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10" windowWidth="19215" windowHeight="7365"/>
  </bookViews>
  <sheets>
    <sheet name="BCDSPS" sheetId="7" r:id="rId1"/>
    <sheet name="P&amp;L" sheetId="2" r:id="rId2"/>
    <sheet name="BS" sheetId="3" r:id="rId3"/>
    <sheet name="LCTTGT" sheetId="4" r:id="rId4"/>
    <sheet name="CS" sheetId="5" r:id="rId5"/>
  </sheets>
  <definedNames>
    <definedName name="______a1" hidden="1">{"'Sheet1'!$L$16"}</definedName>
    <definedName name="______T01" hidden="1">#REF!</definedName>
    <definedName name="____T01" hidden="1">#REF!</definedName>
    <definedName name="___a1" hidden="1">{"'Sheet1'!$L$16"}</definedName>
    <definedName name="___T01" hidden="1">#REF!</definedName>
    <definedName name="__a1" hidden="1">{"'Sheet1'!$L$16"}</definedName>
    <definedName name="__T01" hidden="1">#REF!</definedName>
    <definedName name="_xlnm._FilterDatabase" localSheetId="2" hidden="1">BS!$T$10:$T$113</definedName>
    <definedName name="Ma_CĐTK">BCDSPS!$J$13:$J$309</definedName>
    <definedName name="SDCo_CK">BCDSPS!$I$13:$I$309</definedName>
    <definedName name="SDCo_DK">BCDSPS!$E$13:$E$309</definedName>
    <definedName name="SDNo_CK">BCDSPS!$H$13:$H$309</definedName>
    <definedName name="SDNo_DK">BCDSPS!$D$13:$D$309</definedName>
  </definedNames>
  <calcPr calcId="124519"/>
</workbook>
</file>

<file path=xl/calcChain.xml><?xml version="1.0" encoding="utf-8"?>
<calcChain xmlns="http://schemas.openxmlformats.org/spreadsheetml/2006/main">
  <c r="N14" i="3"/>
  <c r="K44" i="4"/>
  <c r="K42"/>
  <c r="K41"/>
  <c r="K23"/>
  <c r="K21"/>
  <c r="K20"/>
  <c r="K19"/>
  <c r="K13"/>
  <c r="K12"/>
  <c r="K14"/>
  <c r="K15"/>
  <c r="K16"/>
  <c r="K18"/>
  <c r="K24"/>
  <c r="K25"/>
  <c r="K26"/>
  <c r="K27"/>
  <c r="K30"/>
  <c r="K37"/>
  <c r="K39"/>
  <c r="K47"/>
  <c r="P100" i="3"/>
  <c r="N100"/>
  <c r="P99"/>
  <c r="P98"/>
  <c r="P97"/>
  <c r="P96"/>
  <c r="P95"/>
  <c r="P94"/>
  <c r="P93"/>
  <c r="P92"/>
  <c r="P91"/>
  <c r="P86"/>
  <c r="P85"/>
  <c r="P84"/>
  <c r="P83"/>
  <c r="P82"/>
  <c r="P78"/>
  <c r="P76"/>
  <c r="P74"/>
  <c r="P73"/>
  <c r="P72"/>
  <c r="P70"/>
  <c r="P69"/>
  <c r="P68"/>
  <c r="P63"/>
  <c r="P62"/>
  <c r="P61"/>
  <c r="P59"/>
  <c r="P58"/>
  <c r="P57"/>
  <c r="P56"/>
  <c r="P53"/>
  <c r="P51"/>
  <c r="P50"/>
  <c r="P49"/>
  <c r="P44"/>
  <c r="P43"/>
  <c r="P33"/>
  <c r="P32"/>
  <c r="P31"/>
  <c r="P30"/>
  <c r="P28"/>
  <c r="P27"/>
  <c r="P25"/>
  <c r="P24"/>
  <c r="P22"/>
  <c r="P21"/>
  <c r="P20"/>
  <c r="P18"/>
  <c r="P17"/>
  <c r="P15"/>
  <c r="P14"/>
  <c r="P71"/>
  <c r="N99"/>
  <c r="N98"/>
  <c r="N97"/>
  <c r="N96"/>
  <c r="N95"/>
  <c r="N94"/>
  <c r="N93"/>
  <c r="N92"/>
  <c r="N91"/>
  <c r="N86"/>
  <c r="N85"/>
  <c r="N84"/>
  <c r="N83"/>
  <c r="N82"/>
  <c r="N78"/>
  <c r="N76"/>
  <c r="N74"/>
  <c r="N73"/>
  <c r="N72"/>
  <c r="N71"/>
  <c r="N69"/>
  <c r="N68"/>
  <c r="N51"/>
  <c r="N43"/>
  <c r="N63"/>
  <c r="N62"/>
  <c r="N61"/>
  <c r="N59"/>
  <c r="N58"/>
  <c r="N57"/>
  <c r="N56"/>
  <c r="N53"/>
  <c r="N50"/>
  <c r="N49"/>
  <c r="N44"/>
  <c r="N33"/>
  <c r="N32"/>
  <c r="N31"/>
  <c r="N30"/>
  <c r="N28"/>
  <c r="N27"/>
  <c r="N25"/>
  <c r="N24"/>
  <c r="N22"/>
  <c r="N21"/>
  <c r="N20"/>
  <c r="N18"/>
  <c r="N17"/>
  <c r="N15"/>
  <c r="K26" i="2"/>
  <c r="K25"/>
  <c r="K22"/>
  <c r="K21"/>
  <c r="K19"/>
  <c r="K18"/>
  <c r="K17"/>
  <c r="K16"/>
  <c r="K15"/>
  <c r="K13"/>
  <c r="K11"/>
  <c r="K10"/>
  <c r="J26"/>
  <c r="J25"/>
  <c r="J21"/>
  <c r="J19"/>
  <c r="J18"/>
  <c r="J17"/>
  <c r="J16"/>
  <c r="J15"/>
  <c r="J13"/>
  <c r="J11"/>
  <c r="J10"/>
  <c r="J22"/>
  <c r="K45" i="4" l="1"/>
  <c r="P103" i="3"/>
  <c r="N103"/>
  <c r="P52"/>
  <c r="P35"/>
  <c r="N35"/>
  <c r="N16"/>
  <c r="P45" l="1"/>
  <c r="N45"/>
  <c r="P67"/>
  <c r="P60"/>
  <c r="N26"/>
  <c r="N52"/>
  <c r="P16"/>
  <c r="P13"/>
  <c r="P19"/>
  <c r="P29"/>
  <c r="K23" i="2"/>
  <c r="K12"/>
  <c r="K14" s="1"/>
  <c r="K20" s="1"/>
  <c r="J12"/>
  <c r="J14" s="1"/>
  <c r="P26" i="3"/>
  <c r="N67"/>
  <c r="N42"/>
  <c r="J23" i="2"/>
  <c r="N79" i="3"/>
  <c r="N60"/>
  <c r="N19"/>
  <c r="N29"/>
  <c r="N48"/>
  <c r="N55"/>
  <c r="P79"/>
  <c r="N13"/>
  <c r="P42"/>
  <c r="P48"/>
  <c r="P55"/>
  <c r="P66" l="1"/>
  <c r="K24" i="2"/>
  <c r="K27" s="1"/>
  <c r="P90" i="3" s="1"/>
  <c r="P89" s="1"/>
  <c r="D22" i="5"/>
  <c r="D23" s="1"/>
  <c r="P12" i="3"/>
  <c r="N66"/>
  <c r="K22" i="4" s="1"/>
  <c r="K28" s="1"/>
  <c r="K46" s="1"/>
  <c r="K49" s="1"/>
  <c r="D9" i="5"/>
  <c r="J20" i="2"/>
  <c r="J24" s="1"/>
  <c r="N41" i="3"/>
  <c r="N34" s="1"/>
  <c r="D19" i="5"/>
  <c r="N12" i="3"/>
  <c r="P41"/>
  <c r="P34" s="1"/>
  <c r="D20" i="5"/>
  <c r="D21" s="1"/>
  <c r="P106" i="3" l="1"/>
  <c r="P64"/>
  <c r="D18" i="5"/>
  <c r="N64" i="3"/>
  <c r="J27" i="2"/>
  <c r="D10" i="5"/>
  <c r="D11"/>
  <c r="D24" l="1"/>
  <c r="D12"/>
  <c r="N90" i="3"/>
  <c r="N89" s="1"/>
  <c r="D13" i="5"/>
  <c r="D15"/>
  <c r="D14"/>
  <c r="N106" i="3" l="1"/>
  <c r="N114" s="1"/>
  <c r="D25" i="5"/>
</calcChain>
</file>

<file path=xl/sharedStrings.xml><?xml version="1.0" encoding="utf-8"?>
<sst xmlns="http://schemas.openxmlformats.org/spreadsheetml/2006/main" count="870" uniqueCount="411">
  <si>
    <t>Đơn vị: VNĐ</t>
  </si>
  <si>
    <t>Số hiệu tài khoản</t>
  </si>
  <si>
    <t>Số dư đầu kỳ</t>
  </si>
  <si>
    <t>Số dư cuối kỳ</t>
  </si>
  <si>
    <t>Nợ</t>
  </si>
  <si>
    <t>Có</t>
  </si>
  <si>
    <t>A</t>
  </si>
  <si>
    <t>B</t>
  </si>
  <si>
    <t>Chi phí khác</t>
  </si>
  <si>
    <t>BÁO CÁO KẾT QỦA HOẠT ĐỘNG SẢN XUẤT KINH DOANH</t>
  </si>
  <si>
    <t>(Ban hành theo QĐ số 15/2006/QĐ-BTC Ngày 20/03/2006 của Bộ trưởng BTC)</t>
  </si>
  <si>
    <t>Mã số thuế:</t>
  </si>
  <si>
    <t>Người nộp thuế:</t>
  </si>
  <si>
    <t>Đơn vị tiền: Đồng Việt Nam</t>
  </si>
  <si>
    <t>Stt</t>
  </si>
  <si>
    <t>Chỉ tiêu</t>
  </si>
  <si>
    <t>Mã</t>
  </si>
  <si>
    <t>Thuyết minh</t>
  </si>
  <si>
    <t>Số kỳ này</t>
  </si>
  <si>
    <t>Số kỳ trước</t>
  </si>
  <si>
    <t>(1)</t>
  </si>
  <si>
    <t>(2)</t>
  </si>
  <si>
    <t>(3)</t>
  </si>
  <si>
    <t>(4)</t>
  </si>
  <si>
    <t>(5)</t>
  </si>
  <si>
    <t>(6)</t>
  </si>
  <si>
    <t>Ý nghĩa</t>
  </si>
  <si>
    <t>Doanh thu bán hàng và cung cấp dịch vụ</t>
  </si>
  <si>
    <t>01</t>
  </si>
  <si>
    <t>VI.25</t>
  </si>
  <si>
    <t>Các khoản giảm trừ doanh thu</t>
  </si>
  <si>
    <t>02</t>
  </si>
  <si>
    <t>Doanh thu thuần về bán hàng và cung cấp dịch vụ 
     (10 = 01 - 02)</t>
  </si>
  <si>
    <t>Giá vốn hàng bán</t>
  </si>
  <si>
    <t>VI.27</t>
  </si>
  <si>
    <t>Lợi nhuận gộp về bán hàng và cung cấp dịch vụ 
     (20 = 10 - 11)</t>
  </si>
  <si>
    <t>Doanh thu hoạt động tài chính</t>
  </si>
  <si>
    <t>VI.26</t>
  </si>
  <si>
    <t>Chi phí tài chính</t>
  </si>
  <si>
    <t>VI.28</t>
  </si>
  <si>
    <t xml:space="preserve">     - Trong đó: Chi phí lãi vay </t>
  </si>
  <si>
    <t>Chi phí bán hàng</t>
  </si>
  <si>
    <t>Chi phí quản lý doanh nghiệp</t>
  </si>
  <si>
    <t>Lợi nhuận thuần từ hoạt động kinh doanh
     (30 = 20 + (21 - 22) - (24 + 25))</t>
  </si>
  <si>
    <t>Thu nhập khác</t>
  </si>
  <si>
    <t>Lợi nhuận khác (40 = 31 - 32)</t>
  </si>
  <si>
    <t>Tổng lợi nhuận kế toán trước thuế 
     (50 = 30 + 40)</t>
  </si>
  <si>
    <t>Chi phí thuế thu nhập doanh nghiệp hiện hành</t>
  </si>
  <si>
    <t>VI.30</t>
  </si>
  <si>
    <t>Chi phí thuế thu nhập doanh nghiệp hoãn lại</t>
  </si>
  <si>
    <t>52</t>
  </si>
  <si>
    <t>Lợi nhuận sau thuế thu nhập doanh nghiệp
     (60 = 50 - 51 - 52)</t>
  </si>
  <si>
    <t>Người ký:</t>
  </si>
  <si>
    <t>&lt;Giám Đốc&gt;</t>
  </si>
  <si>
    <t>Ngày ký:</t>
  </si>
  <si>
    <t>&lt;Ngày xem báo cáo&gt;</t>
  </si>
  <si>
    <t>BẢNG CÂN ĐỐI KẾ TOÁN</t>
  </si>
  <si>
    <t>STT</t>
  </si>
  <si>
    <t>CHỈ TIÊU</t>
  </si>
  <si>
    <t>TÀI SẢN</t>
  </si>
  <si>
    <t>A - TÀI SẢN NGẮN HẠN 
(100=110+120+130+140+150)</t>
  </si>
  <si>
    <t>I</t>
  </si>
  <si>
    <t>I. Tiền và các khoản tương đương tiền
(110=111+112)</t>
  </si>
  <si>
    <t>1</t>
  </si>
  <si>
    <t xml:space="preserve">  1. Tiền </t>
  </si>
  <si>
    <t>V.01</t>
  </si>
  <si>
    <t xml:space="preserve">  2.  Các khoản tương đương tiền</t>
  </si>
  <si>
    <t>II</t>
  </si>
  <si>
    <t>II. Các khoản đầu tư tài chính ngắn hạn (120=121+129)</t>
  </si>
  <si>
    <t>V.02</t>
  </si>
  <si>
    <t xml:space="preserve">  1. Đầu tư ngắn hạn</t>
  </si>
  <si>
    <t xml:space="preserve">  2. Dự phòng giảm giá đầu tư ngắn hạn (*) (2)</t>
  </si>
  <si>
    <t>III</t>
  </si>
  <si>
    <t>III. Các khoản phải thu ngắn hạn
(130 = 131 + 132 + 133 + 134 + 135 + 139)</t>
  </si>
  <si>
    <t xml:space="preserve">  1. Phải thu khách hàng </t>
  </si>
  <si>
    <t xml:space="preserve">  2. Trả trước cho người bán</t>
  </si>
  <si>
    <t xml:space="preserve">  3. Phải thu nội bộ ngắn hạn</t>
  </si>
  <si>
    <t>4</t>
  </si>
  <si>
    <t xml:space="preserve">  4. Phải thu theo tiến độ kế hoạch hợp đồng xây dựng</t>
  </si>
  <si>
    <t xml:space="preserve">  5. Các khoản phải thu khác</t>
  </si>
  <si>
    <t>V.03</t>
  </si>
  <si>
    <t>6</t>
  </si>
  <si>
    <t xml:space="preserve">  6. Dự phòng phải thu ngắn hạn khó đòi (*)</t>
  </si>
  <si>
    <t>IV</t>
  </si>
  <si>
    <t>IV. Hàng tồn kho (140 = 141 + 149)</t>
  </si>
  <si>
    <t xml:space="preserve">  1. Hàng tồn kho</t>
  </si>
  <si>
    <t>V.04</t>
  </si>
  <si>
    <t>2</t>
  </si>
  <si>
    <t xml:space="preserve">  2. Dự phòng giảm giá hàng tồn kho (*)</t>
  </si>
  <si>
    <t>V</t>
  </si>
  <si>
    <t>V. Tài sản ngắn hạn khác
(150 = 151 + 152 + 154 + 158)</t>
  </si>
  <si>
    <t xml:space="preserve">  1. Chi phí trả trước ngắn hạn </t>
  </si>
  <si>
    <t xml:space="preserve">  2. Thuế GTGT được khấu trừ</t>
  </si>
  <si>
    <t>3</t>
  </si>
  <si>
    <t xml:space="preserve">  3. Thuế và các khoản khác phải thu Nhà nước</t>
  </si>
  <si>
    <t>V.05</t>
  </si>
  <si>
    <t xml:space="preserve">  4. Tài sản ngắn hạn khác</t>
  </si>
  <si>
    <t>B - TÀI SẢN DÀI HẠN 
(200=210+220+240+250+260)</t>
  </si>
  <si>
    <t>I- Các khoản phải thu dài hạn
(210 = 211 + 212 + 213 + 218 + 219)</t>
  </si>
  <si>
    <t xml:space="preserve">  1. Phải thu dài hạn của khách hàng</t>
  </si>
  <si>
    <t xml:space="preserve">  2. Vốn kinh doanh ở đơn vị trực thuộc</t>
  </si>
  <si>
    <t xml:space="preserve">  3. Phải thu dài hạn nội bộ </t>
  </si>
  <si>
    <t>V.06</t>
  </si>
  <si>
    <t xml:space="preserve">  4. Phải thu dài hạn khác</t>
  </si>
  <si>
    <t>V.07</t>
  </si>
  <si>
    <t>5</t>
  </si>
  <si>
    <t xml:space="preserve">  5. Dự phòng phải thu dài hạn khó đòi (*)</t>
  </si>
  <si>
    <t>II. Tài sản cố định (220 = 221 + 224 + 227 + 230)</t>
  </si>
  <si>
    <t xml:space="preserve">  1. Tài sản cố định hữu hình (221 = 222 + 223)</t>
  </si>
  <si>
    <t>V.08</t>
  </si>
  <si>
    <t>-</t>
  </si>
  <si>
    <t xml:space="preserve">      - Nguyên giá</t>
  </si>
  <si>
    <t xml:space="preserve">      - Giá trị hao mòn luỹ kế (*)</t>
  </si>
  <si>
    <t xml:space="preserve">  2. Tài sản cố định thuê tài chính (224 = 225 + 226)</t>
  </si>
  <si>
    <t>V.09</t>
  </si>
  <si>
    <t xml:space="preserve">  3. Tài sản cố định vô hình (227 = 228 + 229)</t>
  </si>
  <si>
    <t>V.10</t>
  </si>
  <si>
    <t xml:space="preserve">  4. Chi phí xây dựng cơ bản dở dang</t>
  </si>
  <si>
    <t>V.11</t>
  </si>
  <si>
    <t>III. Bất động sản đầu tư (240 = 241 + 242)</t>
  </si>
  <si>
    <t>V.12</t>
  </si>
  <si>
    <t>IV. Các khoản đầu tư tài chính dài hạn
(250 = 251 + 252 + 258 + 259)</t>
  </si>
  <si>
    <t xml:space="preserve">  1. Đầu tư vào công ty con </t>
  </si>
  <si>
    <t xml:space="preserve">  2. Đầu tư vào công ty liên kết, liên doanh</t>
  </si>
  <si>
    <t xml:space="preserve">  3. Đầu tư dài hạn khác</t>
  </si>
  <si>
    <t>V.13</t>
  </si>
  <si>
    <t xml:space="preserve">  4. Dự phòng giảm giá đầu tư tài chính dài hạn (*)</t>
  </si>
  <si>
    <t>V. Tài sản dài hạn khác (260 = 261 + 262 + 268)</t>
  </si>
  <si>
    <t xml:space="preserve">  1. Chi phí trả trước dài hạn</t>
  </si>
  <si>
    <t>V.14</t>
  </si>
  <si>
    <t xml:space="preserve">  2. Tài sản thuế thu nhập hoãn lại</t>
  </si>
  <si>
    <t>V.21</t>
  </si>
  <si>
    <t xml:space="preserve">  3. Tài sản dài hạn khác</t>
  </si>
  <si>
    <t>TỔNG CỘNG TÀI SẢN (270 = 100 + 200)</t>
  </si>
  <si>
    <t>NGUỒN VỐN</t>
  </si>
  <si>
    <t>A - NỢ PHẢI TRẢ (300 = 310 + 330)</t>
  </si>
  <si>
    <t>I. Nợ ngắn hạn
 (310 = 311 + 312 +  ... + 319 + 320 + 323)</t>
  </si>
  <si>
    <t xml:space="preserve">  1. Vay và nợ ngắn hạn</t>
  </si>
  <si>
    <t>V.15</t>
  </si>
  <si>
    <t xml:space="preserve">  2. Phải trả người bán </t>
  </si>
  <si>
    <t xml:space="preserve">  3. Người mua trả tiền trước</t>
  </si>
  <si>
    <t xml:space="preserve">  4. Thuế và các khoản phải nộp Nhà nước</t>
  </si>
  <si>
    <t>V.16</t>
  </si>
  <si>
    <t xml:space="preserve">  5. Phải trả người lao động</t>
  </si>
  <si>
    <t xml:space="preserve">  6. Chi phí phải trả</t>
  </si>
  <si>
    <t>V.17</t>
  </si>
  <si>
    <t>7</t>
  </si>
  <si>
    <t xml:space="preserve">  7. Phải trả nội bộ</t>
  </si>
  <si>
    <t>8</t>
  </si>
  <si>
    <t xml:space="preserve">  8. Phải trả theo tiến độ kế hoạch hợp đồng xây dựng</t>
  </si>
  <si>
    <t>9</t>
  </si>
  <si>
    <t xml:space="preserve">  9. Các khoản phải trả, phải nộp ngắn hạn khác</t>
  </si>
  <si>
    <t>V.18</t>
  </si>
  <si>
    <t>10</t>
  </si>
  <si>
    <t xml:space="preserve">  10. Dự phòng phải trả ngắn hạn </t>
  </si>
  <si>
    <t xml:space="preserve">  11. Quỹ khen thưởng, phúc lợi</t>
  </si>
  <si>
    <t>II. Nợ dài hạn (330 = 331 + 332 + ... + 338 + 339)</t>
  </si>
  <si>
    <t xml:space="preserve">  1. Phải trả dài hạn người bán </t>
  </si>
  <si>
    <t xml:space="preserve">  2. Phải trả dài hạn nội bộ </t>
  </si>
  <si>
    <t>V.19</t>
  </si>
  <si>
    <t xml:space="preserve">  3. Phải trả dài hạn khác</t>
  </si>
  <si>
    <t xml:space="preserve">  4. Vay và nợ dài hạn </t>
  </si>
  <si>
    <t>V.20</t>
  </si>
  <si>
    <t xml:space="preserve">  5. Thuế thu nhập hoãn lại phải trả </t>
  </si>
  <si>
    <t xml:space="preserve">  6. Dự phòng trợ cấp mất việc làm</t>
  </si>
  <si>
    <t xml:space="preserve">  7. Dự phòng phải trả dài hạn </t>
  </si>
  <si>
    <t xml:space="preserve">  8. Doanh thu chưa thực hiện</t>
  </si>
  <si>
    <t xml:space="preserve">  9. Quỹ phát triển khoa học và công nghệ</t>
  </si>
  <si>
    <t>B - VỐN CHỦ SỞ HỮU (400 = 410 + 430)</t>
  </si>
  <si>
    <t>I. Vốn chủ sở hữu
(410 = 411 + 412 + ... + 421 + 422)</t>
  </si>
  <si>
    <t>V.22</t>
  </si>
  <si>
    <t xml:space="preserve">  1. Vốn đầu tư của chủ sở hữu</t>
  </si>
  <si>
    <t xml:space="preserve">  2. Thặng dư vốn cổ phần</t>
  </si>
  <si>
    <t xml:space="preserve">  3. Vốn khác của chủ sở hữu </t>
  </si>
  <si>
    <t xml:space="preserve">  4. Cổ phiếu quỹ (*)</t>
  </si>
  <si>
    <t xml:space="preserve">  5. Chênh lệch đánh giá lại tài sản</t>
  </si>
  <si>
    <t xml:space="preserve">  6. Chênh lệch tỷ giá hối đoái</t>
  </si>
  <si>
    <t xml:space="preserve">  7. Quỹ đầu tư phát triển</t>
  </si>
  <si>
    <t xml:space="preserve">  8. Quỹ dự phòng tài chính</t>
  </si>
  <si>
    <t xml:space="preserve">  9. Quỹ khác thuộc vốn chủ sở hữu</t>
  </si>
  <si>
    <t xml:space="preserve"> 10. Lợi nhuận sau thuế chưa phân phối</t>
  </si>
  <si>
    <t>11</t>
  </si>
  <si>
    <t xml:space="preserve"> 11. Nguồn vốn đầu tư XDCB</t>
  </si>
  <si>
    <t xml:space="preserve"> 12. Quỹ hỗ trợ sắp xếp doanh nghiệp</t>
  </si>
  <si>
    <t>II. Nguồn kinh phí và quỹ khác 
(430=432+433)</t>
  </si>
  <si>
    <t xml:space="preserve">  1. Nguồn kinh phí</t>
  </si>
  <si>
    <t>V.23</t>
  </si>
  <si>
    <t xml:space="preserve">  2. Nguồn kinh phí đã hình thành TSCĐ</t>
  </si>
  <si>
    <t>TỔNG CỘNG NGUỒN VỐN (440 = 300 + 400)</t>
  </si>
  <si>
    <t>CHỈ TIÊU NGOÀI BẢNG CÂN ĐỐI KẾ TOÁN</t>
  </si>
  <si>
    <t xml:space="preserve"> 1. Tài sản thuê ngoài</t>
  </si>
  <si>
    <t xml:space="preserve"> 2. Vật tư, hàng hóa nhận giữ hộ, nhận gia công</t>
  </si>
  <si>
    <t xml:space="preserve"> 3. Hàng hóa nhận bán hộ, nhận ký gửi, ký cược</t>
  </si>
  <si>
    <t xml:space="preserve"> 4. Nợ khó đòi đã xử lý</t>
  </si>
  <si>
    <t>5. Ngoại tệ các loại</t>
  </si>
  <si>
    <t>6. Dự án chi sự nghiệp, dự án</t>
  </si>
  <si>
    <t>&lt;Ngày xuất báo cáo&gt;</t>
  </si>
  <si>
    <t>LƯU CHUYỂN TIỀN TỆ (THEO PHƯƠNG PHÁP GIÁN TIẾP)</t>
  </si>
  <si>
    <t>Số năm nay</t>
  </si>
  <si>
    <t>I. Lưu chuyển tiền từ hoạt động kinh doanh</t>
  </si>
  <si>
    <t>1. Lợi nhuận trước thuế</t>
  </si>
  <si>
    <t>2. Điều chỉnh cho các khoản</t>
  </si>
  <si>
    <t xml:space="preserve">    - Khấu hao TSCĐ</t>
  </si>
  <si>
    <t xml:space="preserve">    - Các khoản dự phòng</t>
  </si>
  <si>
    <t>03</t>
  </si>
  <si>
    <t xml:space="preserve">    - Lãi, lỗ chênh lệch tỷ giá hối đoái chưa thực hiện</t>
  </si>
  <si>
    <t>04</t>
  </si>
  <si>
    <t xml:space="preserve">    - Lãi, lỗ từ hoạt động đầu tư</t>
  </si>
  <si>
    <t>05</t>
  </si>
  <si>
    <t xml:space="preserve">    - Chi phí lãi vay </t>
  </si>
  <si>
    <t>06</t>
  </si>
  <si>
    <t>3. Lợi nhuận từ hoạt động kinh doanh trước thay đổi vốn  lưu động</t>
  </si>
  <si>
    <t>08</t>
  </si>
  <si>
    <t xml:space="preserve">    - Tăng, giảm các khoản phải thu</t>
  </si>
  <si>
    <t>09</t>
  </si>
  <si>
    <t xml:space="preserve">    - Tăng, giảm hàng tồn kho</t>
  </si>
  <si>
    <t xml:space="preserve">    - Tăng, giảm các khoản phải trả (Không kể lãi vay phải trả, thuế thu nhập doanh nghiệp phải nộp) </t>
  </si>
  <si>
    <t xml:space="preserve">    - Tăng, giảm chi phí trả trước 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</si>
  <si>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</si>
  <si>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</si>
  <si>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</si>
  <si>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</si>
  <si>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</si>
  <si>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</si>
  <si>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 xml:space="preserve">   1.Tiền chi để mua sắm, xây dựng TSCĐ và các tài sản dài hạn khác</t>
  </si>
  <si>
    <t xml:space="preserve">   2.Tiền thu từ thanh lý, nhượng bán TSCĐ và các tài sản dài hạn khác</t>
  </si>
  <si>
    <t xml:space="preserve">   3.Tiền chi cho vay, mua các công cụ nợ của đơn vị khác</t>
  </si>
  <si>
    <t xml:space="preserve">   4.Tiền thu hồi cho vay, bán lại các công cụ nợ của đơn vị khác</t>
  </si>
  <si>
    <t xml:space="preserve">   5.Tiền chi đầu tư góp vốn vào đơn vị khác</t>
  </si>
  <si>
    <t xml:space="preserve">   6.Tiền thu hồi đầu tư góp vốn vào đơn vị khác</t>
  </si>
  <si>
    <t xml:space="preserve">   7.Tiền thu lãi cho vay, cổ tức và lợi nhuận được chia</t>
  </si>
  <si>
    <t>Lưu chuyển tiền thuần từ hoạt động đầu tư</t>
  </si>
  <si>
    <t>III. Lưu chuyển tiền từ hoạt động tài chính</t>
  </si>
  <si>
    <t xml:space="preserve">   1.Tiền thu từ phát hành cổ phiếu, nhận vốn góp của chủ sở hữu</t>
  </si>
  <si>
    <t xml:space="preserve">   2.Tiền chi trả vốn góp cho các chủ sở hữu, mua lại cổ phiếu của doanh nghiệp đã phát hành</t>
  </si>
  <si>
    <t xml:space="preserve">   3.Tiền vay ngắn hạn, dài hạn nhận được</t>
  </si>
  <si>
    <t xml:space="preserve">   4.Tiền chi trả nợ gốc vay</t>
  </si>
  <si>
    <t xml:space="preserve">   5.Tiền chi trả nợ thuê tài chính</t>
  </si>
  <si>
    <t xml:space="preserve">   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</si>
  <si>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</si>
  <si>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</si>
  <si>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</si>
  <si>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</si>
  <si>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</si>
  <si>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CHỈ SỐ TÀI CHÍNH</t>
  </si>
  <si>
    <t>Công ty: …………..</t>
  </si>
  <si>
    <t>Mã số thuế: …………</t>
  </si>
  <si>
    <t>Kỳ: …………</t>
  </si>
  <si>
    <t>Chỉ số</t>
  </si>
  <si>
    <t>ĐVT</t>
  </si>
  <si>
    <t>Công thức</t>
  </si>
  <si>
    <t>Chỉ tiêu trên P&amp;L và BS</t>
  </si>
  <si>
    <t>Lãi gộp</t>
  </si>
  <si>
    <t>%</t>
  </si>
  <si>
    <t>(Doanh thu thuần - Giá vốn) / Doanh thu thuần</t>
  </si>
  <si>
    <t>MS 20 / MS 10</t>
  </si>
  <si>
    <t>Lãi hoạt động</t>
  </si>
  <si>
    <t>EBIT / Doanh thu thuần</t>
  </si>
  <si>
    <t>(MS 50 - MS 23)/ MS 10</t>
  </si>
  <si>
    <t>EBT</t>
  </si>
  <si>
    <t>Lãi trước thuế/ doanh thu thuần</t>
  </si>
  <si>
    <t>MS 50/ MS 10</t>
  </si>
  <si>
    <t>Lãi ròng</t>
  </si>
  <si>
    <t>Lãi ròng / Doanh thu thuần</t>
  </si>
  <si>
    <t>MS 60 / MS 10</t>
  </si>
  <si>
    <t>ROE</t>
  </si>
  <si>
    <t>Lãi ròng / Vốn cổ đông</t>
  </si>
  <si>
    <t>MS 60 / MS 411 trên BCĐKT</t>
  </si>
  <si>
    <t>ROA</t>
  </si>
  <si>
    <t>EBIT/ tổng tài sản trung bình</t>
  </si>
  <si>
    <t>(MS 50 - MS 23)/ MS 270 - bình quân 2 kỳ</t>
  </si>
  <si>
    <t>ROI</t>
  </si>
  <si>
    <t>(Lãi ròng/Doanh thu thuần) * (Doanh thu thuần/Tổng tài sản)</t>
  </si>
  <si>
    <t>(MS 60 / MS 10) * (MS 10 / MS 270 trên BCĐKT)</t>
  </si>
  <si>
    <t>Khấu hao</t>
  </si>
  <si>
    <t>VNĐ</t>
  </si>
  <si>
    <t>Tổng khấu hao của tài sản</t>
  </si>
  <si>
    <t>Sum Nợ - Có của 627400; 641400; 642400</t>
  </si>
  <si>
    <t>EBITDA</t>
  </si>
  <si>
    <t>Lợi nhuận trước thuế và khấu hao/ doanh thu thuần</t>
  </si>
  <si>
    <t>Thanh toán hiện hành</t>
  </si>
  <si>
    <t>CR = Tài sản lưu động / nợ ngắn hạn</t>
  </si>
  <si>
    <t>MS 100 / MS 310</t>
  </si>
  <si>
    <t>Thanh toán nhanh</t>
  </si>
  <si>
    <t>QR = (Tiền mặt+ chứng khoán khả mại+ các khoản phải thu)/ nợ ngắn hạn</t>
  </si>
  <si>
    <t>(MS 110 + MS 120 + MS 130)/ MS 310</t>
  </si>
  <si>
    <t>Vòng quay các khoản phải thu</t>
  </si>
  <si>
    <t>Vòng</t>
  </si>
  <si>
    <t xml:space="preserve">Doanh thu thuần/ các khoản phải thu trung bình </t>
  </si>
  <si>
    <t>MS 10 / (MS 130 - bình quân 2 kỳ)</t>
  </si>
  <si>
    <t>Số ngày phải thu trung bình (Năm)</t>
  </si>
  <si>
    <t>Ngày</t>
  </si>
  <si>
    <t>365/ vòng quay các khoản phải thu</t>
  </si>
  <si>
    <t>Vòng quay hàng tồn kho</t>
  </si>
  <si>
    <t>Giá vốn hàng bán/ hàng tồn kho trung bình</t>
  </si>
  <si>
    <t>MS 11 / (MS 140 - bình quân 2 kỳ)</t>
  </si>
  <si>
    <t>Số ngày tồn kho trung bình (Năm)</t>
  </si>
  <si>
    <t>365/ vòng quay hàng tồn kho</t>
  </si>
  <si>
    <t>Vòng quay tổng tài sản</t>
  </si>
  <si>
    <t>Doanh thu thuần/ tổng tài sản trung bình</t>
  </si>
  <si>
    <t>MS 10/ MS 270 - bình quân 2 kỳ</t>
  </si>
  <si>
    <t>Nợ trên tổng vốn</t>
  </si>
  <si>
    <t>Tổng nợ/ tổng vốn</t>
  </si>
  <si>
    <t>MS 300/ MS 400</t>
  </si>
  <si>
    <t/>
  </si>
  <si>
    <t>Đơn vị: CÔNG TY CỔ PHẦN HÀNG TIÊU DÙNG PROVENCE</t>
  </si>
  <si>
    <t>Địa chỉ: Lầu 8 161 Võ Văn Tần, Phường 6, Quận 3, Tp.Hồ Chí Minh</t>
  </si>
  <si>
    <t>Mã số thuế: 0310776071</t>
  </si>
  <si>
    <t>BẢNG CÂN ĐỐi SỐ PHÁT SINH</t>
  </si>
  <si>
    <t>Tháng 12 Năm 2013</t>
  </si>
  <si>
    <t>Tên tài khoản</t>
  </si>
  <si>
    <t>Phát sinh trong kỳ</t>
  </si>
  <si>
    <t>&lt;DLN công ty&gt;</t>
  </si>
  <si>
    <t>&lt;Tên công ty&gt;</t>
  </si>
  <si>
    <t>Tháng: &lt;Tháng chọn&gt; năm &lt;Năm chọn&gt;</t>
  </si>
  <si>
    <t xml:space="preserve">&lt;DLN công ty&gt; </t>
  </si>
  <si>
    <t>Mã CDTK</t>
  </si>
  <si>
    <t>111</t>
  </si>
  <si>
    <t>121</t>
  </si>
  <si>
    <t>131</t>
  </si>
  <si>
    <t>152</t>
  </si>
  <si>
    <t>133</t>
  </si>
  <si>
    <t>135</t>
  </si>
  <si>
    <t>218</t>
  </si>
  <si>
    <t>158</t>
  </si>
  <si>
    <t>141</t>
  </si>
  <si>
    <t>222</t>
  </si>
  <si>
    <t>228</t>
  </si>
  <si>
    <t>223</t>
  </si>
  <si>
    <t>229</t>
  </si>
  <si>
    <t>241</t>
  </si>
  <si>
    <t>251</t>
  </si>
  <si>
    <t>252</t>
  </si>
  <si>
    <t>258</t>
  </si>
  <si>
    <t>129</t>
  </si>
  <si>
    <t>259</t>
  </si>
  <si>
    <t>139</t>
  </si>
  <si>
    <t>219</t>
  </si>
  <si>
    <t>149</t>
  </si>
  <si>
    <t>230</t>
  </si>
  <si>
    <t>261</t>
  </si>
  <si>
    <t>262</t>
  </si>
  <si>
    <t>268</t>
  </si>
  <si>
    <t>311</t>
  </si>
  <si>
    <t>312</t>
  </si>
  <si>
    <t>314</t>
  </si>
  <si>
    <t>315</t>
  </si>
  <si>
    <t>316</t>
  </si>
  <si>
    <t>317</t>
  </si>
  <si>
    <t>319</t>
  </si>
  <si>
    <t>334</t>
  </si>
  <si>
    <t>333</t>
  </si>
  <si>
    <t>335</t>
  </si>
  <si>
    <t>337</t>
  </si>
  <si>
    <t>323</t>
  </si>
  <si>
    <t>411</t>
  </si>
  <si>
    <t>412</t>
  </si>
  <si>
    <t>413</t>
  </si>
  <si>
    <t>415</t>
  </si>
  <si>
    <t>416</t>
  </si>
  <si>
    <t>417</t>
  </si>
  <si>
    <t>419</t>
  </si>
  <si>
    <t>414</t>
  </si>
  <si>
    <t>420</t>
  </si>
  <si>
    <t>511</t>
  </si>
  <si>
    <t>611</t>
  </si>
  <si>
    <t>Mã CĐTK</t>
  </si>
  <si>
    <t>100</t>
  </si>
  <si>
    <t>110</t>
  </si>
  <si>
    <t>112</t>
  </si>
  <si>
    <t>120</t>
  </si>
  <si>
    <t>130</t>
  </si>
  <si>
    <t>132</t>
  </si>
  <si>
    <t>134</t>
  </si>
  <si>
    <t>140</t>
  </si>
  <si>
    <t>150</t>
  </si>
  <si>
    <t>151</t>
  </si>
  <si>
    <t>154</t>
  </si>
  <si>
    <t>200</t>
  </si>
  <si>
    <t>210</t>
  </si>
  <si>
    <t>211</t>
  </si>
  <si>
    <t>212</t>
  </si>
  <si>
    <t>213</t>
  </si>
  <si>
    <t>220</t>
  </si>
  <si>
    <t>221</t>
  </si>
  <si>
    <t>224</t>
  </si>
  <si>
    <t>225</t>
  </si>
  <si>
    <t>226</t>
  </si>
  <si>
    <t>227</t>
  </si>
  <si>
    <t>240</t>
  </si>
  <si>
    <t>242</t>
  </si>
  <si>
    <t>250</t>
  </si>
  <si>
    <t>260</t>
  </si>
  <si>
    <t>270</t>
  </si>
  <si>
    <t>300</t>
  </si>
  <si>
    <t>310</t>
  </si>
  <si>
    <t>313</t>
  </si>
  <si>
    <t>318</t>
  </si>
  <si>
    <t>320</t>
  </si>
  <si>
    <t>330</t>
  </si>
  <si>
    <t>331</t>
  </si>
  <si>
    <t>332</t>
  </si>
  <si>
    <t>336</t>
  </si>
  <si>
    <t>338</t>
  </si>
  <si>
    <t>339</t>
  </si>
  <si>
    <t>400</t>
  </si>
  <si>
    <t>410</t>
  </si>
  <si>
    <t>418</t>
  </si>
  <si>
    <t>421</t>
  </si>
  <si>
    <t>422</t>
  </si>
  <si>
    <t>430</t>
  </si>
</sst>
</file>

<file path=xl/styles.xml><?xml version="1.0" encoding="utf-8"?>
<styleSheet xmlns="http://schemas.openxmlformats.org/spreadsheetml/2006/main">
  <numFmts count="10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###;\(####\)"/>
    <numFmt numFmtId="166" formatCode="###0.00;\(###0.00\)"/>
    <numFmt numFmtId="167" formatCode="dd\/mm\/yyyy"/>
    <numFmt numFmtId="168" formatCode="_-&quot;$&quot;* #,##0.00_-;\-&quot;$&quot;* #,##0.00_-;_-&quot;$&quot;* &quot;-&quot;??_-;_-@_-"/>
    <numFmt numFmtId="169" formatCode="_(* #,##0_);_(* \(#,##0\);_(* \-??_);_(@_)"/>
    <numFmt numFmtId="170" formatCode="&quot;\&quot;#,##0.00;[Red]&quot;\&quot;&quot;\&quot;&quot;\&quot;&quot;\&quot;&quot;\&quot;&quot;\&quot;\-#,##0.00"/>
    <numFmt numFmtId="171" formatCode="&quot;\&quot;#,##0;[Red]&quot;\&quot;&quot;\&quot;\-#,##0"/>
    <numFmt numFmtId="172" formatCode="_ * #,##0.00_ ;_ * \-#,##0.00_ ;_ * &quot;-&quot;??_ ;_ @_ "/>
    <numFmt numFmtId="173" formatCode="_-* #,##0_-;\-* #,##0_-;_-* &quot;-&quot;_-;_-@_-"/>
    <numFmt numFmtId="174" formatCode="_-* ###,0&quot;.&quot;00_-;\-* ###,0&quot;.&quot;00_-;_-* &quot;-&quot;??_-;_-@_-"/>
    <numFmt numFmtId="175" formatCode="_-* #,##0\ &quot;F&quot;_-;\-* #,##0\ &quot;F&quot;_-;_-* &quot;-&quot;\ &quot;F&quot;_-;_-@_-"/>
    <numFmt numFmtId="176" formatCode="_-* #,##0.00_-;\-* #,##0.00_-;_-* &quot;-&quot;??_-;_-@_-"/>
    <numFmt numFmtId="177" formatCode="_-* #,##0\ &quot;$&quot;_-;\-* #,##0\ &quot;$&quot;_-;_-* &quot;-&quot;\ &quot;$&quot;_-;_-@_-"/>
    <numFmt numFmtId="178" formatCode="0.00_)"/>
    <numFmt numFmtId="179" formatCode="_-&quot;$&quot;* #,##0_-;\-&quot;$&quot;* #,##0_-;_-&quot;$&quot;* &quot;-&quot;_-;_-@_-"/>
    <numFmt numFmtId="180" formatCode="_-&quot;ñ&quot;* #,##0_-;\-&quot;ñ&quot;* #,##0_-;_-&quot;ñ&quot;* &quot;-&quot;_-;_-@_-"/>
    <numFmt numFmtId="181" formatCode="0.0000"/>
    <numFmt numFmtId="182" formatCode="_-* #,##0.00\ _V_N_D_-;\-* #,##0.00\ _V_N_D_-;_-* &quot;-&quot;??\ _V_N_D_-;_-@_-"/>
    <numFmt numFmtId="183" formatCode="_-* #,##0.00\ _F_-;\-* #,##0.00\ _F_-;_-* &quot;-&quot;??\ _F_-;_-@_-"/>
    <numFmt numFmtId="184" formatCode="_-* #,##0.00\ _€_-;\-* #,##0.00\ _€_-;_-* &quot;-&quot;??\ _€_-;_-@_-"/>
    <numFmt numFmtId="185" formatCode="_-* #,##0.00\ _ñ_-;\-* #,##0.00\ _ñ_-;_-* &quot;-&quot;??\ _ñ_-;_-@_-"/>
    <numFmt numFmtId="186" formatCode="_(&quot;$&quot;\ * #,##0_);_(&quot;$&quot;\ * \(#,##0\);_(&quot;$&quot;\ * &quot;-&quot;_);_(@_)"/>
    <numFmt numFmtId="187" formatCode="&quot;$&quot;#,##0;[Red]\-&quot;$&quot;#,##0"/>
    <numFmt numFmtId="188" formatCode="&quot;$&quot;#,##0.00;[Red]\-&quot;$&quot;#,##0.00"/>
    <numFmt numFmtId="189" formatCode="_-* #,##0\ &quot;ñ&quot;_-;\-* #,##0\ &quot;ñ&quot;_-;_-* &quot;-&quot;\ &quot;ñ&quot;_-;_-@_-"/>
    <numFmt numFmtId="190" formatCode="_ * #,##0_ ;_ * \-#,##0_ ;_ * &quot;-&quot;_ ;_ @_ "/>
    <numFmt numFmtId="191" formatCode="_-* #,##0\ _V_N_D_-;\-* #,##0\ _V_N_D_-;_-* &quot;-&quot;\ _V_N_D_-;_-@_-"/>
    <numFmt numFmtId="192" formatCode="_-* #,##0\ _F_-;\-* #,##0\ _F_-;_-* &quot;-&quot;\ _F_-;_-@_-"/>
    <numFmt numFmtId="193" formatCode="_-* #,##0\ _€_-;\-* #,##0\ _€_-;_-* &quot;-&quot;\ _€_-;_-@_-"/>
    <numFmt numFmtId="194" formatCode="_-* #,##0\ _$_-;\-* #,##0\ _$_-;_-* &quot;-&quot;\ _$_-;_-@_-"/>
    <numFmt numFmtId="195" formatCode="_-* #,##0\ _ñ_-;\-* #,##0\ _ñ_-;_-* &quot;-&quot;\ _ñ_-;_-@_-"/>
    <numFmt numFmtId="196" formatCode="0%;\(0%\)"/>
    <numFmt numFmtId="197" formatCode="0.0%"/>
    <numFmt numFmtId="198" formatCode="&quot;SFr.&quot;\ #,##0.00;[Red]&quot;SFr.&quot;\ \-#,##0.00"/>
    <numFmt numFmtId="199" formatCode="&quot;SFr.&quot;\ #,##0.00;&quot;SFr.&quot;\ \-#,##0.00"/>
    <numFmt numFmtId="200" formatCode="_ &quot;SFr.&quot;\ * #,##0_ ;_ &quot;SFr.&quot;\ * \-#,##0_ ;_ &quot;SFr.&quot;\ * &quot;-&quot;_ ;_ @_ "/>
    <numFmt numFmtId="201" formatCode="_ &quot;\&quot;* #,##0.00_ ;_ &quot;\&quot;* \-#,##0.00_ ;_ &quot;\&quot;* &quot;-&quot;??_ ;_ @_ "/>
    <numFmt numFmtId="202" formatCode="#,##0.0"/>
    <numFmt numFmtId="203" formatCode="_ * #,##0_ ;_ * &quot;\&quot;&quot;\&quot;&quot;\&quot;&quot;\&quot;&quot;\&quot;&quot;\&quot;&quot;\&quot;&quot;\&quot;&quot;\&quot;&quot;\&quot;&quot;\&quot;&quot;\&quot;\-#,##0_ ;_ * &quot;-&quot;_ ;_ @_ "/>
    <numFmt numFmtId="204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05" formatCode="_ * #,##0.00_ ;_ * &quot;\&quot;&quot;\&quot;&quot;\&quot;&quot;\&quot;&quot;\&quot;&quot;\&quot;&quot;\&quot;&quot;\&quot;&quot;\&quot;&quot;\&quot;&quot;\&quot;&quot;\&quot;\-#,##0.00_ ;_ * &quot;-&quot;??_ ;_ @_ "/>
    <numFmt numFmtId="206" formatCode="&quot;\&quot;#,##0;&quot;\&quot;&quot;\&quot;&quot;\&quot;&quot;\&quot;&quot;\&quot;&quot;\&quot;&quot;\&quot;&quot;\&quot;&quot;\&quot;&quot;\&quot;&quot;\&quot;&quot;\&quot;&quot;\&quot;&quot;\&quot;\-#,##0"/>
    <numFmt numFmtId="207" formatCode="&quot;\&quot;#,##0;[Red]&quot;\&quot;&quot;\&quot;&quot;\&quot;&quot;\&quot;&quot;\&quot;&quot;\&quot;&quot;\&quot;&quot;\&quot;&quot;\&quot;&quot;\&quot;&quot;\&quot;&quot;\&quot;&quot;\&quot;&quot;\&quot;\-#,##0"/>
    <numFmt numFmtId="208" formatCode="&quot;\&quot;#,##0.00;&quot;\&quot;&quot;\&quot;&quot;\&quot;&quot;\&quot;&quot;\&quot;&quot;\&quot;&quot;\&quot;&quot;\&quot;&quot;\&quot;&quot;\&quot;&quot;\&quot;&quot;\&quot;&quot;\&quot;&quot;\&quot;\-#,##0.00"/>
    <numFmt numFmtId="209" formatCode="_-* #,##0.00\ &quot;F&quot;_-;\-* #,##0.00\ &quot;F&quot;_-;_-* &quot;-&quot;??\ &quot;F&quot;_-;_-@_-"/>
    <numFmt numFmtId="210" formatCode="#,##0.00_);\-#,##0.00_)"/>
    <numFmt numFmtId="211" formatCode="#,##0.0_);\(#,##0.0\)"/>
    <numFmt numFmtId="212" formatCode="#,##0;\(#,##0\)"/>
    <numFmt numFmtId="213" formatCode="_ &quot;R&quot;\ * #,##0_ ;_ &quot;R&quot;\ * \-#,##0_ ;_ &quot;R&quot;\ * &quot;-&quot;_ ;_ @_ "/>
    <numFmt numFmtId="214" formatCode="\$#,##0\ ;\(\$#,##0\)"/>
    <numFmt numFmtId="215" formatCode="\t0.00%"/>
    <numFmt numFmtId="216" formatCode="\U\S\$#,##0.00;\(\U\S\$#,##0.00\)"/>
    <numFmt numFmtId="217" formatCode="_-* #,##0\ _D_M_-;\-* #,##0\ _D_M_-;_-* &quot;-&quot;\ _D_M_-;_-@_-"/>
    <numFmt numFmtId="218" formatCode="_-* #,##0.00\ _D_M_-;\-* #,##0.00\ _D_M_-;_-* &quot;-&quot;??\ _D_M_-;_-@_-"/>
    <numFmt numFmtId="219" formatCode="\t#\ ??/??"/>
    <numFmt numFmtId="220" formatCode="_([$€-2]* #,##0.00_);_([$€-2]* \(#,##0.00\);_([$€-2]* &quot;-&quot;??_)"/>
    <numFmt numFmtId="221" formatCode="#,##0;\(#,##0\);&quot;-&quot;"/>
    <numFmt numFmtId="222" formatCode="0."/>
    <numFmt numFmtId="223" formatCode="_(* #,##0.000000_);_(* \(#,##0.000000\);_(* &quot;-&quot;??_);_(@_)"/>
    <numFmt numFmtId="224" formatCode="_(* #,##0.000000_);_(* \(#,##0.000000\);_(* \-??_);_(@_)"/>
    <numFmt numFmtId="225" formatCode=";;;"/>
    <numFmt numFmtId="226" formatCode="_-&quot;IR£&quot;* #,##0.00_-;\-&quot;IR£&quot;* #,##0.00_-;_-&quot;IR£&quot;* &quot;-&quot;??_-;_-@_-"/>
    <numFmt numFmtId="227" formatCode="&quot;£&quot;#,##0;[Red]\-&quot;£&quot;#,##0"/>
    <numFmt numFmtId="228" formatCode="#,###"/>
    <numFmt numFmtId="229" formatCode="&quot;\&quot;#,##0;[Red]\-&quot;\&quot;#,##0"/>
    <numFmt numFmtId="230" formatCode="&quot;\&quot;#,##0.00;\-&quot;\&quot;#,##0.00"/>
    <numFmt numFmtId="231" formatCode="*x"/>
    <numFmt numFmtId="232" formatCode="_-* #,##0\ _m_k_-;\-* #,##0\ _m_k_-;_-* &quot;-&quot;\ _m_k_-;_-@_-"/>
    <numFmt numFmtId="233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234" formatCode="d"/>
    <numFmt numFmtId="235" formatCode="#"/>
    <numFmt numFmtId="236" formatCode="#,##0.0000"/>
    <numFmt numFmtId="237" formatCode="&quot;¡Ì&quot;#,##0;[Red]\-&quot;¡Ì&quot;#,##0"/>
    <numFmt numFmtId="238" formatCode="&quot;AD / &quot;0000"/>
    <numFmt numFmtId="239" formatCode="#,##0.00\ &quot;F&quot;;[Red]\-#,##0.00\ &quot;F&quot;"/>
    <numFmt numFmtId="240" formatCode="#,##0.00&quot; F&quot;;[Red]\-#,##0.00&quot; F&quot;"/>
    <numFmt numFmtId="241" formatCode="_-[$€]* #,##0.00_-;\-[$€]* #,##0.00_-;_-[$€]* &quot;-&quot;??_-;_-@_-"/>
    <numFmt numFmtId="242" formatCode="&quot;\&quot;#,##0.00;[Red]&quot;\&quot;&quot;\&quot;&quot;\&quot;&quot;\&quot;&quot;\&quot;&quot;\&quot;&quot;\&quot;&quot;\&quot;&quot;\&quot;&quot;\&quot;&quot;\&quot;&quot;\&quot;&quot;\&quot;&quot;\&quot;\-#,##0.00"/>
    <numFmt numFmtId="243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244" formatCode="0000"/>
    <numFmt numFmtId="245" formatCode="00"/>
    <numFmt numFmtId="246" formatCode="000"/>
    <numFmt numFmtId="247" formatCode="#,##0\ &quot;F&quot;;[Red]\-#,##0\ &quot;F&quot;"/>
    <numFmt numFmtId="248" formatCode="#,##0.00\ &quot;F&quot;;\-#,##0.00\ &quot;F&quot;"/>
    <numFmt numFmtId="249" formatCode="_-* #,##0\ &quot;DM&quot;_-;\-* #,##0\ &quot;DM&quot;_-;_-* &quot;-&quot;\ &quot;DM&quot;_-;_-@_-"/>
    <numFmt numFmtId="250" formatCode="_-* #,##0.00\ &quot;DM&quot;_-;\-* #,##0.00\ &quot;DM&quot;_-;_-* &quot;-&quot;??\ &quot;DM&quot;_-;_-@_-"/>
    <numFmt numFmtId="251" formatCode="&quot;\&quot;#,##0;&quot;\&quot;&quot;\&quot;&quot;\&quot;&quot;\&quot;\-#,##0"/>
    <numFmt numFmtId="252" formatCode="#,##0;[Red]&quot;-&quot;#,##0"/>
    <numFmt numFmtId="253" formatCode="&quot;\&quot;#,##0;[Red]&quot;\&quot;&quot;\&quot;&quot;\&quot;&quot;\&quot;\-#,##0"/>
    <numFmt numFmtId="254" formatCode="&quot;\&quot;#,##0.00;[Red]&quot;\&quot;\-#,##0.00"/>
    <numFmt numFmtId="255" formatCode="&quot;\&quot;#,##0;[Red]&quot;\&quot;\-#,##0"/>
    <numFmt numFmtId="256" formatCode="0.00000"/>
    <numFmt numFmtId="257" formatCode="#,##0.0_ "/>
    <numFmt numFmtId="258" formatCode="&quot;\&quot;#,##0.00;&quot;\&quot;&quot;\&quot;&quot;\&quot;&quot;\&quot;\-#,##0.00"/>
    <numFmt numFmtId="259" formatCode="0_ "/>
    <numFmt numFmtId="260" formatCode="_-&quot;￡&quot;* #,##0_-;\-&quot;￡&quot;* #,##0_-;_-&quot;￡&quot;* &quot;-&quot;_-;_-@_-"/>
    <numFmt numFmtId="261" formatCode="_-&quot;￡&quot;* #,##0.00_-;\-&quot;￡&quot;* #,##0.00_-;_-&quot;￡&quot;* &quot;-&quot;??_-;_-@_-"/>
  </numFmts>
  <fonts count="1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8"/>
      <name val="Times New Roman"/>
      <family val="1"/>
    </font>
    <font>
      <i/>
      <sz val="8"/>
      <color indexed="18"/>
      <name val="Tahoma"/>
      <family val="2"/>
    </font>
    <font>
      <sz val="8"/>
      <color indexed="18"/>
      <name val="Tahoma"/>
      <family val="2"/>
    </font>
    <font>
      <sz val="8"/>
      <name val="Tahoma"/>
      <family val="2"/>
    </font>
    <font>
      <b/>
      <sz val="8"/>
      <color indexed="18"/>
      <name val="Tahoma"/>
      <family val="2"/>
    </font>
    <font>
      <b/>
      <sz val="8"/>
      <name val="Tahoma"/>
      <family val="2"/>
    </font>
    <font>
      <i/>
      <sz val="11"/>
      <color theme="1"/>
      <name val="Calibri"/>
      <family val="2"/>
      <scheme val="minor"/>
    </font>
    <font>
      <i/>
      <sz val="8"/>
      <name val="Tahoma"/>
      <family val="2"/>
    </font>
    <font>
      <sz val="10"/>
      <name val="Tahoma"/>
      <family val="2"/>
    </font>
    <font>
      <b/>
      <sz val="8"/>
      <color indexed="18"/>
      <name val="Times New Roman"/>
      <family val="1"/>
    </font>
    <font>
      <b/>
      <sz val="8"/>
      <color indexed="18"/>
      <name val="Arial"/>
      <family val="2"/>
    </font>
    <font>
      <b/>
      <sz val="10"/>
      <color indexed="18"/>
      <name val="Arial"/>
      <family val="2"/>
    </font>
    <font>
      <sz val="10"/>
      <color theme="1"/>
      <name val="Arial"/>
      <family val="2"/>
    </font>
    <font>
      <b/>
      <sz val="15"/>
      <color rgb="FF0000CC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name val="VNI-Helve"/>
    </font>
    <font>
      <sz val="12"/>
      <name val=".VnTime"/>
      <family val="2"/>
    </font>
    <font>
      <sz val="12"/>
      <name val="???"/>
      <family val="3"/>
      <charset val="129"/>
    </font>
    <font>
      <sz val="9"/>
      <name val="ﾀﾞｯﾁ"/>
      <family val="3"/>
      <charset val="128"/>
    </font>
    <font>
      <sz val="12"/>
      <name val="VNtimes new roman"/>
    </font>
    <font>
      <sz val="10"/>
      <name val="Helv"/>
      <family val="2"/>
    </font>
    <font>
      <sz val="10"/>
      <name val="?? ??"/>
      <family val="1"/>
      <charset val="136"/>
    </font>
    <font>
      <u/>
      <sz val="12"/>
      <color indexed="12"/>
      <name val="????"/>
      <family val="1"/>
      <charset val="136"/>
    </font>
    <font>
      <sz val="10"/>
      <name val=".VnArial"/>
      <family val="2"/>
    </font>
    <font>
      <u/>
      <sz val="12"/>
      <color indexed="36"/>
      <name val="????"/>
      <family val="1"/>
      <charset val="136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  <charset val="129"/>
    </font>
    <font>
      <sz val="12"/>
      <name val="|??¢¥¢¬¨Ï"/>
      <family val="1"/>
      <charset val="129"/>
    </font>
    <font>
      <sz val="12"/>
      <name val="|??´¸ⓒ"/>
      <family val="1"/>
      <charset val="129"/>
    </font>
    <font>
      <sz val="12"/>
      <name val="Times New Roman"/>
      <family val="1"/>
    </font>
    <font>
      <sz val="10"/>
      <name val="MS Sans Serif"/>
      <family val="2"/>
    </font>
    <font>
      <sz val="10"/>
      <name val="VNI-Times"/>
    </font>
    <font>
      <sz val="10"/>
      <name val=".VnTime"/>
      <family val="2"/>
    </font>
    <font>
      <sz val="12"/>
      <name val="VNI-Times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4"/>
      <name val="‚l‚r –¾’©"/>
      <family val="1"/>
      <charset val="128"/>
    </font>
    <font>
      <u/>
      <sz val="8.25"/>
      <color indexed="36"/>
      <name val="‚l‚r ‚oƒSƒVƒbƒN"/>
      <family val="3"/>
      <charset val="128"/>
    </font>
    <font>
      <sz val="11"/>
      <name val="–¾’©"/>
      <family val="1"/>
      <charset val="128"/>
    </font>
    <font>
      <sz val="13"/>
      <name val="Tms Rmn"/>
      <family val="1"/>
    </font>
    <font>
      <b/>
      <u/>
      <sz val="14"/>
      <color indexed="8"/>
      <name val=".VnBook-AntiquaH"/>
      <family val="2"/>
    </font>
    <font>
      <sz val="10"/>
      <name val="VnTimes"/>
      <family val="2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9"/>
      <name val="ＭＳ ゴシック"/>
      <family val="3"/>
      <charset val="128"/>
    </font>
    <font>
      <sz val="9"/>
      <name val="Arial"/>
      <family val="2"/>
    </font>
    <font>
      <sz val="8"/>
      <name val="Times New Roman"/>
      <family val="1"/>
    </font>
    <font>
      <sz val="12"/>
      <name val="Tms Rmn"/>
    </font>
    <font>
      <sz val="10"/>
      <name val="Times New Roman"/>
      <family val="1"/>
    </font>
    <font>
      <sz val="11"/>
      <name val="µ¸¿ò"/>
      <charset val="129"/>
    </font>
    <font>
      <sz val="10"/>
      <name val="±¼¸²A¼"/>
      <family val="3"/>
      <charset val="129"/>
    </font>
    <font>
      <b/>
      <sz val="10"/>
      <name val="Helv"/>
    </font>
    <font>
      <b/>
      <sz val="9"/>
      <name val="VNI-Times"/>
    </font>
    <font>
      <sz val="10"/>
      <name val="VNI-Aptima"/>
    </font>
    <font>
      <b/>
      <sz val="13"/>
      <name val="Tms Rmn"/>
      <family val="1"/>
    </font>
    <font>
      <sz val="11"/>
      <name val="Times New Roman"/>
      <family val="1"/>
    </font>
    <font>
      <sz val="11"/>
      <name val="VNI-Times"/>
    </font>
    <font>
      <sz val="12"/>
      <name val="ＭＳ ゴシック"/>
      <family val="3"/>
      <charset val="128"/>
    </font>
    <font>
      <sz val="10"/>
      <name val="MS Serif"/>
      <family val="1"/>
    </font>
    <font>
      <sz val="10"/>
      <name val="Courier"/>
      <family val="3"/>
    </font>
    <font>
      <sz val="13"/>
      <name val=".VnTime"/>
      <family val="2"/>
    </font>
    <font>
      <sz val="12"/>
      <name val="Tms Rmn"/>
      <family val="1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b/>
      <sz val="16"/>
      <name val="Arial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0"/>
      <color indexed="55"/>
      <name val="Tahoma"/>
      <family val="2"/>
    </font>
    <font>
      <b/>
      <sz val="10"/>
      <name val="Tahoma"/>
      <family val="2"/>
    </font>
    <font>
      <u/>
      <sz val="8.25"/>
      <color indexed="12"/>
      <name val="‚l‚r ‚oƒSƒVƒbƒN"/>
      <family val="3"/>
      <charset val="128"/>
    </font>
    <font>
      <sz val="8"/>
      <name val="Helv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14"/>
      <name val="Arial"/>
      <family val="2"/>
    </font>
    <font>
      <b/>
      <sz val="12"/>
      <name val="Tahoma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1"/>
      <name val="Arial"/>
      <family val="2"/>
    </font>
    <font>
      <b/>
      <sz val="14"/>
      <name val=".VnTimeH"/>
      <family val="2"/>
    </font>
    <font>
      <sz val="10"/>
      <name val="VNI-Helve-Condense"/>
    </font>
    <font>
      <b/>
      <sz val="11"/>
      <color indexed="56"/>
      <name val="VNI-Helve-Condense"/>
    </font>
    <font>
      <sz val="11"/>
      <name val="VNI-Helve-Condense"/>
    </font>
    <font>
      <b/>
      <sz val="10"/>
      <color indexed="8"/>
      <name val="Tahoma"/>
      <family val="2"/>
    </font>
    <font>
      <b/>
      <sz val="11"/>
      <name val="Helv"/>
    </font>
    <font>
      <sz val="10"/>
      <name val=".VnAvant"/>
      <family val="2"/>
    </font>
    <font>
      <sz val="12"/>
      <name val="Arial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</font>
    <font>
      <sz val="12"/>
      <name val="바탕체"/>
      <family val="1"/>
      <charset val="129"/>
    </font>
    <font>
      <sz val="11"/>
      <name val="Arial MT"/>
    </font>
    <font>
      <sz val="14"/>
      <name val="System"/>
      <family val="2"/>
    </font>
    <font>
      <b/>
      <sz val="11"/>
      <name val="Arial"/>
      <family val="2"/>
    </font>
    <font>
      <sz val="12"/>
      <color indexed="8"/>
      <name val="Times New Roman"/>
      <family val="1"/>
    </font>
    <font>
      <sz val="12"/>
      <name val="Helv"/>
      <family val="2"/>
    </font>
    <font>
      <sz val="10"/>
      <color indexed="9"/>
      <name val="Arial"/>
      <family val="2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9"/>
      <name val="Arial"/>
      <family val="2"/>
    </font>
    <font>
      <b/>
      <i/>
      <sz val="20"/>
      <color indexed="15"/>
      <name val="Arial"/>
      <family val="2"/>
    </font>
    <font>
      <sz val="11"/>
      <name val="3C_Times_T"/>
    </font>
    <font>
      <b/>
      <sz val="18"/>
      <color indexed="62"/>
      <name val="Cambria"/>
      <family val="2"/>
    </font>
    <font>
      <u/>
      <sz val="10"/>
      <color indexed="12"/>
      <name val="VNI-Times"/>
    </font>
    <font>
      <b/>
      <sz val="12"/>
      <name val="宋体"/>
      <charset val="134"/>
    </font>
    <font>
      <sz val="8"/>
      <name val="MS Sans Serif"/>
      <family val="2"/>
    </font>
    <font>
      <sz val="10"/>
      <name val="VNbook-Antiqua"/>
    </font>
    <font>
      <b/>
      <sz val="14"/>
      <color indexed="8"/>
      <name val=".VnArial"/>
      <family val="2"/>
    </font>
    <font>
      <b/>
      <sz val="12"/>
      <color indexed="8"/>
      <name val="Tahoma"/>
      <family val="2"/>
    </font>
    <font>
      <sz val="10"/>
      <color indexed="8"/>
      <name val=".VnArial"/>
      <family val="2"/>
    </font>
    <font>
      <b/>
      <i/>
      <sz val="10"/>
      <color indexed="8"/>
      <name val="Arial"/>
      <family val="2"/>
    </font>
    <font>
      <b/>
      <sz val="11"/>
      <name val="Times New Roman"/>
      <family val="1"/>
    </font>
    <font>
      <b/>
      <sz val="8"/>
      <color indexed="8"/>
      <name val="Helv"/>
      <family val="2"/>
    </font>
    <font>
      <b/>
      <sz val="12"/>
      <name val="VNI-Cooper"/>
    </font>
    <font>
      <sz val="12"/>
      <name val="VNTime"/>
      <family val="2"/>
    </font>
    <font>
      <sz val="12"/>
      <name val=".VnArial"/>
      <family val="2"/>
    </font>
    <font>
      <sz val="12"/>
      <name val="VNTime"/>
    </font>
    <font>
      <b/>
      <sz val="13"/>
      <color indexed="8"/>
      <name val=".VnTimeH"/>
      <family val="2"/>
    </font>
    <font>
      <sz val="14"/>
      <name val=".Vn3DH"/>
      <family val="2"/>
    </font>
    <font>
      <sz val="14"/>
      <color indexed="50"/>
      <name val="Tahoma"/>
      <family val="2"/>
    </font>
    <font>
      <sz val="8"/>
      <name val="VNI-Helve"/>
    </font>
    <font>
      <sz val="10"/>
      <name val="VNtimes new roman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6"/>
      <name val="AngsanaUPC"/>
      <family val="3"/>
    </font>
    <font>
      <sz val="22"/>
      <name val="ＭＳ 明朝"/>
      <family val="1"/>
      <charset val="128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sz val="10"/>
      <name val="VNI-Centur"/>
      <family val="1"/>
    </font>
    <font>
      <u/>
      <sz val="10"/>
      <color indexed="14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u/>
      <sz val="9"/>
      <color indexed="36"/>
      <name val="新細明體"/>
      <family val="1"/>
      <charset val="136"/>
    </font>
    <font>
      <sz val="12"/>
      <name val="新細明體"/>
      <family val="1"/>
      <charset val="136"/>
    </font>
    <font>
      <sz val="12"/>
      <name val="宋体"/>
      <charset val="134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0"/>
      <name val="明朝"/>
      <family val="1"/>
      <charset val="128"/>
    </font>
    <font>
      <sz val="10"/>
      <name val=" "/>
      <family val="1"/>
      <charset val="136"/>
    </font>
    <font>
      <b/>
      <sz val="11"/>
      <color theme="1"/>
      <name val="Calibri"/>
      <family val="2"/>
      <scheme val="minor"/>
    </font>
    <font>
      <b/>
      <sz val="10"/>
      <color rgb="FF000080"/>
      <name val="Arial"/>
      <family val="2"/>
    </font>
    <font>
      <b/>
      <sz val="16"/>
      <color rgb="FFFF00FF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Tahoma"/>
      <family val="2"/>
    </font>
    <font>
      <sz val="8"/>
      <color theme="0"/>
      <name val="Tahoma"/>
      <family val="2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8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18"/>
        <bgColor indexed="64"/>
      </patternFill>
    </fill>
    <fill>
      <patternFill patternType="darkVertical"/>
    </fill>
    <fill>
      <patternFill patternType="solid">
        <fgColor indexed="6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CCFFCC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54"/>
      </right>
      <top/>
      <bottom style="thin">
        <color indexed="5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2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44"/>
      </bottom>
      <diagonal/>
    </border>
    <border>
      <left/>
      <right/>
      <top style="hair">
        <color indexed="44"/>
      </top>
      <bottom style="hair">
        <color indexed="4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6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 applyAlignment="0">
      <alignment vertical="top" wrapText="1"/>
      <protection locked="0"/>
    </xf>
    <xf numFmtId="0" fontId="16" fillId="0" borderId="0"/>
    <xf numFmtId="168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3" fontId="22" fillId="0" borderId="18"/>
    <xf numFmtId="38" fontId="23" fillId="0" borderId="0" applyFont="0" applyFill="0" applyBorder="0" applyAlignment="0" applyProtection="0"/>
    <xf numFmtId="164" fontId="24" fillId="0" borderId="19" applyFont="0" applyBorder="0"/>
    <xf numFmtId="169" fontId="2" fillId="0" borderId="0" applyBorder="0"/>
    <xf numFmtId="164" fontId="24" fillId="0" borderId="19" applyFont="0" applyBorder="0"/>
    <xf numFmtId="169" fontId="2" fillId="0" borderId="0" applyBorder="0"/>
    <xf numFmtId="169" fontId="2" fillId="0" borderId="0" applyBorder="0"/>
    <xf numFmtId="169" fontId="2" fillId="0" borderId="0" applyBorder="0"/>
    <xf numFmtId="164" fontId="24" fillId="0" borderId="19" applyFont="0" applyBorder="0"/>
    <xf numFmtId="169" fontId="2" fillId="0" borderId="0" applyBorder="0"/>
    <xf numFmtId="170" fontId="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2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7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6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3" fillId="0" borderId="0"/>
    <xf numFmtId="0" fontId="3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5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2" fontId="37" fillId="0" borderId="0" applyFont="0" applyFill="0" applyBorder="0" applyAlignment="0" applyProtection="0"/>
    <xf numFmtId="0" fontId="35" fillId="0" borderId="0"/>
    <xf numFmtId="0" fontId="25" fillId="0" borderId="0"/>
    <xf numFmtId="0" fontId="2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36" fillId="0" borderId="0"/>
    <xf numFmtId="0" fontId="36" fillId="0" borderId="0"/>
    <xf numFmtId="0" fontId="25" fillId="0" borderId="0"/>
    <xf numFmtId="0" fontId="36" fillId="0" borderId="0"/>
    <xf numFmtId="0" fontId="36" fillId="0" borderId="0"/>
    <xf numFmtId="0" fontId="25" fillId="0" borderId="0"/>
    <xf numFmtId="0" fontId="25" fillId="0" borderId="0"/>
    <xf numFmtId="0" fontId="36" fillId="0" borderId="0"/>
    <xf numFmtId="0" fontId="36" fillId="0" borderId="0"/>
    <xf numFmtId="175" fontId="3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5" fontId="39" fillId="0" borderId="0" applyFont="0" applyFill="0" applyBorder="0" applyAlignment="0" applyProtection="0"/>
    <xf numFmtId="176" fontId="38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25" fillId="0" borderId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77" fontId="37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75" fontId="39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6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75" fontId="39" fillId="0" borderId="0" applyFont="0" applyFill="0" applyBorder="0" applyAlignment="0" applyProtection="0"/>
    <xf numFmtId="178" fontId="36" fillId="0" borderId="0"/>
    <xf numFmtId="178" fontId="36" fillId="0" borderId="0"/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5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6" fillId="0" borderId="0"/>
    <xf numFmtId="0" fontId="25" fillId="0" borderId="0"/>
    <xf numFmtId="0" fontId="25" fillId="0" borderId="0"/>
    <xf numFmtId="0" fontId="25" fillId="0" borderId="0"/>
    <xf numFmtId="0" fontId="38" fillId="0" borderId="0" applyNumberFormat="0" applyFill="0" applyBorder="0" applyAlignment="0" applyProtection="0"/>
    <xf numFmtId="178" fontId="36" fillId="0" borderId="0"/>
    <xf numFmtId="178" fontId="36" fillId="0" borderId="0"/>
    <xf numFmtId="42" fontId="37" fillId="0" borderId="0" applyFont="0" applyFill="0" applyBorder="0" applyAlignment="0" applyProtection="0"/>
    <xf numFmtId="0" fontId="25" fillId="0" borderId="0"/>
    <xf numFmtId="0" fontId="38" fillId="0" borderId="0" applyNumberFormat="0" applyFill="0" applyBorder="0" applyAlignment="0" applyProtection="0"/>
    <xf numFmtId="0" fontId="25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5" fillId="0" borderId="0"/>
    <xf numFmtId="0" fontId="25" fillId="0" borderId="0"/>
    <xf numFmtId="0" fontId="25" fillId="0" borderId="0"/>
    <xf numFmtId="0" fontId="36" fillId="0" borderId="0"/>
    <xf numFmtId="0" fontId="36" fillId="0" borderId="0"/>
    <xf numFmtId="0" fontId="25" fillId="0" borderId="0"/>
    <xf numFmtId="0" fontId="36" fillId="0" borderId="0"/>
    <xf numFmtId="0" fontId="36" fillId="0" borderId="0"/>
    <xf numFmtId="0" fontId="38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/>
    <xf numFmtId="0" fontId="41" fillId="0" borderId="0"/>
    <xf numFmtId="0" fontId="36" fillId="0" borderId="0"/>
    <xf numFmtId="0" fontId="36" fillId="0" borderId="0"/>
    <xf numFmtId="0" fontId="38" fillId="0" borderId="0" applyNumberFormat="0" applyFill="0" applyBorder="0" applyAlignment="0" applyProtection="0"/>
    <xf numFmtId="0" fontId="25" fillId="0" borderId="0"/>
    <xf numFmtId="0" fontId="36" fillId="0" borderId="0"/>
    <xf numFmtId="0" fontId="3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2" fontId="37" fillId="0" borderId="0" applyFont="0" applyFill="0" applyBorder="0" applyAlignment="0" applyProtection="0"/>
    <xf numFmtId="0" fontId="36" fillId="0" borderId="0"/>
    <xf numFmtId="0" fontId="36" fillId="0" borderId="0"/>
    <xf numFmtId="0" fontId="2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6" fillId="0" borderId="0"/>
    <xf numFmtId="0" fontId="36" fillId="0" borderId="0"/>
    <xf numFmtId="0" fontId="25" fillId="0" borderId="0"/>
    <xf numFmtId="42" fontId="37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6" fontId="39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3" fontId="39" fillId="0" borderId="0" applyFont="0" applyFill="0" applyBorder="0" applyAlignment="0" applyProtection="0"/>
    <xf numFmtId="42" fontId="37" fillId="0" borderId="0" applyFont="0" applyFill="0" applyBorder="0" applyAlignment="0" applyProtection="0"/>
    <xf numFmtId="175" fontId="39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2" fontId="37" fillId="0" borderId="0" applyFont="0" applyFill="0" applyBorder="0" applyAlignment="0" applyProtection="0"/>
    <xf numFmtId="176" fontId="39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2" fontId="39" fillId="0" borderId="0" applyFont="0" applyFill="0" applyBorder="0" applyAlignment="0" applyProtection="0"/>
    <xf numFmtId="192" fontId="39" fillId="0" borderId="0" applyFont="0" applyFill="0" applyBorder="0" applyAlignment="0" applyProtection="0"/>
    <xf numFmtId="191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75" fontId="39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73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4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2" fontId="39" fillId="0" borderId="0" applyFont="0" applyFill="0" applyBorder="0" applyAlignment="0" applyProtection="0"/>
    <xf numFmtId="192" fontId="39" fillId="0" borderId="0" applyFont="0" applyFill="0" applyBorder="0" applyAlignment="0" applyProtection="0"/>
    <xf numFmtId="191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3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36" fillId="0" borderId="0"/>
    <xf numFmtId="0" fontId="36" fillId="0" borderId="0"/>
    <xf numFmtId="42" fontId="3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6" fillId="0" borderId="0"/>
    <xf numFmtId="0" fontId="36" fillId="0" borderId="0"/>
    <xf numFmtId="177" fontId="37" fillId="0" borderId="0" applyFont="0" applyFill="0" applyBorder="0" applyAlignment="0" applyProtection="0"/>
    <xf numFmtId="0" fontId="2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25" fillId="0" borderId="0"/>
    <xf numFmtId="0" fontId="38" fillId="0" borderId="0" applyNumberFormat="0" applyFill="0" applyBorder="0" applyAlignment="0" applyProtection="0"/>
    <xf numFmtId="173" fontId="38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36" fillId="0" borderId="0"/>
    <xf numFmtId="0" fontId="36" fillId="0" borderId="0"/>
    <xf numFmtId="0" fontId="25" fillId="0" borderId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0" fontId="36" fillId="0" borderId="0"/>
    <xf numFmtId="0" fontId="36" fillId="0" borderId="0"/>
    <xf numFmtId="0" fontId="2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5" fillId="0" borderId="0"/>
    <xf numFmtId="0" fontId="25" fillId="0" borderId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5" fillId="0" borderId="0"/>
    <xf numFmtId="0" fontId="25" fillId="0" borderId="0"/>
    <xf numFmtId="0" fontId="2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5" fillId="0" borderId="0"/>
    <xf numFmtId="0" fontId="36" fillId="0" borderId="0"/>
    <xf numFmtId="0" fontId="36" fillId="0" borderId="0"/>
    <xf numFmtId="0" fontId="25" fillId="0" borderId="0"/>
    <xf numFmtId="0" fontId="25" fillId="0" borderId="0"/>
    <xf numFmtId="0" fontId="25" fillId="0" borderId="0"/>
    <xf numFmtId="0" fontId="36" fillId="0" borderId="0"/>
    <xf numFmtId="0" fontId="36" fillId="0" borderId="0"/>
    <xf numFmtId="0" fontId="25" fillId="0" borderId="0"/>
    <xf numFmtId="0" fontId="38" fillId="0" borderId="0" applyNumberFormat="0" applyFill="0" applyBorder="0" applyAlignment="0" applyProtection="0"/>
    <xf numFmtId="0" fontId="36" fillId="0" borderId="0"/>
    <xf numFmtId="0" fontId="36" fillId="0" borderId="0"/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173" fontId="39" fillId="0" borderId="0" applyFont="0" applyFill="0" applyBorder="0" applyAlignment="0" applyProtection="0"/>
    <xf numFmtId="4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2" fontId="39" fillId="0" borderId="0" applyFont="0" applyFill="0" applyBorder="0" applyAlignment="0" applyProtection="0"/>
    <xf numFmtId="192" fontId="39" fillId="0" borderId="0" applyFont="0" applyFill="0" applyBorder="0" applyAlignment="0" applyProtection="0"/>
    <xf numFmtId="191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85" fontId="37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80" fontId="3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6" fontId="39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5" fillId="0" borderId="0"/>
    <xf numFmtId="0" fontId="38" fillId="0" borderId="0" applyNumberFormat="0" applyFill="0" applyBorder="0" applyAlignment="0" applyProtection="0"/>
    <xf numFmtId="0" fontId="25" fillId="0" borderId="0"/>
    <xf numFmtId="0" fontId="41" fillId="0" borderId="0"/>
    <xf numFmtId="0" fontId="41" fillId="0" borderId="0"/>
    <xf numFmtId="0" fontId="2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5" fillId="0" borderId="0"/>
    <xf numFmtId="0" fontId="2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44" fillId="0" borderId="0"/>
    <xf numFmtId="0" fontId="44" fillId="0" borderId="0"/>
    <xf numFmtId="196" fontId="45" fillId="0" borderId="0" applyFont="0" applyFill="0" applyBorder="0" applyAlignment="0" applyProtection="0"/>
    <xf numFmtId="0" fontId="35" fillId="0" borderId="0"/>
    <xf numFmtId="41" fontId="2" fillId="0" borderId="0" applyFont="0" applyFill="0" applyBorder="0" applyAlignment="0"/>
    <xf numFmtId="41" fontId="2" fillId="0" borderId="0" applyFont="0" applyFill="0" applyBorder="0" applyAlignment="0"/>
    <xf numFmtId="41" fontId="2" fillId="0" borderId="0" applyFont="0" applyFill="0" applyBorder="0" applyAlignment="0"/>
    <xf numFmtId="41" fontId="2" fillId="0" borderId="0" applyFont="0" applyFill="0" applyBorder="0" applyAlignment="0"/>
    <xf numFmtId="41" fontId="2" fillId="0" borderId="0" applyFont="0" applyFill="0" applyBorder="0" applyAlignment="0"/>
    <xf numFmtId="41" fontId="2" fillId="0" borderId="0" applyFont="0" applyFill="0" applyBorder="0" applyAlignment="0"/>
    <xf numFmtId="41" fontId="2" fillId="0" borderId="0" applyFont="0" applyFill="0" applyBorder="0" applyAlignment="0"/>
    <xf numFmtId="3" fontId="22" fillId="0" borderId="18"/>
    <xf numFmtId="197" fontId="45" fillId="0" borderId="0" applyFont="0" applyFill="0" applyBorder="0" applyAlignment="0" applyProtection="0"/>
    <xf numFmtId="0" fontId="39" fillId="0" borderId="0" applyFont="0" applyFill="0" applyBorder="0" applyAlignment="0"/>
    <xf numFmtId="3" fontId="22" fillId="0" borderId="18"/>
    <xf numFmtId="10" fontId="45" fillId="0" borderId="0" applyFont="0" applyFill="0" applyBorder="0" applyAlignment="0" applyProtection="0"/>
    <xf numFmtId="0" fontId="46" fillId="6" borderId="0"/>
    <xf numFmtId="0" fontId="46" fillId="7" borderId="0"/>
    <xf numFmtId="0" fontId="46" fillId="6" borderId="0"/>
    <xf numFmtId="0" fontId="46" fillId="7" borderId="0"/>
    <xf numFmtId="0" fontId="46" fillId="7" borderId="0"/>
    <xf numFmtId="0" fontId="46" fillId="7" borderId="0"/>
    <xf numFmtId="0" fontId="46" fillId="6" borderId="0"/>
    <xf numFmtId="0" fontId="46" fillId="8" borderId="0"/>
    <xf numFmtId="0" fontId="46" fillId="7" borderId="0"/>
    <xf numFmtId="0" fontId="47" fillId="0" borderId="0"/>
    <xf numFmtId="0" fontId="48" fillId="9" borderId="20" applyFont="0" applyFill="0" applyAlignment="0">
      <alignment vertical="center" wrapText="1"/>
    </xf>
    <xf numFmtId="9" fontId="49" fillId="0" borderId="0" applyBorder="0" applyAlignment="0" applyProtection="0"/>
    <xf numFmtId="0" fontId="50" fillId="6" borderId="0"/>
    <xf numFmtId="0" fontId="50" fillId="7" borderId="0"/>
    <xf numFmtId="0" fontId="50" fillId="6" borderId="0"/>
    <xf numFmtId="0" fontId="50" fillId="7" borderId="0"/>
    <xf numFmtId="0" fontId="50" fillId="7" borderId="0"/>
    <xf numFmtId="0" fontId="50" fillId="7" borderId="0"/>
    <xf numFmtId="0" fontId="50" fillId="6" borderId="0"/>
    <xf numFmtId="0" fontId="50" fillId="8" borderId="0"/>
    <xf numFmtId="0" fontId="50" fillId="7" borderId="0"/>
    <xf numFmtId="0" fontId="21" fillId="0" borderId="0"/>
    <xf numFmtId="0" fontId="51" fillId="6" borderId="0"/>
    <xf numFmtId="0" fontId="51" fillId="7" borderId="0"/>
    <xf numFmtId="0" fontId="51" fillId="6" borderId="0"/>
    <xf numFmtId="0" fontId="51" fillId="7" borderId="0"/>
    <xf numFmtId="0" fontId="51" fillId="7" borderId="0"/>
    <xf numFmtId="0" fontId="51" fillId="7" borderId="0"/>
    <xf numFmtId="0" fontId="51" fillId="6" borderId="0"/>
    <xf numFmtId="0" fontId="51" fillId="8" borderId="0"/>
    <xf numFmtId="0" fontId="51" fillId="7" borderId="0"/>
    <xf numFmtId="0" fontId="52" fillId="0" borderId="0">
      <alignment wrapText="1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4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4" fillId="14" borderId="0" applyNumberFormat="0" applyBorder="0" applyAlignment="0" applyProtection="0"/>
    <xf numFmtId="0" fontId="53" fillId="12" borderId="0" applyNumberFormat="0" applyBorder="0" applyAlignment="0" applyProtection="0"/>
    <xf numFmtId="0" fontId="53" fillId="15" borderId="0" applyNumberFormat="0" applyBorder="0" applyAlignment="0" applyProtection="0"/>
    <xf numFmtId="0" fontId="54" fillId="13" borderId="0" applyNumberFormat="0" applyBorder="0" applyAlignment="0" applyProtection="0"/>
    <xf numFmtId="0" fontId="53" fillId="10" borderId="0" applyNumberFormat="0" applyBorder="0" applyAlignment="0" applyProtection="0"/>
    <xf numFmtId="0" fontId="53" fillId="13" borderId="0" applyNumberFormat="0" applyBorder="0" applyAlignment="0" applyProtection="0"/>
    <xf numFmtId="0" fontId="54" fillId="13" borderId="0" applyNumberFormat="0" applyBorder="0" applyAlignment="0" applyProtection="0"/>
    <xf numFmtId="0" fontId="53" fillId="16" borderId="0" applyNumberFormat="0" applyBorder="0" applyAlignment="0" applyProtection="0"/>
    <xf numFmtId="0" fontId="53" fillId="10" borderId="0" applyNumberFormat="0" applyBorder="0" applyAlignment="0" applyProtection="0"/>
    <xf numFmtId="0" fontId="54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7" borderId="0" applyNumberFormat="0" applyBorder="0" applyAlignment="0" applyProtection="0"/>
    <xf numFmtId="0" fontId="54" fillId="17" borderId="0" applyNumberFormat="0" applyBorder="0" applyAlignment="0" applyProtection="0"/>
    <xf numFmtId="37" fontId="2" fillId="18" borderId="4" applyFill="0" applyBorder="0" applyAlignment="0" applyProtection="0"/>
    <xf numFmtId="198" fontId="2" fillId="0" borderId="0" applyFont="0" applyFill="0" applyBorder="0" applyAlignment="0" applyProtection="0"/>
    <xf numFmtId="0" fontId="55" fillId="0" borderId="0" applyFont="0" applyFill="0" applyBorder="0" applyAlignment="0" applyProtection="0"/>
    <xf numFmtId="199" fontId="39" fillId="0" borderId="0" applyFont="0" applyFill="0" applyBorder="0" applyAlignment="0" applyProtection="0"/>
    <xf numFmtId="200" fontId="2" fillId="0" borderId="0" applyFont="0" applyFill="0" applyBorder="0" applyAlignment="0" applyProtection="0"/>
    <xf numFmtId="0" fontId="55" fillId="0" borderId="0" applyFont="0" applyFill="0" applyBorder="0" applyAlignment="0" applyProtection="0"/>
    <xf numFmtId="201" fontId="56" fillId="0" borderId="0" applyFont="0" applyFill="0" applyBorder="0" applyAlignment="0" applyProtection="0"/>
    <xf numFmtId="0" fontId="57" fillId="0" borderId="21" applyFont="0" applyFill="0" applyBorder="0" applyAlignment="0" applyProtection="0">
      <alignment horizontal="center" vertical="center"/>
    </xf>
    <xf numFmtId="0" fontId="58" fillId="0" borderId="22" applyNumberFormat="0" applyFill="0" applyBorder="0" applyProtection="0">
      <alignment vertical="center"/>
    </xf>
    <xf numFmtId="0" fontId="59" fillId="0" borderId="0">
      <alignment horizontal="center" wrapText="1"/>
      <protection locked="0"/>
    </xf>
    <xf numFmtId="190" fontId="56" fillId="0" borderId="0" applyFont="0" applyFill="0" applyBorder="0" applyAlignment="0" applyProtection="0"/>
    <xf numFmtId="0" fontId="55" fillId="0" borderId="0" applyFont="0" applyFill="0" applyBorder="0" applyAlignment="0" applyProtection="0"/>
    <xf numFmtId="190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0" fontId="55" fillId="0" borderId="0" applyFont="0" applyFill="0" applyBorder="0" applyAlignment="0" applyProtection="0"/>
    <xf numFmtId="172" fontId="56" fillId="0" borderId="0" applyFont="0" applyFill="0" applyBorder="0" applyAlignment="0" applyProtection="0"/>
    <xf numFmtId="179" fontId="39" fillId="0" borderId="0" applyFont="0" applyFill="0" applyBorder="0" applyAlignment="0" applyProtection="0"/>
    <xf numFmtId="202" fontId="2" fillId="0" borderId="18">
      <alignment wrapText="1"/>
      <protection locked="0"/>
    </xf>
    <xf numFmtId="0" fontId="60" fillId="0" borderId="0" applyNumberFormat="0" applyFill="0" applyBorder="0" applyAlignment="0" applyProtection="0"/>
    <xf numFmtId="0" fontId="55" fillId="0" borderId="0"/>
    <xf numFmtId="0" fontId="61" fillId="0" borderId="0"/>
    <xf numFmtId="0" fontId="55" fillId="0" borderId="0"/>
    <xf numFmtId="0" fontId="62" fillId="0" borderId="0"/>
    <xf numFmtId="0" fontId="63" fillId="0" borderId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5" fontId="2" fillId="0" borderId="0" applyFill="0" applyBorder="0" applyAlignment="0"/>
    <xf numFmtId="205" fontId="2" fillId="0" borderId="0" applyFill="0" applyBorder="0" applyAlignment="0"/>
    <xf numFmtId="205" fontId="2" fillId="0" borderId="0" applyFill="0" applyBorder="0" applyAlignment="0"/>
    <xf numFmtId="205" fontId="2" fillId="0" borderId="0" applyFill="0" applyBorder="0" applyAlignment="0"/>
    <xf numFmtId="205" fontId="2" fillId="0" borderId="0" applyFill="0" applyBorder="0" applyAlignment="0"/>
    <xf numFmtId="205" fontId="2" fillId="0" borderId="0" applyFill="0" applyBorder="0" applyAlignment="0"/>
    <xf numFmtId="205" fontId="2" fillId="0" borderId="0" applyFill="0" applyBorder="0" applyAlignment="0"/>
    <xf numFmtId="206" fontId="2" fillId="0" borderId="0" applyFill="0" applyBorder="0" applyAlignment="0"/>
    <xf numFmtId="206" fontId="2" fillId="0" borderId="0" applyFill="0" applyBorder="0" applyAlignment="0"/>
    <xf numFmtId="206" fontId="2" fillId="0" borderId="0" applyFill="0" applyBorder="0" applyAlignment="0"/>
    <xf numFmtId="206" fontId="2" fillId="0" borderId="0" applyFill="0" applyBorder="0" applyAlignment="0"/>
    <xf numFmtId="206" fontId="2" fillId="0" borderId="0" applyFill="0" applyBorder="0" applyAlignment="0"/>
    <xf numFmtId="206" fontId="2" fillId="0" borderId="0" applyFill="0" applyBorder="0" applyAlignment="0"/>
    <xf numFmtId="206" fontId="2" fillId="0" borderId="0" applyFill="0" applyBorder="0" applyAlignment="0"/>
    <xf numFmtId="207" fontId="2" fillId="0" borderId="0" applyFill="0" applyBorder="0" applyAlignment="0"/>
    <xf numFmtId="207" fontId="2" fillId="0" borderId="0" applyFill="0" applyBorder="0" applyAlignment="0"/>
    <xf numFmtId="207" fontId="2" fillId="0" borderId="0" applyFill="0" applyBorder="0" applyAlignment="0"/>
    <xf numFmtId="207" fontId="2" fillId="0" borderId="0" applyFill="0" applyBorder="0" applyAlignment="0"/>
    <xf numFmtId="207" fontId="2" fillId="0" borderId="0" applyFill="0" applyBorder="0" applyAlignment="0"/>
    <xf numFmtId="207" fontId="2" fillId="0" borderId="0" applyFill="0" applyBorder="0" applyAlignment="0"/>
    <xf numFmtId="207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0" fontId="64" fillId="0" borderId="0"/>
    <xf numFmtId="168" fontId="38" fillId="0" borderId="0" applyFont="0" applyFill="0" applyBorder="0" applyAlignment="0" applyProtection="0"/>
    <xf numFmtId="209" fontId="37" fillId="0" borderId="0" applyFont="0" applyFill="0" applyBorder="0" applyAlignment="0" applyProtection="0"/>
    <xf numFmtId="3" fontId="65" fillId="19" borderId="18"/>
    <xf numFmtId="1" fontId="66" fillId="0" borderId="17" applyBorder="0"/>
    <xf numFmtId="0" fontId="67" fillId="0" borderId="23" applyNumberFormat="0" applyFill="0" applyProtection="0">
      <alignment horizontal="center"/>
    </xf>
    <xf numFmtId="210" fontId="68" fillId="20" borderId="18" applyProtection="0">
      <alignment horizontal="center" vertical="center"/>
    </xf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211" fontId="2" fillId="0" borderId="0"/>
    <xf numFmtId="0" fontId="69" fillId="0" borderId="18"/>
    <xf numFmtId="43" fontId="2" fillId="0" borderId="24" applyNumberFormat="0">
      <alignment horizontal="right" wrapText="1"/>
    </xf>
    <xf numFmtId="43" fontId="2" fillId="0" borderId="24" applyNumberFormat="0">
      <alignment horizontal="right" wrapText="1"/>
    </xf>
    <xf numFmtId="43" fontId="2" fillId="0" borderId="24" applyNumberFormat="0">
      <alignment horizontal="right" wrapText="1"/>
    </xf>
    <xf numFmtId="43" fontId="2" fillId="0" borderId="24" applyNumberFormat="0">
      <alignment horizontal="right" wrapText="1"/>
    </xf>
    <xf numFmtId="43" fontId="2" fillId="0" borderId="24" applyNumberFormat="0">
      <alignment horizontal="right" wrapText="1"/>
    </xf>
    <xf numFmtId="43" fontId="2" fillId="0" borderId="24" applyNumberFormat="0">
      <alignment horizontal="right" wrapText="1"/>
    </xf>
    <xf numFmtId="43" fontId="2" fillId="0" borderId="24" applyNumberFormat="0">
      <alignment horizontal="right" wrapText="1"/>
    </xf>
    <xf numFmtId="203" fontId="2" fillId="0" borderId="0" applyFont="0" applyFill="0" applyBorder="0" applyAlignment="0" applyProtection="0"/>
    <xf numFmtId="203" fontId="2" fillId="0" borderId="0" applyFont="0" applyFill="0" applyBorder="0" applyAlignment="0" applyProtection="0"/>
    <xf numFmtId="203" fontId="2" fillId="0" borderId="0" applyFont="0" applyFill="0" applyBorder="0" applyAlignment="0" applyProtection="0"/>
    <xf numFmtId="203" fontId="2" fillId="0" borderId="0" applyFont="0" applyFill="0" applyBorder="0" applyAlignment="0" applyProtection="0"/>
    <xf numFmtId="203" fontId="2" fillId="0" borderId="0" applyFont="0" applyFill="0" applyBorder="0" applyAlignment="0" applyProtection="0"/>
    <xf numFmtId="203" fontId="2" fillId="0" borderId="0" applyFont="0" applyFill="0" applyBorder="0" applyAlignment="0" applyProtection="0"/>
    <xf numFmtId="20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" fillId="0" borderId="0" applyFont="0" applyFill="0" applyBorder="0" applyAlignment="0" applyProtection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212" fontId="61" fillId="0" borderId="0"/>
    <xf numFmtId="37" fontId="45" fillId="0" borderId="0" applyFont="0" applyFill="0" applyBorder="0" applyAlignment="0" applyProtection="0"/>
    <xf numFmtId="211" fontId="45" fillId="0" borderId="0" applyFont="0" applyFill="0" applyBorder="0" applyAlignment="0" applyProtection="0"/>
    <xf numFmtId="39" fontId="45" fillId="0" borderId="0" applyFont="0" applyFill="0" applyBorder="0" applyAlignment="0" applyProtection="0"/>
    <xf numFmtId="3" fontId="2" fillId="0" borderId="0" applyFont="0" applyFill="0" applyBorder="0" applyAlignment="0" applyProtection="0"/>
    <xf numFmtId="37" fontId="2" fillId="6" borderId="4" applyFill="0" applyBorder="0" applyAlignment="0" applyProtection="0"/>
    <xf numFmtId="0" fontId="70" fillId="0" borderId="0" applyNumberFormat="0" applyFont="0" applyBorder="0" applyAlignment="0" applyProtection="0"/>
    <xf numFmtId="0" fontId="71" fillId="0" borderId="0" applyNumberFormat="0" applyAlignment="0">
      <alignment horizontal="left"/>
    </xf>
    <xf numFmtId="0" fontId="72" fillId="0" borderId="0" applyNumberFormat="0" applyAlignment="0"/>
    <xf numFmtId="213" fontId="73" fillId="0" borderId="0" applyFont="0" applyFill="0" applyBorder="0" applyAlignment="0" applyProtection="0"/>
    <xf numFmtId="204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5" fontId="45" fillId="0" borderId="0" applyFont="0" applyFill="0" applyBorder="0" applyAlignment="0" applyProtection="0"/>
    <xf numFmtId="7" fontId="45" fillId="0" borderId="0" applyFont="0" applyFill="0" applyBorder="0" applyAlignment="0" applyProtection="0"/>
    <xf numFmtId="214" fontId="2" fillId="0" borderId="0" applyFont="0" applyFill="0" applyBorder="0" applyAlignment="0" applyProtection="0"/>
    <xf numFmtId="215" fontId="2" fillId="0" borderId="0"/>
    <xf numFmtId="0" fontId="3" fillId="6" borderId="0" applyNumberFormat="0" applyFont="0" applyFill="0" applyBorder="0" applyProtection="0">
      <alignment horizontal="left"/>
    </xf>
    <xf numFmtId="0" fontId="3" fillId="6" borderId="0" applyNumberFormat="0" applyFont="0" applyFill="0" applyBorder="0" applyProtection="0">
      <alignment horizontal="left"/>
    </xf>
    <xf numFmtId="0" fontId="3" fillId="6" borderId="0" applyNumberFormat="0" applyFont="0" applyFill="0" applyBorder="0" applyProtection="0">
      <alignment horizontal="left"/>
    </xf>
    <xf numFmtId="0" fontId="3" fillId="6" borderId="0" applyNumberFormat="0" applyFont="0" applyFill="0" applyBorder="0" applyProtection="0">
      <alignment horizontal="left"/>
    </xf>
    <xf numFmtId="0" fontId="3" fillId="6" borderId="0" applyNumberFormat="0" applyFont="0" applyFill="0" applyBorder="0" applyProtection="0">
      <alignment horizontal="left"/>
    </xf>
    <xf numFmtId="0" fontId="3" fillId="6" borderId="0" applyNumberFormat="0" applyFont="0" applyFill="0" applyBorder="0" applyProtection="0">
      <alignment horizontal="left"/>
    </xf>
    <xf numFmtId="0" fontId="3" fillId="6" borderId="0" applyNumberFormat="0" applyFont="0" applyFill="0" applyBorder="0" applyProtection="0">
      <alignment horizontal="left"/>
    </xf>
    <xf numFmtId="0" fontId="2" fillId="21" borderId="18">
      <alignment horizontal="center" vertical="center"/>
    </xf>
    <xf numFmtId="14" fontId="40" fillId="0" borderId="0" applyFill="0" applyBorder="0" applyAlignment="0"/>
    <xf numFmtId="14" fontId="40" fillId="0" borderId="0" applyFill="0" applyBorder="0" applyAlignment="0"/>
    <xf numFmtId="14" fontId="40" fillId="0" borderId="0" applyFill="0" applyBorder="0" applyAlignment="0"/>
    <xf numFmtId="14" fontId="40" fillId="0" borderId="0" applyFill="0" applyBorder="0" applyAlignment="0"/>
    <xf numFmtId="14" fontId="40" fillId="0" borderId="0" applyFill="0" applyBorder="0" applyAlignment="0"/>
    <xf numFmtId="14" fontId="40" fillId="0" borderId="0" applyFill="0" applyBorder="0" applyAlignment="0"/>
    <xf numFmtId="14" fontId="40" fillId="0" borderId="0" applyFill="0" applyBorder="0" applyAlignment="0"/>
    <xf numFmtId="0" fontId="2" fillId="0" borderId="0" applyFill="0" applyBorder="0" applyAlignment="0" applyProtection="0"/>
    <xf numFmtId="216" fontId="2" fillId="0" borderId="25">
      <alignment vertical="center"/>
    </xf>
    <xf numFmtId="217" fontId="2" fillId="0" borderId="0" applyFont="0" applyFill="0" applyBorder="0" applyAlignment="0" applyProtection="0"/>
    <xf numFmtId="218" fontId="2" fillId="0" borderId="0" applyFont="0" applyFill="0" applyBorder="0" applyAlignment="0" applyProtection="0"/>
    <xf numFmtId="219" fontId="2" fillId="0" borderId="0"/>
    <xf numFmtId="0" fontId="74" fillId="0" borderId="0" applyNumberFormat="0" applyFill="0" applyBorder="0" applyAlignment="0" applyProtection="0"/>
    <xf numFmtId="0" fontId="75" fillId="22" borderId="0" applyNumberFormat="0" applyBorder="0" applyAlignment="0" applyProtection="0"/>
    <xf numFmtId="0" fontId="75" fillId="23" borderId="0" applyNumberFormat="0" applyBorder="0" applyAlignment="0" applyProtection="0"/>
    <xf numFmtId="0" fontId="75" fillId="24" borderId="0" applyNumberFormat="0" applyBorder="0" applyAlignment="0" applyProtection="0"/>
    <xf numFmtId="0" fontId="37" fillId="0" borderId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0" fontId="76" fillId="0" borderId="0" applyNumberFormat="0" applyAlignment="0">
      <alignment horizontal="left"/>
    </xf>
    <xf numFmtId="220" fontId="2" fillId="0" borderId="0" applyFont="0" applyFill="0" applyBorder="0" applyAlignment="0" applyProtection="0"/>
    <xf numFmtId="220" fontId="2" fillId="0" borderId="0" applyFont="0" applyFill="0" applyBorder="0" applyAlignment="0" applyProtection="0"/>
    <xf numFmtId="220" fontId="2" fillId="0" borderId="0" applyFont="0" applyFill="0" applyBorder="0" applyAlignment="0" applyProtection="0"/>
    <xf numFmtId="220" fontId="2" fillId="0" borderId="0" applyFont="0" applyFill="0" applyBorder="0" applyAlignment="0" applyProtection="0"/>
    <xf numFmtId="220" fontId="2" fillId="0" borderId="0" applyFont="0" applyFill="0" applyBorder="0" applyAlignment="0" applyProtection="0"/>
    <xf numFmtId="220" fontId="2" fillId="0" borderId="0" applyFont="0" applyFill="0" applyBorder="0" applyAlignment="0" applyProtection="0"/>
    <xf numFmtId="22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221" fontId="77" fillId="0" borderId="0"/>
    <xf numFmtId="0" fontId="65" fillId="19" borderId="18">
      <alignment horizontal="centerContinuous" vertical="center"/>
    </xf>
    <xf numFmtId="0" fontId="78" fillId="0" borderId="0" applyProtection="0"/>
    <xf numFmtId="0" fontId="79" fillId="0" borderId="0" applyProtection="0"/>
    <xf numFmtId="0" fontId="80" fillId="0" borderId="0" applyProtection="0"/>
    <xf numFmtId="0" fontId="81" fillId="0" borderId="0" applyProtection="0"/>
    <xf numFmtId="0" fontId="82" fillId="0" borderId="0" applyNumberFormat="0" applyFont="0" applyFill="0" applyBorder="0" applyAlignment="0" applyProtection="0"/>
    <xf numFmtId="0" fontId="83" fillId="0" borderId="0" applyProtection="0"/>
    <xf numFmtId="0" fontId="84" fillId="0" borderId="0" applyProtection="0"/>
    <xf numFmtId="0" fontId="85" fillId="25" borderId="0">
      <alignment horizontal="left" indent="1"/>
    </xf>
    <xf numFmtId="14" fontId="12" fillId="0" borderId="26"/>
    <xf numFmtId="0" fontId="12" fillId="0" borderId="26">
      <alignment horizontal="left"/>
    </xf>
    <xf numFmtId="0" fontId="86" fillId="0" borderId="0">
      <alignment horizontal="left" indent="1"/>
    </xf>
    <xf numFmtId="2" fontId="2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88" fillId="0" borderId="0"/>
    <xf numFmtId="38" fontId="89" fillId="6" borderId="0" applyNumberFormat="0" applyBorder="0" applyAlignment="0" applyProtection="0"/>
    <xf numFmtId="0" fontId="90" fillId="0" borderId="0" applyNumberFormat="0" applyFont="0" applyBorder="0" applyAlignment="0">
      <alignment horizontal="left" vertical="center"/>
    </xf>
    <xf numFmtId="0" fontId="91" fillId="26" borderId="0"/>
    <xf numFmtId="0" fontId="92" fillId="0" borderId="0">
      <alignment horizontal="left"/>
    </xf>
    <xf numFmtId="0" fontId="93" fillId="0" borderId="27" applyNumberFormat="0" applyAlignment="0" applyProtection="0">
      <alignment horizontal="left" vertical="center"/>
    </xf>
    <xf numFmtId="37" fontId="94" fillId="27" borderId="0">
      <alignment vertical="center"/>
    </xf>
    <xf numFmtId="0" fontId="93" fillId="0" borderId="28">
      <alignment horizontal="left" vertical="center"/>
    </xf>
    <xf numFmtId="222" fontId="95" fillId="28" borderId="0">
      <alignment horizontal="left" vertical="top"/>
    </xf>
    <xf numFmtId="223" fontId="39" fillId="0" borderId="0">
      <protection locked="0"/>
    </xf>
    <xf numFmtId="224" fontId="39" fillId="0" borderId="0">
      <protection locked="0"/>
    </xf>
    <xf numFmtId="224" fontId="39" fillId="0" borderId="0">
      <protection locked="0"/>
    </xf>
    <xf numFmtId="223" fontId="39" fillId="0" borderId="0">
      <protection locked="0"/>
    </xf>
    <xf numFmtId="223" fontId="39" fillId="0" borderId="0">
      <protection locked="0"/>
    </xf>
    <xf numFmtId="0" fontId="96" fillId="0" borderId="29">
      <alignment horizontal="center"/>
    </xf>
    <xf numFmtId="0" fontId="96" fillId="0" borderId="0">
      <alignment horizontal="center"/>
    </xf>
    <xf numFmtId="5" fontId="97" fillId="29" borderId="1" applyNumberFormat="0" applyAlignment="0">
      <alignment horizontal="left" vertical="top"/>
    </xf>
    <xf numFmtId="225" fontId="2" fillId="0" borderId="0" applyFont="0" applyFill="0" applyBorder="0" applyAlignment="0" applyProtection="0">
      <alignment vertical="top" wrapText="1"/>
    </xf>
    <xf numFmtId="225" fontId="57" fillId="0" borderId="0" applyFont="0" applyFill="0" applyBorder="0" applyAlignment="0" applyProtection="0">
      <alignment horizontal="center" vertical="center"/>
    </xf>
    <xf numFmtId="0" fontId="98" fillId="6" borderId="30" applyNumberFormat="0" applyFont="0" applyBorder="0" applyAlignment="0">
      <alignment vertical="center"/>
    </xf>
    <xf numFmtId="0" fontId="98" fillId="30" borderId="31" applyNumberFormat="0" applyFont="0" applyBorder="0" applyAlignment="0"/>
    <xf numFmtId="49" fontId="99" fillId="0" borderId="1">
      <alignment vertical="center"/>
    </xf>
    <xf numFmtId="191" fontId="37" fillId="0" borderId="0" applyFont="0" applyFill="0" applyBorder="0" applyAlignment="0" applyProtection="0"/>
    <xf numFmtId="0" fontId="12" fillId="28" borderId="0">
      <alignment horizontal="left" wrapText="1" indent="2"/>
    </xf>
    <xf numFmtId="10" fontId="89" fillId="28" borderId="1" applyNumberFormat="0" applyBorder="0" applyAlignment="0" applyProtection="0"/>
    <xf numFmtId="0" fontId="2" fillId="31" borderId="0"/>
    <xf numFmtId="3" fontId="65" fillId="0" borderId="32" applyFont="0" applyAlignment="0">
      <alignment horizontal="center" vertical="center" wrapText="1"/>
    </xf>
    <xf numFmtId="3" fontId="65" fillId="0" borderId="31"/>
    <xf numFmtId="0" fontId="100" fillId="0" borderId="33" applyNumberFormat="0" applyFont="0" applyFill="0" applyAlignment="0" applyProtection="0">
      <alignment horizontal="center"/>
    </xf>
    <xf numFmtId="0" fontId="101" fillId="0" borderId="33" applyNumberFormat="0" applyFont="0" applyFill="0" applyAlignment="0" applyProtection="0">
      <alignment horizont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9" fontId="102" fillId="0" borderId="1" applyNumberFormat="0" applyFont="0" applyFill="0" applyAlignment="0" applyProtection="0">
      <alignment horizontal="center" vertical="center" wrapText="1"/>
    </xf>
    <xf numFmtId="212" fontId="2" fillId="6" borderId="31" applyFill="0" applyBorder="0" applyAlignment="0"/>
    <xf numFmtId="212" fontId="2" fillId="6" borderId="31" applyFill="0" applyBorder="0" applyAlignment="0"/>
    <xf numFmtId="212" fontId="2" fillId="6" borderId="31" applyFill="0" applyBorder="0" applyAlignment="0"/>
    <xf numFmtId="212" fontId="2" fillId="6" borderId="31" applyFill="0" applyBorder="0" applyAlignment="0"/>
    <xf numFmtId="212" fontId="2" fillId="6" borderId="31" applyFill="0" applyBorder="0" applyAlignment="0"/>
    <xf numFmtId="212" fontId="2" fillId="6" borderId="31" applyFill="0" applyBorder="0" applyAlignment="0"/>
    <xf numFmtId="212" fontId="2" fillId="6" borderId="31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37" fontId="3" fillId="0" borderId="0" applyFont="0" applyFill="0" applyBorder="0" applyAlignment="0"/>
    <xf numFmtId="37" fontId="3" fillId="0" borderId="0" applyFont="0" applyFill="0" applyBorder="0" applyAlignment="0"/>
    <xf numFmtId="37" fontId="3" fillId="0" borderId="0" applyFont="0" applyFill="0" applyBorder="0" applyAlignment="0"/>
    <xf numFmtId="37" fontId="3" fillId="0" borderId="0" applyFont="0" applyFill="0" applyBorder="0" applyAlignment="0"/>
    <xf numFmtId="37" fontId="3" fillId="0" borderId="0" applyFont="0" applyFill="0" applyBorder="0" applyAlignment="0"/>
    <xf numFmtId="37" fontId="3" fillId="0" borderId="0" applyFont="0" applyFill="0" applyBorder="0" applyAlignment="0"/>
    <xf numFmtId="37" fontId="3" fillId="0" borderId="0" applyFont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3" fontId="69" fillId="0" borderId="28">
      <alignment horizontal="centerContinuous"/>
    </xf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0" fontId="2" fillId="32" borderId="0"/>
    <xf numFmtId="0" fontId="103" fillId="33" borderId="34">
      <alignment horizontal="left" indent="1"/>
    </xf>
    <xf numFmtId="0" fontId="57" fillId="0" borderId="0" applyFont="0" applyFill="0" applyBorder="0" applyProtection="0">
      <alignment horizontal="center" vertical="center"/>
    </xf>
    <xf numFmtId="226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104" fillId="0" borderId="29"/>
    <xf numFmtId="228" fontId="105" fillId="0" borderId="35"/>
    <xf numFmtId="17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30" fontId="2" fillId="0" borderId="0" applyFont="0" applyFill="0" applyBorder="0" applyAlignment="0" applyProtection="0"/>
    <xf numFmtId="0" fontId="106" fillId="0" borderId="0" applyNumberFormat="0" applyFont="0" applyFill="0" applyAlignment="0"/>
    <xf numFmtId="0" fontId="2" fillId="0" borderId="0" applyNumberFormat="0" applyFill="0" applyAlignment="0"/>
    <xf numFmtId="0" fontId="106" fillId="0" borderId="0" applyNumberFormat="0" applyFont="0" applyFill="0" applyAlignment="0"/>
    <xf numFmtId="0" fontId="2" fillId="0" borderId="0" applyNumberFormat="0" applyFill="0" applyAlignment="0"/>
    <xf numFmtId="0" fontId="2" fillId="0" borderId="0" applyNumberFormat="0" applyFill="0" applyAlignment="0"/>
    <xf numFmtId="0" fontId="2" fillId="0" borderId="0" applyNumberFormat="0" applyFill="0" applyAlignment="0"/>
    <xf numFmtId="0" fontId="106" fillId="0" borderId="0" applyNumberFormat="0" applyFont="0" applyFill="0" applyAlignment="0"/>
    <xf numFmtId="0" fontId="2" fillId="0" borderId="0" applyNumberFormat="0" applyFill="0" applyAlignment="0"/>
    <xf numFmtId="0" fontId="73" fillId="0" borderId="1"/>
    <xf numFmtId="0" fontId="73" fillId="0" borderId="1"/>
    <xf numFmtId="0" fontId="73" fillId="0" borderId="1"/>
    <xf numFmtId="0" fontId="73" fillId="0" borderId="1"/>
    <xf numFmtId="0" fontId="73" fillId="0" borderId="1"/>
    <xf numFmtId="0" fontId="73" fillId="0" borderId="1"/>
    <xf numFmtId="0" fontId="73" fillId="0" borderId="1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37" fontId="107" fillId="0" borderId="0"/>
    <xf numFmtId="231" fontId="2" fillId="6" borderId="36" applyFont="0" applyBorder="0">
      <alignment horizontal="center" vertical="center"/>
    </xf>
    <xf numFmtId="0" fontId="108" fillId="0" borderId="18" applyNumberFormat="0" applyFont="0" applyFill="0" applyBorder="0" applyAlignment="0">
      <alignment horizontal="center"/>
    </xf>
    <xf numFmtId="0" fontId="32" fillId="0" borderId="0"/>
    <xf numFmtId="178" fontId="109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37" fontId="111" fillId="0" borderId="0"/>
    <xf numFmtId="3" fontId="112" fillId="0" borderId="0" applyFont="0" applyFill="0" applyBorder="0" applyAlignment="0" applyProtection="0"/>
    <xf numFmtId="232" fontId="2" fillId="0" borderId="0" applyFon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" fillId="0" borderId="0" applyFont="0" applyFill="0" applyBorder="0" applyAlignment="0" applyProtection="0"/>
    <xf numFmtId="0" fontId="61" fillId="0" borderId="0"/>
    <xf numFmtId="3" fontId="2" fillId="6" borderId="4" applyFill="0" applyBorder="0" applyAlignment="0" applyProtection="0">
      <alignment vertical="top"/>
    </xf>
    <xf numFmtId="0" fontId="114" fillId="18" borderId="0"/>
    <xf numFmtId="0" fontId="69" fillId="0" borderId="0"/>
    <xf numFmtId="14" fontId="59" fillId="0" borderId="0">
      <alignment horizontal="center" wrapText="1"/>
      <protection locked="0"/>
    </xf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6" fillId="0" borderId="37" applyNumberFormat="0" applyBorder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3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8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204" fontId="2" fillId="0" borderId="0" applyFill="0" applyBorder="0" applyAlignment="0"/>
    <xf numFmtId="0" fontId="115" fillId="0" borderId="0"/>
    <xf numFmtId="0" fontId="116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0" fontId="36" fillId="0" borderId="0" applyNumberFormat="0" applyFont="0" applyFill="0" applyBorder="0" applyAlignment="0" applyProtection="0">
      <alignment horizontal="left"/>
    </xf>
    <xf numFmtId="0" fontId="36" fillId="0" borderId="0" applyNumberFormat="0" applyFont="0" applyFill="0" applyBorder="0" applyAlignment="0" applyProtection="0">
      <alignment horizontal="left"/>
    </xf>
    <xf numFmtId="0" fontId="36" fillId="0" borderId="0" applyNumberFormat="0" applyFont="0" applyFill="0" applyBorder="0" applyAlignment="0" applyProtection="0">
      <alignment horizontal="left"/>
    </xf>
    <xf numFmtId="0" fontId="36" fillId="0" borderId="0" applyNumberFormat="0" applyFont="0" applyFill="0" applyBorder="0" applyAlignment="0" applyProtection="0">
      <alignment horizontal="left"/>
    </xf>
    <xf numFmtId="0" fontId="36" fillId="0" borderId="0" applyNumberFormat="0" applyFont="0" applyFill="0" applyBorder="0" applyAlignment="0" applyProtection="0">
      <alignment horizontal="left"/>
    </xf>
    <xf numFmtId="0" fontId="36" fillId="0" borderId="0" applyNumberFormat="0" applyFont="0" applyFill="0" applyBorder="0" applyAlignment="0" applyProtection="0">
      <alignment horizontal="left"/>
    </xf>
    <xf numFmtId="0" fontId="117" fillId="0" borderId="29">
      <alignment horizontal="center"/>
    </xf>
    <xf numFmtId="0" fontId="118" fillId="34" borderId="0" applyNumberFormat="0" applyFont="0" applyBorder="0" applyAlignment="0">
      <alignment horizontal="center"/>
    </xf>
    <xf numFmtId="0" fontId="85" fillId="25" borderId="0">
      <alignment horizontal="right" indent="1"/>
    </xf>
    <xf numFmtId="234" fontId="2" fillId="0" borderId="0" applyNumberFormat="0" applyFill="0" applyBorder="0" applyAlignment="0" applyProtection="0">
      <alignment horizontal="left"/>
    </xf>
    <xf numFmtId="191" fontId="3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3" fontId="37" fillId="0" borderId="38">
      <alignment horizontal="right" wrapText="1"/>
    </xf>
    <xf numFmtId="4" fontId="119" fillId="35" borderId="39" applyNumberFormat="0" applyProtection="0">
      <alignment horizontal="left" vertical="center"/>
    </xf>
    <xf numFmtId="3" fontId="106" fillId="18" borderId="40" applyProtection="0">
      <alignment horizontal="right" vertical="center"/>
    </xf>
    <xf numFmtId="4" fontId="98" fillId="28" borderId="39" applyNumberFormat="0" applyProtection="0">
      <alignment horizontal="left" vertical="center" wrapText="1"/>
    </xf>
    <xf numFmtId="4" fontId="120" fillId="5" borderId="0" applyNumberFormat="0" applyProtection="0">
      <alignment horizontal="left" vertical="center" indent="1"/>
    </xf>
    <xf numFmtId="235" fontId="121" fillId="0" borderId="0" applyFont="0" applyFill="0" applyBorder="0" applyAlignment="0" applyProtection="0"/>
    <xf numFmtId="0" fontId="118" fillId="1" borderId="28" applyNumberFormat="0" applyFont="0" applyAlignment="0">
      <alignment horizontal="center"/>
    </xf>
    <xf numFmtId="0" fontId="122" fillId="0" borderId="0" applyNumberFormat="0" applyFill="0" applyBorder="0" applyAlignment="0" applyProtection="0"/>
    <xf numFmtId="0" fontId="88" fillId="0" borderId="41"/>
    <xf numFmtId="0" fontId="123" fillId="0" borderId="0" applyNumberFormat="0" applyFill="0" applyBorder="0" applyAlignment="0" applyProtection="0">
      <alignment vertical="top"/>
      <protection locked="0"/>
    </xf>
    <xf numFmtId="236" fontId="2" fillId="0" borderId="0"/>
    <xf numFmtId="236" fontId="2" fillId="0" borderId="0"/>
    <xf numFmtId="236" fontId="2" fillId="0" borderId="0"/>
    <xf numFmtId="236" fontId="2" fillId="0" borderId="0"/>
    <xf numFmtId="236" fontId="2" fillId="0" borderId="0"/>
    <xf numFmtId="236" fontId="2" fillId="0" borderId="0"/>
    <xf numFmtId="236" fontId="2" fillId="0" borderId="0"/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>
      <alignment horizontal="center"/>
    </xf>
    <xf numFmtId="0" fontId="2" fillId="0" borderId="0"/>
    <xf numFmtId="0" fontId="36" fillId="0" borderId="0"/>
    <xf numFmtId="192" fontId="39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2" fontId="39" fillId="0" borderId="0" applyFont="0" applyFill="0" applyBorder="0" applyAlignment="0" applyProtection="0"/>
    <xf numFmtId="192" fontId="39" fillId="0" borderId="0" applyFont="0" applyFill="0" applyBorder="0" applyAlignment="0" applyProtection="0"/>
    <xf numFmtId="191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9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1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2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75" fontId="39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92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92" fontId="37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37" fontId="73" fillId="0" borderId="0" applyFont="0" applyFill="0" applyBorder="0" applyAlignment="0" applyProtection="0"/>
    <xf numFmtId="190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1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91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95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0" fontId="37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4" fontId="126" fillId="0" borderId="0"/>
    <xf numFmtId="238" fontId="89" fillId="0" borderId="22" applyNumberFormat="0" applyFont="0" applyBorder="0" applyAlignment="0">
      <alignment horizontal="center" vertical="top" wrapText="1"/>
    </xf>
    <xf numFmtId="0" fontId="40" fillId="0" borderId="0" applyNumberFormat="0" applyBorder="0" applyAlignment="0"/>
    <xf numFmtId="0" fontId="40" fillId="0" borderId="0" applyNumberFormat="0" applyBorder="0" applyAlignment="0"/>
    <xf numFmtId="0" fontId="40" fillId="0" borderId="0" applyNumberFormat="0" applyBorder="0" applyAlignment="0"/>
    <xf numFmtId="0" fontId="40" fillId="0" borderId="0" applyNumberFormat="0" applyBorder="0" applyAlignment="0"/>
    <xf numFmtId="0" fontId="40" fillId="0" borderId="0" applyNumberFormat="0" applyBorder="0" applyAlignment="0"/>
    <xf numFmtId="0" fontId="40" fillId="0" borderId="0" applyNumberFormat="0" applyBorder="0" applyAlignment="0"/>
    <xf numFmtId="0" fontId="40" fillId="0" borderId="0" applyNumberFormat="0" applyBorder="0" applyAlignment="0"/>
    <xf numFmtId="0" fontId="127" fillId="0" borderId="0" applyNumberFormat="0" applyBorder="0" applyAlignment="0"/>
    <xf numFmtId="0" fontId="103" fillId="0" borderId="0" applyNumberFormat="0" applyBorder="0" applyAlignment="0"/>
    <xf numFmtId="0" fontId="128" fillId="0" borderId="0" applyNumberFormat="0" applyBorder="0" applyAlignment="0"/>
    <xf numFmtId="0" fontId="129" fillId="0" borderId="0" applyNumberFormat="0" applyBorder="0" applyAlignment="0"/>
    <xf numFmtId="0" fontId="130" fillId="0" borderId="0" applyNumberFormat="0" applyBorder="0" applyAlignment="0"/>
    <xf numFmtId="0" fontId="104" fillId="0" borderId="0"/>
    <xf numFmtId="0" fontId="86" fillId="28" borderId="0">
      <alignment wrapText="1"/>
    </xf>
    <xf numFmtId="210" fontId="131" fillId="36" borderId="28" applyProtection="0">
      <alignment vertical="center"/>
    </xf>
    <xf numFmtId="40" fontId="132" fillId="0" borderId="0" applyBorder="0">
      <alignment horizontal="right"/>
    </xf>
    <xf numFmtId="239" fontId="73" fillId="0" borderId="42">
      <alignment horizontal="right" vertical="center"/>
    </xf>
    <xf numFmtId="240" fontId="73" fillId="0" borderId="43">
      <alignment horizontal="right" vertical="center"/>
    </xf>
    <xf numFmtId="240" fontId="73" fillId="0" borderId="43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39" fontId="73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40" fontId="73" fillId="0" borderId="43">
      <alignment horizontal="right" vertical="center"/>
    </xf>
    <xf numFmtId="240" fontId="73" fillId="0" borderId="43">
      <alignment horizontal="right" vertical="center"/>
    </xf>
    <xf numFmtId="240" fontId="73" fillId="0" borderId="43">
      <alignment horizontal="right" vertical="center"/>
    </xf>
    <xf numFmtId="240" fontId="73" fillId="0" borderId="43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0" fontId="20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0" fontId="20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0" fontId="20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0" fontId="20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0" fontId="20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0" fontId="20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0" fontId="20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0" fontId="20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40" fontId="73" fillId="0" borderId="43">
      <alignment horizontal="right" vertical="center"/>
    </xf>
    <xf numFmtId="240" fontId="73" fillId="0" borderId="43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0" fontId="20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01" fontId="21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0" fontId="20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0" fontId="20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0" fontId="20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0" fontId="20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0" fontId="21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0" fontId="20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241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29" fontId="21" fillId="0" borderId="44">
      <alignment horizontal="right" vertical="center"/>
    </xf>
    <xf numFmtId="240" fontId="73" fillId="0" borderId="43">
      <alignment horizontal="right" vertical="center"/>
    </xf>
    <xf numFmtId="240" fontId="73" fillId="0" borderId="43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239" fontId="73" fillId="0" borderId="44">
      <alignment horizontal="right" vertical="center"/>
    </xf>
    <xf numFmtId="0" fontId="133" fillId="0" borderId="0">
      <alignment horizontal="centerContinuous"/>
    </xf>
    <xf numFmtId="37" fontId="40" fillId="0" borderId="0" applyBorder="0" applyAlignment="0" applyProtection="0"/>
    <xf numFmtId="37" fontId="40" fillId="0" borderId="0" applyBorder="0" applyAlignment="0" applyProtection="0"/>
    <xf numFmtId="37" fontId="40" fillId="0" borderId="0" applyBorder="0" applyAlignment="0" applyProtection="0"/>
    <xf numFmtId="37" fontId="40" fillId="0" borderId="0" applyBorder="0" applyAlignment="0" applyProtection="0"/>
    <xf numFmtId="37" fontId="40" fillId="0" borderId="0" applyBorder="0" applyAlignment="0" applyProtection="0"/>
    <xf numFmtId="37" fontId="40" fillId="0" borderId="0" applyBorder="0" applyAlignment="0" applyProtection="0"/>
    <xf numFmtId="37" fontId="40" fillId="0" borderId="0" applyBorder="0" applyAlignment="0" applyProtection="0"/>
    <xf numFmtId="49" fontId="40" fillId="0" borderId="0" applyFill="0" applyBorder="0" applyAlignment="0"/>
    <xf numFmtId="49" fontId="40" fillId="0" borderId="0" applyFill="0" applyBorder="0" applyAlignment="0"/>
    <xf numFmtId="49" fontId="40" fillId="0" borderId="0" applyFill="0" applyBorder="0" applyAlignment="0"/>
    <xf numFmtId="49" fontId="40" fillId="0" borderId="0" applyFill="0" applyBorder="0" applyAlignment="0"/>
    <xf numFmtId="49" fontId="40" fillId="0" borderId="0" applyFill="0" applyBorder="0" applyAlignment="0"/>
    <xf numFmtId="49" fontId="40" fillId="0" borderId="0" applyFill="0" applyBorder="0" applyAlignment="0"/>
    <xf numFmtId="49" fontId="40" fillId="0" borderId="0" applyFill="0" applyBorder="0" applyAlignment="0"/>
    <xf numFmtId="242" fontId="2" fillId="0" borderId="0" applyFill="0" applyBorder="0" applyAlignment="0"/>
    <xf numFmtId="242" fontId="2" fillId="0" borderId="0" applyFill="0" applyBorder="0" applyAlignment="0"/>
    <xf numFmtId="242" fontId="2" fillId="0" borderId="0" applyFill="0" applyBorder="0" applyAlignment="0"/>
    <xf numFmtId="242" fontId="2" fillId="0" borderId="0" applyFill="0" applyBorder="0" applyAlignment="0"/>
    <xf numFmtId="242" fontId="2" fillId="0" borderId="0" applyFill="0" applyBorder="0" applyAlignment="0"/>
    <xf numFmtId="242" fontId="2" fillId="0" borderId="0" applyFill="0" applyBorder="0" applyAlignment="0"/>
    <xf numFmtId="242" fontId="2" fillId="0" borderId="0" applyFill="0" applyBorder="0" applyAlignment="0"/>
    <xf numFmtId="243" fontId="2" fillId="0" borderId="0" applyFill="0" applyBorder="0" applyAlignment="0"/>
    <xf numFmtId="243" fontId="2" fillId="0" borderId="0" applyFill="0" applyBorder="0" applyAlignment="0"/>
    <xf numFmtId="243" fontId="2" fillId="0" borderId="0" applyFill="0" applyBorder="0" applyAlignment="0"/>
    <xf numFmtId="243" fontId="2" fillId="0" borderId="0" applyFill="0" applyBorder="0" applyAlignment="0"/>
    <xf numFmtId="243" fontId="2" fillId="0" borderId="0" applyFill="0" applyBorder="0" applyAlignment="0"/>
    <xf numFmtId="243" fontId="2" fillId="0" borderId="0" applyFill="0" applyBorder="0" applyAlignment="0"/>
    <xf numFmtId="243" fontId="2" fillId="0" borderId="0" applyFill="0" applyBorder="0" applyAlignment="0"/>
    <xf numFmtId="175" fontId="73" fillId="0" borderId="44">
      <alignment horizontal="center"/>
    </xf>
    <xf numFmtId="0" fontId="134" fillId="0" borderId="45"/>
    <xf numFmtId="230" fontId="21" fillId="0" borderId="44">
      <alignment horizontal="center"/>
    </xf>
    <xf numFmtId="0" fontId="20" fillId="0" borderId="45"/>
    <xf numFmtId="230" fontId="21" fillId="0" borderId="44">
      <alignment horizontal="center"/>
    </xf>
    <xf numFmtId="0" fontId="134" fillId="0" borderId="45"/>
    <xf numFmtId="175" fontId="73" fillId="0" borderId="44">
      <alignment horizontal="center"/>
    </xf>
    <xf numFmtId="0" fontId="20" fillId="0" borderId="45"/>
    <xf numFmtId="175" fontId="73" fillId="0" borderId="44">
      <alignment horizontal="center"/>
    </xf>
    <xf numFmtId="0" fontId="135" fillId="0" borderId="0">
      <alignment vertical="center" wrapText="1"/>
      <protection locked="0"/>
    </xf>
    <xf numFmtId="0" fontId="134" fillId="0" borderId="45"/>
    <xf numFmtId="0" fontId="136" fillId="0" borderId="45"/>
    <xf numFmtId="0" fontId="136" fillId="0" borderId="45"/>
    <xf numFmtId="0" fontId="134" fillId="0" borderId="45"/>
    <xf numFmtId="0" fontId="134" fillId="0" borderId="45"/>
    <xf numFmtId="0" fontId="20" fillId="0" borderId="45"/>
    <xf numFmtId="0" fontId="136" fillId="0" borderId="45"/>
    <xf numFmtId="0" fontId="136" fillId="0" borderId="45"/>
    <xf numFmtId="0" fontId="136" fillId="0" borderId="45"/>
    <xf numFmtId="0" fontId="136" fillId="0" borderId="46"/>
    <xf numFmtId="0" fontId="136" fillId="0" borderId="46"/>
    <xf numFmtId="0" fontId="7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3" fontId="137" fillId="0" borderId="47" applyNumberFormat="0" applyBorder="0" applyAlignment="0"/>
    <xf numFmtId="0" fontId="138" fillId="0" borderId="0" applyFont="0">
      <alignment horizontal="centerContinuous"/>
    </xf>
    <xf numFmtId="40" fontId="131" fillId="0" borderId="0"/>
    <xf numFmtId="0" fontId="139" fillId="33" borderId="0">
      <alignment horizontal="left" vertical="center" indent="1"/>
    </xf>
    <xf numFmtId="0" fontId="139" fillId="33" borderId="0">
      <alignment horizontal="right" vertical="center" indent="3"/>
    </xf>
    <xf numFmtId="4" fontId="140" fillId="0" borderId="0">
      <alignment horizontal="left" indent="1"/>
    </xf>
    <xf numFmtId="0" fontId="105" fillId="0" borderId="48" applyNumberFormat="0" applyAlignment="0">
      <alignment horizont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244" fontId="2" fillId="0" borderId="49" applyFont="0" applyFill="0" applyBorder="0" applyProtection="0">
      <alignment horizontal="center"/>
      <protection locked="0"/>
    </xf>
    <xf numFmtId="244" fontId="2" fillId="0" borderId="49" applyFont="0" applyFill="0" applyBorder="0" applyProtection="0">
      <alignment horizontal="center"/>
      <protection locked="0"/>
    </xf>
    <xf numFmtId="244" fontId="2" fillId="0" borderId="49" applyFont="0" applyFill="0" applyBorder="0" applyProtection="0">
      <alignment horizontal="center"/>
      <protection locked="0"/>
    </xf>
    <xf numFmtId="244" fontId="2" fillId="0" borderId="49" applyFont="0" applyFill="0" applyBorder="0" applyProtection="0">
      <alignment horizontal="center"/>
      <protection locked="0"/>
    </xf>
    <xf numFmtId="244" fontId="2" fillId="0" borderId="49" applyFont="0" applyFill="0" applyBorder="0" applyProtection="0">
      <alignment horizontal="center"/>
      <protection locked="0"/>
    </xf>
    <xf numFmtId="244" fontId="2" fillId="0" borderId="49" applyFont="0" applyFill="0" applyBorder="0" applyProtection="0">
      <alignment horizontal="center"/>
      <protection locked="0"/>
    </xf>
    <xf numFmtId="244" fontId="2" fillId="0" borderId="49" applyFont="0" applyFill="0" applyBorder="0" applyProtection="0">
      <alignment horizontal="center"/>
      <protection locked="0"/>
    </xf>
    <xf numFmtId="245" fontId="3" fillId="0" borderId="50" applyFont="0" applyFill="0" applyBorder="0" applyProtection="0">
      <alignment horizontal="center"/>
    </xf>
    <xf numFmtId="38" fontId="2" fillId="0" borderId="18" applyFont="0" applyFill="0" applyBorder="0" applyAlignment="0" applyProtection="0">
      <protection locked="0"/>
    </xf>
    <xf numFmtId="38" fontId="2" fillId="0" borderId="18" applyFont="0" applyFill="0" applyBorder="0" applyAlignment="0" applyProtection="0">
      <protection locked="0"/>
    </xf>
    <xf numFmtId="38" fontId="2" fillId="0" borderId="18" applyFont="0" applyFill="0" applyBorder="0" applyAlignment="0" applyProtection="0">
      <protection locked="0"/>
    </xf>
    <xf numFmtId="38" fontId="2" fillId="0" borderId="18" applyFont="0" applyFill="0" applyBorder="0" applyAlignment="0" applyProtection="0">
      <protection locked="0"/>
    </xf>
    <xf numFmtId="38" fontId="2" fillId="0" borderId="18" applyFont="0" applyFill="0" applyBorder="0" applyAlignment="0" applyProtection="0">
      <protection locked="0"/>
    </xf>
    <xf numFmtId="38" fontId="2" fillId="0" borderId="18" applyFont="0" applyFill="0" applyBorder="0" applyAlignment="0" applyProtection="0">
      <protection locked="0"/>
    </xf>
    <xf numFmtId="38" fontId="2" fillId="0" borderId="18" applyFont="0" applyFill="0" applyBorder="0" applyAlignment="0" applyProtection="0">
      <protection locked="0"/>
    </xf>
    <xf numFmtId="15" fontId="2" fillId="0" borderId="18" applyFont="0" applyFill="0" applyBorder="0" applyProtection="0">
      <alignment horizontal="center"/>
      <protection locked="0"/>
    </xf>
    <xf numFmtId="15" fontId="2" fillId="0" borderId="18" applyFont="0" applyFill="0" applyBorder="0" applyProtection="0">
      <alignment horizontal="center"/>
      <protection locked="0"/>
    </xf>
    <xf numFmtId="15" fontId="2" fillId="0" borderId="18" applyFont="0" applyFill="0" applyBorder="0" applyProtection="0">
      <alignment horizontal="center"/>
      <protection locked="0"/>
    </xf>
    <xf numFmtId="15" fontId="2" fillId="0" borderId="18" applyFont="0" applyFill="0" applyBorder="0" applyProtection="0">
      <alignment horizontal="center"/>
      <protection locked="0"/>
    </xf>
    <xf numFmtId="15" fontId="2" fillId="0" borderId="18" applyFont="0" applyFill="0" applyBorder="0" applyProtection="0">
      <alignment horizontal="center"/>
      <protection locked="0"/>
    </xf>
    <xf numFmtId="15" fontId="2" fillId="0" borderId="18" applyFont="0" applyFill="0" applyBorder="0" applyProtection="0">
      <alignment horizontal="center"/>
      <protection locked="0"/>
    </xf>
    <xf numFmtId="15" fontId="2" fillId="0" borderId="18" applyFont="0" applyFill="0" applyBorder="0" applyProtection="0">
      <alignment horizontal="center"/>
      <protection locked="0"/>
    </xf>
    <xf numFmtId="10" fontId="2" fillId="0" borderId="18" applyFont="0" applyFill="0" applyBorder="0" applyProtection="0">
      <alignment horizontal="center"/>
      <protection locked="0"/>
    </xf>
    <xf numFmtId="10" fontId="2" fillId="0" borderId="18" applyFont="0" applyFill="0" applyBorder="0" applyProtection="0">
      <alignment horizontal="center"/>
      <protection locked="0"/>
    </xf>
    <xf numFmtId="10" fontId="2" fillId="0" borderId="18" applyFont="0" applyFill="0" applyBorder="0" applyProtection="0">
      <alignment horizontal="center"/>
      <protection locked="0"/>
    </xf>
    <xf numFmtId="10" fontId="2" fillId="0" borderId="18" applyFont="0" applyFill="0" applyBorder="0" applyProtection="0">
      <alignment horizontal="center"/>
      <protection locked="0"/>
    </xf>
    <xf numFmtId="10" fontId="2" fillId="0" borderId="18" applyFont="0" applyFill="0" applyBorder="0" applyProtection="0">
      <alignment horizontal="center"/>
      <protection locked="0"/>
    </xf>
    <xf numFmtId="10" fontId="2" fillId="0" borderId="18" applyFont="0" applyFill="0" applyBorder="0" applyProtection="0">
      <alignment horizontal="center"/>
      <protection locked="0"/>
    </xf>
    <xf numFmtId="10" fontId="2" fillId="0" borderId="18" applyFont="0" applyFill="0" applyBorder="0" applyProtection="0">
      <alignment horizontal="center"/>
      <protection locked="0"/>
    </xf>
    <xf numFmtId="246" fontId="2" fillId="0" borderId="18" applyFont="0" applyFill="0" applyBorder="0" applyProtection="0">
      <alignment horizontal="center"/>
    </xf>
    <xf numFmtId="246" fontId="2" fillId="0" borderId="18" applyFont="0" applyFill="0" applyBorder="0" applyProtection="0">
      <alignment horizontal="center"/>
    </xf>
    <xf numFmtId="246" fontId="2" fillId="0" borderId="18" applyFont="0" applyFill="0" applyBorder="0" applyProtection="0">
      <alignment horizontal="center"/>
    </xf>
    <xf numFmtId="246" fontId="2" fillId="0" borderId="18" applyFont="0" applyFill="0" applyBorder="0" applyProtection="0">
      <alignment horizontal="center"/>
    </xf>
    <xf numFmtId="246" fontId="2" fillId="0" borderId="18" applyFont="0" applyFill="0" applyBorder="0" applyProtection="0">
      <alignment horizontal="center"/>
    </xf>
    <xf numFmtId="246" fontId="2" fillId="0" borderId="18" applyFont="0" applyFill="0" applyBorder="0" applyProtection="0">
      <alignment horizontal="center"/>
    </xf>
    <xf numFmtId="246" fontId="2" fillId="0" borderId="18" applyFont="0" applyFill="0" applyBorder="0" applyProtection="0">
      <alignment horizontal="center"/>
    </xf>
    <xf numFmtId="179" fontId="38" fillId="0" borderId="0" applyFont="0" applyFill="0" applyBorder="0" applyAlignment="0" applyProtection="0"/>
    <xf numFmtId="17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93" fillId="0" borderId="51">
      <alignment horizontal="center"/>
    </xf>
    <xf numFmtId="247" fontId="73" fillId="0" borderId="0"/>
    <xf numFmtId="248" fontId="73" fillId="0" borderId="18"/>
    <xf numFmtId="0" fontId="141" fillId="0" borderId="0"/>
    <xf numFmtId="0" fontId="141" fillId="0" borderId="0"/>
    <xf numFmtId="5" fontId="142" fillId="37" borderId="52">
      <alignment vertical="top"/>
    </xf>
    <xf numFmtId="0" fontId="143" fillId="38" borderId="18">
      <alignment horizontal="left" vertical="center"/>
    </xf>
    <xf numFmtId="6" fontId="144" fillId="39" borderId="52"/>
    <xf numFmtId="5" fontId="97" fillId="0" borderId="52">
      <alignment horizontal="left" vertical="top"/>
    </xf>
    <xf numFmtId="0" fontId="145" fillId="40" borderId="0">
      <alignment horizontal="left" vertical="center"/>
    </xf>
    <xf numFmtId="5" fontId="38" fillId="0" borderId="16">
      <alignment horizontal="left" vertical="top"/>
    </xf>
    <xf numFmtId="0" fontId="146" fillId="0" borderId="16">
      <alignment horizontal="left" vertical="center"/>
    </xf>
    <xf numFmtId="0" fontId="2" fillId="0" borderId="0"/>
    <xf numFmtId="249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0" fontId="147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42" fontId="148" fillId="0" borderId="0" applyFont="0" applyFill="0" applyBorder="0" applyAlignment="0" applyProtection="0"/>
    <xf numFmtId="44" fontId="148" fillId="0" borderId="0" applyFont="0" applyFill="0" applyBorder="0" applyAlignment="0" applyProtection="0"/>
    <xf numFmtId="0" fontId="148" fillId="0" borderId="0"/>
    <xf numFmtId="0" fontId="149" fillId="0" borderId="0">
      <alignment vertical="center"/>
    </xf>
    <xf numFmtId="251" fontId="110" fillId="0" borderId="0">
      <protection locked="0"/>
    </xf>
    <xf numFmtId="0" fontId="150" fillId="0" borderId="0">
      <protection locked="0"/>
    </xf>
    <xf numFmtId="0" fontId="150" fillId="0" borderId="0">
      <protection locked="0"/>
    </xf>
    <xf numFmtId="0" fontId="151" fillId="0" borderId="0">
      <protection locked="0"/>
    </xf>
    <xf numFmtId="0" fontId="151" fillId="0" borderId="0">
      <protection locked="0"/>
    </xf>
    <xf numFmtId="40" fontId="152" fillId="0" borderId="0" applyFont="0" applyFill="0" applyBorder="0" applyAlignment="0" applyProtection="0"/>
    <xf numFmtId="38" fontId="152" fillId="0" borderId="0" applyFont="0" applyFill="0" applyBorder="0" applyAlignment="0" applyProtection="0"/>
    <xf numFmtId="0" fontId="152" fillId="0" borderId="0" applyFont="0" applyFill="0" applyBorder="0" applyAlignment="0" applyProtection="0"/>
    <xf numFmtId="0" fontId="152" fillId="0" borderId="0" applyFont="0" applyFill="0" applyBorder="0" applyAlignment="0" applyProtection="0"/>
    <xf numFmtId="9" fontId="153" fillId="0" borderId="0" applyFont="0" applyFill="0" applyBorder="0" applyAlignment="0" applyProtection="0"/>
    <xf numFmtId="0" fontId="154" fillId="0" borderId="0"/>
    <xf numFmtId="252" fontId="155" fillId="0" borderId="0">
      <alignment vertical="center"/>
    </xf>
    <xf numFmtId="41" fontId="156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151" fillId="0" borderId="0">
      <protection locked="0"/>
    </xf>
    <xf numFmtId="253" fontId="110" fillId="0" borderId="0">
      <protection locked="0"/>
    </xf>
    <xf numFmtId="0" fontId="37" fillId="0" borderId="0"/>
    <xf numFmtId="19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184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76" fontId="58" fillId="0" borderId="0" applyFont="0" applyFill="0" applyBorder="0" applyAlignment="0" applyProtection="0"/>
    <xf numFmtId="0" fontId="157" fillId="0" borderId="0" applyNumberFormat="0" applyFill="0" applyBorder="0" applyAlignment="0" applyProtection="0"/>
    <xf numFmtId="172" fontId="15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254" fontId="110" fillId="0" borderId="0" applyFont="0" applyFill="0" applyBorder="0" applyAlignment="0" applyProtection="0"/>
    <xf numFmtId="255" fontId="110" fillId="0" borderId="0" applyFont="0" applyFill="0" applyBorder="0" applyAlignment="0" applyProtection="0"/>
    <xf numFmtId="256" fontId="106" fillId="0" borderId="0">
      <protection locked="0"/>
    </xf>
    <xf numFmtId="0" fontId="110" fillId="0" borderId="0"/>
    <xf numFmtId="0" fontId="159" fillId="0" borderId="0"/>
    <xf numFmtId="0" fontId="151" fillId="0" borderId="20">
      <protection locked="0"/>
    </xf>
    <xf numFmtId="257" fontId="106" fillId="0" borderId="0">
      <protection locked="0"/>
    </xf>
    <xf numFmtId="258" fontId="110" fillId="0" borderId="0"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0" fontId="161" fillId="0" borderId="0"/>
    <xf numFmtId="0" fontId="162" fillId="0" borderId="0"/>
    <xf numFmtId="0" fontId="163" fillId="0" borderId="0"/>
    <xf numFmtId="19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0" fontId="164" fillId="0" borderId="0"/>
    <xf numFmtId="9" fontId="37" fillId="0" borderId="0" applyFont="0" applyFill="0" applyBorder="0" applyAlignment="0" applyProtection="0"/>
    <xf numFmtId="259" fontId="165" fillId="0" borderId="53" applyNumberFormat="0" applyFont="0" applyAlignment="0" applyProtection="0"/>
    <xf numFmtId="44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6" fontId="31" fillId="0" borderId="0" applyFont="0" applyFill="0" applyBorder="0" applyAlignment="0" applyProtection="0"/>
    <xf numFmtId="168" fontId="58" fillId="0" borderId="0" applyFont="0" applyFill="0" applyBorder="0" applyAlignment="0" applyProtection="0"/>
    <xf numFmtId="260" fontId="37" fillId="0" borderId="0" applyFont="0" applyFill="0" applyBorder="0" applyAlignment="0" applyProtection="0"/>
    <xf numFmtId="261" fontId="37" fillId="0" borderId="0" applyFon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225" fontId="169" fillId="0" borderId="42">
      <alignment horizontal="center"/>
    </xf>
    <xf numFmtId="0" fontId="170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35" fillId="0" borderId="0">
      <alignment vertical="center"/>
    </xf>
    <xf numFmtId="43" fontId="1" fillId="0" borderId="0" applyFont="0" applyBorder="0" applyAlignment="0" applyProtection="0"/>
  </cellStyleXfs>
  <cellXfs count="236">
    <xf numFmtId="0" fontId="0" fillId="0" borderId="0" xfId="0"/>
    <xf numFmtId="0" fontId="0" fillId="2" borderId="0" xfId="0" applyFill="1"/>
    <xf numFmtId="0" fontId="0" fillId="3" borderId="0" xfId="0" applyFill="1" applyAlignment="1" applyProtection="1">
      <alignment horizontal="left"/>
    </xf>
    <xf numFmtId="0" fontId="6" fillId="3" borderId="0" xfId="0" applyFont="1" applyFill="1" applyAlignment="1" applyProtection="1">
      <alignment horizontal="left" vertical="center"/>
    </xf>
    <xf numFmtId="0" fontId="7" fillId="3" borderId="0" xfId="0" applyFont="1" applyFill="1" applyAlignment="1" applyProtection="1">
      <alignment horizontal="left" vertical="center"/>
    </xf>
    <xf numFmtId="0" fontId="8" fillId="3" borderId="0" xfId="0" applyFont="1" applyFill="1" applyAlignment="1" applyProtection="1">
      <alignment horizontal="left" vertical="center"/>
    </xf>
    <xf numFmtId="0" fontId="9" fillId="3" borderId="3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 wrapText="1"/>
    </xf>
    <xf numFmtId="165" fontId="7" fillId="0" borderId="3" xfId="0" applyNumberFormat="1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left" vertical="center" wrapText="1"/>
    </xf>
    <xf numFmtId="164" fontId="7" fillId="0" borderId="3" xfId="1" applyNumberFormat="1" applyFont="1" applyBorder="1" applyAlignment="1" applyProtection="1">
      <alignment horizontal="right" vertical="center"/>
    </xf>
    <xf numFmtId="165" fontId="9" fillId="5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left" vertical="center" wrapText="1"/>
    </xf>
    <xf numFmtId="164" fontId="9" fillId="5" borderId="3" xfId="1" applyNumberFormat="1" applyFont="1" applyFill="1" applyBorder="1" applyAlignment="1" applyProtection="1">
      <alignment horizontal="right" vertical="center"/>
    </xf>
    <xf numFmtId="165" fontId="7" fillId="0" borderId="5" xfId="0" applyNumberFormat="1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left" vertical="center" wrapText="1"/>
    </xf>
    <xf numFmtId="164" fontId="7" fillId="0" borderId="5" xfId="1" applyNumberFormat="1" applyFont="1" applyBorder="1" applyAlignment="1" applyProtection="1">
      <alignment horizontal="right" vertical="center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</xf>
    <xf numFmtId="165" fontId="11" fillId="0" borderId="6" xfId="0" applyNumberFormat="1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left" vertical="center" wrapText="1"/>
    </xf>
    <xf numFmtId="164" fontId="11" fillId="0" borderId="6" xfId="1" applyNumberFormat="1" applyFont="1" applyBorder="1" applyAlignment="1" applyProtection="1">
      <alignment horizontal="right" vertical="center"/>
    </xf>
    <xf numFmtId="0" fontId="10" fillId="0" borderId="0" xfId="0" applyFont="1"/>
    <xf numFmtId="165" fontId="7" fillId="3" borderId="0" xfId="0" applyNumberFormat="1" applyFont="1" applyFill="1" applyAlignment="1" applyProtection="1">
      <alignment horizontal="center" vertical="center"/>
    </xf>
    <xf numFmtId="165" fontId="9" fillId="3" borderId="0" xfId="0" applyNumberFormat="1" applyFont="1" applyFill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7" fillId="3" borderId="0" xfId="0" applyFont="1" applyFill="1" applyAlignment="1" applyProtection="1">
      <alignment horizontal="right" vertical="center"/>
    </xf>
    <xf numFmtId="0" fontId="0" fillId="2" borderId="0" xfId="0" applyFill="1" applyAlignment="1">
      <alignment horizontal="left"/>
    </xf>
    <xf numFmtId="0" fontId="0" fillId="3" borderId="0" xfId="0" applyFill="1" applyAlignment="1" applyProtection="1">
      <alignment horizontal="left" vertical="center"/>
    </xf>
    <xf numFmtId="0" fontId="12" fillId="3" borderId="0" xfId="0" applyFont="1" applyFill="1" applyAlignment="1" applyProtection="1">
      <alignment horizontal="left" vertical="center"/>
    </xf>
    <xf numFmtId="0" fontId="8" fillId="3" borderId="0" xfId="0" applyFont="1" applyFill="1" applyAlignment="1" applyProtection="1">
      <alignment horizontal="right" vertical="center"/>
    </xf>
    <xf numFmtId="0" fontId="8" fillId="3" borderId="0" xfId="0" applyFont="1" applyFill="1" applyAlignment="1" applyProtection="1">
      <alignment horizontal="left" vertical="center" wrapText="1"/>
    </xf>
    <xf numFmtId="0" fontId="7" fillId="3" borderId="2" xfId="0" applyFont="1" applyFill="1" applyBorder="1" applyAlignment="1" applyProtection="1">
      <alignment horizontal="left" vertical="center"/>
    </xf>
    <xf numFmtId="166" fontId="7" fillId="3" borderId="0" xfId="0" applyNumberFormat="1" applyFont="1" applyFill="1" applyAlignment="1" applyProtection="1">
      <alignment horizontal="left" vertical="center"/>
    </xf>
    <xf numFmtId="0" fontId="9" fillId="3" borderId="7" xfId="0" applyFont="1" applyFill="1" applyBorder="1" applyAlignment="1" applyProtection="1">
      <alignment horizontal="center" vertical="center" wrapText="1"/>
    </xf>
    <xf numFmtId="0" fontId="9" fillId="3" borderId="7" xfId="0" applyFont="1" applyFill="1" applyBorder="1" applyAlignment="1" applyProtection="1">
      <alignment horizontal="center" vertical="center"/>
    </xf>
    <xf numFmtId="0" fontId="0" fillId="2" borderId="0" xfId="0" applyFill="1" applyAlignment="1">
      <alignment vertical="center"/>
    </xf>
    <xf numFmtId="0" fontId="9" fillId="5" borderId="10" xfId="0" applyFont="1" applyFill="1" applyBorder="1" applyAlignment="1" applyProtection="1">
      <alignment horizontal="center" vertical="center"/>
    </xf>
    <xf numFmtId="0" fontId="9" fillId="5" borderId="10" xfId="0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9" fillId="5" borderId="11" xfId="0" applyFont="1" applyFill="1" applyBorder="1" applyAlignment="1" applyProtection="1">
      <alignment horizontal="center" vertical="center"/>
    </xf>
    <xf numFmtId="0" fontId="9" fillId="5" borderId="11" xfId="0" applyFont="1" applyFill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 wrapText="1"/>
    </xf>
    <xf numFmtId="165" fontId="7" fillId="0" borderId="11" xfId="0" applyNumberFormat="1" applyFont="1" applyBorder="1" applyAlignment="1" applyProtection="1">
      <alignment horizontal="center" vertical="center"/>
    </xf>
    <xf numFmtId="0" fontId="9" fillId="3" borderId="0" xfId="0" applyFont="1" applyFill="1" applyAlignment="1" applyProtection="1">
      <alignment horizontal="left" vertical="center"/>
    </xf>
    <xf numFmtId="0" fontId="9" fillId="0" borderId="11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 wrapText="1"/>
    </xf>
    <xf numFmtId="0" fontId="9" fillId="4" borderId="11" xfId="0" applyFont="1" applyFill="1" applyBorder="1" applyAlignment="1" applyProtection="1">
      <alignment horizontal="center" vertical="center"/>
    </xf>
    <xf numFmtId="0" fontId="9" fillId="4" borderId="11" xfId="0" applyFont="1" applyFill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 wrapText="1"/>
    </xf>
    <xf numFmtId="0" fontId="7" fillId="3" borderId="0" xfId="0" applyFont="1" applyFill="1" applyAlignment="1" applyProtection="1">
      <alignment horizontal="left" vertical="center" wrapText="1"/>
    </xf>
    <xf numFmtId="37" fontId="7" fillId="3" borderId="0" xfId="0" applyNumberFormat="1" applyFont="1" applyFill="1" applyAlignment="1" applyProtection="1">
      <alignment horizontal="right" vertical="center"/>
    </xf>
    <xf numFmtId="165" fontId="7" fillId="3" borderId="0" xfId="0" applyNumberFormat="1" applyFont="1" applyFill="1" applyAlignment="1" applyProtection="1">
      <alignment horizontal="left" vertical="center"/>
    </xf>
    <xf numFmtId="167" fontId="7" fillId="3" borderId="0" xfId="0" applyNumberFormat="1" applyFont="1" applyFill="1" applyAlignment="1" applyProtection="1">
      <alignment horizontal="right" vertical="center"/>
    </xf>
    <xf numFmtId="0" fontId="0" fillId="0" borderId="0" xfId="0" applyAlignment="1">
      <alignment horizontal="left"/>
    </xf>
    <xf numFmtId="0" fontId="5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horizontal="left" vertical="center"/>
    </xf>
    <xf numFmtId="0" fontId="15" fillId="3" borderId="0" xfId="0" applyFont="1" applyFill="1" applyAlignment="1" applyProtection="1">
      <alignment horizontal="left" vertical="center"/>
    </xf>
    <xf numFmtId="0" fontId="7" fillId="5" borderId="10" xfId="0" applyFont="1" applyFill="1" applyBorder="1" applyAlignment="1" applyProtection="1">
      <alignment horizontal="left" vertical="center" wrapText="1"/>
    </xf>
    <xf numFmtId="0" fontId="7" fillId="5" borderId="11" xfId="0" applyFont="1" applyFill="1" applyBorder="1" applyAlignment="1" applyProtection="1">
      <alignment horizontal="left" vertical="center" wrapText="1"/>
    </xf>
    <xf numFmtId="0" fontId="9" fillId="5" borderId="15" xfId="0" applyFont="1" applyFill="1" applyBorder="1" applyAlignment="1" applyProtection="1">
      <alignment horizontal="center" vertical="center"/>
    </xf>
    <xf numFmtId="165" fontId="9" fillId="5" borderId="15" xfId="0" applyNumberFormat="1" applyFont="1" applyFill="1" applyBorder="1" applyAlignment="1" applyProtection="1">
      <alignment horizontal="center" vertical="center"/>
    </xf>
    <xf numFmtId="0" fontId="7" fillId="5" borderId="15" xfId="0" applyFont="1" applyFill="1" applyBorder="1" applyAlignment="1" applyProtection="1">
      <alignment horizontal="left" vertical="center" wrapText="1"/>
    </xf>
    <xf numFmtId="164" fontId="9" fillId="5" borderId="15" xfId="1" applyNumberFormat="1" applyFont="1" applyFill="1" applyBorder="1" applyAlignment="1" applyProtection="1">
      <alignment horizontal="right" vertical="center"/>
    </xf>
    <xf numFmtId="0" fontId="17" fillId="2" borderId="0" xfId="6" applyFont="1" applyFill="1"/>
    <xf numFmtId="0" fontId="16" fillId="2" borderId="0" xfId="6" applyFill="1"/>
    <xf numFmtId="0" fontId="16" fillId="2" borderId="0" xfId="6" applyFont="1" applyFill="1"/>
    <xf numFmtId="0" fontId="18" fillId="2" borderId="1" xfId="6" applyFont="1" applyFill="1" applyBorder="1" applyAlignment="1">
      <alignment horizontal="center"/>
    </xf>
    <xf numFmtId="0" fontId="18" fillId="2" borderId="0" xfId="6" applyFont="1" applyFill="1"/>
    <xf numFmtId="0" fontId="16" fillId="2" borderId="16" xfId="6" applyFill="1" applyBorder="1"/>
    <xf numFmtId="0" fontId="16" fillId="2" borderId="16" xfId="6" applyFill="1" applyBorder="1" applyAlignment="1">
      <alignment horizontal="center"/>
    </xf>
    <xf numFmtId="9" fontId="16" fillId="2" borderId="16" xfId="2" applyFont="1" applyFill="1" applyBorder="1"/>
    <xf numFmtId="164" fontId="16" fillId="2" borderId="16" xfId="1" applyNumberFormat="1" applyFont="1" applyFill="1" applyBorder="1"/>
    <xf numFmtId="43" fontId="16" fillId="2" borderId="16" xfId="1" applyFont="1" applyFill="1" applyBorder="1"/>
    <xf numFmtId="0" fontId="16" fillId="2" borderId="16" xfId="6" applyFont="1" applyFill="1" applyBorder="1" applyAlignment="1">
      <alignment horizontal="center"/>
    </xf>
    <xf numFmtId="0" fontId="16" fillId="2" borderId="17" xfId="6" applyFill="1" applyBorder="1"/>
    <xf numFmtId="0" fontId="16" fillId="2" borderId="17" xfId="6" applyFill="1" applyBorder="1" applyAlignment="1">
      <alignment horizontal="center"/>
    </xf>
    <xf numFmtId="0" fontId="16" fillId="2" borderId="0" xfId="6" applyFill="1" applyAlignment="1">
      <alignment horizontal="center"/>
    </xf>
    <xf numFmtId="0" fontId="19" fillId="0" borderId="0" xfId="0" applyFont="1"/>
    <xf numFmtId="0" fontId="0" fillId="0" borderId="0" xfId="0" applyFill="1"/>
    <xf numFmtId="164" fontId="0" fillId="0" borderId="0" xfId="3660" applyNumberFormat="1" applyFont="1"/>
    <xf numFmtId="0" fontId="0" fillId="0" borderId="0" xfId="0" applyFill="1"/>
    <xf numFmtId="164" fontId="0" fillId="0" borderId="0" xfId="3660" applyNumberFormat="1" applyFont="1"/>
    <xf numFmtId="0" fontId="172" fillId="0" borderId="0" xfId="0" applyFont="1" applyFill="1" applyAlignment="1">
      <alignment horizontal="center"/>
    </xf>
    <xf numFmtId="3" fontId="177" fillId="0" borderId="0" xfId="0" applyNumberFormat="1" applyFont="1" applyFill="1" applyAlignment="1">
      <alignment horizontal="center" wrapText="1"/>
    </xf>
    <xf numFmtId="3" fontId="177" fillId="0" borderId="0" xfId="0" applyNumberFormat="1" applyFont="1" applyFill="1" applyAlignment="1">
      <alignment horizontal="center" wrapText="1"/>
    </xf>
    <xf numFmtId="3" fontId="176" fillId="0" borderId="0" xfId="0" applyNumberFormat="1" applyFont="1" applyFill="1" applyAlignment="1">
      <alignment horizontal="center" wrapText="1"/>
    </xf>
    <xf numFmtId="0" fontId="171" fillId="2" borderId="0" xfId="0" applyFont="1" applyFill="1"/>
    <xf numFmtId="3" fontId="0" fillId="2" borderId="0" xfId="0" applyNumberFormat="1" applyFill="1" applyAlignment="1">
      <alignment vertical="center"/>
    </xf>
    <xf numFmtId="0" fontId="171" fillId="2" borderId="0" xfId="0" applyFont="1" applyFill="1" applyAlignment="1">
      <alignment vertical="center"/>
    </xf>
    <xf numFmtId="0" fontId="0" fillId="2" borderId="0" xfId="0" quotePrefix="1" applyFill="1" applyAlignment="1">
      <alignment vertical="center"/>
    </xf>
    <xf numFmtId="164" fontId="7" fillId="3" borderId="0" xfId="0" applyNumberFormat="1" applyFont="1" applyFill="1" applyAlignment="1" applyProtection="1">
      <alignment horizontal="left" vertical="center"/>
    </xf>
    <xf numFmtId="164" fontId="0" fillId="0" borderId="0" xfId="0" applyNumberFormat="1" applyFill="1"/>
    <xf numFmtId="164" fontId="7" fillId="3" borderId="0" xfId="0" applyNumberFormat="1" applyFont="1" applyFill="1" applyAlignment="1" applyProtection="1">
      <alignment horizontal="left" vertical="center" wrapText="1"/>
    </xf>
    <xf numFmtId="0" fontId="0" fillId="0" borderId="0" xfId="0" applyFill="1" applyAlignment="1"/>
    <xf numFmtId="3" fontId="177" fillId="0" borderId="0" xfId="0" applyNumberFormat="1" applyFont="1" applyFill="1" applyAlignment="1">
      <alignment wrapText="1"/>
    </xf>
    <xf numFmtId="0" fontId="172" fillId="0" borderId="55" xfId="0" applyFont="1" applyFill="1" applyBorder="1" applyAlignment="1">
      <alignment horizontal="center" wrapText="1"/>
    </xf>
    <xf numFmtId="0" fontId="174" fillId="0" borderId="0" xfId="0" applyNumberFormat="1" applyFont="1" applyFill="1" applyBorder="1" applyAlignment="1">
      <alignment horizontal="left" wrapText="1"/>
    </xf>
    <xf numFmtId="164" fontId="174" fillId="0" borderId="0" xfId="1" applyNumberFormat="1" applyFont="1" applyFill="1" applyBorder="1" applyAlignment="1">
      <alignment horizontal="center" wrapText="1"/>
    </xf>
    <xf numFmtId="0" fontId="0" fillId="0" borderId="0" xfId="0" applyFill="1" applyBorder="1"/>
    <xf numFmtId="164" fontId="174" fillId="4" borderId="0" xfId="1" applyNumberFormat="1" applyFont="1" applyFill="1" applyBorder="1" applyAlignment="1">
      <alignment horizontal="center" wrapText="1"/>
    </xf>
    <xf numFmtId="3" fontId="175" fillId="0" borderId="0" xfId="0" applyNumberFormat="1" applyFont="1" applyFill="1" applyBorder="1" applyAlignment="1">
      <alignment horizontal="center" wrapText="1"/>
    </xf>
    <xf numFmtId="164" fontId="175" fillId="0" borderId="0" xfId="1" applyNumberFormat="1" applyFont="1" applyFill="1" applyBorder="1" applyAlignment="1">
      <alignment horizontal="center" wrapText="1"/>
    </xf>
    <xf numFmtId="164" fontId="0" fillId="0" borderId="0" xfId="3660" applyNumberFormat="1" applyFont="1" applyBorder="1"/>
    <xf numFmtId="3" fontId="176" fillId="0" borderId="0" xfId="0" applyNumberFormat="1" applyFont="1" applyFill="1" applyBorder="1" applyAlignment="1">
      <alignment horizontal="center" wrapText="1"/>
    </xf>
    <xf numFmtId="0" fontId="172" fillId="0" borderId="56" xfId="0" applyFont="1" applyFill="1" applyBorder="1" applyAlignment="1">
      <alignment horizontal="center" wrapText="1"/>
    </xf>
    <xf numFmtId="0" fontId="7" fillId="0" borderId="0" xfId="0" applyFont="1" applyFill="1" applyBorder="1" applyAlignment="1" applyProtection="1">
      <alignment horizontal="right" wrapText="1"/>
    </xf>
    <xf numFmtId="0" fontId="0" fillId="2" borderId="0" xfId="0" applyFill="1" applyBorder="1"/>
    <xf numFmtId="0" fontId="171" fillId="2" borderId="0" xfId="0" applyFont="1" applyFill="1" applyBorder="1"/>
    <xf numFmtId="0" fontId="9" fillId="0" borderId="0" xfId="0" applyFont="1" applyFill="1" applyBorder="1" applyAlignment="1" applyProtection="1">
      <alignment horizontal="center" vertical="center" wrapText="1"/>
    </xf>
    <xf numFmtId="0" fontId="0" fillId="0" borderId="0" xfId="0" applyBorder="1"/>
    <xf numFmtId="0" fontId="9" fillId="2" borderId="0" xfId="0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left" vertical="center"/>
    </xf>
    <xf numFmtId="0" fontId="8" fillId="3" borderId="0" xfId="0" applyFont="1" applyFill="1" applyAlignment="1" applyProtection="1">
      <alignment horizontal="left" vertical="center"/>
    </xf>
    <xf numFmtId="0" fontId="9" fillId="3" borderId="3" xfId="0" applyFont="1" applyFill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left" vertical="center" wrapText="1"/>
    </xf>
    <xf numFmtId="0" fontId="7" fillId="0" borderId="11" xfId="0" applyFont="1" applyBorder="1" applyAlignment="1" applyProtection="1">
      <alignment horizontal="center" vertical="center" wrapText="1"/>
    </xf>
    <xf numFmtId="164" fontId="7" fillId="0" borderId="11" xfId="1" applyNumberFormat="1" applyFont="1" applyBorder="1" applyAlignment="1" applyProtection="1">
      <alignment horizontal="right" vertical="center"/>
    </xf>
    <xf numFmtId="0" fontId="9" fillId="5" borderId="11" xfId="0" applyFont="1" applyFill="1" applyBorder="1" applyAlignment="1" applyProtection="1">
      <alignment horizontal="left" vertical="center" wrapText="1"/>
    </xf>
    <xf numFmtId="0" fontId="9" fillId="5" borderId="11" xfId="0" applyFont="1" applyFill="1" applyBorder="1" applyAlignment="1" applyProtection="1">
      <alignment horizontal="center" vertical="center" wrapText="1"/>
    </xf>
    <xf numFmtId="164" fontId="9" fillId="5" borderId="11" xfId="1" applyNumberFormat="1" applyFont="1" applyFill="1" applyBorder="1" applyAlignment="1" applyProtection="1">
      <alignment horizontal="right" vertical="center"/>
    </xf>
    <xf numFmtId="165" fontId="7" fillId="0" borderId="11" xfId="0" applyNumberFormat="1" applyFont="1" applyBorder="1" applyAlignment="1" applyProtection="1">
      <alignment horizontal="center" vertical="center"/>
    </xf>
    <xf numFmtId="165" fontId="9" fillId="5" borderId="11" xfId="0" applyNumberFormat="1" applyFont="1" applyFill="1" applyBorder="1" applyAlignment="1" applyProtection="1">
      <alignment horizontal="center" vertical="center"/>
    </xf>
    <xf numFmtId="0" fontId="9" fillId="5" borderId="10" xfId="0" applyFont="1" applyFill="1" applyBorder="1" applyAlignment="1" applyProtection="1">
      <alignment horizontal="center" vertical="center" wrapText="1"/>
    </xf>
    <xf numFmtId="164" fontId="9" fillId="5" borderId="10" xfId="1" applyNumberFormat="1" applyFont="1" applyFill="1" applyBorder="1" applyAlignment="1" applyProtection="1">
      <alignment horizontal="right" vertical="center"/>
    </xf>
    <xf numFmtId="0" fontId="9" fillId="3" borderId="7" xfId="0" applyFont="1" applyFill="1" applyBorder="1" applyAlignment="1" applyProtection="1">
      <alignment horizontal="center" vertical="center"/>
    </xf>
    <xf numFmtId="0" fontId="9" fillId="3" borderId="7" xfId="0" applyFont="1" applyFill="1" applyBorder="1" applyAlignment="1" applyProtection="1">
      <alignment horizontal="center" vertical="center" wrapText="1"/>
    </xf>
    <xf numFmtId="0" fontId="5" fillId="3" borderId="0" xfId="0" applyFont="1" applyFill="1" applyAlignment="1" applyProtection="1">
      <alignment horizontal="center" vertical="center"/>
    </xf>
    <xf numFmtId="166" fontId="6" fillId="3" borderId="0" xfId="0" applyNumberFormat="1" applyFont="1" applyFill="1" applyBorder="1" applyAlignment="1" applyProtection="1">
      <alignment horizontal="right" vertical="center"/>
    </xf>
    <xf numFmtId="0" fontId="9" fillId="3" borderId="57" xfId="0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 wrapText="1"/>
    </xf>
    <xf numFmtId="0" fontId="178" fillId="0" borderId="0" xfId="0" applyFont="1" applyFill="1" applyBorder="1"/>
    <xf numFmtId="0" fontId="179" fillId="0" borderId="0" xfId="0" applyNumberFormat="1" applyFont="1" applyFill="1" applyBorder="1" applyAlignment="1">
      <alignment horizontal="left" wrapText="1"/>
    </xf>
    <xf numFmtId="0" fontId="178" fillId="0" borderId="0" xfId="0" quotePrefix="1" applyFont="1" applyBorder="1"/>
    <xf numFmtId="0" fontId="178" fillId="0" borderId="0" xfId="0" quotePrefix="1" applyFont="1" applyFill="1" applyBorder="1"/>
    <xf numFmtId="0" fontId="179" fillId="0" borderId="0" xfId="0" quotePrefix="1" applyNumberFormat="1" applyFont="1" applyFill="1" applyBorder="1" applyAlignment="1">
      <alignment horizontal="left" wrapText="1"/>
    </xf>
    <xf numFmtId="0" fontId="179" fillId="4" borderId="0" xfId="0" quotePrefix="1" applyNumberFormat="1" applyFont="1" applyFill="1" applyBorder="1" applyAlignment="1">
      <alignment horizontal="left" wrapText="1"/>
    </xf>
    <xf numFmtId="0" fontId="172" fillId="0" borderId="67" xfId="0" applyFont="1" applyFill="1" applyBorder="1" applyAlignment="1">
      <alignment horizontal="center" wrapText="1"/>
    </xf>
    <xf numFmtId="0" fontId="172" fillId="0" borderId="68" xfId="0" applyFont="1" applyFill="1" applyBorder="1" applyAlignment="1">
      <alignment horizontal="center" wrapText="1"/>
    </xf>
    <xf numFmtId="0" fontId="178" fillId="2" borderId="0" xfId="0" applyFont="1" applyFill="1" applyBorder="1"/>
    <xf numFmtId="0" fontId="178" fillId="41" borderId="0" xfId="0" applyFont="1" applyFill="1" applyBorder="1" applyAlignment="1" applyProtection="1">
      <alignment horizontal="left" vertical="center"/>
    </xf>
    <xf numFmtId="0" fontId="180" fillId="41" borderId="0" xfId="0" applyFont="1" applyFill="1" applyBorder="1" applyAlignment="1" applyProtection="1">
      <alignment horizontal="left" vertical="center"/>
    </xf>
    <xf numFmtId="0" fontId="181" fillId="41" borderId="0" xfId="0" applyFont="1" applyFill="1" applyBorder="1" applyAlignment="1" applyProtection="1">
      <alignment horizontal="left" vertical="center"/>
    </xf>
    <xf numFmtId="0" fontId="182" fillId="41" borderId="0" xfId="0" applyFont="1" applyFill="1" applyBorder="1" applyAlignment="1" applyProtection="1">
      <alignment horizontal="left" vertical="center"/>
    </xf>
    <xf numFmtId="0" fontId="183" fillId="41" borderId="0" xfId="0" quotePrefix="1" applyFont="1" applyFill="1" applyBorder="1" applyAlignment="1" applyProtection="1">
      <alignment horizontal="left" vertical="center"/>
    </xf>
    <xf numFmtId="0" fontId="183" fillId="4" borderId="0" xfId="0" quotePrefix="1" applyFont="1" applyFill="1" applyBorder="1" applyAlignment="1" applyProtection="1">
      <alignment horizontal="left" vertical="center"/>
    </xf>
    <xf numFmtId="0" fontId="183" fillId="41" borderId="0" xfId="0" applyFont="1" applyFill="1" applyBorder="1" applyAlignment="1" applyProtection="1">
      <alignment horizontal="left" vertical="center"/>
    </xf>
    <xf numFmtId="0" fontId="178" fillId="2" borderId="0" xfId="0" quotePrefix="1" applyFont="1" applyFill="1" applyAlignment="1">
      <alignment vertical="center"/>
    </xf>
    <xf numFmtId="0" fontId="173" fillId="0" borderId="0" xfId="0" applyFont="1" applyFill="1" applyAlignment="1">
      <alignment horizontal="center"/>
    </xf>
    <xf numFmtId="0" fontId="0" fillId="0" borderId="0" xfId="0" applyFill="1"/>
    <xf numFmtId="164" fontId="0" fillId="0" borderId="0" xfId="3660" applyNumberFormat="1" applyFont="1"/>
    <xf numFmtId="0" fontId="172" fillId="0" borderId="0" xfId="0" applyFont="1" applyFill="1" applyAlignment="1">
      <alignment horizontal="center"/>
    </xf>
    <xf numFmtId="0" fontId="172" fillId="0" borderId="54" xfId="0" applyFont="1" applyFill="1" applyBorder="1" applyAlignment="1">
      <alignment horizontal="center" wrapText="1"/>
    </xf>
    <xf numFmtId="0" fontId="0" fillId="0" borderId="55" xfId="0" applyFill="1" applyBorder="1"/>
    <xf numFmtId="164" fontId="0" fillId="0" borderId="54" xfId="3660" applyNumberFormat="1" applyFont="1" applyBorder="1"/>
    <xf numFmtId="0" fontId="0" fillId="0" borderId="54" xfId="0" applyFill="1" applyBorder="1"/>
    <xf numFmtId="0" fontId="7" fillId="0" borderId="3" xfId="0" applyFont="1" applyBorder="1" applyAlignment="1" applyProtection="1">
      <alignment horizontal="left" vertical="center" wrapText="1"/>
    </xf>
    <xf numFmtId="0" fontId="4" fillId="3" borderId="0" xfId="0" applyFont="1" applyFill="1" applyAlignment="1" applyProtection="1">
      <alignment horizontal="center" vertical="center" wrapText="1"/>
    </xf>
    <xf numFmtId="0" fontId="5" fillId="3" borderId="0" xfId="0" applyFont="1" applyFill="1" applyAlignment="1" applyProtection="1">
      <alignment horizontal="center" vertical="center" wrapText="1"/>
    </xf>
    <xf numFmtId="0" fontId="6" fillId="3" borderId="0" xfId="0" applyFont="1" applyFill="1" applyAlignment="1" applyProtection="1">
      <alignment horizontal="left" vertical="center"/>
    </xf>
    <xf numFmtId="0" fontId="8" fillId="3" borderId="0" xfId="0" applyFont="1" applyFill="1" applyAlignment="1" applyProtection="1">
      <alignment horizontal="left" vertical="center"/>
    </xf>
    <xf numFmtId="0" fontId="8" fillId="3" borderId="0" xfId="0" applyFont="1" applyFill="1" applyAlignment="1" applyProtection="1">
      <alignment horizontal="left" vertical="center" wrapText="1"/>
    </xf>
    <xf numFmtId="0" fontId="6" fillId="3" borderId="2" xfId="0" applyFont="1" applyFill="1" applyBorder="1" applyAlignment="1" applyProtection="1">
      <alignment horizontal="right" vertical="center"/>
    </xf>
    <xf numFmtId="0" fontId="9" fillId="3" borderId="3" xfId="0" applyFont="1" applyFill="1" applyBorder="1" applyAlignment="1" applyProtection="1">
      <alignment horizontal="center" vertical="center" wrapText="1"/>
    </xf>
    <xf numFmtId="0" fontId="9" fillId="5" borderId="3" xfId="0" applyFont="1" applyFill="1" applyBorder="1" applyAlignment="1" applyProtection="1">
      <alignment horizontal="left" vertical="center" wrapText="1"/>
    </xf>
    <xf numFmtId="0" fontId="7" fillId="0" borderId="5" xfId="0" applyFont="1" applyBorder="1" applyAlignment="1" applyProtection="1">
      <alignment horizontal="left" vertical="center" wrapText="1"/>
    </xf>
    <xf numFmtId="0" fontId="11" fillId="0" borderId="6" xfId="0" applyFont="1" applyBorder="1" applyAlignment="1" applyProtection="1">
      <alignment horizontal="left" vertical="center" wrapText="1"/>
    </xf>
    <xf numFmtId="0" fontId="7" fillId="0" borderId="7" xfId="0" applyFont="1" applyBorder="1" applyAlignment="1" applyProtection="1">
      <alignment horizontal="left" vertical="center"/>
    </xf>
    <xf numFmtId="0" fontId="7" fillId="0" borderId="8" xfId="0" applyFont="1" applyBorder="1" applyAlignment="1" applyProtection="1">
      <alignment horizontal="left" vertical="center"/>
    </xf>
    <xf numFmtId="0" fontId="7" fillId="3" borderId="0" xfId="0" applyFont="1" applyFill="1" applyAlignment="1" applyProtection="1">
      <alignment horizontal="right" vertical="center"/>
    </xf>
    <xf numFmtId="0" fontId="4" fillId="3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right" vertical="center"/>
    </xf>
    <xf numFmtId="0" fontId="9" fillId="5" borderId="10" xfId="0" applyFont="1" applyFill="1" applyBorder="1" applyAlignment="1" applyProtection="1">
      <alignment horizontal="left" vertical="center" wrapText="1"/>
    </xf>
    <xf numFmtId="0" fontId="9" fillId="5" borderId="10" xfId="0" applyFont="1" applyFill="1" applyBorder="1" applyAlignment="1" applyProtection="1">
      <alignment horizontal="center" vertical="center" wrapText="1"/>
    </xf>
    <xf numFmtId="164" fontId="9" fillId="5" borderId="10" xfId="1" applyNumberFormat="1" applyFont="1" applyFill="1" applyBorder="1" applyAlignment="1" applyProtection="1">
      <alignment horizontal="right" vertical="center"/>
    </xf>
    <xf numFmtId="0" fontId="9" fillId="5" borderId="11" xfId="0" applyFont="1" applyFill="1" applyBorder="1" applyAlignment="1" applyProtection="1">
      <alignment horizontal="left" vertical="center" wrapText="1"/>
    </xf>
    <xf numFmtId="165" fontId="9" fillId="5" borderId="11" xfId="0" applyNumberFormat="1" applyFont="1" applyFill="1" applyBorder="1" applyAlignment="1" applyProtection="1">
      <alignment horizontal="center" vertical="center"/>
    </xf>
    <xf numFmtId="164" fontId="9" fillId="5" borderId="11" xfId="1" applyNumberFormat="1" applyFont="1" applyFill="1" applyBorder="1" applyAlignment="1" applyProtection="1">
      <alignment horizontal="right" vertical="center"/>
    </xf>
    <xf numFmtId="166" fontId="6" fillId="3" borderId="2" xfId="0" applyNumberFormat="1" applyFont="1" applyFill="1" applyBorder="1" applyAlignment="1" applyProtection="1">
      <alignment horizontal="right" vertical="center"/>
    </xf>
    <xf numFmtId="0" fontId="9" fillId="3" borderId="7" xfId="0" applyFont="1" applyFill="1" applyBorder="1" applyAlignment="1" applyProtection="1">
      <alignment horizontal="center" vertical="center"/>
    </xf>
    <xf numFmtId="0" fontId="9" fillId="3" borderId="9" xfId="0" applyFont="1" applyFill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horizontal="center" vertical="center"/>
    </xf>
    <xf numFmtId="0" fontId="9" fillId="3" borderId="7" xfId="0" applyFont="1" applyFill="1" applyBorder="1" applyAlignment="1" applyProtection="1">
      <alignment horizontal="center" vertical="center" wrapText="1"/>
    </xf>
    <xf numFmtId="0" fontId="9" fillId="3" borderId="9" xfId="0" applyFont="1" applyFill="1" applyBorder="1" applyAlignment="1" applyProtection="1">
      <alignment horizontal="center" vertical="center" wrapText="1"/>
    </xf>
    <xf numFmtId="0" fontId="9" fillId="3" borderId="8" xfId="0" applyFont="1" applyFill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left" vertical="center" wrapText="1"/>
    </xf>
    <xf numFmtId="165" fontId="7" fillId="0" borderId="11" xfId="0" applyNumberFormat="1" applyFont="1" applyBorder="1" applyAlignment="1" applyProtection="1">
      <alignment horizontal="center" vertical="center"/>
    </xf>
    <xf numFmtId="164" fontId="7" fillId="0" borderId="12" xfId="1" applyNumberFormat="1" applyFont="1" applyBorder="1" applyAlignment="1" applyProtection="1">
      <alignment horizontal="left" vertical="center"/>
    </xf>
    <xf numFmtId="164" fontId="7" fillId="0" borderId="13" xfId="1" applyNumberFormat="1" applyFont="1" applyBorder="1" applyAlignment="1" applyProtection="1">
      <alignment horizontal="left" vertical="center"/>
    </xf>
    <xf numFmtId="164" fontId="7" fillId="0" borderId="11" xfId="1" applyNumberFormat="1" applyFont="1" applyBorder="1" applyAlignment="1" applyProtection="1">
      <alignment horizontal="right" vertical="center"/>
    </xf>
    <xf numFmtId="0" fontId="9" fillId="0" borderId="11" xfId="0" applyFont="1" applyBorder="1" applyAlignment="1" applyProtection="1">
      <alignment horizontal="left" vertical="center" wrapText="1"/>
    </xf>
    <xf numFmtId="165" fontId="9" fillId="0" borderId="11" xfId="0" applyNumberFormat="1" applyFont="1" applyBorder="1" applyAlignment="1" applyProtection="1">
      <alignment horizontal="center" vertical="center"/>
    </xf>
    <xf numFmtId="164" fontId="9" fillId="0" borderId="11" xfId="1" applyNumberFormat="1" applyFont="1" applyBorder="1" applyAlignment="1" applyProtection="1">
      <alignment horizontal="right" vertical="center"/>
    </xf>
    <xf numFmtId="0" fontId="9" fillId="4" borderId="11" xfId="0" applyFont="1" applyFill="1" applyBorder="1" applyAlignment="1" applyProtection="1">
      <alignment horizontal="left" vertical="center" wrapText="1"/>
    </xf>
    <xf numFmtId="165" fontId="9" fillId="4" borderId="11" xfId="0" applyNumberFormat="1" applyFont="1" applyFill="1" applyBorder="1" applyAlignment="1" applyProtection="1">
      <alignment horizontal="center" vertical="center"/>
    </xf>
    <xf numFmtId="164" fontId="9" fillId="4" borderId="11" xfId="1" applyNumberFormat="1" applyFont="1" applyFill="1" applyBorder="1" applyAlignment="1" applyProtection="1">
      <alignment horizontal="right" vertical="center"/>
    </xf>
    <xf numFmtId="0" fontId="7" fillId="0" borderId="12" xfId="0" applyFont="1" applyBorder="1" applyAlignment="1" applyProtection="1">
      <alignment horizontal="left" vertical="center" wrapText="1"/>
    </xf>
    <xf numFmtId="0" fontId="7" fillId="0" borderId="14" xfId="0" applyFont="1" applyBorder="1" applyAlignment="1" applyProtection="1">
      <alignment horizontal="left" vertical="center" wrapText="1"/>
    </xf>
    <xf numFmtId="0" fontId="7" fillId="0" borderId="13" xfId="0" applyFont="1" applyBorder="1" applyAlignment="1" applyProtection="1">
      <alignment horizontal="left" vertical="center" wrapText="1"/>
    </xf>
    <xf numFmtId="165" fontId="7" fillId="0" borderId="12" xfId="0" applyNumberFormat="1" applyFont="1" applyBorder="1" applyAlignment="1" applyProtection="1">
      <alignment horizontal="center" vertical="center"/>
    </xf>
    <xf numFmtId="165" fontId="7" fillId="0" borderId="13" xfId="0" applyNumberFormat="1" applyFont="1" applyBorder="1" applyAlignment="1" applyProtection="1">
      <alignment horizontal="center" vertical="center"/>
    </xf>
    <xf numFmtId="164" fontId="7" fillId="0" borderId="12" xfId="1" applyNumberFormat="1" applyFont="1" applyBorder="1" applyAlignment="1" applyProtection="1">
      <alignment horizontal="right" vertical="center"/>
    </xf>
    <xf numFmtId="164" fontId="7" fillId="0" borderId="13" xfId="1" applyNumberFormat="1" applyFont="1" applyBorder="1" applyAlignment="1" applyProtection="1">
      <alignment horizontal="right" vertical="center"/>
    </xf>
    <xf numFmtId="0" fontId="9" fillId="5" borderId="11" xfId="0" applyFont="1" applyFill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left" vertical="center"/>
    </xf>
    <xf numFmtId="0" fontId="7" fillId="0" borderId="15" xfId="0" applyFont="1" applyBorder="1" applyAlignment="1" applyProtection="1">
      <alignment horizontal="left" vertical="center" wrapText="1"/>
    </xf>
    <xf numFmtId="0" fontId="7" fillId="0" borderId="15" xfId="0" applyFont="1" applyBorder="1" applyAlignment="1" applyProtection="1">
      <alignment horizontal="center" vertical="center" wrapText="1"/>
    </xf>
    <xf numFmtId="164" fontId="7" fillId="0" borderId="15" xfId="1" applyNumberFormat="1" applyFont="1" applyBorder="1" applyAlignment="1" applyProtection="1">
      <alignment horizontal="right" vertical="center"/>
    </xf>
    <xf numFmtId="0" fontId="7" fillId="0" borderId="61" xfId="0" applyFont="1" applyBorder="1" applyAlignment="1" applyProtection="1">
      <alignment horizontal="left" vertical="center" wrapText="1"/>
    </xf>
    <xf numFmtId="0" fontId="7" fillId="0" borderId="62" xfId="0" applyFont="1" applyBorder="1" applyAlignment="1" applyProtection="1">
      <alignment horizontal="left" vertical="center" wrapText="1"/>
    </xf>
    <xf numFmtId="0" fontId="7" fillId="0" borderId="63" xfId="0" applyFont="1" applyBorder="1" applyAlignment="1" applyProtection="1">
      <alignment horizontal="left" vertical="center" wrapText="1"/>
    </xf>
    <xf numFmtId="0" fontId="9" fillId="5" borderId="58" xfId="0" applyFont="1" applyFill="1" applyBorder="1" applyAlignment="1" applyProtection="1">
      <alignment horizontal="left" vertical="center" wrapText="1"/>
    </xf>
    <xf numFmtId="0" fontId="9" fillId="5" borderId="59" xfId="0" applyFont="1" applyFill="1" applyBorder="1" applyAlignment="1" applyProtection="1">
      <alignment horizontal="left" vertical="center" wrapText="1"/>
    </xf>
    <xf numFmtId="0" fontId="9" fillId="5" borderId="60" xfId="0" applyFont="1" applyFill="1" applyBorder="1" applyAlignment="1" applyProtection="1">
      <alignment horizontal="left" vertical="center" wrapText="1"/>
    </xf>
    <xf numFmtId="0" fontId="9" fillId="5" borderId="61" xfId="0" applyFont="1" applyFill="1" applyBorder="1" applyAlignment="1" applyProtection="1">
      <alignment horizontal="left" vertical="center" wrapText="1"/>
    </xf>
    <xf numFmtId="0" fontId="9" fillId="5" borderId="62" xfId="0" applyFont="1" applyFill="1" applyBorder="1" applyAlignment="1" applyProtection="1">
      <alignment horizontal="left" vertical="center" wrapText="1"/>
    </xf>
    <xf numFmtId="0" fontId="9" fillId="5" borderId="63" xfId="0" applyFont="1" applyFill="1" applyBorder="1" applyAlignment="1" applyProtection="1">
      <alignment horizontal="left" vertical="center" wrapText="1"/>
    </xf>
    <xf numFmtId="0" fontId="9" fillId="5" borderId="64" xfId="0" applyFont="1" applyFill="1" applyBorder="1" applyAlignment="1" applyProtection="1">
      <alignment horizontal="left" vertical="center" wrapText="1"/>
    </xf>
    <xf numFmtId="0" fontId="9" fillId="5" borderId="65" xfId="0" applyFont="1" applyFill="1" applyBorder="1" applyAlignment="1" applyProtection="1">
      <alignment horizontal="left" vertical="center" wrapText="1"/>
    </xf>
    <xf numFmtId="0" fontId="9" fillId="5" borderId="66" xfId="0" applyFont="1" applyFill="1" applyBorder="1" applyAlignment="1" applyProtection="1">
      <alignment horizontal="left" vertical="center" wrapText="1"/>
    </xf>
    <xf numFmtId="0" fontId="7" fillId="3" borderId="46" xfId="0" applyFont="1" applyFill="1" applyBorder="1" applyAlignment="1" applyProtection="1">
      <alignment horizontal="right" vertical="center"/>
    </xf>
    <xf numFmtId="49" fontId="172" fillId="0" borderId="0" xfId="0" applyNumberFormat="1" applyFont="1" applyFill="1" applyAlignment="1">
      <alignment horizontal="left"/>
    </xf>
    <xf numFmtId="49" fontId="0" fillId="0" borderId="0" xfId="0" applyNumberFormat="1" applyFill="1"/>
    <xf numFmtId="49" fontId="172" fillId="0" borderId="54" xfId="0" applyNumberFormat="1" applyFont="1" applyFill="1" applyBorder="1" applyAlignment="1">
      <alignment horizontal="center" wrapText="1"/>
    </xf>
    <xf numFmtId="49" fontId="0" fillId="0" borderId="55" xfId="0" applyNumberFormat="1" applyFill="1" applyBorder="1"/>
    <xf numFmtId="49" fontId="172" fillId="0" borderId="56" xfId="0" applyNumberFormat="1" applyFont="1" applyFill="1" applyBorder="1" applyAlignment="1">
      <alignment horizontal="center" wrapText="1"/>
    </xf>
    <xf numFmtId="49" fontId="174" fillId="0" borderId="0" xfId="0" applyNumberFormat="1" applyFont="1" applyFill="1" applyBorder="1" applyAlignment="1">
      <alignment horizontal="left" wrapText="1"/>
    </xf>
    <xf numFmtId="49" fontId="175" fillId="0" borderId="0" xfId="0" applyNumberFormat="1" applyFont="1" applyFill="1" applyBorder="1" applyAlignment="1">
      <alignment horizontal="center" wrapText="1"/>
    </xf>
    <xf numFmtId="49" fontId="0" fillId="0" borderId="0" xfId="0" applyNumberFormat="1" applyFill="1" applyBorder="1"/>
  </cellXfs>
  <cellStyles count="3661">
    <cellStyle name="_x0001_" xfId="7"/>
    <cellStyle name="          _x000d_&#10;shell=progman.exe_x000d_&#10;m" xfId="8"/>
    <cellStyle name="#,##0" xfId="9"/>
    <cellStyle name=",." xfId="10"/>
    <cellStyle name="." xfId="11"/>
    <cellStyle name="._~5755437" xfId="12"/>
    <cellStyle name="._~5755437_DS hoc vien MBA1_level 2_Mail" xfId="13"/>
    <cellStyle name="._BC Quy tu ngay 01 den 09 thang 06" xfId="14"/>
    <cellStyle name="._BC Quy tu ngay 02 den 16 thang 05" xfId="15"/>
    <cellStyle name="._DS hoc vien MBA 2 _level 2_" xfId="16"/>
    <cellStyle name="._DS lop MTP_tong hop_Cum" xfId="17"/>
    <cellStyle name="._Xoabien" xfId="18"/>
    <cellStyle name="??" xfId="19"/>
    <cellStyle name="?? [ - ??1" xfId="20"/>
    <cellStyle name="?? [ - ??2" xfId="21"/>
    <cellStyle name="?? [ - ??3" xfId="22"/>
    <cellStyle name="?? [ - ??4" xfId="23"/>
    <cellStyle name="?? [ - ??5" xfId="24"/>
    <cellStyle name="?? [ - ??6" xfId="25"/>
    <cellStyle name="?? [ - ??7" xfId="26"/>
    <cellStyle name="?? [ - ??8" xfId="27"/>
    <cellStyle name="?? [0.00]_ Att. 1- Cover" xfId="28"/>
    <cellStyle name="?? [0]" xfId="29"/>
    <cellStyle name="???_x000f_" xfId="30"/>
    <cellStyle name="???_x000d_" xfId="31"/>
    <cellStyle name="?_x001d_??%U©÷u&amp;H©÷9_x0008_? s&#10;_x0007__x0001__x0001_" xfId="32"/>
    <cellStyle name="?_x001d_??%U²u&amp;H²9_x0008_? s&#10;_x0007__x0001__x0001_" xfId="33"/>
    <cellStyle name="???? [0.00]_List-dwg" xfId="34"/>
    <cellStyle name="??????" xfId="35"/>
    <cellStyle name="??????n_x0003_" xfId="36"/>
    <cellStyle name="??????n?s??L" xfId="37"/>
    <cellStyle name="??????s??L?R" xfId="38"/>
    <cellStyle name="????_??" xfId="39"/>
    <cellStyle name="????w?" xfId="40"/>
    <cellStyle name="???[0]_?? DI" xfId="41"/>
    <cellStyle name="???_?? DI" xfId="42"/>
    <cellStyle name="??[0]_BRE" xfId="43"/>
    <cellStyle name="??_ ??? ???? " xfId="44"/>
    <cellStyle name="??A? [0]_laroux_1_¸???™? " xfId="45"/>
    <cellStyle name="??A?_laroux_1_¸???™? " xfId="46"/>
    <cellStyle name="?¡±¢¥?_?¨ù??¢´¢¥_¢¬???¢â? " xfId="47"/>
    <cellStyle name="?”´?_?¼??¤´_¸???™? " xfId="48"/>
    <cellStyle name="?ðÇ%U?&amp;H?_x0008_?s&#10;_x0007__x0001__x0001_" xfId="49"/>
    <cellStyle name="?曹%U?&amp;H?_x0008_?s&#10;_x0007__x0001__x0001_" xfId="50"/>
    <cellStyle name="_142(from 1 to 10)" xfId="51"/>
    <cellStyle name="_24200" xfId="52"/>
    <cellStyle name="_3388 BK SG" xfId="53"/>
    <cellStyle name="_3388 BK SG_5 Years Plan_26 Aug 2010 (NORMAL PLAN - Final)" xfId="54"/>
    <cellStyle name="_3388 BK SG_TGDD-Financial Model-hybrid case-140708" xfId="55"/>
    <cellStyle name="_3388 BK SG_TGDD-Financial Model-hybrid case-140708 2" xfId="56"/>
    <cellStyle name="_3388 BK SG_TGDD-Financial Model-hybrid case-140708 3" xfId="57"/>
    <cellStyle name="_3388 BK SG_TGDD-Financial Model-hybrid case-140708 4" xfId="58"/>
    <cellStyle name="_3388 BK SG_TGDD-Financial Model-hybrid case-140708 5" xfId="59"/>
    <cellStyle name="_3388 BK SG_TGDD-Financial Model-hybrid case-140708 6" xfId="60"/>
    <cellStyle name="_3388 BK SG_TGDD-Financial Model-hybrid case-140708 7" xfId="61"/>
    <cellStyle name="_5113 BANG KE SG" xfId="62"/>
    <cellStyle name="_5113 BANG KE SG_5 Years Plan_26 Aug 2010 (NORMAL PLAN - Final)" xfId="63"/>
    <cellStyle name="_5113 BANG KE SG_TGDD-Financial Model-hybrid case-140708" xfId="64"/>
    <cellStyle name="_5113 BANG KE SG_TGDD-Financial Model-hybrid case-140708 2" xfId="65"/>
    <cellStyle name="_5113 BANG KE SG_TGDD-Financial Model-hybrid case-140708 3" xfId="66"/>
    <cellStyle name="_5113 BANG KE SG_TGDD-Financial Model-hybrid case-140708 4" xfId="67"/>
    <cellStyle name="_5113 BANG KE SG_TGDD-Financial Model-hybrid case-140708 5" xfId="68"/>
    <cellStyle name="_5113 BANG KE SG_TGDD-Financial Model-hybrid case-140708 6" xfId="69"/>
    <cellStyle name="_5113 BANG KE SG_TGDD-Financial Model-hybrid case-140708 7" xfId="70"/>
    <cellStyle name="_6. COGS reconciliation" xfId="71"/>
    <cellStyle name="_6. COGS reconciliation_5 Years Plan_26 Aug 2010 (NORMAL PLAN - Final)" xfId="72"/>
    <cellStyle name="_A5-v4-client's comment" xfId="73"/>
    <cellStyle name="_A5-v4-client's comment_5 Years Plan_26 Aug 2010 (NORMAL PLAN - Final)" xfId="74"/>
    <cellStyle name="_A5-v4-client's comment_TGDD-Financial Model-hybrid case-140708" xfId="75"/>
    <cellStyle name="_A5-v4-client's comment_TGDD-Financial Model-hybrid case-140708 2" xfId="76"/>
    <cellStyle name="_A5-v4-client's comment_TGDD-Financial Model-hybrid case-140708 3" xfId="77"/>
    <cellStyle name="_A5-v4-client's comment_TGDD-Financial Model-hybrid case-140708 4" xfId="78"/>
    <cellStyle name="_A5-v4-client's comment_TGDD-Financial Model-hybrid case-140708 5" xfId="79"/>
    <cellStyle name="_A5-v4-client's comment_TGDD-Financial Model-hybrid case-140708 6" xfId="80"/>
    <cellStyle name="_A5-v4-client's comment_TGDD-Financial Model-hybrid case-140708 7" xfId="81"/>
    <cellStyle name="_A6-Related Party Transaction" xfId="82"/>
    <cellStyle name="_A6-Related Party Transaction_5 Years Plan_26 Aug 2010 (NORMAL PLAN - Final)" xfId="83"/>
    <cellStyle name="_Ac 2160 - BO" xfId="84"/>
    <cellStyle name="_Ac 2160 - BO_5 Years Plan_26 Aug 2010 (NORMAL PLAN - Final)" xfId="85"/>
    <cellStyle name="_Ac 2160 - BO_TGDD-Financial Model-hybrid case-140708" xfId="86"/>
    <cellStyle name="_Ac 2160 - BO_TGDD-Financial Model-hybrid case-140708 2" xfId="87"/>
    <cellStyle name="_Ac 2160 - BO_TGDD-Financial Model-hybrid case-140708 3" xfId="88"/>
    <cellStyle name="_Ac 2160 - BO_TGDD-Financial Model-hybrid case-140708 4" xfId="89"/>
    <cellStyle name="_Ac 2160 - BO_TGDD-Financial Model-hybrid case-140708 5" xfId="90"/>
    <cellStyle name="_Ac 2160 - BO_TGDD-Financial Model-hybrid case-140708 6" xfId="91"/>
    <cellStyle name="_Ac 2160 - BO_TGDD-Financial Model-hybrid case-140708 7" xfId="92"/>
    <cellStyle name="_Actual Vs Budget of the first 2 months 2008 - V1" xfId="93"/>
    <cellStyle name="_Aging 10-07" xfId="94"/>
    <cellStyle name="_Apr - May of 2nd Quaterly 2008 Report Final" xfId="95"/>
    <cellStyle name="_Audit adjustment 2006.v1" xfId="96"/>
    <cellStyle name="_Bang pbo 142" xfId="97"/>
    <cellStyle name="_BangPhanBo2007" xfId="98"/>
    <cellStyle name="_Bao cao tai NPP PHAN DUNG 22-7" xfId="99"/>
    <cellStyle name="_Bao cao tai NPP PHAN DUNG 22-7 2" xfId="100"/>
    <cellStyle name="_Bao cao tai NPP PHAN DUNG 22-7 3" xfId="101"/>
    <cellStyle name="_Bao cao tai NPP PHAN DUNG 22-7 4" xfId="102"/>
    <cellStyle name="_Bao cao tai NPP PHAN DUNG 22-7 5" xfId="103"/>
    <cellStyle name="_Bao cao tai NPP PHAN DUNG 22-7 6" xfId="104"/>
    <cellStyle name="_Bao cao tai NPP PHAN DUNG 22-7 7" xfId="105"/>
    <cellStyle name="_Bao cao tai NPP PHAN DUNG 22-7_5 Years Plan_26 Aug 2010 (NORMAL PLAN - Final)" xfId="106"/>
    <cellStyle name="_BC ICPBD-QUI 1" xfId="107"/>
    <cellStyle name="_BC T04-05 2008" xfId="108"/>
    <cellStyle name="_BCDFS - QUI I" xfId="109"/>
    <cellStyle name="_BCS - WTB 31 Dec 2006" xfId="110"/>
    <cellStyle name="_BCS - WTB 31 Dec 2006_5 Years Plan_26 Aug 2010 (NORMAL PLAN - Final)" xfId="111"/>
    <cellStyle name="_BCS Sale 06-08" xfId="112"/>
    <cellStyle name="_BCS-O-Tax HCM-31122007" xfId="113"/>
    <cellStyle name="_BCS-O-Tax HCM-31122007_5 Years Plan_26 Aug 2010 (NORMAL PLAN - Final)" xfId="114"/>
    <cellStyle name="_BCTC 2Q2008 PL" xfId="115"/>
    <cellStyle name="_BCTC BCS 01+02 SP-2008" xfId="116"/>
    <cellStyle name="_BCTC thang 12-CFO" xfId="117"/>
    <cellStyle name="_BCTC thang 12-CFO_5 Years Plan_26 Aug 2010 (NORMAL PLAN - Final)" xfId="118"/>
    <cellStyle name="_Book1" xfId="119"/>
    <cellStyle name="_Book1 (8)" xfId="120"/>
    <cellStyle name="_Book1_1" xfId="121"/>
    <cellStyle name="_Book1_1 2" xfId="122"/>
    <cellStyle name="_Book1_1 3" xfId="123"/>
    <cellStyle name="_Book1_1 4" xfId="124"/>
    <cellStyle name="_Book1_1 5" xfId="125"/>
    <cellStyle name="_Book1_1 6" xfId="126"/>
    <cellStyle name="_Book1_1 7" xfId="127"/>
    <cellStyle name="_Book1_1_5 Years Plan_26 Aug 2010 (NORMAL PLAN - Final)" xfId="128"/>
    <cellStyle name="_Book1_1_HAGL 006 SGF WTB - HASG 30.09 V3" xfId="129"/>
    <cellStyle name="_Book1_2" xfId="130"/>
    <cellStyle name="_Book1_3" xfId="131"/>
    <cellStyle name="_Book1_4" xfId="132"/>
    <cellStyle name="_Book1_AOP 2010 REPORT V1" xfId="133"/>
    <cellStyle name="_Book1_Apr - May of 2nd Quaterly 2008 Report Final" xfId="134"/>
    <cellStyle name="_Book1_Aug 09 report" xfId="135"/>
    <cellStyle name="_Book1_Aug 09 report 2" xfId="136"/>
    <cellStyle name="_Book1_Aug 09 report 3" xfId="137"/>
    <cellStyle name="_Book1_Aug 09 report 4" xfId="138"/>
    <cellStyle name="_Book1_Aug 09 report 5" xfId="139"/>
    <cellStyle name="_Book1_Aug 09 report 6" xfId="140"/>
    <cellStyle name="_Book1_Aug 09 report 7" xfId="141"/>
    <cellStyle name="_Book1_BC ICPBD-QUI 1" xfId="142"/>
    <cellStyle name="_Book1_BC ICPBD-QUI 1 2" xfId="143"/>
    <cellStyle name="_Book1_BC ICPBD-QUI 1 3" xfId="144"/>
    <cellStyle name="_Book1_BC ICPBD-QUI 1 4" xfId="145"/>
    <cellStyle name="_Book1_BC ICPBD-QUI 1 5" xfId="146"/>
    <cellStyle name="_Book1_BC ICPBD-QUI 1 6" xfId="147"/>
    <cellStyle name="_Book1_BC ICPBD-QUI 1 7" xfId="148"/>
    <cellStyle name="_Book1_BC T04-05 2008" xfId="149"/>
    <cellStyle name="_Book1_BC T04-05 2008 2" xfId="150"/>
    <cellStyle name="_Book1_BC T04-05 2008 3" xfId="151"/>
    <cellStyle name="_Book1_BC T04-05 2008 4" xfId="152"/>
    <cellStyle name="_Book1_BC T04-05 2008 5" xfId="153"/>
    <cellStyle name="_Book1_BC T04-05 2008 6" xfId="154"/>
    <cellStyle name="_Book1_BC T04-05 2008 7" xfId="155"/>
    <cellStyle name="_Book1_BCDFS - QUI I" xfId="156"/>
    <cellStyle name="_Book1_BCDFS - QUI I 2" xfId="157"/>
    <cellStyle name="_Book1_BCDFS - QUI I 3" xfId="158"/>
    <cellStyle name="_Book1_BCDFS - QUI I 4" xfId="159"/>
    <cellStyle name="_Book1_BCDFS - QUI I 5" xfId="160"/>
    <cellStyle name="_Book1_BCDFS - QUI I 6" xfId="161"/>
    <cellStyle name="_Book1_BCDFS - QUI I 7" xfId="162"/>
    <cellStyle name="_Book1_BC-QT-WB-dthao" xfId="163"/>
    <cellStyle name="_Book1_BCS Sale 06-08" xfId="164"/>
    <cellStyle name="_Book1_BCT04052008 - Phi 2007" xfId="165"/>
    <cellStyle name="_Book1_BCT04052008 - Phi 2007 2" xfId="166"/>
    <cellStyle name="_Book1_BCT04052008 - Phi 2007 3" xfId="167"/>
    <cellStyle name="_Book1_BCT04052008 - Phi 2007 4" xfId="168"/>
    <cellStyle name="_Book1_BCT04052008 - Phi 2007 5" xfId="169"/>
    <cellStyle name="_Book1_BCT04052008 - Phi 2007 6" xfId="170"/>
    <cellStyle name="_Book1_BCT04052008 - Phi 2007 7" xfId="171"/>
    <cellStyle name="_Book1_BCTC-BCS-2007" xfId="172"/>
    <cellStyle name="_Book1_BCTC-BCS-2007 2" xfId="173"/>
    <cellStyle name="_Book1_BCTC-BCS-2007 3" xfId="174"/>
    <cellStyle name="_Book1_BCTC-BCS-2007 4" xfId="175"/>
    <cellStyle name="_Book1_BCTC-BCS-2007 5" xfId="176"/>
    <cellStyle name="_Book1_BCTC-BCS-2007 6" xfId="177"/>
    <cellStyle name="_Book1_BCTC-BCS-2007 7" xfId="178"/>
    <cellStyle name="_Book1_BOD Report - 04082009" xfId="179"/>
    <cellStyle name="_Book1_BP ICP 5 years to Mekong for BOD Mar 28-08 V2 (2)" xfId="180"/>
    <cellStyle name="_Book1_Budget by Department 2010 - V3" xfId="181"/>
    <cellStyle name="_Book1_Dec 09 report V1" xfId="182"/>
    <cellStyle name="_Book1_Dec 09 report V1 2" xfId="183"/>
    <cellStyle name="_Book1_Dec 09 report V1 3" xfId="184"/>
    <cellStyle name="_Book1_Dec 09 report V1 4" xfId="185"/>
    <cellStyle name="_Book1_Dec 09 report V1 5" xfId="186"/>
    <cellStyle name="_Book1_Dec 09 report V1 6" xfId="187"/>
    <cellStyle name="_Book1_Dec 09 report V1 7" xfId="188"/>
    <cellStyle name="_Book1_Detail Outlook 2009" xfId="189"/>
    <cellStyle name="_Book1_Detail Outlook 2009 2" xfId="190"/>
    <cellStyle name="_Book1_Detail Outlook 2009 3" xfId="191"/>
    <cellStyle name="_Book1_Detail Outlook 2009 4" xfId="192"/>
    <cellStyle name="_Book1_Detail Outlook 2009 5" xfId="193"/>
    <cellStyle name="_Book1_Detail Outlook 2009 6" xfId="194"/>
    <cellStyle name="_Book1_Detail Outlook 2009 7" xfId="195"/>
    <cellStyle name="_Book1_DT truong thinh phu" xfId="196"/>
    <cellStyle name="_Book1_First Quaterly 2008 Report Final v1" xfId="197"/>
    <cellStyle name="_Book1_HAGL 006 SGF WTB - HASG 30.09 V3" xfId="198"/>
    <cellStyle name="_Book1_HDLD BINH DUONG" xfId="199"/>
    <cellStyle name="_Book1_HPC GM Data - Jun 2010 YTD" xfId="200"/>
    <cellStyle name="_Book1_ICP Budget" xfId="201"/>
    <cellStyle name="_Book1_Jan 2010 report" xfId="202"/>
    <cellStyle name="_Book1_Jan 2010 report 2" xfId="203"/>
    <cellStyle name="_Book1_Jan 2010 report 3" xfId="204"/>
    <cellStyle name="_Book1_Jan 2010 report 4" xfId="205"/>
    <cellStyle name="_Book1_Jan 2010 report 5" xfId="206"/>
    <cellStyle name="_Book1_Jan 2010 report 6" xfId="207"/>
    <cellStyle name="_Book1_Jan 2010 report 7" xfId="208"/>
    <cellStyle name="_Book1_MK - BI Report - Feb 2010 YTD" xfId="209"/>
    <cellStyle name="_Book1_MK - BI Report - Feb 2010 YTD 2" xfId="210"/>
    <cellStyle name="_Book1_MK - BI Report - Feb 2010 YTD 3" xfId="211"/>
    <cellStyle name="_Book1_MK - BI Report - Feb 2010 YTD 4" xfId="212"/>
    <cellStyle name="_Book1_MK - BI Report - Feb 2010 YTD 5" xfId="213"/>
    <cellStyle name="_Book1_MK - BI Report - Feb 2010 YTD 6" xfId="214"/>
    <cellStyle name="_Book1_MK - BI Report - Feb 2010 YTD 7" xfId="215"/>
    <cellStyle name="_Book1_NSACH ICP BD- 2008 (V2)" xfId="216"/>
    <cellStyle name="_Book1_OCT 09 ACAT V1" xfId="217"/>
    <cellStyle name="_Book1_OCT 09 ACAT V1 2" xfId="218"/>
    <cellStyle name="_Book1_OCT 09 ACAT V1 3" xfId="219"/>
    <cellStyle name="_Book1_OCT 09 ACAT V1 4" xfId="220"/>
    <cellStyle name="_Book1_OCT 09 ACAT V1 5" xfId="221"/>
    <cellStyle name="_Book1_OCT 09 ACAT V1 6" xfId="222"/>
    <cellStyle name="_Book1_OCT 09 ACAT V1 7" xfId="223"/>
    <cellStyle name="_Book1_Outlook 2009 Ver2" xfId="224"/>
    <cellStyle name="_Book1_Reconcil - Nov report" xfId="225"/>
    <cellStyle name="_Book1_Reconcil - Nov report 2" xfId="226"/>
    <cellStyle name="_Book1_Reconcil - Nov report 3" xfId="227"/>
    <cellStyle name="_Book1_Reconcil - Nov report 4" xfId="228"/>
    <cellStyle name="_Book1_Reconcil - Nov report 5" xfId="229"/>
    <cellStyle name="_Book1_Reconcil - Nov report 6" xfId="230"/>
    <cellStyle name="_Book1_Reconcil - Nov report 7" xfId="231"/>
    <cellStyle name="_Book1_Report Q2 2009 - Final" xfId="232"/>
    <cellStyle name="_Book1_Report Q2 2009 - Final 2" xfId="233"/>
    <cellStyle name="_Book1_Report Q2 2009 - Final 3" xfId="234"/>
    <cellStyle name="_Book1_Report Q2 2009 - Final 4" xfId="235"/>
    <cellStyle name="_Book1_Report Q2 2009 - Final 5" xfId="236"/>
    <cellStyle name="_Book1_Report Q2 2009 - Final 6" xfId="237"/>
    <cellStyle name="_Book1_Report Q2 2009 - Final 7" xfId="238"/>
    <cellStyle name="_Book1_Report Q4 2009" xfId="239"/>
    <cellStyle name="_Book1_Report Q4 2009 2" xfId="240"/>
    <cellStyle name="_Book1_Report Q4 2009 3" xfId="241"/>
    <cellStyle name="_Book1_Report Q4 2009 4" xfId="242"/>
    <cellStyle name="_Book1_Report Q4 2009 5" xfId="243"/>
    <cellStyle name="_Book1_Report Q4 2009 6" xfId="244"/>
    <cellStyle name="_Book1_Report Q4 2009 7" xfId="245"/>
    <cellStyle name="_Book1_Report Q4 2010" xfId="246"/>
    <cellStyle name="_Book1_Report Q4 2010 2" xfId="247"/>
    <cellStyle name="_Book1_Report Q4 2010 3" xfId="248"/>
    <cellStyle name="_Book1_Report Q4 2010 4" xfId="249"/>
    <cellStyle name="_Book1_Report Q4 2010 5" xfId="250"/>
    <cellStyle name="_Book1_Report Q4 2010 6" xfId="251"/>
    <cellStyle name="_Book1_Report Q4 2010 7" xfId="252"/>
    <cellStyle name="_Book1_Revenue from Promotion goods from Jan to May" xfId="253"/>
    <cellStyle name="_Book1_Revenue from Promotion goods from Jan to May 2" xfId="254"/>
    <cellStyle name="_Book1_Revenue from Promotion goods from Jan to May 3" xfId="255"/>
    <cellStyle name="_Book1_Revenue from Promotion goods from Jan to May 4" xfId="256"/>
    <cellStyle name="_Book1_Revenue from Promotion goods from Jan to May 5" xfId="257"/>
    <cellStyle name="_Book1_Revenue from Promotion goods from Jan to May 6" xfId="258"/>
    <cellStyle name="_Book1_Revenue from Promotion goods from Jan to May 7" xfId="259"/>
    <cellStyle name="_Book1_Sales - Jun 2010" xfId="260"/>
    <cellStyle name="_Book1_Sales - Mar 2010" xfId="261"/>
    <cellStyle name="_Book1_Sales - Mar 2010 2" xfId="262"/>
    <cellStyle name="_Book1_Sales - Mar 2010 3" xfId="263"/>
    <cellStyle name="_Book1_Sales - Mar 2010 4" xfId="264"/>
    <cellStyle name="_Book1_Sales - Mar 2010 5" xfId="265"/>
    <cellStyle name="_Book1_Sales - Mar 2010 6" xfId="266"/>
    <cellStyle name="_Book1_Sales - Mar 2010 7" xfId="267"/>
    <cellStyle name="_Book1_Sales by Brand 2009" xfId="268"/>
    <cellStyle name="_Book1_Sales by Brand 2009 2" xfId="269"/>
    <cellStyle name="_Book1_Sales by Brand 2009 3" xfId="270"/>
    <cellStyle name="_Book1_Sales by Brand 2009 4" xfId="271"/>
    <cellStyle name="_Book1_Sales by Brand 2009 5" xfId="272"/>
    <cellStyle name="_Book1_Sales by Brand 2009 6" xfId="273"/>
    <cellStyle name="_Book1_Sales by Brand 2009 7" xfId="274"/>
    <cellStyle name="_Book1_Sep 09 ACAT V3" xfId="275"/>
    <cellStyle name="_Book1_Sep 09 ACAT V3 2" xfId="276"/>
    <cellStyle name="_Book1_Sep 09 ACAT V3 3" xfId="277"/>
    <cellStyle name="_Book1_Sep 09 ACAT V3 4" xfId="278"/>
    <cellStyle name="_Book1_Sep 09 ACAT V3 5" xfId="279"/>
    <cellStyle name="_Book1_Sep 09 ACAT V3 6" xfId="280"/>
    <cellStyle name="_Book1_Sep 09 ACAT V3 7" xfId="281"/>
    <cellStyle name="_Book1_Sep 09 report" xfId="282"/>
    <cellStyle name="_Book1_Sep 09 report 2" xfId="283"/>
    <cellStyle name="_Book1_Sep 09 report 3" xfId="284"/>
    <cellStyle name="_Book1_Sep 09 report 4" xfId="285"/>
    <cellStyle name="_Book1_Sep 09 report 5" xfId="286"/>
    <cellStyle name="_Book1_Sep 09 report 6" xfId="287"/>
    <cellStyle name="_Book1_Sep 09 report 7" xfId="288"/>
    <cellStyle name="_Book1_Tax presentation" xfId="289"/>
    <cellStyle name="_Book1_TH KHAI TOAN THU THIEM cac tuyen TT noi" xfId="290"/>
    <cellStyle name="_Book2" xfId="291"/>
    <cellStyle name="_Book2_5 Years Plan_26 Aug 2010 (NORMAL PLAN - Final)" xfId="292"/>
    <cellStyle name="_BP ICP 5 years to Mekong for BOD Mar 28-08" xfId="293"/>
    <cellStyle name="_BP ICP 5 years to Mekong for BOD Mar 28-08 V2 (2)" xfId="294"/>
    <cellStyle name="_BP ICP 5 years to Mekong for BOD Mar 28-08 V2 (2)_5 Years Plan_26 Aug 2010 (NORMAL PLAN - Final)" xfId="295"/>
    <cellStyle name="_BP ICP 5 years to Mekong for BOD Mar 28-08 V2 (2)_ABP 2011 V1 (Growth 30% vs 2009) new investors" xfId="296"/>
    <cellStyle name="_BP ICP 5 years to Mekong for BOD Mar 28-08 V2 (2)_Budget by Department 2011 - ICP V 100% v1" xfId="297"/>
    <cellStyle name="_BP ICP 5 years to Mekong for BOD Mar 28-08 V2 (2)_TP CAPEX - 2010 Budgeting" xfId="298"/>
    <cellStyle name="_BP ICP 5 years to Mekong for BOD Mar 28-08 V2 (2)_TP CAPEX - 2010 Budgeting_5 Years Plan_26 Aug 2010 (NORMAL PLAN - Final)" xfId="299"/>
    <cellStyle name="_BP ICP 5 years to Mekong for BOD Mar 28-08_5 Years Plan_26 Aug 2010 (NORMAL PLAN - Final)" xfId="300"/>
    <cellStyle name="_BP ICP 5 years to Mekong for BOD Mar 28-08_ABP 2011 V1 (Growth 30% vs 2009) new investors" xfId="301"/>
    <cellStyle name="_BP ICP 5 years to Mekong for BOD Mar 28-08_Budget by Department 2011 - ICP V 100% v1" xfId="302"/>
    <cellStyle name="_BP ICP 5 years to Mekong for BOD Mar 28-08_TP CAPEX - 2010 Budgeting" xfId="303"/>
    <cellStyle name="_BP ICP 5 years to Mekong for BOD Mar 28-08_TP CAPEX - 2010 Budgeting_5 Years Plan_26 Aug 2010 (NORMAL PLAN - Final)" xfId="304"/>
    <cellStyle name="_Campina work BS, PL &amp; adjustments" xfId="305"/>
    <cellStyle name="_Campina work BS, PL &amp; adjustments 2" xfId="306"/>
    <cellStyle name="_Campina work BS, PL &amp; adjustments 3" xfId="307"/>
    <cellStyle name="_Campina work BS, PL &amp; adjustments 4" xfId="308"/>
    <cellStyle name="_Campina work BS, PL &amp; adjustments 5" xfId="309"/>
    <cellStyle name="_Campina work BS, PL &amp; adjustments 6" xfId="310"/>
    <cellStyle name="_Campina work BS, PL &amp; adjustments 7" xfId="311"/>
    <cellStyle name="_Campina work BS, PL &amp; adjustments_AOP 2010 REPORT V1" xfId="312"/>
    <cellStyle name="_Campina work BS, PL &amp; adjustments_AOP 2010 REPORT V1 2" xfId="313"/>
    <cellStyle name="_Campina work BS, PL &amp; adjustments_AOP 2010 REPORT V1 3" xfId="314"/>
    <cellStyle name="_Campina work BS, PL &amp; adjustments_AOP 2010 REPORT V1 4" xfId="315"/>
    <cellStyle name="_Campina work BS, PL &amp; adjustments_AOP 2010 REPORT V1 5" xfId="316"/>
    <cellStyle name="_Campina work BS, PL &amp; adjustments_AOP 2010 REPORT V1 6" xfId="317"/>
    <cellStyle name="_Campina work BS, PL &amp; adjustments_AOP 2010 REPORT V1 7" xfId="318"/>
    <cellStyle name="_Campina work BS, PL &amp; adjustments_Aug 09 report" xfId="319"/>
    <cellStyle name="_Campina work BS, PL &amp; adjustments_Aug 09 report 2" xfId="320"/>
    <cellStyle name="_Campina work BS, PL &amp; adjustments_Aug 09 report 3" xfId="321"/>
    <cellStyle name="_Campina work BS, PL &amp; adjustments_Aug 09 report 4" xfId="322"/>
    <cellStyle name="_Campina work BS, PL &amp; adjustments_Aug 09 report 5" xfId="323"/>
    <cellStyle name="_Campina work BS, PL &amp; adjustments_Aug 09 report 6" xfId="324"/>
    <cellStyle name="_Campina work BS, PL &amp; adjustments_Aug 09 report 7" xfId="325"/>
    <cellStyle name="_Campina work BS, PL &amp; adjustments_Aug 09 report_5 Years Plan_26 Aug 2010 (NORMAL PLAN - Final)" xfId="326"/>
    <cellStyle name="_Campina work BS, PL &amp; adjustments_Aug 09 report_ABP 2011 V1 (Growth 30% vs 2009) new investors" xfId="327"/>
    <cellStyle name="_Campina work BS, PL &amp; adjustments_Aug 09 report_Budget by Department 2011 - ICP V 100% v1" xfId="328"/>
    <cellStyle name="_Campina work BS, PL &amp; adjustments_Aug 09 report_TP CAPEX - 2010 Budgeting" xfId="329"/>
    <cellStyle name="_Campina work BS, PL &amp; adjustments_BOD Report - 04082009" xfId="330"/>
    <cellStyle name="_Campina work BS, PL &amp; adjustments_Budget by Department 2010 - V3" xfId="331"/>
    <cellStyle name="_Campina work BS, PL &amp; adjustments_Budget by Department 2010 - V3 2" xfId="332"/>
    <cellStyle name="_Campina work BS, PL &amp; adjustments_Budget by Department 2010 - V3 3" xfId="333"/>
    <cellStyle name="_Campina work BS, PL &amp; adjustments_Budget by Department 2010 - V3 4" xfId="334"/>
    <cellStyle name="_Campina work BS, PL &amp; adjustments_Budget by Department 2010 - V3 5" xfId="335"/>
    <cellStyle name="_Campina work BS, PL &amp; adjustments_Budget by Department 2010 - V3 6" xfId="336"/>
    <cellStyle name="_Campina work BS, PL &amp; adjustments_Budget by Department 2010 - V3 7" xfId="337"/>
    <cellStyle name="_Campina work BS, PL &amp; adjustments_Dec 09 report V1" xfId="338"/>
    <cellStyle name="_Campina work BS, PL &amp; adjustments_Dec 09 report V1 2" xfId="339"/>
    <cellStyle name="_Campina work BS, PL &amp; adjustments_Dec 09 report V1 3" xfId="340"/>
    <cellStyle name="_Campina work BS, PL &amp; adjustments_Dec 09 report V1 4" xfId="341"/>
    <cellStyle name="_Campina work BS, PL &amp; adjustments_Dec 09 report V1 5" xfId="342"/>
    <cellStyle name="_Campina work BS, PL &amp; adjustments_Dec 09 report V1 6" xfId="343"/>
    <cellStyle name="_Campina work BS, PL &amp; adjustments_Dec 09 report V1 7" xfId="344"/>
    <cellStyle name="_Campina work BS, PL &amp; adjustments_Dec 09 report V1_5 Years Plan_26 Aug 2010 (NORMAL PLAN - Final)" xfId="345"/>
    <cellStyle name="_Campina work BS, PL &amp; adjustments_Detail Outlook 2009" xfId="346"/>
    <cellStyle name="_Campina work BS, PL &amp; adjustments_Detail Outlook 2009 2" xfId="347"/>
    <cellStyle name="_Campina work BS, PL &amp; adjustments_Detail Outlook 2009 3" xfId="348"/>
    <cellStyle name="_Campina work BS, PL &amp; adjustments_Detail Outlook 2009 4" xfId="349"/>
    <cellStyle name="_Campina work BS, PL &amp; adjustments_Detail Outlook 2009 5" xfId="350"/>
    <cellStyle name="_Campina work BS, PL &amp; adjustments_Detail Outlook 2009 6" xfId="351"/>
    <cellStyle name="_Campina work BS, PL &amp; adjustments_Detail Outlook 2009 7" xfId="352"/>
    <cellStyle name="_Campina work BS, PL &amp; adjustments_Detail Outlook 2009_5 Years Plan_26 Aug 2010 (NORMAL PLAN - Final)" xfId="353"/>
    <cellStyle name="_Campina work BS, PL &amp; adjustments_Golden Gate - FM 30 June 2008-210708" xfId="354"/>
    <cellStyle name="_Campina work BS, PL &amp; adjustments_Golden Gate - FM 30 June 2008-210708 2" xfId="355"/>
    <cellStyle name="_Campina work BS, PL &amp; adjustments_Golden Gate - FM 30 June 2008-210708 3" xfId="356"/>
    <cellStyle name="_Campina work BS, PL &amp; adjustments_Golden Gate - FM 30 June 2008-210708 4" xfId="357"/>
    <cellStyle name="_Campina work BS, PL &amp; adjustments_Golden Gate - FM 30 June 2008-210708 5" xfId="358"/>
    <cellStyle name="_Campina work BS, PL &amp; adjustments_Golden Gate - FM 30 June 2008-210708 6" xfId="359"/>
    <cellStyle name="_Campina work BS, PL &amp; adjustments_Golden Gate - FM 30 June 2008-210708 7" xfId="360"/>
    <cellStyle name="_Campina work BS, PL &amp; adjustments_Golden Gate - FM 30 June 2008-210708_5 Years Plan_26 Aug 2010 (NORMAL PLAN - Final)" xfId="361"/>
    <cellStyle name="_Campina work BS, PL &amp; adjustments_Golden Gate - FM 30 June 2008-210708_ABP 2011 V1 (Growth 30% vs 2009) new investors" xfId="362"/>
    <cellStyle name="_Campina work BS, PL &amp; adjustments_Golden Gate - FM 30 June 2008-210708_Budget by Department 2011 - ICP V 100% v1" xfId="363"/>
    <cellStyle name="_Campina work BS, PL &amp; adjustments_Golden Gate - FM 30 June 2008-210708_TP CAPEX - 2010 Budgeting" xfId="364"/>
    <cellStyle name="_Campina work BS, PL &amp; adjustments_HPC GM Data - Jun 2010 YTD" xfId="365"/>
    <cellStyle name="_Campina work BS, PL &amp; adjustments_HPC GM Data - Jun 2010 YTD_5 Years Plan_26 Aug 2010 (NORMAL PLAN - Final)" xfId="366"/>
    <cellStyle name="_Campina work BS, PL &amp; adjustments_Jan 2010 report" xfId="367"/>
    <cellStyle name="_Campina work BS, PL &amp; adjustments_Jan 2010 report 2" xfId="368"/>
    <cellStyle name="_Campina work BS, PL &amp; adjustments_Jan 2010 report 3" xfId="369"/>
    <cellStyle name="_Campina work BS, PL &amp; adjustments_Jan 2010 report 4" xfId="370"/>
    <cellStyle name="_Campina work BS, PL &amp; adjustments_Jan 2010 report 5" xfId="371"/>
    <cellStyle name="_Campina work BS, PL &amp; adjustments_Jan 2010 report 6" xfId="372"/>
    <cellStyle name="_Campina work BS, PL &amp; adjustments_Jan 2010 report 7" xfId="373"/>
    <cellStyle name="_Campina work BS, PL &amp; adjustments_Jan 2010 report_5 Years Plan_26 Aug 2010 (NORMAL PLAN - Final)" xfId="374"/>
    <cellStyle name="_Campina work BS, PL &amp; adjustments_MK - BI Report - Feb 2010 YTD" xfId="375"/>
    <cellStyle name="_Campina work BS, PL &amp; adjustments_MK - BI Report - Feb 2010 YTD 2" xfId="376"/>
    <cellStyle name="_Campina work BS, PL &amp; adjustments_MK - BI Report - Feb 2010 YTD 3" xfId="377"/>
    <cellStyle name="_Campina work BS, PL &amp; adjustments_MK - BI Report - Feb 2010 YTD 4" xfId="378"/>
    <cellStyle name="_Campina work BS, PL &amp; adjustments_MK - BI Report - Feb 2010 YTD 5" xfId="379"/>
    <cellStyle name="_Campina work BS, PL &amp; adjustments_MK - BI Report - Feb 2010 YTD 6" xfId="380"/>
    <cellStyle name="_Campina work BS, PL &amp; adjustments_MK - BI Report - Feb 2010 YTD 7" xfId="381"/>
    <cellStyle name="_Campina work BS, PL &amp; adjustments_MK - BI Report - Feb 2010 YTD_5 Years Plan_26 Aug 2010 (NORMAL PLAN - Final)" xfId="382"/>
    <cellStyle name="_Campina work BS, PL &amp; adjustments_OCT 09 ACAT V1" xfId="383"/>
    <cellStyle name="_Campina work BS, PL &amp; adjustments_OCT 09 ACAT V1 2" xfId="384"/>
    <cellStyle name="_Campina work BS, PL &amp; adjustments_OCT 09 ACAT V1 3" xfId="385"/>
    <cellStyle name="_Campina work BS, PL &amp; adjustments_OCT 09 ACAT V1 4" xfId="386"/>
    <cellStyle name="_Campina work BS, PL &amp; adjustments_OCT 09 ACAT V1 5" xfId="387"/>
    <cellStyle name="_Campina work BS, PL &amp; adjustments_OCT 09 ACAT V1 6" xfId="388"/>
    <cellStyle name="_Campina work BS, PL &amp; adjustments_OCT 09 ACAT V1 7" xfId="389"/>
    <cellStyle name="_Campina work BS, PL &amp; adjustments_OCT 09 ACAT V1_5 Years Plan_26 Aug 2010 (NORMAL PLAN - Final)" xfId="390"/>
    <cellStyle name="_Campina work BS, PL &amp; adjustments_Outlook 2009 Ver2" xfId="391"/>
    <cellStyle name="_Campina work BS, PL &amp; adjustments_Outlook 2009 Ver2 2" xfId="392"/>
    <cellStyle name="_Campina work BS, PL &amp; adjustments_Outlook 2009 Ver2 3" xfId="393"/>
    <cellStyle name="_Campina work BS, PL &amp; adjustments_Outlook 2009 Ver2 4" xfId="394"/>
    <cellStyle name="_Campina work BS, PL &amp; adjustments_Outlook 2009 Ver2 5" xfId="395"/>
    <cellStyle name="_Campina work BS, PL &amp; adjustments_Outlook 2009 Ver2 6" xfId="396"/>
    <cellStyle name="_Campina work BS, PL &amp; adjustments_Outlook 2009 Ver2 7" xfId="397"/>
    <cellStyle name="_Campina work BS, PL &amp; adjustments_Reconcil - Nov report" xfId="398"/>
    <cellStyle name="_Campina work BS, PL &amp; adjustments_Reconcil - Nov report 2" xfId="399"/>
    <cellStyle name="_Campina work BS, PL &amp; adjustments_Reconcil - Nov report 3" xfId="400"/>
    <cellStyle name="_Campina work BS, PL &amp; adjustments_Reconcil - Nov report 4" xfId="401"/>
    <cellStyle name="_Campina work BS, PL &amp; adjustments_Reconcil - Nov report 5" xfId="402"/>
    <cellStyle name="_Campina work BS, PL &amp; adjustments_Reconcil - Nov report 6" xfId="403"/>
    <cellStyle name="_Campina work BS, PL &amp; adjustments_Reconcil - Nov report 7" xfId="404"/>
    <cellStyle name="_Campina work BS, PL &amp; adjustments_Reconcil - Nov report_5 Years Plan_26 Aug 2010 (NORMAL PLAN - Final)" xfId="405"/>
    <cellStyle name="_Campina work BS, PL &amp; adjustments_Report Q2 2009 - Final" xfId="406"/>
    <cellStyle name="_Campina work BS, PL &amp; adjustments_Report Q2 2009 - Final 2" xfId="407"/>
    <cellStyle name="_Campina work BS, PL &amp; adjustments_Report Q2 2009 - Final 3" xfId="408"/>
    <cellStyle name="_Campina work BS, PL &amp; adjustments_Report Q2 2009 - Final 4" xfId="409"/>
    <cellStyle name="_Campina work BS, PL &amp; adjustments_Report Q2 2009 - Final 5" xfId="410"/>
    <cellStyle name="_Campina work BS, PL &amp; adjustments_Report Q2 2009 - Final 6" xfId="411"/>
    <cellStyle name="_Campina work BS, PL &amp; adjustments_Report Q2 2009 - Final 7" xfId="412"/>
    <cellStyle name="_Campina work BS, PL &amp; adjustments_Report Q2 2009 - Final_5 Years Plan_26 Aug 2010 (NORMAL PLAN - Final)" xfId="413"/>
    <cellStyle name="_Campina work BS, PL &amp; adjustments_Report Q4 2009" xfId="414"/>
    <cellStyle name="_Campina work BS, PL &amp; adjustments_Report Q4 2009 2" xfId="415"/>
    <cellStyle name="_Campina work BS, PL &amp; adjustments_Report Q4 2009 3" xfId="416"/>
    <cellStyle name="_Campina work BS, PL &amp; adjustments_Report Q4 2009 4" xfId="417"/>
    <cellStyle name="_Campina work BS, PL &amp; adjustments_Report Q4 2009 5" xfId="418"/>
    <cellStyle name="_Campina work BS, PL &amp; adjustments_Report Q4 2009 6" xfId="419"/>
    <cellStyle name="_Campina work BS, PL &amp; adjustments_Report Q4 2009 7" xfId="420"/>
    <cellStyle name="_Campina work BS, PL &amp; adjustments_Report Q4 2009_5 Years Plan_26 Aug 2010 (NORMAL PLAN - Final)" xfId="421"/>
    <cellStyle name="_Campina work BS, PL &amp; adjustments_Report Q4 2010" xfId="422"/>
    <cellStyle name="_Campina work BS, PL &amp; adjustments_Report Q4 2010 2" xfId="423"/>
    <cellStyle name="_Campina work BS, PL &amp; adjustments_Report Q4 2010 3" xfId="424"/>
    <cellStyle name="_Campina work BS, PL &amp; adjustments_Report Q4 2010 4" xfId="425"/>
    <cellStyle name="_Campina work BS, PL &amp; adjustments_Report Q4 2010 5" xfId="426"/>
    <cellStyle name="_Campina work BS, PL &amp; adjustments_Report Q4 2010 6" xfId="427"/>
    <cellStyle name="_Campina work BS, PL &amp; adjustments_Report Q4 2010 7" xfId="428"/>
    <cellStyle name="_Campina work BS, PL &amp; adjustments_Sales - Jun 2010" xfId="429"/>
    <cellStyle name="_Campina work BS, PL &amp; adjustments_Sales - Jun 2010_5 Years Plan_26 Aug 2010 (NORMAL PLAN - Final)" xfId="430"/>
    <cellStyle name="_Campina work BS, PL &amp; adjustments_Sales - Mar 2010" xfId="431"/>
    <cellStyle name="_Campina work BS, PL &amp; adjustments_Sales - Mar 2010 2" xfId="432"/>
    <cellStyle name="_Campina work BS, PL &amp; adjustments_Sales - Mar 2010 3" xfId="433"/>
    <cellStyle name="_Campina work BS, PL &amp; adjustments_Sales - Mar 2010 4" xfId="434"/>
    <cellStyle name="_Campina work BS, PL &amp; adjustments_Sales - Mar 2010 5" xfId="435"/>
    <cellStyle name="_Campina work BS, PL &amp; adjustments_Sales - Mar 2010 6" xfId="436"/>
    <cellStyle name="_Campina work BS, PL &amp; adjustments_Sales - Mar 2010 7" xfId="437"/>
    <cellStyle name="_Campina work BS, PL &amp; adjustments_Sales - Mar 2010_5 Years Plan_26 Aug 2010 (NORMAL PLAN - Final)" xfId="438"/>
    <cellStyle name="_Campina work BS, PL &amp; adjustments_Sales by Brand 2009" xfId="439"/>
    <cellStyle name="_Campina work BS, PL &amp; adjustments_Sales by Brand 2009 2" xfId="440"/>
    <cellStyle name="_Campina work BS, PL &amp; adjustments_Sales by Brand 2009 3" xfId="441"/>
    <cellStyle name="_Campina work BS, PL &amp; adjustments_Sales by Brand 2009 4" xfId="442"/>
    <cellStyle name="_Campina work BS, PL &amp; adjustments_Sales by Brand 2009 5" xfId="443"/>
    <cellStyle name="_Campina work BS, PL &amp; adjustments_Sales by Brand 2009 6" xfId="444"/>
    <cellStyle name="_Campina work BS, PL &amp; adjustments_Sales by Brand 2009 7" xfId="445"/>
    <cellStyle name="_Campina work BS, PL &amp; adjustments_Sales by Brand 2009_5 Years Plan_26 Aug 2010 (NORMAL PLAN - Final)" xfId="446"/>
    <cellStyle name="_Campina work BS, PL &amp; adjustments_Sep 09 ACAT V3" xfId="447"/>
    <cellStyle name="_Campina work BS, PL &amp; adjustments_Sep 09 ACAT V3 2" xfId="448"/>
    <cellStyle name="_Campina work BS, PL &amp; adjustments_Sep 09 ACAT V3 3" xfId="449"/>
    <cellStyle name="_Campina work BS, PL &amp; adjustments_Sep 09 ACAT V3 4" xfId="450"/>
    <cellStyle name="_Campina work BS, PL &amp; adjustments_Sep 09 ACAT V3 5" xfId="451"/>
    <cellStyle name="_Campina work BS, PL &amp; adjustments_Sep 09 ACAT V3 6" xfId="452"/>
    <cellStyle name="_Campina work BS, PL &amp; adjustments_Sep 09 ACAT V3 7" xfId="453"/>
    <cellStyle name="_Campina work BS, PL &amp; adjustments_Sep 09 ACAT V3_5 Years Plan_26 Aug 2010 (NORMAL PLAN - Final)" xfId="454"/>
    <cellStyle name="_Campina work BS, PL &amp; adjustments_Sep 09 report" xfId="455"/>
    <cellStyle name="_Campina work BS, PL &amp; adjustments_Sep 09 report 2" xfId="456"/>
    <cellStyle name="_Campina work BS, PL &amp; adjustments_Sep 09 report 3" xfId="457"/>
    <cellStyle name="_Campina work BS, PL &amp; adjustments_Sep 09 report 4" xfId="458"/>
    <cellStyle name="_Campina work BS, PL &amp; adjustments_Sep 09 report 5" xfId="459"/>
    <cellStyle name="_Campina work BS, PL &amp; adjustments_Sep 09 report 6" xfId="460"/>
    <cellStyle name="_Campina work BS, PL &amp; adjustments_Sep 09 report 7" xfId="461"/>
    <cellStyle name="_Campina work BS, PL &amp; adjustments_Sep 09 report_5 Years Plan_26 Aug 2010 (NORMAL PLAN - Final)" xfId="462"/>
    <cellStyle name="_Campina work BS, PL &amp; adjustments_Tax presentation" xfId="463"/>
    <cellStyle name="_Campina work BS, PL &amp; adjustments_Tax presentation_5 Years Plan_26 Aug 2010 (NORMAL PLAN - Final)" xfId="464"/>
    <cellStyle name="_Campina work BS, PL &amp; adjustments_TGDD-Financial Model-hybrid case-140708" xfId="465"/>
    <cellStyle name="_Campina work BS, PL &amp; adjustments_TGDD-Financial Model-hybrid case-140708 2" xfId="466"/>
    <cellStyle name="_Campina work BS, PL &amp; adjustments_TGDD-Financial Model-hybrid case-140708 3" xfId="467"/>
    <cellStyle name="_Campina work BS, PL &amp; adjustments_TGDD-Financial Model-hybrid case-140708 4" xfId="468"/>
    <cellStyle name="_Campina work BS, PL &amp; adjustments_TGDD-Financial Model-hybrid case-140708 5" xfId="469"/>
    <cellStyle name="_Campina work BS, PL &amp; adjustments_TGDD-Financial Model-hybrid case-140708 6" xfId="470"/>
    <cellStyle name="_Campina work BS, PL &amp; adjustments_TGDD-Financial Model-hybrid case-140708 7" xfId="471"/>
    <cellStyle name="_Castrol - Sales &amp; AR - NTHH" xfId="472"/>
    <cellStyle name="_Castrol - Sales &amp; AR - NTHH_5 Years Plan_26 Aug 2010 (NORMAL PLAN - Final)" xfId="473"/>
    <cellStyle name="_Castrol - Sales &amp; AR - NTHH_TGDD-Financial Model-hybrid case-140708" xfId="474"/>
    <cellStyle name="_Castrol - Sales &amp; AR - NTHH_TGDD-Financial Model-hybrid case-140708 2" xfId="475"/>
    <cellStyle name="_Castrol - Sales &amp; AR - NTHH_TGDD-Financial Model-hybrid case-140708 3" xfId="476"/>
    <cellStyle name="_Castrol - Sales &amp; AR - NTHH_TGDD-Financial Model-hybrid case-140708 4" xfId="477"/>
    <cellStyle name="_Castrol - Sales &amp; AR - NTHH_TGDD-Financial Model-hybrid case-140708 5" xfId="478"/>
    <cellStyle name="_Castrol - Sales &amp; AR - NTHH_TGDD-Financial Model-hybrid case-140708 6" xfId="479"/>
    <cellStyle name="_Castrol - Sales &amp; AR - NTHH_TGDD-Financial Model-hybrid case-140708 7" xfId="480"/>
    <cellStyle name="_Castrol - Stock WPs - NTHH" xfId="481"/>
    <cellStyle name="_cdps200703" xfId="482"/>
    <cellStyle name="_Chi tiet ban hang T01-07" xfId="483"/>
    <cellStyle name="_Chi tiet ban hang T01-07 2" xfId="484"/>
    <cellStyle name="_Chi tiet ban hang T01-07 3" xfId="485"/>
    <cellStyle name="_Chi tiet ban hang T01-07 4" xfId="486"/>
    <cellStyle name="_Chi tiet ban hang T01-07 5" xfId="487"/>
    <cellStyle name="_Chi tiet ban hang T01-07 6" xfId="488"/>
    <cellStyle name="_Chi tiet ban hang T01-07 7" xfId="489"/>
    <cellStyle name="_Conso OEM Group - 30 Jun 2006-v9" xfId="490"/>
    <cellStyle name="_Conso OEM Group - 30 Jun 2006-v9_5 Years Plan_26 Aug 2010 (NORMAL PLAN - Final)" xfId="491"/>
    <cellStyle name="_Consolidation 1Q2008 Final v3" xfId="492"/>
    <cellStyle name="_CP 641-642 PHONG BAN 2008 (2) - V1" xfId="493"/>
    <cellStyle name="_CP 641-642 PHONG BAN 2008 thang 1 va 2" xfId="494"/>
    <cellStyle name="_Danh sach CBNV" xfId="495"/>
    <cellStyle name="_December.04" xfId="496"/>
    <cellStyle name="_December.04_5 Years Plan_26 Aug 2010 (NORMAL PLAN - Final)" xfId="497"/>
    <cellStyle name="_DT truong thinh phu" xfId="498"/>
    <cellStyle name="_DT-GV KM tu T01-T052008" xfId="499"/>
    <cellStyle name="_E-AR-Interim " xfId="500"/>
    <cellStyle name="_el_inventory(2)" xfId="501"/>
    <cellStyle name="_ET_STYLE_NoName_00_" xfId="502"/>
    <cellStyle name="_EXPENSES-1206" xfId="503"/>
    <cellStyle name="_EXPENSES-1206_5 Years Plan_26 Aug 2010 (NORMAL PLAN - Final)" xfId="504"/>
    <cellStyle name="_EXPENSES-1206_TGDD-Financial Model-hybrid case-140708" xfId="505"/>
    <cellStyle name="_EXPENSES-1206_TGDD-Financial Model-hybrid case-140708 2" xfId="506"/>
    <cellStyle name="_EXPENSES-1206_TGDD-Financial Model-hybrid case-140708 3" xfId="507"/>
    <cellStyle name="_EXPENSES-1206_TGDD-Financial Model-hybrid case-140708 4" xfId="508"/>
    <cellStyle name="_EXPENSES-1206_TGDD-Financial Model-hybrid case-140708 5" xfId="509"/>
    <cellStyle name="_EXPENSES-1206_TGDD-Financial Model-hybrid case-140708 6" xfId="510"/>
    <cellStyle name="_EXPENSES-1206_TGDD-Financial Model-hybrid case-140708 7" xfId="511"/>
    <cellStyle name="_F17.Accounts payable" xfId="512"/>
    <cellStyle name="_F4-6" xfId="513"/>
    <cellStyle name="_F4-6 2" xfId="514"/>
    <cellStyle name="_F4-6 3" xfId="515"/>
    <cellStyle name="_F4-6 4" xfId="516"/>
    <cellStyle name="_F4-6 5" xfId="517"/>
    <cellStyle name="_F4-6 6" xfId="518"/>
    <cellStyle name="_F4-6 7" xfId="519"/>
    <cellStyle name="_F4-6_5 Years Plan_26 Aug 2010 (NORMAL PLAN - Final)" xfId="520"/>
    <cellStyle name="_FA new version" xfId="521"/>
    <cellStyle name="_First Quaterly 2008 Report Final v1" xfId="522"/>
    <cellStyle name="_FS 2007 - Smart Tailor Final" xfId="523"/>
    <cellStyle name="_FS 31 Dec 2006" xfId="524"/>
    <cellStyle name="_FS 31 Dec 2006_5 Years Plan_26 Aug 2010 (NORMAL PLAN - Final)" xfId="525"/>
    <cellStyle name="_G section_advance to employee 141-05" xfId="526"/>
    <cellStyle name="_HAGL 000 - HO - WTB 31.12.07 - for Consol FSs - Final" xfId="527"/>
    <cellStyle name="_HAGL 000 - HO - WTB 31.12.07 - for Consol FSs - Final_5 Years Plan_26 Aug 2010 (NORMAL PLAN - Final)" xfId="528"/>
    <cellStyle name="_HAGL 002 - DoF - N - AP - Final31.12.07" xfId="529"/>
    <cellStyle name="_HAGL 006 SGF WTB - HASG 30.09 V3" xfId="530"/>
    <cellStyle name="_HAGL 006 SGF WTB - HASG 30.09 V3 2" xfId="531"/>
    <cellStyle name="_HAGL 006 SGF WTB - HASG 30.09 V3 3" xfId="532"/>
    <cellStyle name="_HAGL 006 SGF WTB - HASG 30.09 V3 4" xfId="533"/>
    <cellStyle name="_HAGL 006 SGF WTB - HASG 30.09 V3 5" xfId="534"/>
    <cellStyle name="_HAGL 006 SGF WTB - HASG 30.09 V3 6" xfId="535"/>
    <cellStyle name="_HAGL 006 SGF WTB - HASG 30.09 V3 7" xfId="536"/>
    <cellStyle name="_HAGL 007 - AP - G - 30.09.07" xfId="537"/>
    <cellStyle name="_HAGL 007 - AP - G - 30.09.07_5 Years Plan_26 Aug 2010 (NORMAL PLAN - Final)" xfId="538"/>
    <cellStyle name="_HAGL JSC - Notes for FA" xfId="539"/>
    <cellStyle name="_HAGL JSC - Notes for FA_5 Years Plan_26 Aug 2010 (NORMAL PLAN - Final)" xfId="540"/>
    <cellStyle name="_HAGL_head office_WPs_Hanh 311206" xfId="541"/>
    <cellStyle name="_HAGL_head office_WPs_Hanh 311206_5 Years Plan_26 Aug 2010 (NORMAL PLAN - Final)" xfId="542"/>
    <cellStyle name="_HAN SU DUNG" xfId="543"/>
    <cellStyle name="_HR ICP_KH CHI TIEN THANG 04 2008" xfId="544"/>
    <cellStyle name="_ICP - Audit adjustments" xfId="545"/>
    <cellStyle name="_ICP - Audit adjustments_5 Years Plan_26 Aug 2010 (NORMAL PLAN - Final)" xfId="546"/>
    <cellStyle name="_ICP - E - AR - 31.12.07" xfId="547"/>
    <cellStyle name="_ICP - N - AP -  31.12.07" xfId="548"/>
    <cellStyle name="_ICP - WTB 31 Dec 06" xfId="549"/>
    <cellStyle name="_ICP - WTB 31 Dec 07" xfId="550"/>
    <cellStyle name="_ICP - WTB 31 Dec 07 - Consolidated v17-24Mar08 (4)" xfId="551"/>
    <cellStyle name="_ICP - WTB 31 Dec 07 - Consolidated_Final" xfId="552"/>
    <cellStyle name="_ICP Budget" xfId="553"/>
    <cellStyle name="_ICP FA conso notes" xfId="554"/>
    <cellStyle name="_ICP FA conso notes_5 Years Plan_26 Aug 2010 (NORMAL PLAN - Final)" xfId="555"/>
    <cellStyle name="_ICP GL Balance (Jan-May) -Final Version" xfId="556"/>
    <cellStyle name="_ICP Group - Audit adjustments 2006-BXV" xfId="557"/>
    <cellStyle name="_ICP Group - Audit adjustments 2006-BXV_5 Years Plan_26 Aug 2010 (NORMAL PLAN - Final)" xfId="558"/>
    <cellStyle name="_ICP Joint Stock - WTB 31 Dec 2006" xfId="559"/>
    <cellStyle name="_ICP Joint Stock - WTB 31 Dec 2006_5 Years Plan_26 Aug 2010 (NORMAL PLAN - Final)" xfId="560"/>
    <cellStyle name="_ICP -SAD 2006" xfId="561"/>
    <cellStyle name="_ICP -SAD 2006_5 Years Plan_26 Aug 2010 (NORMAL PLAN - Final)" xfId="562"/>
    <cellStyle name="_KC04" xfId="563"/>
    <cellStyle name="_KD - Stock WPs - NTHH" xfId="564"/>
    <cellStyle name="_KD - Stock WPs - NTHH_5 Years Plan_26 Aug 2010 (NORMAL PLAN - Final)" xfId="565"/>
    <cellStyle name="_KD - Stock WPs - NTHH_TGDD-Financial Model-hybrid case-140708" xfId="566"/>
    <cellStyle name="_KD - Stock WPs - NTHH_TGDD-Financial Model-hybrid case-140708 2" xfId="567"/>
    <cellStyle name="_KD - Stock WPs - NTHH_TGDD-Financial Model-hybrid case-140708 3" xfId="568"/>
    <cellStyle name="_KD - Stock WPs - NTHH_TGDD-Financial Model-hybrid case-140708 4" xfId="569"/>
    <cellStyle name="_KD - Stock WPs - NTHH_TGDD-Financial Model-hybrid case-140708 5" xfId="570"/>
    <cellStyle name="_KD - Stock WPs - NTHH_TGDD-Financial Model-hybrid case-140708 6" xfId="571"/>
    <cellStyle name="_KD - Stock WPs - NTHH_TGDD-Financial Model-hybrid case-140708 7" xfId="572"/>
    <cellStyle name="_KH-CS" xfId="573"/>
    <cellStyle name="_KH-CS_5 Years Plan_26 Aug 2010 (NORMAL PLAN - Final)" xfId="574"/>
    <cellStyle name="_KH-DA" xfId="575"/>
    <cellStyle name="_KH-DA_5 Years Plan_26 Aug 2010 (NORMAL PLAN - Final)" xfId="576"/>
    <cellStyle name="_kh-nt" xfId="577"/>
    <cellStyle name="_kh-nt_5 Years Plan_26 Aug 2010 (NORMAL PLAN - Final)" xfId="578"/>
    <cellStyle name="_kh-xk" xfId="579"/>
    <cellStyle name="_kh-xk_5 Years Plan_26 Aug 2010 (NORMAL PLAN - Final)" xfId="580"/>
    <cellStyle name="_KINH DO - WTB v16" xfId="581"/>
    <cellStyle name="_KINH DO - WTB v16_5 Years Plan_26 Aug 2010 (NORMAL PLAN - Final)" xfId="582"/>
    <cellStyle name="_KQHDKD02T2008" xfId="583"/>
    <cellStyle name="_KT (2)" xfId="584"/>
    <cellStyle name="_KT (2)_1" xfId="585"/>
    <cellStyle name="_KT (2)_1_Lora-tungchau" xfId="586"/>
    <cellStyle name="_KT (2)_1_Qt-HT3PQ1(CauKho)" xfId="587"/>
    <cellStyle name="_KT (2)_1_Qt-HT3PQ1(CauKho)_AOP 2010 REPORT V1" xfId="588"/>
    <cellStyle name="_KT (2)_1_Qt-HT3PQ1(CauKho)_Apr - May of 2nd Quaterly 2008 Report Final" xfId="589"/>
    <cellStyle name="_KT (2)_1_Qt-HT3PQ1(CauKho)_Aug 09 report" xfId="590"/>
    <cellStyle name="_KT (2)_1_Qt-HT3PQ1(CauKho)_BC ICPBD-QUI 1" xfId="591"/>
    <cellStyle name="_KT (2)_1_Qt-HT3PQ1(CauKho)_BC T04-05 2008" xfId="592"/>
    <cellStyle name="_KT (2)_1_Qt-HT3PQ1(CauKho)_BCDFS - QUI I" xfId="593"/>
    <cellStyle name="_KT (2)_1_Qt-HT3PQ1(CauKho)_BCS Sale 06-08" xfId="594"/>
    <cellStyle name="_KT (2)_1_Qt-HT3PQ1(CauKho)_BCT04052008 - Phi 2007" xfId="595"/>
    <cellStyle name="_KT (2)_1_Qt-HT3PQ1(CauKho)_BCTC-BCS-2007" xfId="596"/>
    <cellStyle name="_KT (2)_1_Qt-HT3PQ1(CauKho)_BOD Report - 04082009" xfId="597"/>
    <cellStyle name="_KT (2)_1_Qt-HT3PQ1(CauKho)_Book1" xfId="598"/>
    <cellStyle name="_KT (2)_1_Qt-HT3PQ1(CauKho)_Budget by Department 2010 - V3" xfId="599"/>
    <cellStyle name="_KT (2)_1_Qt-HT3PQ1(CauKho)_Dec 09 report V1" xfId="600"/>
    <cellStyle name="_KT (2)_1_Qt-HT3PQ1(CauKho)_Detail Outlook 2009" xfId="601"/>
    <cellStyle name="_KT (2)_1_Qt-HT3PQ1(CauKho)_Don gia quy 3 nam 2003 - Ban Dien Luc" xfId="602"/>
    <cellStyle name="_KT (2)_1_Qt-HT3PQ1(CauKho)_First Quaterly 2008 Report Final v1" xfId="603"/>
    <cellStyle name="_KT (2)_1_Qt-HT3PQ1(CauKho)_HPC GM Data - Jun 2010 YTD" xfId="604"/>
    <cellStyle name="_KT (2)_1_Qt-HT3PQ1(CauKho)_ICP Budget" xfId="605"/>
    <cellStyle name="_KT (2)_1_Qt-HT3PQ1(CauKho)_Jan 2010 report" xfId="606"/>
    <cellStyle name="_KT (2)_1_Qt-HT3PQ1(CauKho)_MK - BI Report - Feb 2010 YTD" xfId="607"/>
    <cellStyle name="_KT (2)_1_Qt-HT3PQ1(CauKho)_NC-VL2-2003" xfId="608"/>
    <cellStyle name="_KT (2)_1_Qt-HT3PQ1(CauKho)_NC-VL2-2003_1" xfId="609"/>
    <cellStyle name="_KT (2)_1_Qt-HT3PQ1(CauKho)_NSACH ICP BD- 2008 (V2)" xfId="610"/>
    <cellStyle name="_KT (2)_1_Qt-HT3PQ1(CauKho)_OCT 09 ACAT V1" xfId="611"/>
    <cellStyle name="_KT (2)_1_Qt-HT3PQ1(CauKho)_Outlook 2009 Ver2" xfId="612"/>
    <cellStyle name="_KT (2)_1_Qt-HT3PQ1(CauKho)_Reconcil - Nov report" xfId="613"/>
    <cellStyle name="_KT (2)_1_Qt-HT3PQ1(CauKho)_Report Q2 2009 - Final" xfId="614"/>
    <cellStyle name="_KT (2)_1_Qt-HT3PQ1(CauKho)_Report Q4 2009" xfId="615"/>
    <cellStyle name="_KT (2)_1_Qt-HT3PQ1(CauKho)_Report Q4 2010" xfId="616"/>
    <cellStyle name="_KT (2)_1_Qt-HT3PQ1(CauKho)_Revenue from Promotion goods from Jan to May" xfId="617"/>
    <cellStyle name="_KT (2)_1_Qt-HT3PQ1(CauKho)_Sales - Jun 2010" xfId="618"/>
    <cellStyle name="_KT (2)_1_Qt-HT3PQ1(CauKho)_Sales - Mar 2010" xfId="619"/>
    <cellStyle name="_KT (2)_1_Qt-HT3PQ1(CauKho)_Sales by Brand 2009" xfId="620"/>
    <cellStyle name="_KT (2)_1_Qt-HT3PQ1(CauKho)_Sep 09 ACAT V3" xfId="621"/>
    <cellStyle name="_KT (2)_1_Qt-HT3PQ1(CauKho)_Sep 09 report" xfId="622"/>
    <cellStyle name="_KT (2)_1_Qt-HT3PQ1(CauKho)_Tax presentation" xfId="623"/>
    <cellStyle name="_KT (2)_1_Qt-HT3PQ1(CauKho)_XL4Test5" xfId="624"/>
    <cellStyle name="_KT (2)_2" xfId="625"/>
    <cellStyle name="_KT (2)_2_TG-TH" xfId="626"/>
    <cellStyle name="_KT (2)_2_TG-TH_BAO CAO KLCT PT2000" xfId="627"/>
    <cellStyle name="_KT (2)_2_TG-TH_BAO CAO PT2000" xfId="628"/>
    <cellStyle name="_KT (2)_2_TG-TH_BAO CAO PT2000_Book1" xfId="629"/>
    <cellStyle name="_KT (2)_2_TG-TH_Bao cao XDCB 2001 - T11 KH dieu chinh 20-11-THAI" xfId="630"/>
    <cellStyle name="_KT (2)_2_TG-TH_Book1" xfId="631"/>
    <cellStyle name="_KT (2)_2_TG-TH_Book1_1" xfId="632"/>
    <cellStyle name="_KT (2)_2_TG-TH_Book1_1_DanhMucDonGiaVTTB_Dien_TAM" xfId="633"/>
    <cellStyle name="_KT (2)_2_TG-TH_Book1_2" xfId="634"/>
    <cellStyle name="_KT (2)_2_TG-TH_Book1_3" xfId="635"/>
    <cellStyle name="_KT (2)_2_TG-TH_Book1_3_DT truong thinh phu" xfId="636"/>
    <cellStyle name="_KT (2)_2_TG-TH_Book1_3_XL4Test5" xfId="637"/>
    <cellStyle name="_KT (2)_2_TG-TH_Book1_AOP 2010 REPORT V1" xfId="638"/>
    <cellStyle name="_KT (2)_2_TG-TH_Book1_Apr - May of 2nd Quaterly 2008 Report Final" xfId="639"/>
    <cellStyle name="_KT (2)_2_TG-TH_Book1_Aug 09 report" xfId="640"/>
    <cellStyle name="_KT (2)_2_TG-TH_Book1_BC ICPBD-QUI 1" xfId="641"/>
    <cellStyle name="_KT (2)_2_TG-TH_Book1_BC T04-05 2008" xfId="642"/>
    <cellStyle name="_KT (2)_2_TG-TH_Book1_BCDFS - QUI I" xfId="643"/>
    <cellStyle name="_KT (2)_2_TG-TH_Book1_BCS Sale 06-08" xfId="644"/>
    <cellStyle name="_KT (2)_2_TG-TH_Book1_BCT04052008 - Phi 2007" xfId="645"/>
    <cellStyle name="_KT (2)_2_TG-TH_Book1_BCTC-BCS-2007" xfId="646"/>
    <cellStyle name="_KT (2)_2_TG-TH_Book1_BOD Report - 04082009" xfId="647"/>
    <cellStyle name="_KT (2)_2_TG-TH_Book1_Budget by Department 2010 - V3" xfId="648"/>
    <cellStyle name="_KT (2)_2_TG-TH_Book1_DanhMucDonGiaVTTB_Dien_TAM" xfId="649"/>
    <cellStyle name="_KT (2)_2_TG-TH_Book1_Dec 09 report V1" xfId="650"/>
    <cellStyle name="_KT (2)_2_TG-TH_Book1_Detail Outlook 2009" xfId="651"/>
    <cellStyle name="_KT (2)_2_TG-TH_Book1_First Quaterly 2008 Report Final v1" xfId="652"/>
    <cellStyle name="_KT (2)_2_TG-TH_Book1_HAGL 006 SGF WTB - HASG 30.09 V3" xfId="653"/>
    <cellStyle name="_KT (2)_2_TG-TH_Book1_HPC GM Data - Jun 2010 YTD" xfId="654"/>
    <cellStyle name="_KT (2)_2_TG-TH_Book1_ICP Budget" xfId="655"/>
    <cellStyle name="_KT (2)_2_TG-TH_Book1_Jan 2010 report" xfId="656"/>
    <cellStyle name="_KT (2)_2_TG-TH_Book1_MK - BI Report - Feb 2010 YTD" xfId="657"/>
    <cellStyle name="_KT (2)_2_TG-TH_Book1_NSACH ICP BD- 2008 (V2)" xfId="658"/>
    <cellStyle name="_KT (2)_2_TG-TH_Book1_OCT 09 ACAT V1" xfId="659"/>
    <cellStyle name="_KT (2)_2_TG-TH_Book1_Outlook 2009 Ver2" xfId="660"/>
    <cellStyle name="_KT (2)_2_TG-TH_Book1_Reconcil - Nov report" xfId="661"/>
    <cellStyle name="_KT (2)_2_TG-TH_Book1_Report Q2 2009 - Final" xfId="662"/>
    <cellStyle name="_KT (2)_2_TG-TH_Book1_Report Q4 2009" xfId="663"/>
    <cellStyle name="_KT (2)_2_TG-TH_Book1_Report Q4 2010" xfId="664"/>
    <cellStyle name="_KT (2)_2_TG-TH_Book1_Revenue from Promotion goods from Jan to May" xfId="665"/>
    <cellStyle name="_KT (2)_2_TG-TH_Book1_Sales - Jun 2010" xfId="666"/>
    <cellStyle name="_KT (2)_2_TG-TH_Book1_Sales - Mar 2010" xfId="667"/>
    <cellStyle name="_KT (2)_2_TG-TH_Book1_Sales by Brand 2009" xfId="668"/>
    <cellStyle name="_KT (2)_2_TG-TH_Book1_Sep 09 ACAT V3" xfId="669"/>
    <cellStyle name="_KT (2)_2_TG-TH_Book1_Sep 09 report" xfId="670"/>
    <cellStyle name="_KT (2)_2_TG-TH_Book1_Tax presentation" xfId="671"/>
    <cellStyle name="_KT (2)_2_TG-TH_BP ICP 5 years to Mekong for BOD Mar 28-08 V2 (2)" xfId="672"/>
    <cellStyle name="_KT (2)_2_TG-TH_Dcdtoan-bcnckt " xfId="673"/>
    <cellStyle name="_KT (2)_2_TG-TH_DN_MTP" xfId="674"/>
    <cellStyle name="_KT (2)_2_TG-TH_Dongia2-2003" xfId="675"/>
    <cellStyle name="_KT (2)_2_TG-TH_Dongia2-2003_DT truong thinh phu" xfId="676"/>
    <cellStyle name="_KT (2)_2_TG-TH_DT truong thinh phu" xfId="677"/>
    <cellStyle name="_KT (2)_2_TG-TH_DTCDT MR.2N110.HOCMON.TDTOAN.CCUNG" xfId="678"/>
    <cellStyle name="_KT (2)_2_TG-TH_HAGL 006 SGF WTB - HASG 30.09 V3" xfId="679"/>
    <cellStyle name="_KT (2)_2_TG-TH_HDLD BINH DUONG" xfId="680"/>
    <cellStyle name="_KT (2)_2_TG-TH_Lora-tungchau" xfId="681"/>
    <cellStyle name="_KT (2)_2_TG-TH_moi" xfId="682"/>
    <cellStyle name="_KT (2)_2_TG-TH_PGIA-phieu tham tra Kho bac" xfId="683"/>
    <cellStyle name="_KT (2)_2_TG-TH_PT02-02" xfId="684"/>
    <cellStyle name="_KT (2)_2_TG-TH_PT02-02_Book1" xfId="685"/>
    <cellStyle name="_KT (2)_2_TG-TH_PT02-03" xfId="686"/>
    <cellStyle name="_KT (2)_2_TG-TH_PT02-03_Book1" xfId="687"/>
    <cellStyle name="_KT (2)_2_TG-TH_Qt-HT3PQ1(CauKho)" xfId="688"/>
    <cellStyle name="_KT (2)_2_TG-TH_Qt-HT3PQ1(CauKho)_AOP 2010 REPORT V1" xfId="689"/>
    <cellStyle name="_KT (2)_2_TG-TH_Qt-HT3PQ1(CauKho)_Apr - May of 2nd Quaterly 2008 Report Final" xfId="690"/>
    <cellStyle name="_KT (2)_2_TG-TH_Qt-HT3PQ1(CauKho)_Aug 09 report" xfId="691"/>
    <cellStyle name="_KT (2)_2_TG-TH_Qt-HT3PQ1(CauKho)_BC ICPBD-QUI 1" xfId="692"/>
    <cellStyle name="_KT (2)_2_TG-TH_Qt-HT3PQ1(CauKho)_BC T04-05 2008" xfId="693"/>
    <cellStyle name="_KT (2)_2_TG-TH_Qt-HT3PQ1(CauKho)_BCDFS - QUI I" xfId="694"/>
    <cellStyle name="_KT (2)_2_TG-TH_Qt-HT3PQ1(CauKho)_BCS Sale 06-08" xfId="695"/>
    <cellStyle name="_KT (2)_2_TG-TH_Qt-HT3PQ1(CauKho)_BCT04052008 - Phi 2007" xfId="696"/>
    <cellStyle name="_KT (2)_2_TG-TH_Qt-HT3PQ1(CauKho)_BCTC-BCS-2007" xfId="697"/>
    <cellStyle name="_KT (2)_2_TG-TH_Qt-HT3PQ1(CauKho)_BOD Report - 04082009" xfId="698"/>
    <cellStyle name="_KT (2)_2_TG-TH_Qt-HT3PQ1(CauKho)_Book1" xfId="699"/>
    <cellStyle name="_KT (2)_2_TG-TH_Qt-HT3PQ1(CauKho)_Budget by Department 2010 - V3" xfId="700"/>
    <cellStyle name="_KT (2)_2_TG-TH_Qt-HT3PQ1(CauKho)_Dec 09 report V1" xfId="701"/>
    <cellStyle name="_KT (2)_2_TG-TH_Qt-HT3PQ1(CauKho)_Detail Outlook 2009" xfId="702"/>
    <cellStyle name="_KT (2)_2_TG-TH_Qt-HT3PQ1(CauKho)_Don gia quy 3 nam 2003 - Ban Dien Luc" xfId="703"/>
    <cellStyle name="_KT (2)_2_TG-TH_Qt-HT3PQ1(CauKho)_First Quaterly 2008 Report Final v1" xfId="704"/>
    <cellStyle name="_KT (2)_2_TG-TH_Qt-HT3PQ1(CauKho)_HPC GM Data - Jun 2010 YTD" xfId="705"/>
    <cellStyle name="_KT (2)_2_TG-TH_Qt-HT3PQ1(CauKho)_ICP Budget" xfId="706"/>
    <cellStyle name="_KT (2)_2_TG-TH_Qt-HT3PQ1(CauKho)_Jan 2010 report" xfId="707"/>
    <cellStyle name="_KT (2)_2_TG-TH_Qt-HT3PQ1(CauKho)_MK - BI Report - Feb 2010 YTD" xfId="708"/>
    <cellStyle name="_KT (2)_2_TG-TH_Qt-HT3PQ1(CauKho)_NC-VL2-2003" xfId="709"/>
    <cellStyle name="_KT (2)_2_TG-TH_Qt-HT3PQ1(CauKho)_NC-VL2-2003_1" xfId="710"/>
    <cellStyle name="_KT (2)_2_TG-TH_Qt-HT3PQ1(CauKho)_NSACH ICP BD- 2008 (V2)" xfId="711"/>
    <cellStyle name="_KT (2)_2_TG-TH_Qt-HT3PQ1(CauKho)_OCT 09 ACAT V1" xfId="712"/>
    <cellStyle name="_KT (2)_2_TG-TH_Qt-HT3PQ1(CauKho)_Outlook 2009 Ver2" xfId="713"/>
    <cellStyle name="_KT (2)_2_TG-TH_Qt-HT3PQ1(CauKho)_Reconcil - Nov report" xfId="714"/>
    <cellStyle name="_KT (2)_2_TG-TH_Qt-HT3PQ1(CauKho)_Report Q2 2009 - Final" xfId="715"/>
    <cellStyle name="_KT (2)_2_TG-TH_Qt-HT3PQ1(CauKho)_Report Q4 2009" xfId="716"/>
    <cellStyle name="_KT (2)_2_TG-TH_Qt-HT3PQ1(CauKho)_Report Q4 2010" xfId="717"/>
    <cellStyle name="_KT (2)_2_TG-TH_Qt-HT3PQ1(CauKho)_Revenue from Promotion goods from Jan to May" xfId="718"/>
    <cellStyle name="_KT (2)_2_TG-TH_Qt-HT3PQ1(CauKho)_Sales - Jun 2010" xfId="719"/>
    <cellStyle name="_KT (2)_2_TG-TH_Qt-HT3PQ1(CauKho)_Sales - Mar 2010" xfId="720"/>
    <cellStyle name="_KT (2)_2_TG-TH_Qt-HT3PQ1(CauKho)_Sales by Brand 2009" xfId="721"/>
    <cellStyle name="_KT (2)_2_TG-TH_Qt-HT3PQ1(CauKho)_Sep 09 ACAT V3" xfId="722"/>
    <cellStyle name="_KT (2)_2_TG-TH_Qt-HT3PQ1(CauKho)_Sep 09 report" xfId="723"/>
    <cellStyle name="_KT (2)_2_TG-TH_Qt-HT3PQ1(CauKho)_Tax presentation" xfId="724"/>
    <cellStyle name="_KT (2)_2_TG-TH_Qt-HT3PQ1(CauKho)_XL4Test5" xfId="725"/>
    <cellStyle name="_KT (2)_2_TG-TH_Sheet2" xfId="726"/>
    <cellStyle name="_KT (2)_2_TG-TH_XL4Poppy" xfId="727"/>
    <cellStyle name="_KT (2)_2_TG-TH_XL4Test5" xfId="728"/>
    <cellStyle name="_KT (2)_3" xfId="729"/>
    <cellStyle name="_KT (2)_3_TG-TH" xfId="730"/>
    <cellStyle name="_KT (2)_3_TG-TH_Book1" xfId="731"/>
    <cellStyle name="_KT (2)_3_TG-TH_Book1_BC-QT-WB-dthao" xfId="732"/>
    <cellStyle name="_KT (2)_3_TG-TH_BP ICP 5 years to Mekong for BOD Mar 28-08 V2 (2)" xfId="733"/>
    <cellStyle name="_KT (2)_3_TG-TH_HDLD BINH DUONG" xfId="734"/>
    <cellStyle name="_KT (2)_3_TG-TH_Lora-tungchau" xfId="735"/>
    <cellStyle name="_KT (2)_3_TG-TH_PERSONAL" xfId="736"/>
    <cellStyle name="_KT (2)_3_TG-TH_PERSONAL_AOP 2010 REPORT V1" xfId="737"/>
    <cellStyle name="_KT (2)_3_TG-TH_PERSONAL_Apr - May of 2nd Quaterly 2008 Report Final" xfId="738"/>
    <cellStyle name="_KT (2)_3_TG-TH_PERSONAL_Aug 09 report" xfId="739"/>
    <cellStyle name="_KT (2)_3_TG-TH_PERSONAL_BC ICPBD-QUI 1" xfId="740"/>
    <cellStyle name="_KT (2)_3_TG-TH_PERSONAL_BC T04-05 2008" xfId="741"/>
    <cellStyle name="_KT (2)_3_TG-TH_PERSONAL_BCDFS - QUI I" xfId="742"/>
    <cellStyle name="_KT (2)_3_TG-TH_PERSONAL_BCS Sale 06-08" xfId="743"/>
    <cellStyle name="_KT (2)_3_TG-TH_PERSONAL_BCT04052008 - Phi 2007" xfId="744"/>
    <cellStyle name="_KT (2)_3_TG-TH_PERSONAL_BCTC-BCS-2007" xfId="745"/>
    <cellStyle name="_KT (2)_3_TG-TH_PERSONAL_BOD Report - 04082009" xfId="746"/>
    <cellStyle name="_KT (2)_3_TG-TH_PERSONAL_Book1" xfId="747"/>
    <cellStyle name="_KT (2)_3_TG-TH_PERSONAL_Budget by Department 2010 - V3" xfId="748"/>
    <cellStyle name="_KT (2)_3_TG-TH_PERSONAL_Dec 09 report V1" xfId="749"/>
    <cellStyle name="_KT (2)_3_TG-TH_PERSONAL_Detail Outlook 2009" xfId="750"/>
    <cellStyle name="_KT (2)_3_TG-TH_PERSONAL_First Quaterly 2008 Report Final v1" xfId="751"/>
    <cellStyle name="_KT (2)_3_TG-TH_PERSONAL_HAGL 006 SGF WTB - HASG 30.09 V3" xfId="752"/>
    <cellStyle name="_KT (2)_3_TG-TH_PERSONAL_HPC GM Data - Jun 2010 YTD" xfId="753"/>
    <cellStyle name="_KT (2)_3_TG-TH_PERSONAL_HTQ.8 GD1" xfId="754"/>
    <cellStyle name="_KT (2)_3_TG-TH_PERSONAL_HTQ.8 GD1_AOP 2010 REPORT V1" xfId="755"/>
    <cellStyle name="_KT (2)_3_TG-TH_PERSONAL_HTQ.8 GD1_Apr - May of 2nd Quaterly 2008 Report Final" xfId="756"/>
    <cellStyle name="_KT (2)_3_TG-TH_PERSONAL_HTQ.8 GD1_Aug 09 report" xfId="757"/>
    <cellStyle name="_KT (2)_3_TG-TH_PERSONAL_HTQ.8 GD1_BC ICPBD-QUI 1" xfId="758"/>
    <cellStyle name="_KT (2)_3_TG-TH_PERSONAL_HTQ.8 GD1_BC T04-05 2008" xfId="759"/>
    <cellStyle name="_KT (2)_3_TG-TH_PERSONAL_HTQ.8 GD1_BCDFS - QUI I" xfId="760"/>
    <cellStyle name="_KT (2)_3_TG-TH_PERSONAL_HTQ.8 GD1_BCS Sale 06-08" xfId="761"/>
    <cellStyle name="_KT (2)_3_TG-TH_PERSONAL_HTQ.8 GD1_BCT04052008 - Phi 2007" xfId="762"/>
    <cellStyle name="_KT (2)_3_TG-TH_PERSONAL_HTQ.8 GD1_BCTC-BCS-2007" xfId="763"/>
    <cellStyle name="_KT (2)_3_TG-TH_PERSONAL_HTQ.8 GD1_BOD Report - 04082009" xfId="764"/>
    <cellStyle name="_KT (2)_3_TG-TH_PERSONAL_HTQ.8 GD1_Book1" xfId="765"/>
    <cellStyle name="_KT (2)_3_TG-TH_PERSONAL_HTQ.8 GD1_Budget by Department 2010 - V3" xfId="766"/>
    <cellStyle name="_KT (2)_3_TG-TH_PERSONAL_HTQ.8 GD1_Dec 09 report V1" xfId="767"/>
    <cellStyle name="_KT (2)_3_TG-TH_PERSONAL_HTQ.8 GD1_Detail Outlook 2009" xfId="768"/>
    <cellStyle name="_KT (2)_3_TG-TH_PERSONAL_HTQ.8 GD1_Don gia quy 3 nam 2003 - Ban Dien Luc" xfId="769"/>
    <cellStyle name="_KT (2)_3_TG-TH_PERSONAL_HTQ.8 GD1_First Quaterly 2008 Report Final v1" xfId="770"/>
    <cellStyle name="_KT (2)_3_TG-TH_PERSONAL_HTQ.8 GD1_HPC GM Data - Jun 2010 YTD" xfId="771"/>
    <cellStyle name="_KT (2)_3_TG-TH_PERSONAL_HTQ.8 GD1_ICP Budget" xfId="772"/>
    <cellStyle name="_KT (2)_3_TG-TH_PERSONAL_HTQ.8 GD1_Jan 2010 report" xfId="773"/>
    <cellStyle name="_KT (2)_3_TG-TH_PERSONAL_HTQ.8 GD1_MK - BI Report - Feb 2010 YTD" xfId="774"/>
    <cellStyle name="_KT (2)_3_TG-TH_PERSONAL_HTQ.8 GD1_NC-VL2-2003" xfId="775"/>
    <cellStyle name="_KT (2)_3_TG-TH_PERSONAL_HTQ.8 GD1_NC-VL2-2003_1" xfId="776"/>
    <cellStyle name="_KT (2)_3_TG-TH_PERSONAL_HTQ.8 GD1_NSACH ICP BD- 2008 (V2)" xfId="777"/>
    <cellStyle name="_KT (2)_3_TG-TH_PERSONAL_HTQ.8 GD1_OCT 09 ACAT V1" xfId="778"/>
    <cellStyle name="_KT (2)_3_TG-TH_PERSONAL_HTQ.8 GD1_Outlook 2009 Ver2" xfId="779"/>
    <cellStyle name="_KT (2)_3_TG-TH_PERSONAL_HTQ.8 GD1_Reconcil - Nov report" xfId="780"/>
    <cellStyle name="_KT (2)_3_TG-TH_PERSONAL_HTQ.8 GD1_Report Q2 2009 - Final" xfId="781"/>
    <cellStyle name="_KT (2)_3_TG-TH_PERSONAL_HTQ.8 GD1_Report Q4 2009" xfId="782"/>
    <cellStyle name="_KT (2)_3_TG-TH_PERSONAL_HTQ.8 GD1_Report Q4 2010" xfId="783"/>
    <cellStyle name="_KT (2)_3_TG-TH_PERSONAL_HTQ.8 GD1_Revenue from Promotion goods from Jan to May" xfId="784"/>
    <cellStyle name="_KT (2)_3_TG-TH_PERSONAL_HTQ.8 GD1_Sales - Jun 2010" xfId="785"/>
    <cellStyle name="_KT (2)_3_TG-TH_PERSONAL_HTQ.8 GD1_Sales - Mar 2010" xfId="786"/>
    <cellStyle name="_KT (2)_3_TG-TH_PERSONAL_HTQ.8 GD1_Sales by Brand 2009" xfId="787"/>
    <cellStyle name="_KT (2)_3_TG-TH_PERSONAL_HTQ.8 GD1_Sep 09 ACAT V3" xfId="788"/>
    <cellStyle name="_KT (2)_3_TG-TH_PERSONAL_HTQ.8 GD1_Sep 09 report" xfId="789"/>
    <cellStyle name="_KT (2)_3_TG-TH_PERSONAL_HTQ.8 GD1_Tax presentation" xfId="790"/>
    <cellStyle name="_KT (2)_3_TG-TH_PERSONAL_HTQ.8 GD1_XL4Test5" xfId="791"/>
    <cellStyle name="_KT (2)_3_TG-TH_PERSONAL_ICP Budget" xfId="792"/>
    <cellStyle name="_KT (2)_3_TG-TH_PERSONAL_Jan 2010 report" xfId="793"/>
    <cellStyle name="_KT (2)_3_TG-TH_PERSONAL_MK - BI Report - Feb 2010 YTD" xfId="794"/>
    <cellStyle name="_KT (2)_3_TG-TH_PERSONAL_NSACH ICP BD- 2008 (V2)" xfId="795"/>
    <cellStyle name="_KT (2)_3_TG-TH_PERSONAL_OCT 09 ACAT V1" xfId="796"/>
    <cellStyle name="_KT (2)_3_TG-TH_PERSONAL_Outlook 2009 Ver2" xfId="797"/>
    <cellStyle name="_KT (2)_3_TG-TH_PERSONAL_Reconcil - Nov report" xfId="798"/>
    <cellStyle name="_KT (2)_3_TG-TH_PERSONAL_Report Q2 2009 - Final" xfId="799"/>
    <cellStyle name="_KT (2)_3_TG-TH_PERSONAL_Report Q4 2009" xfId="800"/>
    <cellStyle name="_KT (2)_3_TG-TH_PERSONAL_Report Q4 2010" xfId="801"/>
    <cellStyle name="_KT (2)_3_TG-TH_PERSONAL_Revenue from Promotion goods from Jan to May" xfId="802"/>
    <cellStyle name="_KT (2)_3_TG-TH_PERSONAL_Sales - Jun 2010" xfId="803"/>
    <cellStyle name="_KT (2)_3_TG-TH_PERSONAL_Sales - Mar 2010" xfId="804"/>
    <cellStyle name="_KT (2)_3_TG-TH_PERSONAL_Sales by Brand 2009" xfId="805"/>
    <cellStyle name="_KT (2)_3_TG-TH_PERSONAL_Sep 09 ACAT V3" xfId="806"/>
    <cellStyle name="_KT (2)_3_TG-TH_PERSONAL_Sep 09 report" xfId="807"/>
    <cellStyle name="_KT (2)_3_TG-TH_PERSONAL_Tax presentation" xfId="808"/>
    <cellStyle name="_KT (2)_3_TG-TH_PERSONAL_Tong hop KHCB 2001" xfId="809"/>
    <cellStyle name="_KT (2)_3_TG-TH_Qt-HT3PQ1(CauKho)" xfId="810"/>
    <cellStyle name="_KT (2)_3_TG-TH_Qt-HT3PQ1(CauKho)_AOP 2010 REPORT V1" xfId="811"/>
    <cellStyle name="_KT (2)_3_TG-TH_Qt-HT3PQ1(CauKho)_Apr - May of 2nd Quaterly 2008 Report Final" xfId="812"/>
    <cellStyle name="_KT (2)_3_TG-TH_Qt-HT3PQ1(CauKho)_Aug 09 report" xfId="813"/>
    <cellStyle name="_KT (2)_3_TG-TH_Qt-HT3PQ1(CauKho)_BC ICPBD-QUI 1" xfId="814"/>
    <cellStyle name="_KT (2)_3_TG-TH_Qt-HT3PQ1(CauKho)_BC T04-05 2008" xfId="815"/>
    <cellStyle name="_KT (2)_3_TG-TH_Qt-HT3PQ1(CauKho)_BCDFS - QUI I" xfId="816"/>
    <cellStyle name="_KT (2)_3_TG-TH_Qt-HT3PQ1(CauKho)_BCS Sale 06-08" xfId="817"/>
    <cellStyle name="_KT (2)_3_TG-TH_Qt-HT3PQ1(CauKho)_BCT04052008 - Phi 2007" xfId="818"/>
    <cellStyle name="_KT (2)_3_TG-TH_Qt-HT3PQ1(CauKho)_BCTC-BCS-2007" xfId="819"/>
    <cellStyle name="_KT (2)_3_TG-TH_Qt-HT3PQ1(CauKho)_BOD Report - 04082009" xfId="820"/>
    <cellStyle name="_KT (2)_3_TG-TH_Qt-HT3PQ1(CauKho)_Book1" xfId="821"/>
    <cellStyle name="_KT (2)_3_TG-TH_Qt-HT3PQ1(CauKho)_Budget by Department 2010 - V3" xfId="822"/>
    <cellStyle name="_KT (2)_3_TG-TH_Qt-HT3PQ1(CauKho)_Dec 09 report V1" xfId="823"/>
    <cellStyle name="_KT (2)_3_TG-TH_Qt-HT3PQ1(CauKho)_Detail Outlook 2009" xfId="824"/>
    <cellStyle name="_KT (2)_3_TG-TH_Qt-HT3PQ1(CauKho)_Don gia quy 3 nam 2003 - Ban Dien Luc" xfId="825"/>
    <cellStyle name="_KT (2)_3_TG-TH_Qt-HT3PQ1(CauKho)_First Quaterly 2008 Report Final v1" xfId="826"/>
    <cellStyle name="_KT (2)_3_TG-TH_Qt-HT3PQ1(CauKho)_HPC GM Data - Jun 2010 YTD" xfId="827"/>
    <cellStyle name="_KT (2)_3_TG-TH_Qt-HT3PQ1(CauKho)_ICP Budget" xfId="828"/>
    <cellStyle name="_KT (2)_3_TG-TH_Qt-HT3PQ1(CauKho)_Jan 2010 report" xfId="829"/>
    <cellStyle name="_KT (2)_3_TG-TH_Qt-HT3PQ1(CauKho)_MK - BI Report - Feb 2010 YTD" xfId="830"/>
    <cellStyle name="_KT (2)_3_TG-TH_Qt-HT3PQ1(CauKho)_NC-VL2-2003" xfId="831"/>
    <cellStyle name="_KT (2)_3_TG-TH_Qt-HT3PQ1(CauKho)_NC-VL2-2003_1" xfId="832"/>
    <cellStyle name="_KT (2)_3_TG-TH_Qt-HT3PQ1(CauKho)_NSACH ICP BD- 2008 (V2)" xfId="833"/>
    <cellStyle name="_KT (2)_3_TG-TH_Qt-HT3PQ1(CauKho)_OCT 09 ACAT V1" xfId="834"/>
    <cellStyle name="_KT (2)_3_TG-TH_Qt-HT3PQ1(CauKho)_Outlook 2009 Ver2" xfId="835"/>
    <cellStyle name="_KT (2)_3_TG-TH_Qt-HT3PQ1(CauKho)_Reconcil - Nov report" xfId="836"/>
    <cellStyle name="_KT (2)_3_TG-TH_Qt-HT3PQ1(CauKho)_Report Q2 2009 - Final" xfId="837"/>
    <cellStyle name="_KT (2)_3_TG-TH_Qt-HT3PQ1(CauKho)_Report Q4 2009" xfId="838"/>
    <cellStyle name="_KT (2)_3_TG-TH_Qt-HT3PQ1(CauKho)_Report Q4 2010" xfId="839"/>
    <cellStyle name="_KT (2)_3_TG-TH_Qt-HT3PQ1(CauKho)_Revenue from Promotion goods from Jan to May" xfId="840"/>
    <cellStyle name="_KT (2)_3_TG-TH_Qt-HT3PQ1(CauKho)_Sales - Jun 2010" xfId="841"/>
    <cellStyle name="_KT (2)_3_TG-TH_Qt-HT3PQ1(CauKho)_Sales - Mar 2010" xfId="842"/>
    <cellStyle name="_KT (2)_3_TG-TH_Qt-HT3PQ1(CauKho)_Sales by Brand 2009" xfId="843"/>
    <cellStyle name="_KT (2)_3_TG-TH_Qt-HT3PQ1(CauKho)_Sep 09 ACAT V3" xfId="844"/>
    <cellStyle name="_KT (2)_3_TG-TH_Qt-HT3PQ1(CauKho)_Sep 09 report" xfId="845"/>
    <cellStyle name="_KT (2)_3_TG-TH_Qt-HT3PQ1(CauKho)_Tax presentation" xfId="846"/>
    <cellStyle name="_KT (2)_3_TG-TH_Qt-HT3PQ1(CauKho)_XL4Test5" xfId="847"/>
    <cellStyle name="_KT (2)_4" xfId="848"/>
    <cellStyle name="_KT (2)_4_BAO CAO KLCT PT2000" xfId="849"/>
    <cellStyle name="_KT (2)_4_BAO CAO PT2000" xfId="850"/>
    <cellStyle name="_KT (2)_4_BAO CAO PT2000_Book1" xfId="851"/>
    <cellStyle name="_KT (2)_4_Bao cao XDCB 2001 - T11 KH dieu chinh 20-11-THAI" xfId="852"/>
    <cellStyle name="_KT (2)_4_Book1" xfId="853"/>
    <cellStyle name="_KT (2)_4_Book1_1" xfId="854"/>
    <cellStyle name="_KT (2)_4_Book1_1_DanhMucDonGiaVTTB_Dien_TAM" xfId="855"/>
    <cellStyle name="_KT (2)_4_Book1_2" xfId="856"/>
    <cellStyle name="_KT (2)_4_Book1_3" xfId="857"/>
    <cellStyle name="_KT (2)_4_Book1_3_DT truong thinh phu" xfId="858"/>
    <cellStyle name="_KT (2)_4_Book1_3_XL4Test5" xfId="859"/>
    <cellStyle name="_KT (2)_4_Book1_AOP 2010 REPORT V1" xfId="860"/>
    <cellStyle name="_KT (2)_4_Book1_Apr - May of 2nd Quaterly 2008 Report Final" xfId="861"/>
    <cellStyle name="_KT (2)_4_Book1_Aug 09 report" xfId="862"/>
    <cellStyle name="_KT (2)_4_Book1_BC ICPBD-QUI 1" xfId="863"/>
    <cellStyle name="_KT (2)_4_Book1_BC T04-05 2008" xfId="864"/>
    <cellStyle name="_KT (2)_4_Book1_BCDFS - QUI I" xfId="865"/>
    <cellStyle name="_KT (2)_4_Book1_BCS Sale 06-08" xfId="866"/>
    <cellStyle name="_KT (2)_4_Book1_BCT04052008 - Phi 2007" xfId="867"/>
    <cellStyle name="_KT (2)_4_Book1_BCTC-BCS-2007" xfId="868"/>
    <cellStyle name="_KT (2)_4_Book1_BOD Report - 04082009" xfId="869"/>
    <cellStyle name="_KT (2)_4_Book1_Budget by Department 2010 - V3" xfId="870"/>
    <cellStyle name="_KT (2)_4_Book1_DanhMucDonGiaVTTB_Dien_TAM" xfId="871"/>
    <cellStyle name="_KT (2)_4_Book1_Dec 09 report V1" xfId="872"/>
    <cellStyle name="_KT (2)_4_Book1_Detail Outlook 2009" xfId="873"/>
    <cellStyle name="_KT (2)_4_Book1_First Quaterly 2008 Report Final v1" xfId="874"/>
    <cellStyle name="_KT (2)_4_Book1_HAGL 006 SGF WTB - HASG 30.09 V3" xfId="875"/>
    <cellStyle name="_KT (2)_4_Book1_HPC GM Data - Jun 2010 YTD" xfId="876"/>
    <cellStyle name="_KT (2)_4_Book1_ICP Budget" xfId="877"/>
    <cellStyle name="_KT (2)_4_Book1_Jan 2010 report" xfId="878"/>
    <cellStyle name="_KT (2)_4_Book1_MK - BI Report - Feb 2010 YTD" xfId="879"/>
    <cellStyle name="_KT (2)_4_Book1_NSACH ICP BD- 2008 (V2)" xfId="880"/>
    <cellStyle name="_KT (2)_4_Book1_OCT 09 ACAT V1" xfId="881"/>
    <cellStyle name="_KT (2)_4_Book1_Outlook 2009 Ver2" xfId="882"/>
    <cellStyle name="_KT (2)_4_Book1_Reconcil - Nov report" xfId="883"/>
    <cellStyle name="_KT (2)_4_Book1_Report Q2 2009 - Final" xfId="884"/>
    <cellStyle name="_KT (2)_4_Book1_Report Q4 2009" xfId="885"/>
    <cellStyle name="_KT (2)_4_Book1_Report Q4 2010" xfId="886"/>
    <cellStyle name="_KT (2)_4_Book1_Revenue from Promotion goods from Jan to May" xfId="887"/>
    <cellStyle name="_KT (2)_4_Book1_Sales - Jun 2010" xfId="888"/>
    <cellStyle name="_KT (2)_4_Book1_Sales - Mar 2010" xfId="889"/>
    <cellStyle name="_KT (2)_4_Book1_Sales by Brand 2009" xfId="890"/>
    <cellStyle name="_KT (2)_4_Book1_Sep 09 ACAT V3" xfId="891"/>
    <cellStyle name="_KT (2)_4_Book1_Sep 09 report" xfId="892"/>
    <cellStyle name="_KT (2)_4_Book1_Tax presentation" xfId="893"/>
    <cellStyle name="_KT (2)_4_BP ICP 5 years to Mekong for BOD Mar 28-08 V2 (2)" xfId="894"/>
    <cellStyle name="_KT (2)_4_Dcdtoan-bcnckt " xfId="895"/>
    <cellStyle name="_KT (2)_4_DN_MTP" xfId="896"/>
    <cellStyle name="_KT (2)_4_Dongia2-2003" xfId="897"/>
    <cellStyle name="_KT (2)_4_Dongia2-2003_DT truong thinh phu" xfId="898"/>
    <cellStyle name="_KT (2)_4_DT truong thinh phu" xfId="899"/>
    <cellStyle name="_KT (2)_4_DTCDT MR.2N110.HOCMON.TDTOAN.CCUNG" xfId="900"/>
    <cellStyle name="_KT (2)_4_HAGL 006 SGF WTB - HASG 30.09 V3" xfId="901"/>
    <cellStyle name="_KT (2)_4_HDLD BINH DUONG" xfId="902"/>
    <cellStyle name="_KT (2)_4_Lora-tungchau" xfId="903"/>
    <cellStyle name="_KT (2)_4_moi" xfId="904"/>
    <cellStyle name="_KT (2)_4_PGIA-phieu tham tra Kho bac" xfId="905"/>
    <cellStyle name="_KT (2)_4_PT02-02" xfId="906"/>
    <cellStyle name="_KT (2)_4_PT02-02_Book1" xfId="907"/>
    <cellStyle name="_KT (2)_4_PT02-03" xfId="908"/>
    <cellStyle name="_KT (2)_4_PT02-03_Book1" xfId="909"/>
    <cellStyle name="_KT (2)_4_Qt-HT3PQ1(CauKho)" xfId="910"/>
    <cellStyle name="_KT (2)_4_Qt-HT3PQ1(CauKho)_AOP 2010 REPORT V1" xfId="911"/>
    <cellStyle name="_KT (2)_4_Qt-HT3PQ1(CauKho)_Apr - May of 2nd Quaterly 2008 Report Final" xfId="912"/>
    <cellStyle name="_KT (2)_4_Qt-HT3PQ1(CauKho)_Aug 09 report" xfId="913"/>
    <cellStyle name="_KT (2)_4_Qt-HT3PQ1(CauKho)_BC ICPBD-QUI 1" xfId="914"/>
    <cellStyle name="_KT (2)_4_Qt-HT3PQ1(CauKho)_BC T04-05 2008" xfId="915"/>
    <cellStyle name="_KT (2)_4_Qt-HT3PQ1(CauKho)_BCDFS - QUI I" xfId="916"/>
    <cellStyle name="_KT (2)_4_Qt-HT3PQ1(CauKho)_BCS Sale 06-08" xfId="917"/>
    <cellStyle name="_KT (2)_4_Qt-HT3PQ1(CauKho)_BCT04052008 - Phi 2007" xfId="918"/>
    <cellStyle name="_KT (2)_4_Qt-HT3PQ1(CauKho)_BCTC-BCS-2007" xfId="919"/>
    <cellStyle name="_KT (2)_4_Qt-HT3PQ1(CauKho)_BOD Report - 04082009" xfId="920"/>
    <cellStyle name="_KT (2)_4_Qt-HT3PQ1(CauKho)_Book1" xfId="921"/>
    <cellStyle name="_KT (2)_4_Qt-HT3PQ1(CauKho)_Budget by Department 2010 - V3" xfId="922"/>
    <cellStyle name="_KT (2)_4_Qt-HT3PQ1(CauKho)_Dec 09 report V1" xfId="923"/>
    <cellStyle name="_KT (2)_4_Qt-HT3PQ1(CauKho)_Detail Outlook 2009" xfId="924"/>
    <cellStyle name="_KT (2)_4_Qt-HT3PQ1(CauKho)_Don gia quy 3 nam 2003 - Ban Dien Luc" xfId="925"/>
    <cellStyle name="_KT (2)_4_Qt-HT3PQ1(CauKho)_First Quaterly 2008 Report Final v1" xfId="926"/>
    <cellStyle name="_KT (2)_4_Qt-HT3PQ1(CauKho)_HPC GM Data - Jun 2010 YTD" xfId="927"/>
    <cellStyle name="_KT (2)_4_Qt-HT3PQ1(CauKho)_ICP Budget" xfId="928"/>
    <cellStyle name="_KT (2)_4_Qt-HT3PQ1(CauKho)_Jan 2010 report" xfId="929"/>
    <cellStyle name="_KT (2)_4_Qt-HT3PQ1(CauKho)_MK - BI Report - Feb 2010 YTD" xfId="930"/>
    <cellStyle name="_KT (2)_4_Qt-HT3PQ1(CauKho)_NC-VL2-2003" xfId="931"/>
    <cellStyle name="_KT (2)_4_Qt-HT3PQ1(CauKho)_NC-VL2-2003_1" xfId="932"/>
    <cellStyle name="_KT (2)_4_Qt-HT3PQ1(CauKho)_NSACH ICP BD- 2008 (V2)" xfId="933"/>
    <cellStyle name="_KT (2)_4_Qt-HT3PQ1(CauKho)_OCT 09 ACAT V1" xfId="934"/>
    <cellStyle name="_KT (2)_4_Qt-HT3PQ1(CauKho)_Outlook 2009 Ver2" xfId="935"/>
    <cellStyle name="_KT (2)_4_Qt-HT3PQ1(CauKho)_Reconcil - Nov report" xfId="936"/>
    <cellStyle name="_KT (2)_4_Qt-HT3PQ1(CauKho)_Report Q2 2009 - Final" xfId="937"/>
    <cellStyle name="_KT (2)_4_Qt-HT3PQ1(CauKho)_Report Q4 2009" xfId="938"/>
    <cellStyle name="_KT (2)_4_Qt-HT3PQ1(CauKho)_Report Q4 2010" xfId="939"/>
    <cellStyle name="_KT (2)_4_Qt-HT3PQ1(CauKho)_Revenue from Promotion goods from Jan to May" xfId="940"/>
    <cellStyle name="_KT (2)_4_Qt-HT3PQ1(CauKho)_Sales - Jun 2010" xfId="941"/>
    <cellStyle name="_KT (2)_4_Qt-HT3PQ1(CauKho)_Sales - Mar 2010" xfId="942"/>
    <cellStyle name="_KT (2)_4_Qt-HT3PQ1(CauKho)_Sales by Brand 2009" xfId="943"/>
    <cellStyle name="_KT (2)_4_Qt-HT3PQ1(CauKho)_Sep 09 ACAT V3" xfId="944"/>
    <cellStyle name="_KT (2)_4_Qt-HT3PQ1(CauKho)_Sep 09 report" xfId="945"/>
    <cellStyle name="_KT (2)_4_Qt-HT3PQ1(CauKho)_Tax presentation" xfId="946"/>
    <cellStyle name="_KT (2)_4_Qt-HT3PQ1(CauKho)_XL4Test5" xfId="947"/>
    <cellStyle name="_KT (2)_4_Sheet2" xfId="948"/>
    <cellStyle name="_KT (2)_4_TG-TH" xfId="949"/>
    <cellStyle name="_KT (2)_4_XL4Poppy" xfId="950"/>
    <cellStyle name="_KT (2)_4_XL4Test5" xfId="951"/>
    <cellStyle name="_KT (2)_5" xfId="952"/>
    <cellStyle name="_KT (2)_5_BAO CAO KLCT PT2000" xfId="953"/>
    <cellStyle name="_KT (2)_5_BAO CAO PT2000" xfId="954"/>
    <cellStyle name="_KT (2)_5_BAO CAO PT2000_Book1" xfId="955"/>
    <cellStyle name="_KT (2)_5_Bao cao XDCB 2001 - T11 KH dieu chinh 20-11-THAI" xfId="956"/>
    <cellStyle name="_KT (2)_5_Book1" xfId="957"/>
    <cellStyle name="_KT (2)_5_Book1_1" xfId="958"/>
    <cellStyle name="_KT (2)_5_Book1_1_DanhMucDonGiaVTTB_Dien_TAM" xfId="959"/>
    <cellStyle name="_KT (2)_5_Book1_2" xfId="960"/>
    <cellStyle name="_KT (2)_5_Book1_3" xfId="961"/>
    <cellStyle name="_KT (2)_5_Book1_3_DT truong thinh phu" xfId="962"/>
    <cellStyle name="_KT (2)_5_Book1_3_XL4Test5" xfId="963"/>
    <cellStyle name="_KT (2)_5_Book1_AOP 2010 REPORT V1" xfId="964"/>
    <cellStyle name="_KT (2)_5_Book1_Apr - May of 2nd Quaterly 2008 Report Final" xfId="965"/>
    <cellStyle name="_KT (2)_5_Book1_Aug 09 report" xfId="966"/>
    <cellStyle name="_KT (2)_5_Book1_BC ICPBD-QUI 1" xfId="967"/>
    <cellStyle name="_KT (2)_5_Book1_BC T04-05 2008" xfId="968"/>
    <cellStyle name="_KT (2)_5_Book1_BCDFS - QUI I" xfId="969"/>
    <cellStyle name="_KT (2)_5_Book1_BC-QT-WB-dthao" xfId="970"/>
    <cellStyle name="_KT (2)_5_Book1_BCS Sale 06-08" xfId="971"/>
    <cellStyle name="_KT (2)_5_Book1_BCT04052008 - Phi 2007" xfId="972"/>
    <cellStyle name="_KT (2)_5_Book1_BCTC-BCS-2007" xfId="973"/>
    <cellStyle name="_KT (2)_5_Book1_BOD Report - 04082009" xfId="974"/>
    <cellStyle name="_KT (2)_5_Book1_Budget by Department 2010 - V3" xfId="975"/>
    <cellStyle name="_KT (2)_5_Book1_DanhMucDonGiaVTTB_Dien_TAM" xfId="976"/>
    <cellStyle name="_KT (2)_5_Book1_Dec 09 report V1" xfId="977"/>
    <cellStyle name="_KT (2)_5_Book1_Detail Outlook 2009" xfId="978"/>
    <cellStyle name="_KT (2)_5_Book1_First Quaterly 2008 Report Final v1" xfId="979"/>
    <cellStyle name="_KT (2)_5_Book1_HAGL 006 SGF WTB - HASG 30.09 V3" xfId="980"/>
    <cellStyle name="_KT (2)_5_Book1_HPC GM Data - Jun 2010 YTD" xfId="981"/>
    <cellStyle name="_KT (2)_5_Book1_ICP Budget" xfId="982"/>
    <cellStyle name="_KT (2)_5_Book1_Jan 2010 report" xfId="983"/>
    <cellStyle name="_KT (2)_5_Book1_MK - BI Report - Feb 2010 YTD" xfId="984"/>
    <cellStyle name="_KT (2)_5_Book1_NSACH ICP BD- 2008 (V2)" xfId="985"/>
    <cellStyle name="_KT (2)_5_Book1_OCT 09 ACAT V1" xfId="986"/>
    <cellStyle name="_KT (2)_5_Book1_Outlook 2009 Ver2" xfId="987"/>
    <cellStyle name="_KT (2)_5_Book1_Reconcil - Nov report" xfId="988"/>
    <cellStyle name="_KT (2)_5_Book1_Report Q2 2009 - Final" xfId="989"/>
    <cellStyle name="_KT (2)_5_Book1_Report Q4 2009" xfId="990"/>
    <cellStyle name="_KT (2)_5_Book1_Report Q4 2010" xfId="991"/>
    <cellStyle name="_KT (2)_5_Book1_Revenue from Promotion goods from Jan to May" xfId="992"/>
    <cellStyle name="_KT (2)_5_Book1_Sales - Jun 2010" xfId="993"/>
    <cellStyle name="_KT (2)_5_Book1_Sales - Mar 2010" xfId="994"/>
    <cellStyle name="_KT (2)_5_Book1_Sales by Brand 2009" xfId="995"/>
    <cellStyle name="_KT (2)_5_Book1_Sep 09 ACAT V3" xfId="996"/>
    <cellStyle name="_KT (2)_5_Book1_Sep 09 report" xfId="997"/>
    <cellStyle name="_KT (2)_5_Book1_Tax presentation" xfId="998"/>
    <cellStyle name="_KT (2)_5_BP ICP 5 years to Mekong for BOD Mar 28-08 V2 (2)" xfId="999"/>
    <cellStyle name="_KT (2)_5_Dcdtoan-bcnckt " xfId="1000"/>
    <cellStyle name="_KT (2)_5_DN_MTP" xfId="1001"/>
    <cellStyle name="_KT (2)_5_Dongia2-2003" xfId="1002"/>
    <cellStyle name="_KT (2)_5_Dongia2-2003_DT truong thinh phu" xfId="1003"/>
    <cellStyle name="_KT (2)_5_DT truong thinh phu" xfId="1004"/>
    <cellStyle name="_KT (2)_5_DTCDT MR.2N110.HOCMON.TDTOAN.CCUNG" xfId="1005"/>
    <cellStyle name="_KT (2)_5_HAGL 006 SGF WTB - HASG 30.09 V3" xfId="1006"/>
    <cellStyle name="_KT (2)_5_HDLD BINH DUONG" xfId="1007"/>
    <cellStyle name="_KT (2)_5_Lora-tungchau" xfId="1008"/>
    <cellStyle name="_KT (2)_5_moi" xfId="1009"/>
    <cellStyle name="_KT (2)_5_PGIA-phieu tham tra Kho bac" xfId="1010"/>
    <cellStyle name="_KT (2)_5_PT02-02" xfId="1011"/>
    <cellStyle name="_KT (2)_5_PT02-02_Book1" xfId="1012"/>
    <cellStyle name="_KT (2)_5_PT02-03" xfId="1013"/>
    <cellStyle name="_KT (2)_5_PT02-03_Book1" xfId="1014"/>
    <cellStyle name="_KT (2)_5_Qt-HT3PQ1(CauKho)" xfId="1015"/>
    <cellStyle name="_KT (2)_5_Qt-HT3PQ1(CauKho)_AOP 2010 REPORT V1" xfId="1016"/>
    <cellStyle name="_KT (2)_5_Qt-HT3PQ1(CauKho)_Apr - May of 2nd Quaterly 2008 Report Final" xfId="1017"/>
    <cellStyle name="_KT (2)_5_Qt-HT3PQ1(CauKho)_Aug 09 report" xfId="1018"/>
    <cellStyle name="_KT (2)_5_Qt-HT3PQ1(CauKho)_BC ICPBD-QUI 1" xfId="1019"/>
    <cellStyle name="_KT (2)_5_Qt-HT3PQ1(CauKho)_BC T04-05 2008" xfId="1020"/>
    <cellStyle name="_KT (2)_5_Qt-HT3PQ1(CauKho)_BCDFS - QUI I" xfId="1021"/>
    <cellStyle name="_KT (2)_5_Qt-HT3PQ1(CauKho)_BCS Sale 06-08" xfId="1022"/>
    <cellStyle name="_KT (2)_5_Qt-HT3PQ1(CauKho)_BCT04052008 - Phi 2007" xfId="1023"/>
    <cellStyle name="_KT (2)_5_Qt-HT3PQ1(CauKho)_BCTC-BCS-2007" xfId="1024"/>
    <cellStyle name="_KT (2)_5_Qt-HT3PQ1(CauKho)_BOD Report - 04082009" xfId="1025"/>
    <cellStyle name="_KT (2)_5_Qt-HT3PQ1(CauKho)_Book1" xfId="1026"/>
    <cellStyle name="_KT (2)_5_Qt-HT3PQ1(CauKho)_Budget by Department 2010 - V3" xfId="1027"/>
    <cellStyle name="_KT (2)_5_Qt-HT3PQ1(CauKho)_Dec 09 report V1" xfId="1028"/>
    <cellStyle name="_KT (2)_5_Qt-HT3PQ1(CauKho)_Detail Outlook 2009" xfId="1029"/>
    <cellStyle name="_KT (2)_5_Qt-HT3PQ1(CauKho)_Don gia quy 3 nam 2003 - Ban Dien Luc" xfId="1030"/>
    <cellStyle name="_KT (2)_5_Qt-HT3PQ1(CauKho)_First Quaterly 2008 Report Final v1" xfId="1031"/>
    <cellStyle name="_KT (2)_5_Qt-HT3PQ1(CauKho)_HPC GM Data - Jun 2010 YTD" xfId="1032"/>
    <cellStyle name="_KT (2)_5_Qt-HT3PQ1(CauKho)_ICP Budget" xfId="1033"/>
    <cellStyle name="_KT (2)_5_Qt-HT3PQ1(CauKho)_Jan 2010 report" xfId="1034"/>
    <cellStyle name="_KT (2)_5_Qt-HT3PQ1(CauKho)_MK - BI Report - Feb 2010 YTD" xfId="1035"/>
    <cellStyle name="_KT (2)_5_Qt-HT3PQ1(CauKho)_NC-VL2-2003" xfId="1036"/>
    <cellStyle name="_KT (2)_5_Qt-HT3PQ1(CauKho)_NC-VL2-2003_1" xfId="1037"/>
    <cellStyle name="_KT (2)_5_Qt-HT3PQ1(CauKho)_NSACH ICP BD- 2008 (V2)" xfId="1038"/>
    <cellStyle name="_KT (2)_5_Qt-HT3PQ1(CauKho)_OCT 09 ACAT V1" xfId="1039"/>
    <cellStyle name="_KT (2)_5_Qt-HT3PQ1(CauKho)_Outlook 2009 Ver2" xfId="1040"/>
    <cellStyle name="_KT (2)_5_Qt-HT3PQ1(CauKho)_Reconcil - Nov report" xfId="1041"/>
    <cellStyle name="_KT (2)_5_Qt-HT3PQ1(CauKho)_Report Q2 2009 - Final" xfId="1042"/>
    <cellStyle name="_KT (2)_5_Qt-HT3PQ1(CauKho)_Report Q4 2009" xfId="1043"/>
    <cellStyle name="_KT (2)_5_Qt-HT3PQ1(CauKho)_Report Q4 2010" xfId="1044"/>
    <cellStyle name="_KT (2)_5_Qt-HT3PQ1(CauKho)_Revenue from Promotion goods from Jan to May" xfId="1045"/>
    <cellStyle name="_KT (2)_5_Qt-HT3PQ1(CauKho)_Sales - Jun 2010" xfId="1046"/>
    <cellStyle name="_KT (2)_5_Qt-HT3PQ1(CauKho)_Sales - Mar 2010" xfId="1047"/>
    <cellStyle name="_KT (2)_5_Qt-HT3PQ1(CauKho)_Sales by Brand 2009" xfId="1048"/>
    <cellStyle name="_KT (2)_5_Qt-HT3PQ1(CauKho)_Sep 09 ACAT V3" xfId="1049"/>
    <cellStyle name="_KT (2)_5_Qt-HT3PQ1(CauKho)_Sep 09 report" xfId="1050"/>
    <cellStyle name="_KT (2)_5_Qt-HT3PQ1(CauKho)_Tax presentation" xfId="1051"/>
    <cellStyle name="_KT (2)_5_Qt-HT3PQ1(CauKho)_XL4Test5" xfId="1052"/>
    <cellStyle name="_KT (2)_5_Sheet2" xfId="1053"/>
    <cellStyle name="_KT (2)_5_XL4Poppy" xfId="1054"/>
    <cellStyle name="_KT (2)_5_XL4Test5" xfId="1055"/>
    <cellStyle name="_KT (2)_Book1" xfId="1056"/>
    <cellStyle name="_KT (2)_Book1_BC-QT-WB-dthao" xfId="1057"/>
    <cellStyle name="_KT (2)_BP ICP 5 years to Mekong for BOD Mar 28-08 V2 (2)" xfId="1058"/>
    <cellStyle name="_KT (2)_HDLD BINH DUONG" xfId="1059"/>
    <cellStyle name="_KT (2)_Lora-tungchau" xfId="1060"/>
    <cellStyle name="_KT (2)_PERSONAL" xfId="1061"/>
    <cellStyle name="_KT (2)_PERSONAL_AOP 2010 REPORT V1" xfId="1062"/>
    <cellStyle name="_KT (2)_PERSONAL_Apr - May of 2nd Quaterly 2008 Report Final" xfId="1063"/>
    <cellStyle name="_KT (2)_PERSONAL_Aug 09 report" xfId="1064"/>
    <cellStyle name="_KT (2)_PERSONAL_BC ICPBD-QUI 1" xfId="1065"/>
    <cellStyle name="_KT (2)_PERSONAL_BC T04-05 2008" xfId="1066"/>
    <cellStyle name="_KT (2)_PERSONAL_BCDFS - QUI I" xfId="1067"/>
    <cellStyle name="_KT (2)_PERSONAL_BCS Sale 06-08" xfId="1068"/>
    <cellStyle name="_KT (2)_PERSONAL_BCT04052008 - Phi 2007" xfId="1069"/>
    <cellStyle name="_KT (2)_PERSONAL_BCTC-BCS-2007" xfId="1070"/>
    <cellStyle name="_KT (2)_PERSONAL_BOD Report - 04082009" xfId="1071"/>
    <cellStyle name="_KT (2)_PERSONAL_Book1" xfId="1072"/>
    <cellStyle name="_KT (2)_PERSONAL_Budget by Department 2010 - V3" xfId="1073"/>
    <cellStyle name="_KT (2)_PERSONAL_Dec 09 report V1" xfId="1074"/>
    <cellStyle name="_KT (2)_PERSONAL_Detail Outlook 2009" xfId="1075"/>
    <cellStyle name="_KT (2)_PERSONAL_First Quaterly 2008 Report Final v1" xfId="1076"/>
    <cellStyle name="_KT (2)_PERSONAL_HAGL 006 SGF WTB - HASG 30.09 V3" xfId="1077"/>
    <cellStyle name="_KT (2)_PERSONAL_HPC GM Data - Jun 2010 YTD" xfId="1078"/>
    <cellStyle name="_KT (2)_PERSONAL_HTQ.8 GD1" xfId="1079"/>
    <cellStyle name="_KT (2)_PERSONAL_HTQ.8 GD1_AOP 2010 REPORT V1" xfId="1080"/>
    <cellStyle name="_KT (2)_PERSONAL_HTQ.8 GD1_Apr - May of 2nd Quaterly 2008 Report Final" xfId="1081"/>
    <cellStyle name="_KT (2)_PERSONAL_HTQ.8 GD1_Aug 09 report" xfId="1082"/>
    <cellStyle name="_KT (2)_PERSONAL_HTQ.8 GD1_BC ICPBD-QUI 1" xfId="1083"/>
    <cellStyle name="_KT (2)_PERSONAL_HTQ.8 GD1_BC T04-05 2008" xfId="1084"/>
    <cellStyle name="_KT (2)_PERSONAL_HTQ.8 GD1_BCDFS - QUI I" xfId="1085"/>
    <cellStyle name="_KT (2)_PERSONAL_HTQ.8 GD1_BCS Sale 06-08" xfId="1086"/>
    <cellStyle name="_KT (2)_PERSONAL_HTQ.8 GD1_BCT04052008 - Phi 2007" xfId="1087"/>
    <cellStyle name="_KT (2)_PERSONAL_HTQ.8 GD1_BCTC-BCS-2007" xfId="1088"/>
    <cellStyle name="_KT (2)_PERSONAL_HTQ.8 GD1_BOD Report - 04082009" xfId="1089"/>
    <cellStyle name="_KT (2)_PERSONAL_HTQ.8 GD1_Book1" xfId="1090"/>
    <cellStyle name="_KT (2)_PERSONAL_HTQ.8 GD1_Budget by Department 2010 - V3" xfId="1091"/>
    <cellStyle name="_KT (2)_PERSONAL_HTQ.8 GD1_Dec 09 report V1" xfId="1092"/>
    <cellStyle name="_KT (2)_PERSONAL_HTQ.8 GD1_Detail Outlook 2009" xfId="1093"/>
    <cellStyle name="_KT (2)_PERSONAL_HTQ.8 GD1_Don gia quy 3 nam 2003 - Ban Dien Luc" xfId="1094"/>
    <cellStyle name="_KT (2)_PERSONAL_HTQ.8 GD1_First Quaterly 2008 Report Final v1" xfId="1095"/>
    <cellStyle name="_KT (2)_PERSONAL_HTQ.8 GD1_HPC GM Data - Jun 2010 YTD" xfId="1096"/>
    <cellStyle name="_KT (2)_PERSONAL_HTQ.8 GD1_ICP Budget" xfId="1097"/>
    <cellStyle name="_KT (2)_PERSONAL_HTQ.8 GD1_Jan 2010 report" xfId="1098"/>
    <cellStyle name="_KT (2)_PERSONAL_HTQ.8 GD1_MK - BI Report - Feb 2010 YTD" xfId="1099"/>
    <cellStyle name="_KT (2)_PERSONAL_HTQ.8 GD1_NC-VL2-2003" xfId="1100"/>
    <cellStyle name="_KT (2)_PERSONAL_HTQ.8 GD1_NC-VL2-2003_1" xfId="1101"/>
    <cellStyle name="_KT (2)_PERSONAL_HTQ.8 GD1_NSACH ICP BD- 2008 (V2)" xfId="1102"/>
    <cellStyle name="_KT (2)_PERSONAL_HTQ.8 GD1_OCT 09 ACAT V1" xfId="1103"/>
    <cellStyle name="_KT (2)_PERSONAL_HTQ.8 GD1_Outlook 2009 Ver2" xfId="1104"/>
    <cellStyle name="_KT (2)_PERSONAL_HTQ.8 GD1_Reconcil - Nov report" xfId="1105"/>
    <cellStyle name="_KT (2)_PERSONAL_HTQ.8 GD1_Report Q2 2009 - Final" xfId="1106"/>
    <cellStyle name="_KT (2)_PERSONAL_HTQ.8 GD1_Report Q4 2009" xfId="1107"/>
    <cellStyle name="_KT (2)_PERSONAL_HTQ.8 GD1_Report Q4 2010" xfId="1108"/>
    <cellStyle name="_KT (2)_PERSONAL_HTQ.8 GD1_Revenue from Promotion goods from Jan to May" xfId="1109"/>
    <cellStyle name="_KT (2)_PERSONAL_HTQ.8 GD1_Sales - Jun 2010" xfId="1110"/>
    <cellStyle name="_KT (2)_PERSONAL_HTQ.8 GD1_Sales - Mar 2010" xfId="1111"/>
    <cellStyle name="_KT (2)_PERSONAL_HTQ.8 GD1_Sales by Brand 2009" xfId="1112"/>
    <cellStyle name="_KT (2)_PERSONAL_HTQ.8 GD1_Sep 09 ACAT V3" xfId="1113"/>
    <cellStyle name="_KT (2)_PERSONAL_HTQ.8 GD1_Sep 09 report" xfId="1114"/>
    <cellStyle name="_KT (2)_PERSONAL_HTQ.8 GD1_Tax presentation" xfId="1115"/>
    <cellStyle name="_KT (2)_PERSONAL_HTQ.8 GD1_XL4Test5" xfId="1116"/>
    <cellStyle name="_KT (2)_PERSONAL_ICP Budget" xfId="1117"/>
    <cellStyle name="_KT (2)_PERSONAL_Jan 2010 report" xfId="1118"/>
    <cellStyle name="_KT (2)_PERSONAL_MK - BI Report - Feb 2010 YTD" xfId="1119"/>
    <cellStyle name="_KT (2)_PERSONAL_NSACH ICP BD- 2008 (V2)" xfId="1120"/>
    <cellStyle name="_KT (2)_PERSONAL_OCT 09 ACAT V1" xfId="1121"/>
    <cellStyle name="_KT (2)_PERSONAL_Outlook 2009 Ver2" xfId="1122"/>
    <cellStyle name="_KT (2)_PERSONAL_Reconcil - Nov report" xfId="1123"/>
    <cellStyle name="_KT (2)_PERSONAL_Report Q2 2009 - Final" xfId="1124"/>
    <cellStyle name="_KT (2)_PERSONAL_Report Q4 2009" xfId="1125"/>
    <cellStyle name="_KT (2)_PERSONAL_Report Q4 2010" xfId="1126"/>
    <cellStyle name="_KT (2)_PERSONAL_Revenue from Promotion goods from Jan to May" xfId="1127"/>
    <cellStyle name="_KT (2)_PERSONAL_Sales - Jun 2010" xfId="1128"/>
    <cellStyle name="_KT (2)_PERSONAL_Sales - Mar 2010" xfId="1129"/>
    <cellStyle name="_KT (2)_PERSONAL_Sales by Brand 2009" xfId="1130"/>
    <cellStyle name="_KT (2)_PERSONAL_Sep 09 ACAT V3" xfId="1131"/>
    <cellStyle name="_KT (2)_PERSONAL_Sep 09 report" xfId="1132"/>
    <cellStyle name="_KT (2)_PERSONAL_Tax presentation" xfId="1133"/>
    <cellStyle name="_KT (2)_PERSONAL_Tong hop KHCB 2001" xfId="1134"/>
    <cellStyle name="_KT (2)_Qt-HT3PQ1(CauKho)" xfId="1135"/>
    <cellStyle name="_KT (2)_Qt-HT3PQ1(CauKho)_AOP 2010 REPORT V1" xfId="1136"/>
    <cellStyle name="_KT (2)_Qt-HT3PQ1(CauKho)_Apr - May of 2nd Quaterly 2008 Report Final" xfId="1137"/>
    <cellStyle name="_KT (2)_Qt-HT3PQ1(CauKho)_Aug 09 report" xfId="1138"/>
    <cellStyle name="_KT (2)_Qt-HT3PQ1(CauKho)_BC ICPBD-QUI 1" xfId="1139"/>
    <cellStyle name="_KT (2)_Qt-HT3PQ1(CauKho)_BC T04-05 2008" xfId="1140"/>
    <cellStyle name="_KT (2)_Qt-HT3PQ1(CauKho)_BCDFS - QUI I" xfId="1141"/>
    <cellStyle name="_KT (2)_Qt-HT3PQ1(CauKho)_BCS Sale 06-08" xfId="1142"/>
    <cellStyle name="_KT (2)_Qt-HT3PQ1(CauKho)_BCT04052008 - Phi 2007" xfId="1143"/>
    <cellStyle name="_KT (2)_Qt-HT3PQ1(CauKho)_BCTC-BCS-2007" xfId="1144"/>
    <cellStyle name="_KT (2)_Qt-HT3PQ1(CauKho)_BOD Report - 04082009" xfId="1145"/>
    <cellStyle name="_KT (2)_Qt-HT3PQ1(CauKho)_Book1" xfId="1146"/>
    <cellStyle name="_KT (2)_Qt-HT3PQ1(CauKho)_Budget by Department 2010 - V3" xfId="1147"/>
    <cellStyle name="_KT (2)_Qt-HT3PQ1(CauKho)_Dec 09 report V1" xfId="1148"/>
    <cellStyle name="_KT (2)_Qt-HT3PQ1(CauKho)_Detail Outlook 2009" xfId="1149"/>
    <cellStyle name="_KT (2)_Qt-HT3PQ1(CauKho)_Don gia quy 3 nam 2003 - Ban Dien Luc" xfId="1150"/>
    <cellStyle name="_KT (2)_Qt-HT3PQ1(CauKho)_First Quaterly 2008 Report Final v1" xfId="1151"/>
    <cellStyle name="_KT (2)_Qt-HT3PQ1(CauKho)_HPC GM Data - Jun 2010 YTD" xfId="1152"/>
    <cellStyle name="_KT (2)_Qt-HT3PQ1(CauKho)_ICP Budget" xfId="1153"/>
    <cellStyle name="_KT (2)_Qt-HT3PQ1(CauKho)_Jan 2010 report" xfId="1154"/>
    <cellStyle name="_KT (2)_Qt-HT3PQ1(CauKho)_MK - BI Report - Feb 2010 YTD" xfId="1155"/>
    <cellStyle name="_KT (2)_Qt-HT3PQ1(CauKho)_NC-VL2-2003" xfId="1156"/>
    <cellStyle name="_KT (2)_Qt-HT3PQ1(CauKho)_NC-VL2-2003_1" xfId="1157"/>
    <cellStyle name="_KT (2)_Qt-HT3PQ1(CauKho)_NSACH ICP BD- 2008 (V2)" xfId="1158"/>
    <cellStyle name="_KT (2)_Qt-HT3PQ1(CauKho)_OCT 09 ACAT V1" xfId="1159"/>
    <cellStyle name="_KT (2)_Qt-HT3PQ1(CauKho)_Outlook 2009 Ver2" xfId="1160"/>
    <cellStyle name="_KT (2)_Qt-HT3PQ1(CauKho)_Reconcil - Nov report" xfId="1161"/>
    <cellStyle name="_KT (2)_Qt-HT3PQ1(CauKho)_Report Q2 2009 - Final" xfId="1162"/>
    <cellStyle name="_KT (2)_Qt-HT3PQ1(CauKho)_Report Q4 2009" xfId="1163"/>
    <cellStyle name="_KT (2)_Qt-HT3PQ1(CauKho)_Report Q4 2010" xfId="1164"/>
    <cellStyle name="_KT (2)_Qt-HT3PQ1(CauKho)_Revenue from Promotion goods from Jan to May" xfId="1165"/>
    <cellStyle name="_KT (2)_Qt-HT3PQ1(CauKho)_Sales - Jun 2010" xfId="1166"/>
    <cellStyle name="_KT (2)_Qt-HT3PQ1(CauKho)_Sales - Mar 2010" xfId="1167"/>
    <cellStyle name="_KT (2)_Qt-HT3PQ1(CauKho)_Sales by Brand 2009" xfId="1168"/>
    <cellStyle name="_KT (2)_Qt-HT3PQ1(CauKho)_Sep 09 ACAT V3" xfId="1169"/>
    <cellStyle name="_KT (2)_Qt-HT3PQ1(CauKho)_Sep 09 report" xfId="1170"/>
    <cellStyle name="_KT (2)_Qt-HT3PQ1(CauKho)_Tax presentation" xfId="1171"/>
    <cellStyle name="_KT (2)_Qt-HT3PQ1(CauKho)_XL4Test5" xfId="1172"/>
    <cellStyle name="_KT (2)_TG-TH" xfId="1173"/>
    <cellStyle name="_KT_TG" xfId="1174"/>
    <cellStyle name="_KT_TG_1" xfId="1175"/>
    <cellStyle name="_KT_TG_1_BAO CAO KLCT PT2000" xfId="1176"/>
    <cellStyle name="_KT_TG_1_BAO CAO PT2000" xfId="1177"/>
    <cellStyle name="_KT_TG_1_BAO CAO PT2000_Book1" xfId="1178"/>
    <cellStyle name="_KT_TG_1_Bao cao XDCB 2001 - T11 KH dieu chinh 20-11-THAI" xfId="1179"/>
    <cellStyle name="_KT_TG_1_Book1" xfId="1180"/>
    <cellStyle name="_KT_TG_1_Book1_1" xfId="1181"/>
    <cellStyle name="_KT_TG_1_Book1_1_DanhMucDonGiaVTTB_Dien_TAM" xfId="1182"/>
    <cellStyle name="_KT_TG_1_Book1_2" xfId="1183"/>
    <cellStyle name="_KT_TG_1_Book1_3" xfId="1184"/>
    <cellStyle name="_KT_TG_1_Book1_3_DT truong thinh phu" xfId="1185"/>
    <cellStyle name="_KT_TG_1_Book1_3_XL4Test5" xfId="1186"/>
    <cellStyle name="_KT_TG_1_Book1_AOP 2010 REPORT V1" xfId="1187"/>
    <cellStyle name="_KT_TG_1_Book1_Apr - May of 2nd Quaterly 2008 Report Final" xfId="1188"/>
    <cellStyle name="_KT_TG_1_Book1_Aug 09 report" xfId="1189"/>
    <cellStyle name="_KT_TG_1_Book1_BC ICPBD-QUI 1" xfId="1190"/>
    <cellStyle name="_KT_TG_1_Book1_BC T04-05 2008" xfId="1191"/>
    <cellStyle name="_KT_TG_1_Book1_BCDFS - QUI I" xfId="1192"/>
    <cellStyle name="_KT_TG_1_Book1_BC-QT-WB-dthao" xfId="1193"/>
    <cellStyle name="_KT_TG_1_Book1_BCS Sale 06-08" xfId="1194"/>
    <cellStyle name="_KT_TG_1_Book1_BCT04052008 - Phi 2007" xfId="1195"/>
    <cellStyle name="_KT_TG_1_Book1_BCTC-BCS-2007" xfId="1196"/>
    <cellStyle name="_KT_TG_1_Book1_BOD Report - 04082009" xfId="1197"/>
    <cellStyle name="_KT_TG_1_Book1_Budget by Department 2010 - V3" xfId="1198"/>
    <cellStyle name="_KT_TG_1_Book1_DanhMucDonGiaVTTB_Dien_TAM" xfId="1199"/>
    <cellStyle name="_KT_TG_1_Book1_Dec 09 report V1" xfId="1200"/>
    <cellStyle name="_KT_TG_1_Book1_Detail Outlook 2009" xfId="1201"/>
    <cellStyle name="_KT_TG_1_Book1_First Quaterly 2008 Report Final v1" xfId="1202"/>
    <cellStyle name="_KT_TG_1_Book1_HAGL 006 SGF WTB - HASG 30.09 V3" xfId="1203"/>
    <cellStyle name="_KT_TG_1_Book1_HPC GM Data - Jun 2010 YTD" xfId="1204"/>
    <cellStyle name="_KT_TG_1_Book1_ICP Budget" xfId="1205"/>
    <cellStyle name="_KT_TG_1_Book1_Jan 2010 report" xfId="1206"/>
    <cellStyle name="_KT_TG_1_Book1_MK - BI Report - Feb 2010 YTD" xfId="1207"/>
    <cellStyle name="_KT_TG_1_Book1_NSACH ICP BD- 2008 (V2)" xfId="1208"/>
    <cellStyle name="_KT_TG_1_Book1_OCT 09 ACAT V1" xfId="1209"/>
    <cellStyle name="_KT_TG_1_Book1_Outlook 2009 Ver2" xfId="1210"/>
    <cellStyle name="_KT_TG_1_Book1_Reconcil - Nov report" xfId="1211"/>
    <cellStyle name="_KT_TG_1_Book1_Report Q2 2009 - Final" xfId="1212"/>
    <cellStyle name="_KT_TG_1_Book1_Report Q4 2009" xfId="1213"/>
    <cellStyle name="_KT_TG_1_Book1_Report Q4 2010" xfId="1214"/>
    <cellStyle name="_KT_TG_1_Book1_Revenue from Promotion goods from Jan to May" xfId="1215"/>
    <cellStyle name="_KT_TG_1_Book1_Sales - Jun 2010" xfId="1216"/>
    <cellStyle name="_KT_TG_1_Book1_Sales - Mar 2010" xfId="1217"/>
    <cellStyle name="_KT_TG_1_Book1_Sales by Brand 2009" xfId="1218"/>
    <cellStyle name="_KT_TG_1_Book1_Sep 09 ACAT V3" xfId="1219"/>
    <cellStyle name="_KT_TG_1_Book1_Sep 09 report" xfId="1220"/>
    <cellStyle name="_KT_TG_1_Book1_Tax presentation" xfId="1221"/>
    <cellStyle name="_KT_TG_1_BP ICP 5 years to Mekong for BOD Mar 28-08 V2 (2)" xfId="1222"/>
    <cellStyle name="_KT_TG_1_Dcdtoan-bcnckt " xfId="1223"/>
    <cellStyle name="_KT_TG_1_DN_MTP" xfId="1224"/>
    <cellStyle name="_KT_TG_1_Dongia2-2003" xfId="1225"/>
    <cellStyle name="_KT_TG_1_Dongia2-2003_DT truong thinh phu" xfId="1226"/>
    <cellStyle name="_KT_TG_1_DT truong thinh phu" xfId="1227"/>
    <cellStyle name="_KT_TG_1_DTCDT MR.2N110.HOCMON.TDTOAN.CCUNG" xfId="1228"/>
    <cellStyle name="_KT_TG_1_HAGL 006 SGF WTB - HASG 30.09 V3" xfId="1229"/>
    <cellStyle name="_KT_TG_1_HDLD BINH DUONG" xfId="1230"/>
    <cellStyle name="_KT_TG_1_Lora-tungchau" xfId="1231"/>
    <cellStyle name="_KT_TG_1_moi" xfId="1232"/>
    <cellStyle name="_KT_TG_1_PGIA-phieu tham tra Kho bac" xfId="1233"/>
    <cellStyle name="_KT_TG_1_PT02-02" xfId="1234"/>
    <cellStyle name="_KT_TG_1_PT02-02_Book1" xfId="1235"/>
    <cellStyle name="_KT_TG_1_PT02-03" xfId="1236"/>
    <cellStyle name="_KT_TG_1_PT02-03_Book1" xfId="1237"/>
    <cellStyle name="_KT_TG_1_Qt-HT3PQ1(CauKho)" xfId="1238"/>
    <cellStyle name="_KT_TG_1_Qt-HT3PQ1(CauKho)_AOP 2010 REPORT V1" xfId="1239"/>
    <cellStyle name="_KT_TG_1_Qt-HT3PQ1(CauKho)_Apr - May of 2nd Quaterly 2008 Report Final" xfId="1240"/>
    <cellStyle name="_KT_TG_1_Qt-HT3PQ1(CauKho)_Aug 09 report" xfId="1241"/>
    <cellStyle name="_KT_TG_1_Qt-HT3PQ1(CauKho)_BC ICPBD-QUI 1" xfId="1242"/>
    <cellStyle name="_KT_TG_1_Qt-HT3PQ1(CauKho)_BC T04-05 2008" xfId="1243"/>
    <cellStyle name="_KT_TG_1_Qt-HT3PQ1(CauKho)_BCDFS - QUI I" xfId="1244"/>
    <cellStyle name="_KT_TG_1_Qt-HT3PQ1(CauKho)_BCS Sale 06-08" xfId="1245"/>
    <cellStyle name="_KT_TG_1_Qt-HT3PQ1(CauKho)_BCT04052008 - Phi 2007" xfId="1246"/>
    <cellStyle name="_KT_TG_1_Qt-HT3PQ1(CauKho)_BCTC-BCS-2007" xfId="1247"/>
    <cellStyle name="_KT_TG_1_Qt-HT3PQ1(CauKho)_BOD Report - 04082009" xfId="1248"/>
    <cellStyle name="_KT_TG_1_Qt-HT3PQ1(CauKho)_Book1" xfId="1249"/>
    <cellStyle name="_KT_TG_1_Qt-HT3PQ1(CauKho)_Budget by Department 2010 - V3" xfId="1250"/>
    <cellStyle name="_KT_TG_1_Qt-HT3PQ1(CauKho)_Dec 09 report V1" xfId="1251"/>
    <cellStyle name="_KT_TG_1_Qt-HT3PQ1(CauKho)_Detail Outlook 2009" xfId="1252"/>
    <cellStyle name="_KT_TG_1_Qt-HT3PQ1(CauKho)_Don gia quy 3 nam 2003 - Ban Dien Luc" xfId="1253"/>
    <cellStyle name="_KT_TG_1_Qt-HT3PQ1(CauKho)_First Quaterly 2008 Report Final v1" xfId="1254"/>
    <cellStyle name="_KT_TG_1_Qt-HT3PQ1(CauKho)_HPC GM Data - Jun 2010 YTD" xfId="1255"/>
    <cellStyle name="_KT_TG_1_Qt-HT3PQ1(CauKho)_ICP Budget" xfId="1256"/>
    <cellStyle name="_KT_TG_1_Qt-HT3PQ1(CauKho)_Jan 2010 report" xfId="1257"/>
    <cellStyle name="_KT_TG_1_Qt-HT3PQ1(CauKho)_MK - BI Report - Feb 2010 YTD" xfId="1258"/>
    <cellStyle name="_KT_TG_1_Qt-HT3PQ1(CauKho)_NC-VL2-2003" xfId="1259"/>
    <cellStyle name="_KT_TG_1_Qt-HT3PQ1(CauKho)_NC-VL2-2003_1" xfId="1260"/>
    <cellStyle name="_KT_TG_1_Qt-HT3PQ1(CauKho)_NSACH ICP BD- 2008 (V2)" xfId="1261"/>
    <cellStyle name="_KT_TG_1_Qt-HT3PQ1(CauKho)_OCT 09 ACAT V1" xfId="1262"/>
    <cellStyle name="_KT_TG_1_Qt-HT3PQ1(CauKho)_Outlook 2009 Ver2" xfId="1263"/>
    <cellStyle name="_KT_TG_1_Qt-HT3PQ1(CauKho)_Reconcil - Nov report" xfId="1264"/>
    <cellStyle name="_KT_TG_1_Qt-HT3PQ1(CauKho)_Report Q4 2009" xfId="1265"/>
    <cellStyle name="_KT_TG_1_Qt-HT3PQ1(CauKho)_Report Q4 2010" xfId="1266"/>
    <cellStyle name="_KT_TG_1_Qt-HT3PQ1(CauKho)_Revenue from Promotion goods from Jan to May" xfId="1267"/>
    <cellStyle name="_KT_TG_1_Qt-HT3PQ1(CauKho)_Sales - Jun 2010" xfId="1268"/>
    <cellStyle name="_KT_TG_1_Qt-HT3PQ1(CauKho)_Sales - Mar 2010" xfId="1269"/>
    <cellStyle name="_KT_TG_1_Qt-HT3PQ1(CauKho)_Sales by Brand 2009" xfId="1270"/>
    <cellStyle name="_KT_TG_1_Qt-HT3PQ1(CauKho)_Sep 09 ACAT V3" xfId="1271"/>
    <cellStyle name="_KT_TG_1_Qt-HT3PQ1(CauKho)_Sep 09 report" xfId="1272"/>
    <cellStyle name="_KT_TG_1_Qt-HT3PQ1(CauKho)_Tax presentation" xfId="1273"/>
    <cellStyle name="_KT_TG_1_Qt-HT3PQ1(CauKho)_XL4Test5" xfId="1274"/>
    <cellStyle name="_KT_TG_1_Sheet2" xfId="1275"/>
    <cellStyle name="_KT_TG_1_XL4Poppy" xfId="1276"/>
    <cellStyle name="_KT_TG_1_XL4Test5" xfId="1277"/>
    <cellStyle name="_KT_TG_2" xfId="1278"/>
    <cellStyle name="_KT_TG_2_BAO CAO KLCT PT2000" xfId="1279"/>
    <cellStyle name="_KT_TG_2_BAO CAO PT2000" xfId="1280"/>
    <cellStyle name="_KT_TG_2_BAO CAO PT2000_Book1" xfId="1281"/>
    <cellStyle name="_KT_TG_2_Bao cao XDCB 2001 - T11 KH dieu chinh 20-11-THAI" xfId="1282"/>
    <cellStyle name="_KT_TG_2_Book1" xfId="1283"/>
    <cellStyle name="_KT_TG_2_Book1_1" xfId="1284"/>
    <cellStyle name="_KT_TG_2_Book1_1_DanhMucDonGiaVTTB_Dien_TAM" xfId="1285"/>
    <cellStyle name="_KT_TG_2_Book1_2" xfId="1286"/>
    <cellStyle name="_KT_TG_2_Book1_3" xfId="1287"/>
    <cellStyle name="_KT_TG_2_Book1_3_DT truong thinh phu" xfId="1288"/>
    <cellStyle name="_KT_TG_2_Book1_3_XL4Test5" xfId="1289"/>
    <cellStyle name="_KT_TG_2_Book1_AOP 2010 REPORT V1" xfId="1290"/>
    <cellStyle name="_KT_TG_2_Book1_Apr - May of 2nd Quaterly 2008 Report Final" xfId="1291"/>
    <cellStyle name="_KT_TG_2_Book1_Aug 09 report" xfId="1292"/>
    <cellStyle name="_KT_TG_2_Book1_BC ICPBD-QUI 1" xfId="1293"/>
    <cellStyle name="_KT_TG_2_Book1_BC T04-05 2008" xfId="1294"/>
    <cellStyle name="_KT_TG_2_Book1_BCDFS - QUI I" xfId="1295"/>
    <cellStyle name="_KT_TG_2_Book1_BCS Sale 06-08" xfId="1296"/>
    <cellStyle name="_KT_TG_2_Book1_BCT04052008 - Phi 2007" xfId="1297"/>
    <cellStyle name="_KT_TG_2_Book1_BCTC-BCS-2007" xfId="1298"/>
    <cellStyle name="_KT_TG_2_Book1_BOD Report - 04082009" xfId="1299"/>
    <cellStyle name="_KT_TG_2_Book1_Budget by Department 2010 - V3" xfId="1300"/>
    <cellStyle name="_KT_TG_2_Book1_DanhMucDonGiaVTTB_Dien_TAM" xfId="1301"/>
    <cellStyle name="_KT_TG_2_Book1_Dec 09 report V1" xfId="1302"/>
    <cellStyle name="_KT_TG_2_Book1_Detail Outlook 2009" xfId="1303"/>
    <cellStyle name="_KT_TG_2_Book1_First Quaterly 2008 Report Final v1" xfId="1304"/>
    <cellStyle name="_KT_TG_2_Book1_HAGL 006 SGF WTB - HASG 30.09 V3" xfId="1305"/>
    <cellStyle name="_KT_TG_2_Book1_HPC GM Data - Jun 2010 YTD" xfId="1306"/>
    <cellStyle name="_KT_TG_2_Book1_ICP Budget" xfId="1307"/>
    <cellStyle name="_KT_TG_2_Book1_Jan 2010 report" xfId="1308"/>
    <cellStyle name="_KT_TG_2_Book1_MK - BI Report - Feb 2010 YTD" xfId="1309"/>
    <cellStyle name="_KT_TG_2_Book1_NSACH ICP BD- 2008 (V2)" xfId="1310"/>
    <cellStyle name="_KT_TG_2_Book1_OCT 09 ACAT V1" xfId="1311"/>
    <cellStyle name="_KT_TG_2_Book1_Outlook 2009 Ver2" xfId="1312"/>
    <cellStyle name="_KT_TG_2_Book1_Reconcil - Nov report" xfId="1313"/>
    <cellStyle name="_KT_TG_2_Book1_Report Q4 2009" xfId="1314"/>
    <cellStyle name="_KT_TG_2_Book1_Report Q4 2010" xfId="1315"/>
    <cellStyle name="_KT_TG_2_Book1_Revenue from Promotion goods from Jan to May" xfId="1316"/>
    <cellStyle name="_KT_TG_2_Book1_Sales - Jun 2010" xfId="1317"/>
    <cellStyle name="_KT_TG_2_Book1_Sales - Mar 2010" xfId="1318"/>
    <cellStyle name="_KT_TG_2_Book1_Sales by Brand 2009" xfId="1319"/>
    <cellStyle name="_KT_TG_2_Book1_Sep 09 ACAT V3" xfId="1320"/>
    <cellStyle name="_KT_TG_2_Book1_Sep 09 report" xfId="1321"/>
    <cellStyle name="_KT_TG_2_Book1_Tax presentation" xfId="1322"/>
    <cellStyle name="_KT_TG_2_BP ICP 5 years to Mekong for BOD Mar 28-08 V2 (2)" xfId="1323"/>
    <cellStyle name="_KT_TG_2_Dcdtoan-bcnckt " xfId="1324"/>
    <cellStyle name="_KT_TG_2_DN_MTP" xfId="1325"/>
    <cellStyle name="_KT_TG_2_Dongia2-2003" xfId="1326"/>
    <cellStyle name="_KT_TG_2_Dongia2-2003_DT truong thinh phu" xfId="1327"/>
    <cellStyle name="_KT_TG_2_DT truong thinh phu" xfId="1328"/>
    <cellStyle name="_KT_TG_2_DTCDT MR.2N110.HOCMON.TDTOAN.CCUNG" xfId="1329"/>
    <cellStyle name="_KT_TG_2_HAGL 006 SGF WTB - HASG 30.09 V3" xfId="1330"/>
    <cellStyle name="_KT_TG_2_HDLD BINH DUONG" xfId="1331"/>
    <cellStyle name="_KT_TG_2_Lora-tungchau" xfId="1332"/>
    <cellStyle name="_KT_TG_2_moi" xfId="1333"/>
    <cellStyle name="_KT_TG_2_PGIA-phieu tham tra Kho bac" xfId="1334"/>
    <cellStyle name="_KT_TG_2_PT02-02" xfId="1335"/>
    <cellStyle name="_KT_TG_2_PT02-02_Book1" xfId="1336"/>
    <cellStyle name="_KT_TG_2_PT02-03" xfId="1337"/>
    <cellStyle name="_KT_TG_2_PT02-03_Book1" xfId="1338"/>
    <cellStyle name="_KT_TG_2_Qt-HT3PQ1(CauKho)" xfId="1339"/>
    <cellStyle name="_KT_TG_2_Qt-HT3PQ1(CauKho)_AOP 2010 REPORT V1" xfId="1340"/>
    <cellStyle name="_KT_TG_2_Qt-HT3PQ1(CauKho)_Apr - May of 2nd Quaterly 2008 Report Final" xfId="1341"/>
    <cellStyle name="_KT_TG_2_Qt-HT3PQ1(CauKho)_Aug 09 report" xfId="1342"/>
    <cellStyle name="_KT_TG_2_Qt-HT3PQ1(CauKho)_BC ICPBD-QUI 1" xfId="1343"/>
    <cellStyle name="_KT_TG_2_Qt-HT3PQ1(CauKho)_BC T04-05 2008" xfId="1344"/>
    <cellStyle name="_KT_TG_2_Qt-HT3PQ1(CauKho)_BCDFS - QUI I" xfId="1345"/>
    <cellStyle name="_KT_TG_2_Qt-HT3PQ1(CauKho)_BCS Sale 06-08" xfId="1346"/>
    <cellStyle name="_KT_TG_2_Qt-HT3PQ1(CauKho)_BCT04052008 - Phi 2007" xfId="1347"/>
    <cellStyle name="_KT_TG_2_Qt-HT3PQ1(CauKho)_BCTC-BCS-2007" xfId="1348"/>
    <cellStyle name="_KT_TG_2_Qt-HT3PQ1(CauKho)_BOD Report - 04082009" xfId="1349"/>
    <cellStyle name="_KT_TG_2_Qt-HT3PQ1(CauKho)_Book1" xfId="1350"/>
    <cellStyle name="_KT_TG_2_Qt-HT3PQ1(CauKho)_Budget by Department 2010 - V3" xfId="1351"/>
    <cellStyle name="_KT_TG_2_Qt-HT3PQ1(CauKho)_Dec 09 report V1" xfId="1352"/>
    <cellStyle name="_KT_TG_2_Qt-HT3PQ1(CauKho)_Detail Outlook 2009" xfId="1353"/>
    <cellStyle name="_KT_TG_2_Qt-HT3PQ1(CauKho)_Don gia quy 3 nam 2003 - Ban Dien Luc" xfId="1354"/>
    <cellStyle name="_KT_TG_2_Qt-HT3PQ1(CauKho)_First Quaterly 2008 Report Final v1" xfId="1355"/>
    <cellStyle name="_KT_TG_2_Qt-HT3PQ1(CauKho)_HPC GM Data - Jun 2010 YTD" xfId="1356"/>
    <cellStyle name="_KT_TG_2_Qt-HT3PQ1(CauKho)_ICP Budget" xfId="1357"/>
    <cellStyle name="_KT_TG_2_Qt-HT3PQ1(CauKho)_Jan 2010 report" xfId="1358"/>
    <cellStyle name="_KT_TG_2_Qt-HT3PQ1(CauKho)_MK - BI Report - Feb 2010 YTD" xfId="1359"/>
    <cellStyle name="_KT_TG_2_Qt-HT3PQ1(CauKho)_NC-VL2-2003" xfId="1360"/>
    <cellStyle name="_KT_TG_2_Qt-HT3PQ1(CauKho)_NC-VL2-2003_1" xfId="1361"/>
    <cellStyle name="_KT_TG_2_Qt-HT3PQ1(CauKho)_NSACH ICP BD- 2008 (V2)" xfId="1362"/>
    <cellStyle name="_KT_TG_2_Qt-HT3PQ1(CauKho)_OCT 09 ACAT V1" xfId="1363"/>
    <cellStyle name="_KT_TG_2_Qt-HT3PQ1(CauKho)_Outlook 2009 Ver2" xfId="1364"/>
    <cellStyle name="_KT_TG_2_Qt-HT3PQ1(CauKho)_Reconcil - Nov report" xfId="1365"/>
    <cellStyle name="_KT_TG_2_Qt-HT3PQ1(CauKho)_Report Q4 2009" xfId="1366"/>
    <cellStyle name="_KT_TG_2_Qt-HT3PQ1(CauKho)_Report Q4 2010" xfId="1367"/>
    <cellStyle name="_KT_TG_2_Qt-HT3PQ1(CauKho)_Revenue from Promotion goods from Jan to May" xfId="1368"/>
    <cellStyle name="_KT_TG_2_Qt-HT3PQ1(CauKho)_Sales - Jun 2010" xfId="1369"/>
    <cellStyle name="_KT_TG_2_Qt-HT3PQ1(CauKho)_Sales - Mar 2010" xfId="1370"/>
    <cellStyle name="_KT_TG_2_Qt-HT3PQ1(CauKho)_Sales by Brand 2009" xfId="1371"/>
    <cellStyle name="_KT_TG_2_Qt-HT3PQ1(CauKho)_Sep 09 ACAT V3" xfId="1372"/>
    <cellStyle name="_KT_TG_2_Qt-HT3PQ1(CauKho)_Sep 09 report" xfId="1373"/>
    <cellStyle name="_KT_TG_2_Qt-HT3PQ1(CauKho)_Tax presentation" xfId="1374"/>
    <cellStyle name="_KT_TG_2_Qt-HT3PQ1(CauKho)_XL4Test5" xfId="1375"/>
    <cellStyle name="_KT_TG_2_Sheet2" xfId="1376"/>
    <cellStyle name="_KT_TG_2_XL4Poppy" xfId="1377"/>
    <cellStyle name="_KT_TG_2_XL4Test5" xfId="1378"/>
    <cellStyle name="_KT_TG_3" xfId="1379"/>
    <cellStyle name="_KT_TG_4" xfId="1380"/>
    <cellStyle name="_KT_TG_4_Lora-tungchau" xfId="1381"/>
    <cellStyle name="_KT_TG_4_Qt-HT3PQ1(CauKho)" xfId="1382"/>
    <cellStyle name="_KT_TG_4_Qt-HT3PQ1(CauKho)_AOP 2010 REPORT V1" xfId="1383"/>
    <cellStyle name="_KT_TG_4_Qt-HT3PQ1(CauKho)_Apr - May of 2nd Quaterly 2008 Report Final" xfId="1384"/>
    <cellStyle name="_KT_TG_4_Qt-HT3PQ1(CauKho)_Aug 09 report" xfId="1385"/>
    <cellStyle name="_KT_TG_4_Qt-HT3PQ1(CauKho)_BC ICPBD-QUI 1" xfId="1386"/>
    <cellStyle name="_KT_TG_4_Qt-HT3PQ1(CauKho)_BC T04-05 2008" xfId="1387"/>
    <cellStyle name="_KT_TG_4_Qt-HT3PQ1(CauKho)_BCDFS - QUI I" xfId="1388"/>
    <cellStyle name="_KT_TG_4_Qt-HT3PQ1(CauKho)_BCS Sale 06-08" xfId="1389"/>
    <cellStyle name="_KT_TG_4_Qt-HT3PQ1(CauKho)_BCT04052008 - Phi 2007" xfId="1390"/>
    <cellStyle name="_KT_TG_4_Qt-HT3PQ1(CauKho)_BCTC-BCS-2007" xfId="1391"/>
    <cellStyle name="_KT_TG_4_Qt-HT3PQ1(CauKho)_BOD Report - 04082009" xfId="1392"/>
    <cellStyle name="_KT_TG_4_Qt-HT3PQ1(CauKho)_Book1" xfId="1393"/>
    <cellStyle name="_KT_TG_4_Qt-HT3PQ1(CauKho)_Budget by Department 2010 - V3" xfId="1394"/>
    <cellStyle name="_KT_TG_4_Qt-HT3PQ1(CauKho)_Dec 09 report V1" xfId="1395"/>
    <cellStyle name="_KT_TG_4_Qt-HT3PQ1(CauKho)_Detail Outlook 2009" xfId="1396"/>
    <cellStyle name="_KT_TG_4_Qt-HT3PQ1(CauKho)_Don gia quy 3 nam 2003 - Ban Dien Luc" xfId="1397"/>
    <cellStyle name="_KT_TG_4_Qt-HT3PQ1(CauKho)_First Quaterly 2008 Report Final v1" xfId="1398"/>
    <cellStyle name="_KT_TG_4_Qt-HT3PQ1(CauKho)_HPC GM Data - Jun 2010 YTD" xfId="1399"/>
    <cellStyle name="_KT_TG_4_Qt-HT3PQ1(CauKho)_ICP Budget" xfId="1400"/>
    <cellStyle name="_KT_TG_4_Qt-HT3PQ1(CauKho)_Jan 2010 report" xfId="1401"/>
    <cellStyle name="_KT_TG_4_Qt-HT3PQ1(CauKho)_MK - BI Report - Feb 2010 YTD" xfId="1402"/>
    <cellStyle name="_KT_TG_4_Qt-HT3PQ1(CauKho)_NC-VL2-2003" xfId="1403"/>
    <cellStyle name="_KT_TG_4_Qt-HT3PQ1(CauKho)_NC-VL2-2003_1" xfId="1404"/>
    <cellStyle name="_KT_TG_4_Qt-HT3PQ1(CauKho)_NSACH ICP BD- 2008 (V2)" xfId="1405"/>
    <cellStyle name="_KT_TG_4_Qt-HT3PQ1(CauKho)_OCT 09 ACAT V1" xfId="1406"/>
    <cellStyle name="_KT_TG_4_Qt-HT3PQ1(CauKho)_Outlook 2009 Ver2" xfId="1407"/>
    <cellStyle name="_KT_TG_4_Qt-HT3PQ1(CauKho)_Reconcil - Nov report" xfId="1408"/>
    <cellStyle name="_KT_TG_4_Qt-HT3PQ1(CauKho)_Report Q4 2009" xfId="1409"/>
    <cellStyle name="_KT_TG_4_Qt-HT3PQ1(CauKho)_Report Q4 2010" xfId="1410"/>
    <cellStyle name="_KT_TG_4_Qt-HT3PQ1(CauKho)_Revenue from Promotion goods from Jan to May" xfId="1411"/>
    <cellStyle name="_KT_TG_4_Qt-HT3PQ1(CauKho)_Sales - Jun 2010" xfId="1412"/>
    <cellStyle name="_KT_TG_4_Qt-HT3PQ1(CauKho)_Sales - Mar 2010" xfId="1413"/>
    <cellStyle name="_KT_TG_4_Qt-HT3PQ1(CauKho)_Sales by Brand 2009" xfId="1414"/>
    <cellStyle name="_KT_TG_4_Qt-HT3PQ1(CauKho)_Sep 09 ACAT V3" xfId="1415"/>
    <cellStyle name="_KT_TG_4_Qt-HT3PQ1(CauKho)_Sep 09 report" xfId="1416"/>
    <cellStyle name="_KT_TG_4_Qt-HT3PQ1(CauKho)_Tax presentation" xfId="1417"/>
    <cellStyle name="_KT_TG_4_Qt-HT3PQ1(CauKho)_XL4Test5" xfId="1418"/>
    <cellStyle name="_LCV- FA summary- HQH" xfId="1419"/>
    <cellStyle name="_LCV- FA summary- HQH_5 Years Plan_26 Aug 2010 (NORMAL PLAN - Final)" xfId="1420"/>
    <cellStyle name="_Lora-tungchau" xfId="1421"/>
    <cellStyle name="_LuuNgay24-07-2006Bao cao tai NPP PHAN DUNG 22-7" xfId="1422"/>
    <cellStyle name="_LuuNgay24-07-2006Bao cao tai NPP PHAN DUNG 22-7 2" xfId="1423"/>
    <cellStyle name="_LuuNgay24-07-2006Bao cao tai NPP PHAN DUNG 22-7 3" xfId="1424"/>
    <cellStyle name="_LuuNgay24-07-2006Bao cao tai NPP PHAN DUNG 22-7 4" xfId="1425"/>
    <cellStyle name="_LuuNgay24-07-2006Bao cao tai NPP PHAN DUNG 22-7 5" xfId="1426"/>
    <cellStyle name="_LuuNgay24-07-2006Bao cao tai NPP PHAN DUNG 22-7 6" xfId="1427"/>
    <cellStyle name="_LuuNgay24-07-2006Bao cao tai NPP PHAN DUNG 22-7 7" xfId="1428"/>
    <cellStyle name="_LuuNgay24-07-2006Bao cao tai NPP PHAN DUNG 22-7_5 Years Plan_26 Aug 2010 (NORMAL PLAN - Final)" xfId="1429"/>
    <cellStyle name="_Management report- Mekong" xfId="1430"/>
    <cellStyle name="_Management report- Mekong_5 Years Plan_26 Aug 2010 (NORMAL PLAN - Final)" xfId="1431"/>
    <cellStyle name="_Mar - Bao cao ket qua KD mien tay" xfId="1432"/>
    <cellStyle name="_Mau bieu XDGT- Dien luc TN 12-11" xfId="1433"/>
    <cellStyle name="_Mau bieu XDGT- Dien luc TN tong hop -15.11" xfId="1434"/>
    <cellStyle name="_Mau bieu XDGT- Dien luc TN tong hop -15.11_5 Years Plan_26 Aug 2010 (NORMAL PLAN - Final)" xfId="1435"/>
    <cellStyle name="_MAU BIEU XDGT GIA LAI" xfId="1436"/>
    <cellStyle name="_MAU BIEU XDGT GIA LAI_5 Years Plan_26 Aug 2010 (NORMAL PLAN - Final)" xfId="1437"/>
    <cellStyle name="_MinhHai Nigico - WTB 31.12.2005 V5" xfId="1438"/>
    <cellStyle name="_MinhHai Nigico - WTB 31.12.2005 V5 2" xfId="1439"/>
    <cellStyle name="_MinhHai Nigico - WTB 31.12.2005 V5 3" xfId="1440"/>
    <cellStyle name="_MinhHai Nigico - WTB 31.12.2005 V5 4" xfId="1441"/>
    <cellStyle name="_MinhHai Nigico - WTB 31.12.2005 V5 5" xfId="1442"/>
    <cellStyle name="_MinhHai Nigico - WTB 31.12.2005 V5 6" xfId="1443"/>
    <cellStyle name="_MinhHai Nigico - WTB 31.12.2005 V5 7" xfId="1444"/>
    <cellStyle name="_MK Smart-FM 30 June 2008-010808" xfId="1445"/>
    <cellStyle name="_MK Smart-FM 30 June 2008-010808_5 Years Plan_26 Aug 2010 (NORMAL PLAN - Final)" xfId="1446"/>
    <cellStyle name="_MK Smart-FM 30 June 2008-010808_ABP 2011 V1 (Growth 30% vs 2009) new investors" xfId="1447"/>
    <cellStyle name="_MK Smart-FM 30 June 2008-010808_Budget by Department 2011 - ICP V 100% v1" xfId="1448"/>
    <cellStyle name="_MK Smart-FM 30 June 2008-010808_TP CAPEX - 2010 Budgeting" xfId="1449"/>
    <cellStyle name="_MK Smart-FM 30 June 2008-010808_TP CAPEX - 2010 Budgeting_5 Years Plan_26 Aug 2010 (NORMAL PLAN - Final)" xfId="1450"/>
    <cellStyle name="_MUA NGOAI 2007" xfId="1451"/>
    <cellStyle name="_N-AP-Interim" xfId="1452"/>
    <cellStyle name="_NDIA04-2000" xfId="1453"/>
    <cellStyle name="_NSACH ICP BD- 2008 (V2)" xfId="1454"/>
    <cellStyle name="_O section 31.12.07" xfId="1455"/>
    <cellStyle name="_O section 31.12.07_5 Years Plan_26 Aug 2010 (NORMAL PLAN - Final)" xfId="1456"/>
    <cellStyle name="_OEM - FSs 300606 - V.1" xfId="1457"/>
    <cellStyle name="_OEM - FSs 300606 - V.1_5 Years Plan_26 Aug 2010 (NORMAL PLAN - Final)" xfId="1458"/>
    <cellStyle name="_OEM - Section M" xfId="1459"/>
    <cellStyle name="_OEM - Section M_5 Years Plan_26 Aug 2010 (NORMAL PLAN - Final)" xfId="1460"/>
    <cellStyle name="_OEM - WTB 31.12.05" xfId="1461"/>
    <cellStyle name="_OEM - WTB 31.12.06" xfId="1462"/>
    <cellStyle name="_OR_VINAMILK" xfId="1463"/>
    <cellStyle name="_OR_VINAMILK 2" xfId="1464"/>
    <cellStyle name="_OR_VINAMILK 3" xfId="1465"/>
    <cellStyle name="_OR_VINAMILK 4" xfId="1466"/>
    <cellStyle name="_OR_VINAMILK 5" xfId="1467"/>
    <cellStyle name="_OR_VINAMILK 6" xfId="1468"/>
    <cellStyle name="_OR_VINAMILK 7" xfId="1469"/>
    <cellStyle name="_Outlook 2009- under new SAP COA_BDM" xfId="1470"/>
    <cellStyle name="_Outstanding confirmations-update 4 Mar 08" xfId="1471"/>
    <cellStyle name="_Outstanding confirmations-update 4 Mar 08_5 Years Plan_26 Aug 2010 (NORMAL PLAN - Final)" xfId="1472"/>
    <cellStyle name="_P section" xfId="1473"/>
    <cellStyle name="_PERSONAL" xfId="1474"/>
    <cellStyle name="_PERSONAL_AOP 2010 REPORT V1" xfId="1475"/>
    <cellStyle name="_PERSONAL_Apr - May of 2nd Quaterly 2008 Report Final" xfId="1476"/>
    <cellStyle name="_PERSONAL_Aug 09 report" xfId="1477"/>
    <cellStyle name="_PERSONAL_BC ICPBD-QUI 1" xfId="1478"/>
    <cellStyle name="_PERSONAL_BC T04-05 2008" xfId="1479"/>
    <cellStyle name="_PERSONAL_BCDFS - QUI I" xfId="1480"/>
    <cellStyle name="_PERSONAL_BCS Sale 06-08" xfId="1481"/>
    <cellStyle name="_PERSONAL_BCT04052008 - Phi 2007" xfId="1482"/>
    <cellStyle name="_PERSONAL_BCTC-BCS-2007" xfId="1483"/>
    <cellStyle name="_PERSONAL_BOD Report - 04082009" xfId="1484"/>
    <cellStyle name="_PERSONAL_Book1" xfId="1485"/>
    <cellStyle name="_PERSONAL_Budget by Department 2010 - V3" xfId="1486"/>
    <cellStyle name="_PERSONAL_Dec 09 report V1" xfId="1487"/>
    <cellStyle name="_PERSONAL_Detail Outlook 2009" xfId="1488"/>
    <cellStyle name="_PERSONAL_First Quaterly 2008 Report Final v1" xfId="1489"/>
    <cellStyle name="_PERSONAL_HAGL 006 SGF WTB - HASG 30.09 V3" xfId="1490"/>
    <cellStyle name="_PERSONAL_HPC GM Data - Jun 2010 YTD" xfId="1491"/>
    <cellStyle name="_PERSONAL_HTQ.8 GD1" xfId="1492"/>
    <cellStyle name="_PERSONAL_HTQ.8 GD1_AOP 2010 REPORT V1" xfId="1493"/>
    <cellStyle name="_PERSONAL_HTQ.8 GD1_Apr - May of 2nd Quaterly 2008 Report Final" xfId="1494"/>
    <cellStyle name="_PERSONAL_HTQ.8 GD1_Aug 09 report" xfId="1495"/>
    <cellStyle name="_PERSONAL_HTQ.8 GD1_BC ICPBD-QUI 1" xfId="1496"/>
    <cellStyle name="_PERSONAL_HTQ.8 GD1_BC T04-05 2008" xfId="1497"/>
    <cellStyle name="_PERSONAL_HTQ.8 GD1_BCDFS - QUI I" xfId="1498"/>
    <cellStyle name="_PERSONAL_HTQ.8 GD1_BCS Sale 06-08" xfId="1499"/>
    <cellStyle name="_PERSONAL_HTQ.8 GD1_BCT04052008 - Phi 2007" xfId="1500"/>
    <cellStyle name="_PERSONAL_HTQ.8 GD1_BCTC-BCS-2007" xfId="1501"/>
    <cellStyle name="_PERSONAL_HTQ.8 GD1_BOD Report - 04082009" xfId="1502"/>
    <cellStyle name="_PERSONAL_HTQ.8 GD1_Book1" xfId="1503"/>
    <cellStyle name="_PERSONAL_HTQ.8 GD1_Budget by Department 2010 - V3" xfId="1504"/>
    <cellStyle name="_PERSONAL_HTQ.8 GD1_Dec 09 report V1" xfId="1505"/>
    <cellStyle name="_PERSONAL_HTQ.8 GD1_Detail Outlook 2009" xfId="1506"/>
    <cellStyle name="_PERSONAL_HTQ.8 GD1_Don gia quy 3 nam 2003 - Ban Dien Luc" xfId="1507"/>
    <cellStyle name="_PERSONAL_HTQ.8 GD1_First Quaterly 2008 Report Final v1" xfId="1508"/>
    <cellStyle name="_PERSONAL_HTQ.8 GD1_HPC GM Data - Jun 2010 YTD" xfId="1509"/>
    <cellStyle name="_PERSONAL_HTQ.8 GD1_ICP Budget" xfId="1510"/>
    <cellStyle name="_PERSONAL_HTQ.8 GD1_Jan 2010 report" xfId="1511"/>
    <cellStyle name="_PERSONAL_HTQ.8 GD1_MK - BI Report - Feb 2010 YTD" xfId="1512"/>
    <cellStyle name="_PERSONAL_HTQ.8 GD1_NC-VL2-2003" xfId="1513"/>
    <cellStyle name="_PERSONAL_HTQ.8 GD1_NC-VL2-2003_1" xfId="1514"/>
    <cellStyle name="_PERSONAL_HTQ.8 GD1_NSACH ICP BD- 2008 (V2)" xfId="1515"/>
    <cellStyle name="_PERSONAL_HTQ.8 GD1_OCT 09 ACAT V1" xfId="1516"/>
    <cellStyle name="_PERSONAL_HTQ.8 GD1_Outlook 2009 Ver2" xfId="1517"/>
    <cellStyle name="_PERSONAL_HTQ.8 GD1_Reconcil - Nov report" xfId="1518"/>
    <cellStyle name="_PERSONAL_HTQ.8 GD1_Report Q4 2009" xfId="1519"/>
    <cellStyle name="_PERSONAL_HTQ.8 GD1_Report Q4 2010" xfId="1520"/>
    <cellStyle name="_PERSONAL_HTQ.8 GD1_Revenue from Promotion goods from Jan to May" xfId="1521"/>
    <cellStyle name="_PERSONAL_HTQ.8 GD1_Sales - Jun 2010" xfId="1522"/>
    <cellStyle name="_PERSONAL_HTQ.8 GD1_Sales - Mar 2010" xfId="1523"/>
    <cellStyle name="_PERSONAL_HTQ.8 GD1_Sales by Brand 2009" xfId="1524"/>
    <cellStyle name="_PERSONAL_HTQ.8 GD1_Sep 09 ACAT V3" xfId="1525"/>
    <cellStyle name="_PERSONAL_HTQ.8 GD1_Sep 09 report" xfId="1526"/>
    <cellStyle name="_PERSONAL_HTQ.8 GD1_Tax presentation" xfId="1527"/>
    <cellStyle name="_PERSONAL_HTQ.8 GD1_XL4Test5" xfId="1528"/>
    <cellStyle name="_PERSONAL_ICP Budget" xfId="1529"/>
    <cellStyle name="_PERSONAL_Jan 2010 report" xfId="1530"/>
    <cellStyle name="_PERSONAL_MK - BI Report - Feb 2010 YTD" xfId="1531"/>
    <cellStyle name="_PERSONAL_NSACH ICP BD- 2008 (V2)" xfId="1532"/>
    <cellStyle name="_PERSONAL_OCT 09 ACAT V1" xfId="1533"/>
    <cellStyle name="_PERSONAL_Outlook 2009 Ver2" xfId="1534"/>
    <cellStyle name="_PERSONAL_Reconcil - Nov report" xfId="1535"/>
    <cellStyle name="_PERSONAL_Report Q4 2009" xfId="1536"/>
    <cellStyle name="_PERSONAL_Report Q4 2010" xfId="1537"/>
    <cellStyle name="_PERSONAL_Revenue from Promotion goods from Jan to May" xfId="1538"/>
    <cellStyle name="_PERSONAL_Sales - Jun 2010" xfId="1539"/>
    <cellStyle name="_PERSONAL_Sales - Mar 2010" xfId="1540"/>
    <cellStyle name="_PERSONAL_Sales by Brand 2009" xfId="1541"/>
    <cellStyle name="_PERSONAL_Sep 09 ACAT V3" xfId="1542"/>
    <cellStyle name="_PERSONAL_Sep 09 report" xfId="1543"/>
    <cellStyle name="_PERSONAL_Tax presentation" xfId="1544"/>
    <cellStyle name="_PERSONAL_Tong hop KHCB 2001" xfId="1545"/>
    <cellStyle name="_Phanbo142" xfId="1546"/>
    <cellStyle name="_Phanbo142_5 Years Plan_26 Aug 2010 (NORMAL PLAN - Final)" xfId="1547"/>
    <cellStyle name="_PLYTD  2Q2008" xfId="1548"/>
    <cellStyle name="_Psection 335" xfId="1549"/>
    <cellStyle name="_Psection 335_5 Years Plan_26 Aug 2010 (NORMAL PLAN - Final)" xfId="1550"/>
    <cellStyle name="_Purchasing 2006 YTD" xfId="1551"/>
    <cellStyle name="_Purchasing 2006 YTD_5 Years Plan_26 Aug 2010 (NORMAL PLAN - Final)" xfId="1552"/>
    <cellStyle name="_Purchasing 2006 YTD_TGDD-Financial Model-hybrid case-140708" xfId="1553"/>
    <cellStyle name="_Purchasing 2006 YTD_TGDD-Financial Model-hybrid case-140708 2" xfId="1554"/>
    <cellStyle name="_Purchasing 2006 YTD_TGDD-Financial Model-hybrid case-140708 3" xfId="1555"/>
    <cellStyle name="_Purchasing 2006 YTD_TGDD-Financial Model-hybrid case-140708 4" xfId="1556"/>
    <cellStyle name="_Purchasing 2006 YTD_TGDD-Financial Model-hybrid case-140708 5" xfId="1557"/>
    <cellStyle name="_Purchasing 2006 YTD_TGDD-Financial Model-hybrid case-140708 6" xfId="1558"/>
    <cellStyle name="_Purchasing 2006 YTD_TGDD-Financial Model-hybrid case-140708 7" xfId="1559"/>
    <cellStyle name="_QT TAI CHINH 2009 HCM sau kiem toan" xfId="1560"/>
    <cellStyle name="_QT TAI CHINH 2009 TONG HOP SAU KIEM TOAN" xfId="1561"/>
    <cellStyle name="_Qt-HT3PQ1(CauKho)" xfId="1562"/>
    <cellStyle name="_Qt-HT3PQ1(CauKho)_AOP 2010 REPORT V1" xfId="1563"/>
    <cellStyle name="_Qt-HT3PQ1(CauKho)_Apr - May of 2nd Quaterly 2008 Report Final" xfId="1564"/>
    <cellStyle name="_Qt-HT3PQ1(CauKho)_Aug 09 report" xfId="1565"/>
    <cellStyle name="_Qt-HT3PQ1(CauKho)_BC ICPBD-QUI 1" xfId="1566"/>
    <cellStyle name="_Qt-HT3PQ1(CauKho)_BC T04-05 2008" xfId="1567"/>
    <cellStyle name="_Qt-HT3PQ1(CauKho)_BCDFS - QUI I" xfId="1568"/>
    <cellStyle name="_Qt-HT3PQ1(CauKho)_BCS Sale 06-08" xfId="1569"/>
    <cellStyle name="_Qt-HT3PQ1(CauKho)_BCT04052008 - Phi 2007" xfId="1570"/>
    <cellStyle name="_Qt-HT3PQ1(CauKho)_BCTC-BCS-2007" xfId="1571"/>
    <cellStyle name="_Qt-HT3PQ1(CauKho)_BOD Report - 04082009" xfId="1572"/>
    <cellStyle name="_Qt-HT3PQ1(CauKho)_Book1" xfId="1573"/>
    <cellStyle name="_Qt-HT3PQ1(CauKho)_Budget by Department 2010 - V3" xfId="1574"/>
    <cellStyle name="_Qt-HT3PQ1(CauKho)_Dec 09 report V1" xfId="1575"/>
    <cellStyle name="_Qt-HT3PQ1(CauKho)_Detail Outlook 2009" xfId="1576"/>
    <cellStyle name="_Qt-HT3PQ1(CauKho)_Don gia quy 3 nam 2003 - Ban Dien Luc" xfId="1577"/>
    <cellStyle name="_Qt-HT3PQ1(CauKho)_First Quaterly 2008 Report Final v1" xfId="1578"/>
    <cellStyle name="_Qt-HT3PQ1(CauKho)_HPC GM Data - Jun 2010 YTD" xfId="1579"/>
    <cellStyle name="_Qt-HT3PQ1(CauKho)_ICP Budget" xfId="1580"/>
    <cellStyle name="_Qt-HT3PQ1(CauKho)_Jan 2010 report" xfId="1581"/>
    <cellStyle name="_Qt-HT3PQ1(CauKho)_MK - BI Report - Feb 2010 YTD" xfId="1582"/>
    <cellStyle name="_Qt-HT3PQ1(CauKho)_NC-VL2-2003" xfId="1583"/>
    <cellStyle name="_Qt-HT3PQ1(CauKho)_NC-VL2-2003_1" xfId="1584"/>
    <cellStyle name="_Qt-HT3PQ1(CauKho)_NSACH ICP BD- 2008 (V2)" xfId="1585"/>
    <cellStyle name="_Qt-HT3PQ1(CauKho)_OCT 09 ACAT V1" xfId="1586"/>
    <cellStyle name="_Qt-HT3PQ1(CauKho)_Outlook 2009 Ver2" xfId="1587"/>
    <cellStyle name="_Qt-HT3PQ1(CauKho)_Reconcil - Nov report" xfId="1588"/>
    <cellStyle name="_Qt-HT3PQ1(CauKho)_Report Q4 2009" xfId="1589"/>
    <cellStyle name="_Qt-HT3PQ1(CauKho)_Report Q4 2010" xfId="1590"/>
    <cellStyle name="_Qt-HT3PQ1(CauKho)_Revenue from Promotion goods from Jan to May" xfId="1591"/>
    <cellStyle name="_Qt-HT3PQ1(CauKho)_Sales - Jun 2010" xfId="1592"/>
    <cellStyle name="_Qt-HT3PQ1(CauKho)_Sales - Mar 2010" xfId="1593"/>
    <cellStyle name="_Qt-HT3PQ1(CauKho)_Sales by Brand 2009" xfId="1594"/>
    <cellStyle name="_Qt-HT3PQ1(CauKho)_Sep 09 ACAT V3" xfId="1595"/>
    <cellStyle name="_Qt-HT3PQ1(CauKho)_Sep 09 report" xfId="1596"/>
    <cellStyle name="_Qt-HT3PQ1(CauKho)_Tax presentation" xfId="1597"/>
    <cellStyle name="_Qt-HT3PQ1(CauKho)_XL4Test5" xfId="1598"/>
    <cellStyle name="_RCL - WTB 31.12.06 - v3" xfId="1599"/>
    <cellStyle name="_RCL - WTB 31.12.06 - v3 2" xfId="1600"/>
    <cellStyle name="_RCL - WTB 31.12.06 - v3 3" xfId="1601"/>
    <cellStyle name="_RCL - WTB 31.12.06 - v3 4" xfId="1602"/>
    <cellStyle name="_RCL - WTB 31.12.06 - v3 5" xfId="1603"/>
    <cellStyle name="_RCL - WTB 31.12.06 - v3 6" xfId="1604"/>
    <cellStyle name="_RCL - WTB 31.12.06 - v3 7" xfId="1605"/>
    <cellStyle name="_Recalculation Termination" xfId="1606"/>
    <cellStyle name="_Revenue from Promotion goods from Jan to May" xfId="1607"/>
    <cellStyle name="_Review ICP's FS 0708" xfId="1608"/>
    <cellStyle name="_RM FG INV 2006" xfId="1609"/>
    <cellStyle name="_RM FG INV 2006_5 Years Plan_26 Aug 2010 (NORMAL PLAN - Final)" xfId="1610"/>
    <cellStyle name="_RM FG INV 2006_TGDD-Financial Model-hybrid case-140708" xfId="1611"/>
    <cellStyle name="_RM FG INV 2006_TGDD-Financial Model-hybrid case-140708 2" xfId="1612"/>
    <cellStyle name="_RM FG INV 2006_TGDD-Financial Model-hybrid case-140708 3" xfId="1613"/>
    <cellStyle name="_RM FG INV 2006_TGDD-Financial Model-hybrid case-140708 4" xfId="1614"/>
    <cellStyle name="_RM FG INV 2006_TGDD-Financial Model-hybrid case-140708 5" xfId="1615"/>
    <cellStyle name="_RM FG INV 2006_TGDD-Financial Model-hybrid case-140708 6" xfId="1616"/>
    <cellStyle name="_RM FG INV 2006_TGDD-Financial Model-hybrid case-140708 7" xfId="1617"/>
    <cellStyle name="_Royal Cargo - Section O - NTHH" xfId="1618"/>
    <cellStyle name="_Royal Cargo-WTB - V2" xfId="1619"/>
    <cellStyle name="_Royal Cargo-WTB - V2_5 Years Plan_26 Aug 2010 (NORMAL PLAN - Final)" xfId="1620"/>
    <cellStyle name="_Sales &amp; COGs - 2005" xfId="1621"/>
    <cellStyle name="_Sheet4" xfId="1622"/>
    <cellStyle name="_Shirasaki - prepayment - Section G- v1" xfId="1623"/>
    <cellStyle name="_SLARY  -KEY Staff 2nd half 2005" xfId="1624"/>
    <cellStyle name="_SLARY  -KEY Staff 2nd half 2005_5 Years Plan_26 Aug 2010 (NORMAL PLAN - Final)" xfId="1625"/>
    <cellStyle name="_Smart Tailor's FS 1Q2008 Final" xfId="1626"/>
    <cellStyle name="_Sochitiet2006(2)" xfId="1627"/>
    <cellStyle name="_Spreadsheet 2006" xfId="1628"/>
    <cellStyle name="_Spreadsheet 2006_5 Years Plan_26 Aug 2010 (NORMAL PLAN - Final)" xfId="1629"/>
    <cellStyle name="_Spreadsheet 2006_l3" xfId="1630"/>
    <cellStyle name="_Spreadsheet 2006_l3 2" xfId="1631"/>
    <cellStyle name="_Spreadsheet 2006_l3 3" xfId="1632"/>
    <cellStyle name="_Spreadsheet 2006_l3 4" xfId="1633"/>
    <cellStyle name="_Spreadsheet 2006_l3 5" xfId="1634"/>
    <cellStyle name="_Spreadsheet 2006_l3 6" xfId="1635"/>
    <cellStyle name="_Spreadsheet 2006_l3 7" xfId="1636"/>
    <cellStyle name="_Spreadsheet 2006_l3_AOP 2010 REPORT V1" xfId="1637"/>
    <cellStyle name="_Spreadsheet 2006_l3_AOP 2010 REPORT V1 2" xfId="1638"/>
    <cellStyle name="_Spreadsheet 2006_l3_AOP 2010 REPORT V1 3" xfId="1639"/>
    <cellStyle name="_Spreadsheet 2006_l3_AOP 2010 REPORT V1 4" xfId="1640"/>
    <cellStyle name="_Spreadsheet 2006_l3_AOP 2010 REPORT V1 5" xfId="1641"/>
    <cellStyle name="_Spreadsheet 2006_l3_AOP 2010 REPORT V1 6" xfId="1642"/>
    <cellStyle name="_Spreadsheet 2006_l3_AOP 2010 REPORT V1 7" xfId="1643"/>
    <cellStyle name="_Spreadsheet 2006_l3_Aug 09 report" xfId="1644"/>
    <cellStyle name="_Spreadsheet 2006_l3_Aug 09 report 2" xfId="1645"/>
    <cellStyle name="_Spreadsheet 2006_l3_Aug 09 report 3" xfId="1646"/>
    <cellStyle name="_Spreadsheet 2006_l3_Aug 09 report 4" xfId="1647"/>
    <cellStyle name="_Spreadsheet 2006_l3_Aug 09 report 5" xfId="1648"/>
    <cellStyle name="_Spreadsheet 2006_l3_Aug 09 report 6" xfId="1649"/>
    <cellStyle name="_Spreadsheet 2006_l3_Aug 09 report 7" xfId="1650"/>
    <cellStyle name="_Spreadsheet 2006_l3_Aug 09 report_5 Years Plan_26 Aug 2010 (NORMAL PLAN - Final)" xfId="1651"/>
    <cellStyle name="_Spreadsheet 2006_l3_Aug 09 report_ABP 2011 V1 (Growth 30% vs 2009) new investors" xfId="1652"/>
    <cellStyle name="_Spreadsheet 2006_l3_Aug 09 report_Budget by Department 2011 - ICP V 100% v1" xfId="1653"/>
    <cellStyle name="_Spreadsheet 2006_l3_Aug 09 report_TP CAPEX - 2010 Budgeting" xfId="1654"/>
    <cellStyle name="_Spreadsheet 2006_l3_BOD Report - 04082009" xfId="1655"/>
    <cellStyle name="_Spreadsheet 2006_l3_Budget by Department 2010 - V3" xfId="1656"/>
    <cellStyle name="_Spreadsheet 2006_l3_Budget by Department 2010 - V3 2" xfId="1657"/>
    <cellStyle name="_Spreadsheet 2006_l3_Budget by Department 2010 - V3 3" xfId="1658"/>
    <cellStyle name="_Spreadsheet 2006_l3_Budget by Department 2010 - V3 4" xfId="1659"/>
    <cellStyle name="_Spreadsheet 2006_l3_Budget by Department 2010 - V3 5" xfId="1660"/>
    <cellStyle name="_Spreadsheet 2006_l3_Budget by Department 2010 - V3 6" xfId="1661"/>
    <cellStyle name="_Spreadsheet 2006_l3_Budget by Department 2010 - V3 7" xfId="1662"/>
    <cellStyle name="_Spreadsheet 2006_l3_Dec 09 report V1" xfId="1663"/>
    <cellStyle name="_Spreadsheet 2006_l3_Dec 09 report V1 2" xfId="1664"/>
    <cellStyle name="_Spreadsheet 2006_l3_Dec 09 report V1 3" xfId="1665"/>
    <cellStyle name="_Spreadsheet 2006_l3_Dec 09 report V1 4" xfId="1666"/>
    <cellStyle name="_Spreadsheet 2006_l3_Dec 09 report V1 5" xfId="1667"/>
    <cellStyle name="_Spreadsheet 2006_l3_Dec 09 report V1 6" xfId="1668"/>
    <cellStyle name="_Spreadsheet 2006_l3_Dec 09 report V1 7" xfId="1669"/>
    <cellStyle name="_Spreadsheet 2006_l3_Dec 09 report V1_5 Years Plan_26 Aug 2010 (NORMAL PLAN - Final)" xfId="1670"/>
    <cellStyle name="_Spreadsheet 2006_l3_Detail Outlook 2009" xfId="1671"/>
    <cellStyle name="_Spreadsheet 2006_l3_Detail Outlook 2009 2" xfId="1672"/>
    <cellStyle name="_Spreadsheet 2006_l3_Detail Outlook 2009 3" xfId="1673"/>
    <cellStyle name="_Spreadsheet 2006_l3_Detail Outlook 2009 4" xfId="1674"/>
    <cellStyle name="_Spreadsheet 2006_l3_Detail Outlook 2009 5" xfId="1675"/>
    <cellStyle name="_Spreadsheet 2006_l3_Detail Outlook 2009 6" xfId="1676"/>
    <cellStyle name="_Spreadsheet 2006_l3_Detail Outlook 2009 7" xfId="1677"/>
    <cellStyle name="_Spreadsheet 2006_l3_Detail Outlook 2009_5 Years Plan_26 Aug 2010 (NORMAL PLAN - Final)" xfId="1678"/>
    <cellStyle name="_Spreadsheet 2006_l3_Golden Gate - FM 30 June 2008-210708" xfId="1679"/>
    <cellStyle name="_Spreadsheet 2006_l3_Golden Gate - FM 30 June 2008-210708 2" xfId="1680"/>
    <cellStyle name="_Spreadsheet 2006_l3_Golden Gate - FM 30 June 2008-210708 3" xfId="1681"/>
    <cellStyle name="_Spreadsheet 2006_l3_Golden Gate - FM 30 June 2008-210708 4" xfId="1682"/>
    <cellStyle name="_Spreadsheet 2006_l3_Golden Gate - FM 30 June 2008-210708 5" xfId="1683"/>
    <cellStyle name="_Spreadsheet 2006_l3_Golden Gate - FM 30 June 2008-210708 6" xfId="1684"/>
    <cellStyle name="_Spreadsheet 2006_l3_Golden Gate - FM 30 June 2008-210708 7" xfId="1685"/>
    <cellStyle name="_Spreadsheet 2006_l3_Golden Gate - FM 30 June 2008-210708_5 Years Plan_26 Aug 2010 (NORMAL PLAN - Final)" xfId="1686"/>
    <cellStyle name="_Spreadsheet 2006_l3_Golden Gate - FM 30 June 2008-210708_ABP 2011 V1 (Growth 30% vs 2009) new investors" xfId="1687"/>
    <cellStyle name="_Spreadsheet 2006_l3_Golden Gate - FM 30 June 2008-210708_Budget by Department 2011 - ICP V 100% v1" xfId="1688"/>
    <cellStyle name="_Spreadsheet 2006_l3_Golden Gate - FM 30 June 2008-210708_TP CAPEX - 2010 Budgeting" xfId="1689"/>
    <cellStyle name="_Spreadsheet 2006_l3_HPC GM Data - Jun 2010 YTD" xfId="1690"/>
    <cellStyle name="_Spreadsheet 2006_l3_HPC GM Data - Jun 2010 YTD_5 Years Plan_26 Aug 2010 (NORMAL PLAN - Final)" xfId="1691"/>
    <cellStyle name="_Spreadsheet 2006_l3_Jan 2010 report" xfId="1692"/>
    <cellStyle name="_Spreadsheet 2006_l3_Jan 2010 report 2" xfId="1693"/>
    <cellStyle name="_Spreadsheet 2006_l3_Jan 2010 report 3" xfId="1694"/>
    <cellStyle name="_Spreadsheet 2006_l3_Jan 2010 report 4" xfId="1695"/>
    <cellStyle name="_Spreadsheet 2006_l3_Jan 2010 report 5" xfId="1696"/>
    <cellStyle name="_Spreadsheet 2006_l3_Jan 2010 report 6" xfId="1697"/>
    <cellStyle name="_Spreadsheet 2006_l3_Jan 2010 report 7" xfId="1698"/>
    <cellStyle name="_Spreadsheet 2006_l3_Jan 2010 report_5 Years Plan_26 Aug 2010 (NORMAL PLAN - Final)" xfId="1699"/>
    <cellStyle name="_Spreadsheet 2006_l3_MK - BI Report - Feb 2010 YTD" xfId="1700"/>
    <cellStyle name="_Spreadsheet 2006_l3_MK - BI Report - Feb 2010 YTD 2" xfId="1701"/>
    <cellStyle name="_Spreadsheet 2006_l3_MK - BI Report - Feb 2010 YTD 3" xfId="1702"/>
    <cellStyle name="_Spreadsheet 2006_l3_MK - BI Report - Feb 2010 YTD 4" xfId="1703"/>
    <cellStyle name="_Spreadsheet 2006_l3_MK - BI Report - Feb 2010 YTD 5" xfId="1704"/>
    <cellStyle name="_Spreadsheet 2006_l3_MK - BI Report - Feb 2010 YTD 6" xfId="1705"/>
    <cellStyle name="_Spreadsheet 2006_l3_MK - BI Report - Feb 2010 YTD 7" xfId="1706"/>
    <cellStyle name="_Spreadsheet 2006_l3_MK - BI Report - Feb 2010 YTD_5 Years Plan_26 Aug 2010 (NORMAL PLAN - Final)" xfId="1707"/>
    <cellStyle name="_Spreadsheet 2006_l3_OCT 09 ACAT V1" xfId="1708"/>
    <cellStyle name="_Spreadsheet 2006_l3_OCT 09 ACAT V1 2" xfId="1709"/>
    <cellStyle name="_Spreadsheet 2006_l3_OCT 09 ACAT V1 3" xfId="1710"/>
    <cellStyle name="_Spreadsheet 2006_l3_OCT 09 ACAT V1 4" xfId="1711"/>
    <cellStyle name="_Spreadsheet 2006_l3_OCT 09 ACAT V1 5" xfId="1712"/>
    <cellStyle name="_Spreadsheet 2006_l3_OCT 09 ACAT V1 6" xfId="1713"/>
    <cellStyle name="_Spreadsheet 2006_l3_OCT 09 ACAT V1 7" xfId="1714"/>
    <cellStyle name="_Spreadsheet 2006_l3_OCT 09 ACAT V1_5 Years Plan_26 Aug 2010 (NORMAL PLAN - Final)" xfId="1715"/>
    <cellStyle name="_Spreadsheet 2006_l3_Outlook 2009 Ver2" xfId="1716"/>
    <cellStyle name="_Spreadsheet 2006_l3_Outlook 2009 Ver2 2" xfId="1717"/>
    <cellStyle name="_Spreadsheet 2006_l3_Outlook 2009 Ver2 3" xfId="1718"/>
    <cellStyle name="_Spreadsheet 2006_l3_Outlook 2009 Ver2 4" xfId="1719"/>
    <cellStyle name="_Spreadsheet 2006_l3_Outlook 2009 Ver2 5" xfId="1720"/>
    <cellStyle name="_Spreadsheet 2006_l3_Outlook 2009 Ver2 6" xfId="1721"/>
    <cellStyle name="_Spreadsheet 2006_l3_Outlook 2009 Ver2 7" xfId="1722"/>
    <cellStyle name="_Spreadsheet 2006_l3_Reconcil - Nov report" xfId="1723"/>
    <cellStyle name="_Spreadsheet 2006_l3_Reconcil - Nov report 2" xfId="1724"/>
    <cellStyle name="_Spreadsheet 2006_l3_Reconcil - Nov report 3" xfId="1725"/>
    <cellStyle name="_Spreadsheet 2006_l3_Reconcil - Nov report 4" xfId="1726"/>
    <cellStyle name="_Spreadsheet 2006_l3_Reconcil - Nov report 5" xfId="1727"/>
    <cellStyle name="_Spreadsheet 2006_l3_Reconcil - Nov report 6" xfId="1728"/>
    <cellStyle name="_Spreadsheet 2006_l3_Reconcil - Nov report 7" xfId="1729"/>
    <cellStyle name="_Spreadsheet 2006_l3_Reconcil - Nov report_5 Years Plan_26 Aug 2010 (NORMAL PLAN - Final)" xfId="1730"/>
    <cellStyle name="_Spreadsheet 2006_l3_Report Q4 2009" xfId="1731"/>
    <cellStyle name="_Spreadsheet 2006_l3_Report Q4 2009 2" xfId="1732"/>
    <cellStyle name="_Spreadsheet 2006_l3_Report Q4 2009 3" xfId="1733"/>
    <cellStyle name="_Spreadsheet 2006_l3_Report Q4 2009 4" xfId="1734"/>
    <cellStyle name="_Spreadsheet 2006_l3_Report Q4 2009 5" xfId="1735"/>
    <cellStyle name="_Spreadsheet 2006_l3_Report Q4 2009 6" xfId="1736"/>
    <cellStyle name="_Spreadsheet 2006_l3_Report Q4 2009 7" xfId="1737"/>
    <cellStyle name="_Spreadsheet 2006_l3_Report Q4 2009_5 Years Plan_26 Aug 2010 (NORMAL PLAN - Final)" xfId="1738"/>
    <cellStyle name="_Spreadsheet 2006_l3_Report Q4 2010" xfId="1739"/>
    <cellStyle name="_Spreadsheet 2006_l3_Report Q4 2010 2" xfId="1740"/>
    <cellStyle name="_Spreadsheet 2006_l3_Report Q4 2010 3" xfId="1741"/>
    <cellStyle name="_Spreadsheet 2006_l3_Report Q4 2010 4" xfId="1742"/>
    <cellStyle name="_Spreadsheet 2006_l3_Report Q4 2010 5" xfId="1743"/>
    <cellStyle name="_Spreadsheet 2006_l3_Report Q4 2010 6" xfId="1744"/>
    <cellStyle name="_Spreadsheet 2006_l3_Report Q4 2010 7" xfId="1745"/>
    <cellStyle name="_Spreadsheet 2006_l3_Sales - Jun 2010" xfId="1746"/>
    <cellStyle name="_Spreadsheet 2006_l3_Sales - Jun 2010_5 Years Plan_26 Aug 2010 (NORMAL PLAN - Final)" xfId="1747"/>
    <cellStyle name="_Spreadsheet 2006_l3_Sales - Mar 2010" xfId="1748"/>
    <cellStyle name="_Spreadsheet 2006_l3_Sales - Mar 2010 2" xfId="1749"/>
    <cellStyle name="_Spreadsheet 2006_l3_Sales - Mar 2010 3" xfId="1750"/>
    <cellStyle name="_Spreadsheet 2006_l3_Sales - Mar 2010 4" xfId="1751"/>
    <cellStyle name="_Spreadsheet 2006_l3_Sales - Mar 2010 5" xfId="1752"/>
    <cellStyle name="_Spreadsheet 2006_l3_Sales - Mar 2010 6" xfId="1753"/>
    <cellStyle name="_Spreadsheet 2006_l3_Sales - Mar 2010 7" xfId="1754"/>
    <cellStyle name="_Spreadsheet 2006_l3_Sales - Mar 2010_5 Years Plan_26 Aug 2010 (NORMAL PLAN - Final)" xfId="1755"/>
    <cellStyle name="_Spreadsheet 2006_l3_Sales by Brand 2009" xfId="1756"/>
    <cellStyle name="_Spreadsheet 2006_l3_Sales by Brand 2009 2" xfId="1757"/>
    <cellStyle name="_Spreadsheet 2006_l3_Sales by Brand 2009 3" xfId="1758"/>
    <cellStyle name="_Spreadsheet 2006_l3_Sales by Brand 2009 4" xfId="1759"/>
    <cellStyle name="_Spreadsheet 2006_l3_Sales by Brand 2009 5" xfId="1760"/>
    <cellStyle name="_Spreadsheet 2006_l3_Sales by Brand 2009 6" xfId="1761"/>
    <cellStyle name="_Spreadsheet 2006_l3_Sales by Brand 2009 7" xfId="1762"/>
    <cellStyle name="_Spreadsheet 2006_l3_Sales by Brand 2009_5 Years Plan_26 Aug 2010 (NORMAL PLAN - Final)" xfId="1763"/>
    <cellStyle name="_Spreadsheet 2006_l3_Sep 09 ACAT V3" xfId="1764"/>
    <cellStyle name="_Spreadsheet 2006_l3_Sep 09 ACAT V3 2" xfId="1765"/>
    <cellStyle name="_Spreadsheet 2006_l3_Sep 09 ACAT V3 3" xfId="1766"/>
    <cellStyle name="_Spreadsheet 2006_l3_Sep 09 ACAT V3 4" xfId="1767"/>
    <cellStyle name="_Spreadsheet 2006_l3_Sep 09 ACAT V3 5" xfId="1768"/>
    <cellStyle name="_Spreadsheet 2006_l3_Sep 09 ACAT V3 6" xfId="1769"/>
    <cellStyle name="_Spreadsheet 2006_l3_Sep 09 ACAT V3 7" xfId="1770"/>
    <cellStyle name="_Spreadsheet 2006_l3_Sep 09 ACAT V3_5 Years Plan_26 Aug 2010 (NORMAL PLAN - Final)" xfId="1771"/>
    <cellStyle name="_Spreadsheet 2006_l3_Sep 09 report" xfId="1772"/>
    <cellStyle name="_Spreadsheet 2006_l3_Sep 09 report 2" xfId="1773"/>
    <cellStyle name="_Spreadsheet 2006_l3_Sep 09 report 3" xfId="1774"/>
    <cellStyle name="_Spreadsheet 2006_l3_Sep 09 report 4" xfId="1775"/>
    <cellStyle name="_Spreadsheet 2006_l3_Sep 09 report 5" xfId="1776"/>
    <cellStyle name="_Spreadsheet 2006_l3_Sep 09 report 6" xfId="1777"/>
    <cellStyle name="_Spreadsheet 2006_l3_Sep 09 report 7" xfId="1778"/>
    <cellStyle name="_Spreadsheet 2006_l3_Sep 09 report_5 Years Plan_26 Aug 2010 (NORMAL PLAN - Final)" xfId="1779"/>
    <cellStyle name="_Spreadsheet 2006_l3_Tax presentation" xfId="1780"/>
    <cellStyle name="_Spreadsheet 2006_l3_Tax presentation_5 Years Plan_26 Aug 2010 (NORMAL PLAN - Final)" xfId="1781"/>
    <cellStyle name="_Spreadsheet 2006_l3_TGDD-Financial Model-hybrid case-140708" xfId="1782"/>
    <cellStyle name="_Spreadsheet 2006_l3_TGDD-Financial Model-hybrid case-140708 2" xfId="1783"/>
    <cellStyle name="_Spreadsheet 2006_l3_TGDD-Financial Model-hybrid case-140708 3" xfId="1784"/>
    <cellStyle name="_Spreadsheet 2006_l3_TGDD-Financial Model-hybrid case-140708 4" xfId="1785"/>
    <cellStyle name="_Spreadsheet 2006_l3_TGDD-Financial Model-hybrid case-140708 5" xfId="1786"/>
    <cellStyle name="_Spreadsheet 2006_l3_TGDD-Financial Model-hybrid case-140708 6" xfId="1787"/>
    <cellStyle name="_Spreadsheet 2006_l3_TGDD-Financial Model-hybrid case-140708 7" xfId="1788"/>
    <cellStyle name="_Spreadsheet 2006_TGDD-Financial Model-hybrid case-140708" xfId="1789"/>
    <cellStyle name="_Spreadsheet 2006_TGDD-Financial Model-hybrid case-140708 2" xfId="1790"/>
    <cellStyle name="_Spreadsheet 2006_TGDD-Financial Model-hybrid case-140708 3" xfId="1791"/>
    <cellStyle name="_Spreadsheet 2006_TGDD-Financial Model-hybrid case-140708 4" xfId="1792"/>
    <cellStyle name="_Spreadsheet 2006_TGDD-Financial Model-hybrid case-140708 5" xfId="1793"/>
    <cellStyle name="_Spreadsheet 2006_TGDD-Financial Model-hybrid case-140708 6" xfId="1794"/>
    <cellStyle name="_Spreadsheet 2006_TGDD-Financial Model-hybrid case-140708 7" xfId="1795"/>
    <cellStyle name="_Stock" xfId="1796"/>
    <cellStyle name="_Stock_5 Years Plan_26 Aug 2010 (NORMAL PLAN - Final)" xfId="1797"/>
    <cellStyle name="_Stock_TGDD-Financial Model-hybrid case-140708" xfId="1798"/>
    <cellStyle name="_Stock_TGDD-Financial Model-hybrid case-140708 2" xfId="1799"/>
    <cellStyle name="_Stock_TGDD-Financial Model-hybrid case-140708 3" xfId="1800"/>
    <cellStyle name="_Stock_TGDD-Financial Model-hybrid case-140708 4" xfId="1801"/>
    <cellStyle name="_Stock_TGDD-Financial Model-hybrid case-140708 5" xfId="1802"/>
    <cellStyle name="_Stock_TGDD-Financial Model-hybrid case-140708 6" xfId="1803"/>
    <cellStyle name="_Stock_TGDD-Financial Model-hybrid case-140708 7" xfId="1804"/>
    <cellStyle name="_TGDD-Financial Model-hybrid case-140708" xfId="1805"/>
    <cellStyle name="_TGDD-Financial Model-hybrid case-140708_5 Years Plan_26 Aug 2010 (NORMAL PLAN - Final)" xfId="1806"/>
    <cellStyle name="_TGDD-Financial Model-hybrid case-140708_ABP 2011 V1 (Growth 30% vs 2009) new investors" xfId="1807"/>
    <cellStyle name="_TGDD-Financial Model-hybrid case-140708_Budget by Department 2011 - ICP V 100% v1" xfId="1808"/>
    <cellStyle name="_TGDD-Financial Model-hybrid case-140708_TP CAPEX - 2010 Budgeting" xfId="1809"/>
    <cellStyle name="_TGDD-Financial Model-hybrid case-140708_TP CAPEX - 2010 Budgeting_5 Years Plan_26 Aug 2010 (NORMAL PLAN - Final)" xfId="1810"/>
    <cellStyle name="_TG-TH" xfId="1811"/>
    <cellStyle name="_TG-TH_1" xfId="1812"/>
    <cellStyle name="_TG-TH_1_BAO CAO KLCT PT2000" xfId="1813"/>
    <cellStyle name="_TG-TH_1_BAO CAO PT2000" xfId="1814"/>
    <cellStyle name="_TG-TH_1_BAO CAO PT2000_Book1" xfId="1815"/>
    <cellStyle name="_TG-TH_1_Bao cao XDCB 2001 - T11 KH dieu chinh 20-11-THAI" xfId="1816"/>
    <cellStyle name="_TG-TH_1_Book1" xfId="1817"/>
    <cellStyle name="_TG-TH_1_Book1_1" xfId="1818"/>
    <cellStyle name="_TG-TH_1_Book1_1_DanhMucDonGiaVTTB_Dien_TAM" xfId="1819"/>
    <cellStyle name="_TG-TH_1_Book1_2" xfId="1820"/>
    <cellStyle name="_TG-TH_1_Book1_3" xfId="1821"/>
    <cellStyle name="_TG-TH_1_Book1_3_DT truong thinh phu" xfId="1822"/>
    <cellStyle name="_TG-TH_1_Book1_3_XL4Test5" xfId="1823"/>
    <cellStyle name="_TG-TH_1_Book1_AOP 2010 REPORT V1" xfId="1824"/>
    <cellStyle name="_TG-TH_1_Book1_Apr - May of 2nd Quaterly 2008 Report Final" xfId="1825"/>
    <cellStyle name="_TG-TH_1_Book1_Aug 09 report" xfId="1826"/>
    <cellStyle name="_TG-TH_1_Book1_BC ICPBD-QUI 1" xfId="1827"/>
    <cellStyle name="_TG-TH_1_Book1_BC T04-05 2008" xfId="1828"/>
    <cellStyle name="_TG-TH_1_Book1_BCDFS - QUI I" xfId="1829"/>
    <cellStyle name="_TG-TH_1_Book1_BC-QT-WB-dthao" xfId="1830"/>
    <cellStyle name="_TG-TH_1_Book1_BCS Sale 06-08" xfId="1831"/>
    <cellStyle name="_TG-TH_1_Book1_BCT04052008 - Phi 2007" xfId="1832"/>
    <cellStyle name="_TG-TH_1_Book1_BCTC-BCS-2007" xfId="1833"/>
    <cellStyle name="_TG-TH_1_Book1_BOD Report - 04082009" xfId="1834"/>
    <cellStyle name="_TG-TH_1_Book1_Budget by Department 2010 - V3" xfId="1835"/>
    <cellStyle name="_TG-TH_1_Book1_DanhMucDonGiaVTTB_Dien_TAM" xfId="1836"/>
    <cellStyle name="_TG-TH_1_Book1_Dec 09 report V1" xfId="1837"/>
    <cellStyle name="_TG-TH_1_Book1_Detail Outlook 2009" xfId="1838"/>
    <cellStyle name="_TG-TH_1_Book1_First Quaterly 2008 Report Final v1" xfId="1839"/>
    <cellStyle name="_TG-TH_1_Book1_HAGL 006 SGF WTB - HASG 30.09 V3" xfId="1840"/>
    <cellStyle name="_TG-TH_1_Book1_HPC GM Data - Jun 2010 YTD" xfId="1841"/>
    <cellStyle name="_TG-TH_1_Book1_ICP Budget" xfId="1842"/>
    <cellStyle name="_TG-TH_1_Book1_Jan 2010 report" xfId="1843"/>
    <cellStyle name="_TG-TH_1_Book1_MK - BI Report - Feb 2010 YTD" xfId="1844"/>
    <cellStyle name="_TG-TH_1_Book1_NSACH ICP BD- 2008 (V2)" xfId="1845"/>
    <cellStyle name="_TG-TH_1_Book1_OCT 09 ACAT V1" xfId="1846"/>
    <cellStyle name="_TG-TH_1_Book1_Outlook 2009 Ver2" xfId="1847"/>
    <cellStyle name="_TG-TH_1_Book1_Reconcil - Nov report" xfId="1848"/>
    <cellStyle name="_TG-TH_1_Book1_Report Q4 2009" xfId="1849"/>
    <cellStyle name="_TG-TH_1_Book1_Report Q4 2010" xfId="1850"/>
    <cellStyle name="_TG-TH_1_Book1_Revenue from Promotion goods from Jan to May" xfId="1851"/>
    <cellStyle name="_TG-TH_1_Book1_Sales - Jun 2010" xfId="1852"/>
    <cellStyle name="_TG-TH_1_Book1_Sales - Mar 2010" xfId="1853"/>
    <cellStyle name="_TG-TH_1_Book1_Sales by Brand 2009" xfId="1854"/>
    <cellStyle name="_TG-TH_1_Book1_Sep 09 ACAT V3" xfId="1855"/>
    <cellStyle name="_TG-TH_1_Book1_Sep 09 report" xfId="1856"/>
    <cellStyle name="_TG-TH_1_Book1_Tax presentation" xfId="1857"/>
    <cellStyle name="_TG-TH_1_BP ICP 5 years to Mekong for BOD Mar 28-08 V2 (2)" xfId="1858"/>
    <cellStyle name="_TG-TH_1_Dcdtoan-bcnckt " xfId="1859"/>
    <cellStyle name="_TG-TH_1_DN_MTP" xfId="1860"/>
    <cellStyle name="_TG-TH_1_Dongia2-2003" xfId="1861"/>
    <cellStyle name="_TG-TH_1_Dongia2-2003_DT truong thinh phu" xfId="1862"/>
    <cellStyle name="_TG-TH_1_DT truong thinh phu" xfId="1863"/>
    <cellStyle name="_TG-TH_1_DTCDT MR.2N110.HOCMON.TDTOAN.CCUNG" xfId="1864"/>
    <cellStyle name="_TG-TH_1_HAGL 006 SGF WTB - HASG 30.09 V3" xfId="1865"/>
    <cellStyle name="_TG-TH_1_HDLD BINH DUONG" xfId="1866"/>
    <cellStyle name="_TG-TH_1_Lora-tungchau" xfId="1867"/>
    <cellStyle name="_TG-TH_1_moi" xfId="1868"/>
    <cellStyle name="_TG-TH_1_PGIA-phieu tham tra Kho bac" xfId="1869"/>
    <cellStyle name="_TG-TH_1_PT02-02" xfId="1870"/>
    <cellStyle name="_TG-TH_1_PT02-02_Book1" xfId="1871"/>
    <cellStyle name="_TG-TH_1_PT02-03" xfId="1872"/>
    <cellStyle name="_TG-TH_1_PT02-03_Book1" xfId="1873"/>
    <cellStyle name="_TG-TH_1_Qt-HT3PQ1(CauKho)" xfId="1874"/>
    <cellStyle name="_TG-TH_1_Qt-HT3PQ1(CauKho)_AOP 2010 REPORT V1" xfId="1875"/>
    <cellStyle name="_TG-TH_1_Qt-HT3PQ1(CauKho)_Apr - May of 2nd Quaterly 2008 Report Final" xfId="1876"/>
    <cellStyle name="_TG-TH_1_Qt-HT3PQ1(CauKho)_Aug 09 report" xfId="1877"/>
    <cellStyle name="_TG-TH_1_Qt-HT3PQ1(CauKho)_BC ICPBD-QUI 1" xfId="1878"/>
    <cellStyle name="_TG-TH_1_Qt-HT3PQ1(CauKho)_BC T04-05 2008" xfId="1879"/>
    <cellStyle name="_TG-TH_1_Qt-HT3PQ1(CauKho)_BCDFS - QUI I" xfId="1880"/>
    <cellStyle name="_TG-TH_1_Qt-HT3PQ1(CauKho)_BCS Sale 06-08" xfId="1881"/>
    <cellStyle name="_TG-TH_1_Qt-HT3PQ1(CauKho)_BCT04052008 - Phi 2007" xfId="1882"/>
    <cellStyle name="_TG-TH_1_Qt-HT3PQ1(CauKho)_BCTC-BCS-2007" xfId="1883"/>
    <cellStyle name="_TG-TH_1_Qt-HT3PQ1(CauKho)_BOD Report - 04082009" xfId="1884"/>
    <cellStyle name="_TG-TH_1_Qt-HT3PQ1(CauKho)_Book1" xfId="1885"/>
    <cellStyle name="_TG-TH_1_Qt-HT3PQ1(CauKho)_Budget by Department 2010 - V3" xfId="1886"/>
    <cellStyle name="_TG-TH_1_Qt-HT3PQ1(CauKho)_Dec 09 report V1" xfId="1887"/>
    <cellStyle name="_TG-TH_1_Qt-HT3PQ1(CauKho)_Detail Outlook 2009" xfId="1888"/>
    <cellStyle name="_TG-TH_1_Qt-HT3PQ1(CauKho)_Don gia quy 3 nam 2003 - Ban Dien Luc" xfId="1889"/>
    <cellStyle name="_TG-TH_1_Qt-HT3PQ1(CauKho)_First Quaterly 2008 Report Final v1" xfId="1890"/>
    <cellStyle name="_TG-TH_1_Qt-HT3PQ1(CauKho)_HPC GM Data - Jun 2010 YTD" xfId="1891"/>
    <cellStyle name="_TG-TH_1_Qt-HT3PQ1(CauKho)_ICP Budget" xfId="1892"/>
    <cellStyle name="_TG-TH_1_Qt-HT3PQ1(CauKho)_Jan 2010 report" xfId="1893"/>
    <cellStyle name="_TG-TH_1_Qt-HT3PQ1(CauKho)_MK - BI Report - Feb 2010 YTD" xfId="1894"/>
    <cellStyle name="_TG-TH_1_Qt-HT3PQ1(CauKho)_NC-VL2-2003" xfId="1895"/>
    <cellStyle name="_TG-TH_1_Qt-HT3PQ1(CauKho)_NC-VL2-2003_1" xfId="1896"/>
    <cellStyle name="_TG-TH_1_Qt-HT3PQ1(CauKho)_NSACH ICP BD- 2008 (V2)" xfId="1897"/>
    <cellStyle name="_TG-TH_1_Qt-HT3PQ1(CauKho)_OCT 09 ACAT V1" xfId="1898"/>
    <cellStyle name="_TG-TH_1_Qt-HT3PQ1(CauKho)_Outlook 2009 Ver2" xfId="1899"/>
    <cellStyle name="_TG-TH_1_Qt-HT3PQ1(CauKho)_Reconcil - Nov report" xfId="1900"/>
    <cellStyle name="_TG-TH_1_Qt-HT3PQ1(CauKho)_Report Q4 2009" xfId="1901"/>
    <cellStyle name="_TG-TH_1_Qt-HT3PQ1(CauKho)_Report Q4 2010" xfId="1902"/>
    <cellStyle name="_TG-TH_1_Qt-HT3PQ1(CauKho)_Revenue from Promotion goods from Jan to May" xfId="1903"/>
    <cellStyle name="_TG-TH_1_Qt-HT3PQ1(CauKho)_Sales - Jun 2010" xfId="1904"/>
    <cellStyle name="_TG-TH_1_Qt-HT3PQ1(CauKho)_Sales - Mar 2010" xfId="1905"/>
    <cellStyle name="_TG-TH_1_Qt-HT3PQ1(CauKho)_Sales by Brand 2009" xfId="1906"/>
    <cellStyle name="_TG-TH_1_Qt-HT3PQ1(CauKho)_Sep 09 ACAT V3" xfId="1907"/>
    <cellStyle name="_TG-TH_1_Qt-HT3PQ1(CauKho)_Sep 09 report" xfId="1908"/>
    <cellStyle name="_TG-TH_1_Qt-HT3PQ1(CauKho)_Tax presentation" xfId="1909"/>
    <cellStyle name="_TG-TH_1_Qt-HT3PQ1(CauKho)_XL4Test5" xfId="1910"/>
    <cellStyle name="_TG-TH_1_Sheet2" xfId="1911"/>
    <cellStyle name="_TG-TH_1_XL4Poppy" xfId="1912"/>
    <cellStyle name="_TG-TH_1_XL4Test5" xfId="1913"/>
    <cellStyle name="_TG-TH_2" xfId="1914"/>
    <cellStyle name="_TG-TH_2_BAO CAO KLCT PT2000" xfId="1915"/>
    <cellStyle name="_TG-TH_2_BAO CAO PT2000" xfId="1916"/>
    <cellStyle name="_TG-TH_2_BAO CAO PT2000_Book1" xfId="1917"/>
    <cellStyle name="_TG-TH_2_Bao cao XDCB 2001 - T11 KH dieu chinh 20-11-THAI" xfId="1918"/>
    <cellStyle name="_TG-TH_2_Book1" xfId="1919"/>
    <cellStyle name="_TG-TH_2_Book1_1" xfId="1920"/>
    <cellStyle name="_TG-TH_2_Book1_1_DanhMucDonGiaVTTB_Dien_TAM" xfId="1921"/>
    <cellStyle name="_TG-TH_2_Book1_2" xfId="1922"/>
    <cellStyle name="_TG-TH_2_Book1_3" xfId="1923"/>
    <cellStyle name="_TG-TH_2_Book1_3_DT truong thinh phu" xfId="1924"/>
    <cellStyle name="_TG-TH_2_Book1_3_XL4Test5" xfId="1925"/>
    <cellStyle name="_TG-TH_2_Book1_AOP 2010 REPORT V1" xfId="1926"/>
    <cellStyle name="_TG-TH_2_Book1_Apr - May of 2nd Quaterly 2008 Report Final" xfId="1927"/>
    <cellStyle name="_TG-TH_2_Book1_Aug 09 report" xfId="1928"/>
    <cellStyle name="_TG-TH_2_Book1_BC ICPBD-QUI 1" xfId="1929"/>
    <cellStyle name="_TG-TH_2_Book1_BC T04-05 2008" xfId="1930"/>
    <cellStyle name="_TG-TH_2_Book1_BCDFS - QUI I" xfId="1931"/>
    <cellStyle name="_TG-TH_2_Book1_BCS Sale 06-08" xfId="1932"/>
    <cellStyle name="_TG-TH_2_Book1_BCT04052008 - Phi 2007" xfId="1933"/>
    <cellStyle name="_TG-TH_2_Book1_BCTC-BCS-2007" xfId="1934"/>
    <cellStyle name="_TG-TH_2_Book1_BOD Report - 04082009" xfId="1935"/>
    <cellStyle name="_TG-TH_2_Book1_Budget by Department 2010 - V3" xfId="1936"/>
    <cellStyle name="_TG-TH_2_Book1_DanhMucDonGiaVTTB_Dien_TAM" xfId="1937"/>
    <cellStyle name="_TG-TH_2_Book1_Dec 09 report V1" xfId="1938"/>
    <cellStyle name="_TG-TH_2_Book1_Detail Outlook 2009" xfId="1939"/>
    <cellStyle name="_TG-TH_2_Book1_First Quaterly 2008 Report Final v1" xfId="1940"/>
    <cellStyle name="_TG-TH_2_Book1_HAGL 006 SGF WTB - HASG 30.09 V3" xfId="1941"/>
    <cellStyle name="_TG-TH_2_Book1_HPC GM Data - Jun 2010 YTD" xfId="1942"/>
    <cellStyle name="_TG-TH_2_Book1_ICP Budget" xfId="1943"/>
    <cellStyle name="_TG-TH_2_Book1_Jan 2010 report" xfId="1944"/>
    <cellStyle name="_TG-TH_2_Book1_MK - BI Report - Feb 2010 YTD" xfId="1945"/>
    <cellStyle name="_TG-TH_2_Book1_NSACH ICP BD- 2008 (V2)" xfId="1946"/>
    <cellStyle name="_TG-TH_2_Book1_OCT 09 ACAT V1" xfId="1947"/>
    <cellStyle name="_TG-TH_2_Book1_Outlook 2009 Ver2" xfId="1948"/>
    <cellStyle name="_TG-TH_2_Book1_Reconcil - Nov report" xfId="1949"/>
    <cellStyle name="_TG-TH_2_Book1_Report Q4 2009" xfId="1950"/>
    <cellStyle name="_TG-TH_2_Book1_Report Q4 2010" xfId="1951"/>
    <cellStyle name="_TG-TH_2_Book1_Revenue from Promotion goods from Jan to May" xfId="1952"/>
    <cellStyle name="_TG-TH_2_Book1_Sales - Jun 2010" xfId="1953"/>
    <cellStyle name="_TG-TH_2_Book1_Sales - Mar 2010" xfId="1954"/>
    <cellStyle name="_TG-TH_2_Book1_Sales by Brand 2009" xfId="1955"/>
    <cellStyle name="_TG-TH_2_Book1_Sep 09 ACAT V3" xfId="1956"/>
    <cellStyle name="_TG-TH_2_Book1_Sep 09 report" xfId="1957"/>
    <cellStyle name="_TG-TH_2_Book1_Tax presentation" xfId="1958"/>
    <cellStyle name="_TG-TH_2_BP ICP 5 years to Mekong for BOD Mar 28-08 V2 (2)" xfId="1959"/>
    <cellStyle name="_TG-TH_2_Dcdtoan-bcnckt " xfId="1960"/>
    <cellStyle name="_TG-TH_2_DN_MTP" xfId="1961"/>
    <cellStyle name="_TG-TH_2_Dongia2-2003" xfId="1962"/>
    <cellStyle name="_TG-TH_2_Dongia2-2003_DT truong thinh phu" xfId="1963"/>
    <cellStyle name="_TG-TH_2_DT truong thinh phu" xfId="1964"/>
    <cellStyle name="_TG-TH_2_DTCDT MR.2N110.HOCMON.TDTOAN.CCUNG" xfId="1965"/>
    <cellStyle name="_TG-TH_2_HAGL 006 SGF WTB - HASG 30.09 V3" xfId="1966"/>
    <cellStyle name="_TG-TH_2_HDLD BINH DUONG" xfId="1967"/>
    <cellStyle name="_TG-TH_2_Lora-tungchau" xfId="1968"/>
    <cellStyle name="_TG-TH_2_moi" xfId="1969"/>
    <cellStyle name="_TG-TH_2_PGIA-phieu tham tra Kho bac" xfId="1970"/>
    <cellStyle name="_TG-TH_2_PT02-02" xfId="1971"/>
    <cellStyle name="_TG-TH_2_PT02-02_Book1" xfId="1972"/>
    <cellStyle name="_TG-TH_2_PT02-03" xfId="1973"/>
    <cellStyle name="_TG-TH_2_PT02-03_Book1" xfId="1974"/>
    <cellStyle name="_TG-TH_2_Qt-HT3PQ1(CauKho)" xfId="1975"/>
    <cellStyle name="_TG-TH_2_Qt-HT3PQ1(CauKho)_AOP 2010 REPORT V1" xfId="1976"/>
    <cellStyle name="_TG-TH_2_Qt-HT3PQ1(CauKho)_Apr - May of 2nd Quaterly 2008 Report Final" xfId="1977"/>
    <cellStyle name="_TG-TH_2_Qt-HT3PQ1(CauKho)_Aug 09 report" xfId="1978"/>
    <cellStyle name="_TG-TH_2_Qt-HT3PQ1(CauKho)_BC ICPBD-QUI 1" xfId="1979"/>
    <cellStyle name="_TG-TH_2_Qt-HT3PQ1(CauKho)_BC T04-05 2008" xfId="1980"/>
    <cellStyle name="_TG-TH_2_Qt-HT3PQ1(CauKho)_BCDFS - QUI I" xfId="1981"/>
    <cellStyle name="_TG-TH_2_Qt-HT3PQ1(CauKho)_BCS Sale 06-08" xfId="1982"/>
    <cellStyle name="_TG-TH_2_Qt-HT3PQ1(CauKho)_BCT04052008 - Phi 2007" xfId="1983"/>
    <cellStyle name="_TG-TH_2_Qt-HT3PQ1(CauKho)_BCTC-BCS-2007" xfId="1984"/>
    <cellStyle name="_TG-TH_2_Qt-HT3PQ1(CauKho)_BOD Report - 04082009" xfId="1985"/>
    <cellStyle name="_TG-TH_2_Qt-HT3PQ1(CauKho)_Book1" xfId="1986"/>
    <cellStyle name="_TG-TH_2_Qt-HT3PQ1(CauKho)_Budget by Department 2010 - V3" xfId="1987"/>
    <cellStyle name="_TG-TH_2_Qt-HT3PQ1(CauKho)_Dec 09 report V1" xfId="1988"/>
    <cellStyle name="_TG-TH_2_Qt-HT3PQ1(CauKho)_Detail Outlook 2009" xfId="1989"/>
    <cellStyle name="_TG-TH_2_Qt-HT3PQ1(CauKho)_Don gia quy 3 nam 2003 - Ban Dien Luc" xfId="1990"/>
    <cellStyle name="_TG-TH_2_Qt-HT3PQ1(CauKho)_First Quaterly 2008 Report Final v1" xfId="1991"/>
    <cellStyle name="_TG-TH_2_Qt-HT3PQ1(CauKho)_HPC GM Data - Jun 2010 YTD" xfId="1992"/>
    <cellStyle name="_TG-TH_2_Qt-HT3PQ1(CauKho)_ICP Budget" xfId="1993"/>
    <cellStyle name="_TG-TH_2_Qt-HT3PQ1(CauKho)_Jan 2010 report" xfId="1994"/>
    <cellStyle name="_TG-TH_2_Qt-HT3PQ1(CauKho)_MK - BI Report - Feb 2010 YTD" xfId="1995"/>
    <cellStyle name="_TG-TH_2_Qt-HT3PQ1(CauKho)_NC-VL2-2003" xfId="1996"/>
    <cellStyle name="_TG-TH_2_Qt-HT3PQ1(CauKho)_NC-VL2-2003_1" xfId="1997"/>
    <cellStyle name="_TG-TH_2_Qt-HT3PQ1(CauKho)_NSACH ICP BD- 2008 (V2)" xfId="1998"/>
    <cellStyle name="_TG-TH_2_Qt-HT3PQ1(CauKho)_OCT 09 ACAT V1" xfId="1999"/>
    <cellStyle name="_TG-TH_2_Qt-HT3PQ1(CauKho)_Outlook 2009 Ver2" xfId="2000"/>
    <cellStyle name="_TG-TH_2_Qt-HT3PQ1(CauKho)_Reconcil - Nov report" xfId="2001"/>
    <cellStyle name="_TG-TH_2_Qt-HT3PQ1(CauKho)_Report Q4 2009" xfId="2002"/>
    <cellStyle name="_TG-TH_2_Qt-HT3PQ1(CauKho)_Report Q4 2010" xfId="2003"/>
    <cellStyle name="_TG-TH_2_Qt-HT3PQ1(CauKho)_Revenue from Promotion goods from Jan to May" xfId="2004"/>
    <cellStyle name="_TG-TH_2_Qt-HT3PQ1(CauKho)_Sales - Jun 2010" xfId="2005"/>
    <cellStyle name="_TG-TH_2_Qt-HT3PQ1(CauKho)_Sales - Mar 2010" xfId="2006"/>
    <cellStyle name="_TG-TH_2_Qt-HT3PQ1(CauKho)_Sales by Brand 2009" xfId="2007"/>
    <cellStyle name="_TG-TH_2_Qt-HT3PQ1(CauKho)_Sep 09 ACAT V3" xfId="2008"/>
    <cellStyle name="_TG-TH_2_Qt-HT3PQ1(CauKho)_Sep 09 report" xfId="2009"/>
    <cellStyle name="_TG-TH_2_Qt-HT3PQ1(CauKho)_Tax presentation" xfId="2010"/>
    <cellStyle name="_TG-TH_2_Qt-HT3PQ1(CauKho)_XL4Test5" xfId="2011"/>
    <cellStyle name="_TG-TH_2_Sheet2" xfId="2012"/>
    <cellStyle name="_TG-TH_2_XL4Poppy" xfId="2013"/>
    <cellStyle name="_TG-TH_2_XL4Test5" xfId="2014"/>
    <cellStyle name="_TG-TH_3" xfId="2015"/>
    <cellStyle name="_TG-TH_3_Lora-tungchau" xfId="2016"/>
    <cellStyle name="_TG-TH_3_Qt-HT3PQ1(CauKho)" xfId="2017"/>
    <cellStyle name="_TG-TH_3_Qt-HT3PQ1(CauKho)_AOP 2010 REPORT V1" xfId="2018"/>
    <cellStyle name="_TG-TH_3_Qt-HT3PQ1(CauKho)_Apr - May of 2nd Quaterly 2008 Report Final" xfId="2019"/>
    <cellStyle name="_TG-TH_3_Qt-HT3PQ1(CauKho)_Aug 09 report" xfId="2020"/>
    <cellStyle name="_TG-TH_3_Qt-HT3PQ1(CauKho)_BC ICPBD-QUI 1" xfId="2021"/>
    <cellStyle name="_TG-TH_3_Qt-HT3PQ1(CauKho)_BC T04-05 2008" xfId="2022"/>
    <cellStyle name="_TG-TH_3_Qt-HT3PQ1(CauKho)_BCDFS - QUI I" xfId="2023"/>
    <cellStyle name="_TG-TH_3_Qt-HT3PQ1(CauKho)_BCS Sale 06-08" xfId="2024"/>
    <cellStyle name="_TG-TH_3_Qt-HT3PQ1(CauKho)_BCT04052008 - Phi 2007" xfId="2025"/>
    <cellStyle name="_TG-TH_3_Qt-HT3PQ1(CauKho)_BCTC-BCS-2007" xfId="2026"/>
    <cellStyle name="_TG-TH_3_Qt-HT3PQ1(CauKho)_BOD Report - 04082009" xfId="2027"/>
    <cellStyle name="_TG-TH_3_Qt-HT3PQ1(CauKho)_Book1" xfId="2028"/>
    <cellStyle name="_TG-TH_3_Qt-HT3PQ1(CauKho)_Budget by Department 2010 - V3" xfId="2029"/>
    <cellStyle name="_TG-TH_3_Qt-HT3PQ1(CauKho)_Dec 09 report V1" xfId="2030"/>
    <cellStyle name="_TG-TH_3_Qt-HT3PQ1(CauKho)_Detail Outlook 2009" xfId="2031"/>
    <cellStyle name="_TG-TH_3_Qt-HT3PQ1(CauKho)_Don gia quy 3 nam 2003 - Ban Dien Luc" xfId="2032"/>
    <cellStyle name="_TG-TH_3_Qt-HT3PQ1(CauKho)_First Quaterly 2008 Report Final v1" xfId="2033"/>
    <cellStyle name="_TG-TH_3_Qt-HT3PQ1(CauKho)_HPC GM Data - Jun 2010 YTD" xfId="2034"/>
    <cellStyle name="_TG-TH_3_Qt-HT3PQ1(CauKho)_ICP Budget" xfId="2035"/>
    <cellStyle name="_TG-TH_3_Qt-HT3PQ1(CauKho)_Jan 2010 report" xfId="2036"/>
    <cellStyle name="_TG-TH_3_Qt-HT3PQ1(CauKho)_MK - BI Report - Feb 2010 YTD" xfId="2037"/>
    <cellStyle name="_TG-TH_3_Qt-HT3PQ1(CauKho)_NC-VL2-2003" xfId="2038"/>
    <cellStyle name="_TG-TH_3_Qt-HT3PQ1(CauKho)_NC-VL2-2003_1" xfId="2039"/>
    <cellStyle name="_TG-TH_3_Qt-HT3PQ1(CauKho)_NSACH ICP BD- 2008 (V2)" xfId="2040"/>
    <cellStyle name="_TG-TH_3_Qt-HT3PQ1(CauKho)_OCT 09 ACAT V1" xfId="2041"/>
    <cellStyle name="_TG-TH_3_Qt-HT3PQ1(CauKho)_Outlook 2009 Ver2" xfId="2042"/>
    <cellStyle name="_TG-TH_3_Qt-HT3PQ1(CauKho)_Reconcil - Nov report" xfId="2043"/>
    <cellStyle name="_TG-TH_3_Qt-HT3PQ1(CauKho)_Report Q4 2009" xfId="2044"/>
    <cellStyle name="_TG-TH_3_Qt-HT3PQ1(CauKho)_Report Q4 2010" xfId="2045"/>
    <cellStyle name="_TG-TH_3_Qt-HT3PQ1(CauKho)_Revenue from Promotion goods from Jan to May" xfId="2046"/>
    <cellStyle name="_TG-TH_3_Qt-HT3PQ1(CauKho)_Sales - Jun 2010" xfId="2047"/>
    <cellStyle name="_TG-TH_3_Qt-HT3PQ1(CauKho)_Sales - Mar 2010" xfId="2048"/>
    <cellStyle name="_TG-TH_3_Qt-HT3PQ1(CauKho)_Sales by Brand 2009" xfId="2049"/>
    <cellStyle name="_TG-TH_3_Qt-HT3PQ1(CauKho)_Sep 09 ACAT V3" xfId="2050"/>
    <cellStyle name="_TG-TH_3_Qt-HT3PQ1(CauKho)_Sep 09 report" xfId="2051"/>
    <cellStyle name="_TG-TH_3_Qt-HT3PQ1(CauKho)_Tax presentation" xfId="2052"/>
    <cellStyle name="_TG-TH_3_Qt-HT3PQ1(CauKho)_XL4Test5" xfId="2053"/>
    <cellStyle name="_TG-TH_4" xfId="2054"/>
    <cellStyle name="_TH KHAI TOAN THU THIEM cac tuyen TT noi" xfId="2055"/>
    <cellStyle name="_Tong hop DS" xfId="2056"/>
    <cellStyle name="_TONG HOP THUYET MINH TBA" xfId="2057"/>
    <cellStyle name="_tong kho 31.12.06" xfId="2058"/>
    <cellStyle name="_TSCD KHAC 23-11" xfId="2059"/>
    <cellStyle name="_TSCD_311206_final 4" xfId="2060"/>
    <cellStyle name="_TSCD_311206_final 4_5 Years Plan_26 Aug 2010 (NORMAL PLAN - Final)" xfId="2061"/>
    <cellStyle name="_WIP_1205" xfId="2062"/>
    <cellStyle name="_WP - Thuy Duong -v2" xfId="2063"/>
    <cellStyle name="_WP - Thuy Duong -v2_5 Years Plan_26 Aug 2010 (NORMAL PLAN - Final)" xfId="2064"/>
    <cellStyle name="_WP - Thuy Duong -v2_TGDD-Financial Model-hybrid case-140708" xfId="2065"/>
    <cellStyle name="_WP - Thuy Duong -v2_TGDD-Financial Model-hybrid case-140708 2" xfId="2066"/>
    <cellStyle name="_WP - Thuy Duong -v2_TGDD-Financial Model-hybrid case-140708 3" xfId="2067"/>
    <cellStyle name="_WP - Thuy Duong -v2_TGDD-Financial Model-hybrid case-140708 4" xfId="2068"/>
    <cellStyle name="_WP - Thuy Duong -v2_TGDD-Financial Model-hybrid case-140708 5" xfId="2069"/>
    <cellStyle name="_WP - Thuy Duong -v2_TGDD-Financial Model-hybrid case-140708 6" xfId="2070"/>
    <cellStyle name="_WP - Thuy Duong -v2_TGDD-Financial Model-hybrid case-140708 7" xfId="2071"/>
    <cellStyle name="_Write off" xfId="2072"/>
    <cellStyle name="_Write off_5 Years Plan_26 Aug 2010 (NORMAL PLAN - Final)" xfId="2073"/>
    <cellStyle name="_Write off_TGDD-Financial Model-hybrid case-140708" xfId="2074"/>
    <cellStyle name="_Write off_TGDD-Financial Model-hybrid case-140708 2" xfId="2075"/>
    <cellStyle name="_Write off_TGDD-Financial Model-hybrid case-140708 3" xfId="2076"/>
    <cellStyle name="_Write off_TGDD-Financial Model-hybrid case-140708 4" xfId="2077"/>
    <cellStyle name="_Write off_TGDD-Financial Model-hybrid case-140708 5" xfId="2078"/>
    <cellStyle name="_Write off_TGDD-Financial Model-hybrid case-140708 6" xfId="2079"/>
    <cellStyle name="_Write off_TGDD-Financial Model-hybrid case-140708 7" xfId="2080"/>
    <cellStyle name="_Xnt_0105" xfId="2081"/>
    <cellStyle name="_Xnt_1205" xfId="2082"/>
    <cellStyle name="_ÿÿÿÿÿ" xfId="2083"/>
    <cellStyle name="_ÿÿÿÿÿ 2" xfId="2084"/>
    <cellStyle name="_ÿÿÿÿÿ 3" xfId="2085"/>
    <cellStyle name="_ÿÿÿÿÿ 4" xfId="2086"/>
    <cellStyle name="_ÿÿÿÿÿ 5" xfId="2087"/>
    <cellStyle name="_ÿÿÿÿÿ 6" xfId="2088"/>
    <cellStyle name="_ÿÿÿÿÿ 7" xfId="2089"/>
    <cellStyle name="_ÿÿÿÿÿ_5 Years Plan_26 Aug 2010 (NORMAL PLAN - Final)" xfId="2090"/>
    <cellStyle name="–¢’è‹`" xfId="2091"/>
    <cellStyle name="•\Ž¦Ï‚Ý‚ÌƒnƒCƒp[ƒŠƒ“ƒN" xfId="2092"/>
    <cellStyle name="•W?_Format" xfId="2093"/>
    <cellStyle name="•W€_Format" xfId="2095"/>
    <cellStyle name="•W_’·Šú‰p•¶" xfId="2094"/>
    <cellStyle name="ÊÝ [0.00]_LOCAL PARTS PRICE" xfId="2435"/>
    <cellStyle name="ÊÝ_LOCAL PARTS PRICE" xfId="2436"/>
    <cellStyle name="W_LOCAL PARTS PRICE" xfId="3565"/>
    <cellStyle name="0%" xfId="2096"/>
    <cellStyle name="0,0_x000d_&#10;NA_x000d_&#10;" xfId="2097"/>
    <cellStyle name="0,000,0" xfId="2098"/>
    <cellStyle name="0,000,0 2" xfId="2099"/>
    <cellStyle name="0,000,0 3" xfId="2100"/>
    <cellStyle name="0,000,0 4" xfId="2101"/>
    <cellStyle name="0,000,0 5" xfId="2102"/>
    <cellStyle name="0,000,0 6" xfId="2103"/>
    <cellStyle name="0,000,0 7" xfId="2104"/>
    <cellStyle name="0.0" xfId="2105"/>
    <cellStyle name="0.0%" xfId="2106"/>
    <cellStyle name="0.0_BP ICP 5 years to Mekong for BOD Mar 28-08 V2 (2)" xfId="2107"/>
    <cellStyle name="0.00" xfId="2108"/>
    <cellStyle name="0.00%" xfId="2109"/>
    <cellStyle name="1" xfId="2110"/>
    <cellStyle name="1_~5755437" xfId="2111"/>
    <cellStyle name="1_~5755437_DS hoc vien MBA1_level 2_Mail" xfId="2112"/>
    <cellStyle name="1_BC Quy tu ngay 01 den 09 thang 06" xfId="2113"/>
    <cellStyle name="1_BC Quy tu ngay 02 den 16 thang 05" xfId="2114"/>
    <cellStyle name="1_DS hoc vien MBA 2 _level 2_" xfId="2115"/>
    <cellStyle name="1_DS lop MTP_tong hop_Cum" xfId="2116"/>
    <cellStyle name="1_expenses update 30-dec-06" xfId="2117"/>
    <cellStyle name="1_Xoabien" xfId="2118"/>
    <cellStyle name="15" xfId="2119"/>
    <cellStyle name="18" xfId="2120"/>
    <cellStyle name="¹éºÐÀ²_      " xfId="2121"/>
    <cellStyle name="2" xfId="2122"/>
    <cellStyle name="2_~5755437" xfId="2123"/>
    <cellStyle name="2_~5755437_DS hoc vien MBA1_level 2_Mail" xfId="2124"/>
    <cellStyle name="2_BC Quy tu ngay 01 den 09 thang 06" xfId="2125"/>
    <cellStyle name="2_BC Quy tu ngay 02 den 16 thang 05" xfId="2126"/>
    <cellStyle name="2_DS hoc vien MBA 2 _level 2_" xfId="2127"/>
    <cellStyle name="2_DS lop MTP_tong hop_Cum" xfId="2128"/>
    <cellStyle name="2_expenses update 30-dec-06" xfId="2129"/>
    <cellStyle name="2_Xoabien" xfId="2130"/>
    <cellStyle name="20" xfId="2131"/>
    <cellStyle name="3" xfId="2132"/>
    <cellStyle name="3_~5755437" xfId="2133"/>
    <cellStyle name="3_~5755437_DS hoc vien MBA1_level 2_Mail" xfId="2134"/>
    <cellStyle name="3_BC Quy tu ngay 01 den 09 thang 06" xfId="2135"/>
    <cellStyle name="3_BC Quy tu ngay 02 den 16 thang 05" xfId="2136"/>
    <cellStyle name="3_DS hoc vien MBA 2 _level 2_" xfId="2137"/>
    <cellStyle name="3_DS lop MTP_tong hop_Cum" xfId="2138"/>
    <cellStyle name="3_expenses update 30-dec-06" xfId="2139"/>
    <cellStyle name="3_Xoabien" xfId="2140"/>
    <cellStyle name="4" xfId="2141"/>
    <cellStyle name="6" xfId="2142"/>
    <cellStyle name="6 2" xfId="2143"/>
    <cellStyle name="6 3" xfId="2144"/>
    <cellStyle name="6 4" xfId="2145"/>
    <cellStyle name="6 5" xfId="2146"/>
    <cellStyle name="6 6" xfId="2147"/>
    <cellStyle name="6 7" xfId="2148"/>
    <cellStyle name="6_5 Years Plan_26 Aug 2010 (NORMAL PLAN - Final)" xfId="2149"/>
    <cellStyle name="Accent1 - 20%" xfId="2150"/>
    <cellStyle name="Accent1 - 40%" xfId="2151"/>
    <cellStyle name="Accent1 - 60%" xfId="2152"/>
    <cellStyle name="Accent2 - 20%" xfId="2153"/>
    <cellStyle name="Accent2 - 40%" xfId="2154"/>
    <cellStyle name="Accent2 - 60%" xfId="2155"/>
    <cellStyle name="Accent3 - 20%" xfId="2156"/>
    <cellStyle name="Accent3 - 40%" xfId="2157"/>
    <cellStyle name="Accent3 - 60%" xfId="2158"/>
    <cellStyle name="Accent4 - 20%" xfId="2159"/>
    <cellStyle name="Accent4 - 40%" xfId="2160"/>
    <cellStyle name="Accent4 - 60%" xfId="2161"/>
    <cellStyle name="Accent5 - 20%" xfId="2162"/>
    <cellStyle name="Accent5 - 40%" xfId="2163"/>
    <cellStyle name="Accent5 - 60%" xfId="2164"/>
    <cellStyle name="Accent6 - 20%" xfId="2165"/>
    <cellStyle name="Accent6 - 40%" xfId="2166"/>
    <cellStyle name="Accent6 - 60%" xfId="2167"/>
    <cellStyle name="Account" xfId="2168"/>
    <cellStyle name="ÅëÈ­ [0]_      " xfId="2169"/>
    <cellStyle name="AeE­ [0]_INQUIRY ¿?¾÷AßAø " xfId="2170"/>
    <cellStyle name="ÅëÈ­ [0]_L601CPT" xfId="2171"/>
    <cellStyle name="ÅëÈ­_      " xfId="2172"/>
    <cellStyle name="AeE­_INQUIRY ¿?¾÷AßAø " xfId="2173"/>
    <cellStyle name="ÅëÈ­_L601CPT" xfId="2174"/>
    <cellStyle name="APPEAR" xfId="2175"/>
    <cellStyle name="arbres" xfId="2176"/>
    <cellStyle name="args.style" xfId="2177"/>
    <cellStyle name="ÄÞ¸¶ [0]_      " xfId="2178"/>
    <cellStyle name="AÞ¸¶ [0]_INQUIRY ¿?¾÷AßAø " xfId="2179"/>
    <cellStyle name="ÄÞ¸¶ [0]_L601CPT" xfId="2180"/>
    <cellStyle name="ÄÞ¸¶_      " xfId="2181"/>
    <cellStyle name="AÞ¸¶_INQUIRY ¿?¾÷AßAø " xfId="2182"/>
    <cellStyle name="ÄÞ¸¶_L601CPT" xfId="2183"/>
    <cellStyle name="AutoFormat Options" xfId="2184"/>
    <cellStyle name="BKWmas" xfId="2185"/>
    <cellStyle name="Body" xfId="2186"/>
    <cellStyle name="C?AØ_¿?¾÷CoE² " xfId="2187"/>
    <cellStyle name="Ç¥ÁØ_      " xfId="2188"/>
    <cellStyle name="C￥AØ_¿μ¾÷CoE² " xfId="2189"/>
    <cellStyle name="Ç¥ÁØ_±¸¹Ì´ëÃ¥" xfId="2190"/>
    <cellStyle name="C￥AØ_Sheet1_¿μ¾÷CoE² " xfId="2191"/>
    <cellStyle name="Calc Currency (0)" xfId="2192"/>
    <cellStyle name="Calc Currency (0) 2" xfId="2193"/>
    <cellStyle name="Calc Currency (0) 3" xfId="2194"/>
    <cellStyle name="Calc Currency (0) 4" xfId="2195"/>
    <cellStyle name="Calc Currency (0) 5" xfId="2196"/>
    <cellStyle name="Calc Currency (0) 6" xfId="2197"/>
    <cellStyle name="Calc Currency (0) 7" xfId="2198"/>
    <cellStyle name="Calc Currency (2)" xfId="2199"/>
    <cellStyle name="Calc Currency (2) 2" xfId="2200"/>
    <cellStyle name="Calc Currency (2) 3" xfId="2201"/>
    <cellStyle name="Calc Currency (2) 4" xfId="2202"/>
    <cellStyle name="Calc Currency (2) 5" xfId="2203"/>
    <cellStyle name="Calc Currency (2) 6" xfId="2204"/>
    <cellStyle name="Calc Currency (2) 7" xfId="2205"/>
    <cellStyle name="Calc Percent (0)" xfId="2206"/>
    <cellStyle name="Calc Percent (0) 2" xfId="2207"/>
    <cellStyle name="Calc Percent (0) 3" xfId="2208"/>
    <cellStyle name="Calc Percent (0) 4" xfId="2209"/>
    <cellStyle name="Calc Percent (0) 5" xfId="2210"/>
    <cellStyle name="Calc Percent (0) 6" xfId="2211"/>
    <cellStyle name="Calc Percent (0) 7" xfId="2212"/>
    <cellStyle name="Calc Percent (1)" xfId="2213"/>
    <cellStyle name="Calc Percent (1) 2" xfId="2214"/>
    <cellStyle name="Calc Percent (1) 3" xfId="2215"/>
    <cellStyle name="Calc Percent (1) 4" xfId="2216"/>
    <cellStyle name="Calc Percent (1) 5" xfId="2217"/>
    <cellStyle name="Calc Percent (1) 6" xfId="2218"/>
    <cellStyle name="Calc Percent (1) 7" xfId="2219"/>
    <cellStyle name="Calc Percent (2)" xfId="2220"/>
    <cellStyle name="Calc Percent (2) 2" xfId="2221"/>
    <cellStyle name="Calc Percent (2) 3" xfId="2222"/>
    <cellStyle name="Calc Percent (2) 4" xfId="2223"/>
    <cellStyle name="Calc Percent (2) 5" xfId="2224"/>
    <cellStyle name="Calc Percent (2) 6" xfId="2225"/>
    <cellStyle name="Calc Percent (2) 7" xfId="2226"/>
    <cellStyle name="Calc Units (0)" xfId="2227"/>
    <cellStyle name="Calc Units (0) 2" xfId="2228"/>
    <cellStyle name="Calc Units (0) 3" xfId="2229"/>
    <cellStyle name="Calc Units (0) 4" xfId="2230"/>
    <cellStyle name="Calc Units (0) 5" xfId="2231"/>
    <cellStyle name="Calc Units (0) 6" xfId="2232"/>
    <cellStyle name="Calc Units (0) 7" xfId="2233"/>
    <cellStyle name="Calc Units (1)" xfId="2234"/>
    <cellStyle name="Calc Units (1) 2" xfId="2235"/>
    <cellStyle name="Calc Units (1) 3" xfId="2236"/>
    <cellStyle name="Calc Units (1) 4" xfId="2237"/>
    <cellStyle name="Calc Units (1) 5" xfId="2238"/>
    <cellStyle name="Calc Units (1) 6" xfId="2239"/>
    <cellStyle name="Calc Units (1) 7" xfId="2240"/>
    <cellStyle name="Calc Units (2)" xfId="2241"/>
    <cellStyle name="Calc Units (2) 2" xfId="2242"/>
    <cellStyle name="Calc Units (2) 3" xfId="2243"/>
    <cellStyle name="Calc Units (2) 4" xfId="2244"/>
    <cellStyle name="Calc Units (2) 5" xfId="2245"/>
    <cellStyle name="Calc Units (2) 6" xfId="2246"/>
    <cellStyle name="Calc Units (2) 7" xfId="2247"/>
    <cellStyle name="category" xfId="2248"/>
    <cellStyle name="C℀" xfId="2249"/>
    <cellStyle name="Cerrency_Sheet2_XANGDAU" xfId="2250"/>
    <cellStyle name="cg" xfId="2251"/>
    <cellStyle name="CHUONG" xfId="2252"/>
    <cellStyle name="Col Heads" xfId="2253"/>
    <cellStyle name="Column Header" xfId="2254"/>
    <cellStyle name="Comma" xfId="1" builtinId="3"/>
    <cellStyle name="Comma  - Style1" xfId="2255"/>
    <cellStyle name="Comma  - Style1 2" xfId="2256"/>
    <cellStyle name="Comma  - Style1 3" xfId="2257"/>
    <cellStyle name="Comma  - Style1 4" xfId="2258"/>
    <cellStyle name="Comma  - Style1 5" xfId="2259"/>
    <cellStyle name="Comma  - Style1 6" xfId="2260"/>
    <cellStyle name="Comma  - Style1 7" xfId="2261"/>
    <cellStyle name="Comma  - Style2" xfId="2262"/>
    <cellStyle name="Comma  - Style2 2" xfId="2263"/>
    <cellStyle name="Comma  - Style2 3" xfId="2264"/>
    <cellStyle name="Comma  - Style2 4" xfId="2265"/>
    <cellStyle name="Comma  - Style2 5" xfId="2266"/>
    <cellStyle name="Comma  - Style2 6" xfId="2267"/>
    <cellStyle name="Comma  - Style2 7" xfId="2268"/>
    <cellStyle name="Comma  - Style3" xfId="2269"/>
    <cellStyle name="Comma  - Style3 2" xfId="2270"/>
    <cellStyle name="Comma  - Style3 3" xfId="2271"/>
    <cellStyle name="Comma  - Style3 4" xfId="2272"/>
    <cellStyle name="Comma  - Style3 5" xfId="2273"/>
    <cellStyle name="Comma  - Style3 6" xfId="2274"/>
    <cellStyle name="Comma  - Style3 7" xfId="2275"/>
    <cellStyle name="Comma  - Style4" xfId="2276"/>
    <cellStyle name="Comma  - Style4 2" xfId="2277"/>
    <cellStyle name="Comma  - Style4 3" xfId="2278"/>
    <cellStyle name="Comma  - Style4 4" xfId="2279"/>
    <cellStyle name="Comma  - Style4 5" xfId="2280"/>
    <cellStyle name="Comma  - Style4 6" xfId="2281"/>
    <cellStyle name="Comma  - Style4 7" xfId="2282"/>
    <cellStyle name="Comma  - Style5" xfId="2283"/>
    <cellStyle name="Comma  - Style5 2" xfId="2284"/>
    <cellStyle name="Comma  - Style5 3" xfId="2285"/>
    <cellStyle name="Comma  - Style5 4" xfId="2286"/>
    <cellStyle name="Comma  - Style5 5" xfId="2287"/>
    <cellStyle name="Comma  - Style5 6" xfId="2288"/>
    <cellStyle name="Comma  - Style5 7" xfId="2289"/>
    <cellStyle name="Comma  - Style6" xfId="2290"/>
    <cellStyle name="Comma  - Style6 2" xfId="2291"/>
    <cellStyle name="Comma  - Style6 3" xfId="2292"/>
    <cellStyle name="Comma  - Style6 4" xfId="2293"/>
    <cellStyle name="Comma  - Style6 5" xfId="2294"/>
    <cellStyle name="Comma  - Style6 6" xfId="2295"/>
    <cellStyle name="Comma  - Style6 7" xfId="2296"/>
    <cellStyle name="Comma  - Style7" xfId="2297"/>
    <cellStyle name="Comma  - Style7 2" xfId="2298"/>
    <cellStyle name="Comma  - Style7 3" xfId="2299"/>
    <cellStyle name="Comma  - Style7 4" xfId="2300"/>
    <cellStyle name="Comma  - Style7 5" xfId="2301"/>
    <cellStyle name="Comma  - Style7 6" xfId="2302"/>
    <cellStyle name="Comma  - Style7 7" xfId="2303"/>
    <cellStyle name="Comma  - Style8" xfId="2304"/>
    <cellStyle name="Comma  - Style8 2" xfId="2305"/>
    <cellStyle name="Comma  - Style8 3" xfId="2306"/>
    <cellStyle name="Comma  - Style8 4" xfId="2307"/>
    <cellStyle name="Comma  - Style8 5" xfId="2308"/>
    <cellStyle name="Comma  - Style8 6" xfId="2309"/>
    <cellStyle name="Comma  - Style8 7" xfId="2310"/>
    <cellStyle name="Comma [ ,]" xfId="2311"/>
    <cellStyle name="Comma [0]0" xfId="2312"/>
    <cellStyle name="Comma [0]0 2" xfId="2313"/>
    <cellStyle name="Comma [0]0 3" xfId="2314"/>
    <cellStyle name="Comma [0]0 4" xfId="2315"/>
    <cellStyle name="Comma [0]0 5" xfId="2316"/>
    <cellStyle name="Comma [0]0 6" xfId="2317"/>
    <cellStyle name="Comma [0]0 7" xfId="2318"/>
    <cellStyle name="Comma [00]" xfId="2319"/>
    <cellStyle name="Comma [00] 2" xfId="2320"/>
    <cellStyle name="Comma [00] 3" xfId="2321"/>
    <cellStyle name="Comma [00] 4" xfId="2322"/>
    <cellStyle name="Comma [00] 5" xfId="2323"/>
    <cellStyle name="Comma [00] 6" xfId="2324"/>
    <cellStyle name="Comma [00] 7" xfId="2325"/>
    <cellStyle name="Comma 10" xfId="2326"/>
    <cellStyle name="Comma 2" xfId="2327"/>
    <cellStyle name="Comma 2 2" xfId="2328"/>
    <cellStyle name="Comma 3" xfId="4"/>
    <cellStyle name="Comma 4" xfId="2329"/>
    <cellStyle name="Comma 4 2" xfId="2330"/>
    <cellStyle name="Comma 4 3" xfId="2331"/>
    <cellStyle name="Comma 4 4" xfId="2332"/>
    <cellStyle name="Comma 4 5" xfId="2333"/>
    <cellStyle name="Comma 4 6" xfId="2334"/>
    <cellStyle name="Comma 4 7" xfId="2335"/>
    <cellStyle name="Comma 5" xfId="2336"/>
    <cellStyle name="Comma 6" xfId="2337"/>
    <cellStyle name="Comma 7" xfId="2338"/>
    <cellStyle name="Comma 8" xfId="2339"/>
    <cellStyle name="Comma 9" xfId="3660"/>
    <cellStyle name="comma zerodec" xfId="2340"/>
    <cellStyle name="comma zerodec 2" xfId="2341"/>
    <cellStyle name="comma zerodec 3" xfId="2342"/>
    <cellStyle name="comma zerodec 4" xfId="2343"/>
    <cellStyle name="comma zerodec 5" xfId="2344"/>
    <cellStyle name="comma zerodec 6" xfId="2345"/>
    <cellStyle name="comma zerodec 7" xfId="2346"/>
    <cellStyle name="Comma,0" xfId="2347"/>
    <cellStyle name="Comma,1" xfId="2348"/>
    <cellStyle name="Comma,2" xfId="2349"/>
    <cellStyle name="Comma0" xfId="2350"/>
    <cellStyle name="computed cell" xfId="2351"/>
    <cellStyle name="COMP定番表書式" xfId="2352"/>
    <cellStyle name="Copied" xfId="2353"/>
    <cellStyle name="COST1" xfId="2354"/>
    <cellStyle name="Cࡵrrency_Sheet1_PRODUCTĠ" xfId="2355"/>
    <cellStyle name="Currency [00]" xfId="2356"/>
    <cellStyle name="Currency [00] 2" xfId="2357"/>
    <cellStyle name="Currency [00] 3" xfId="2358"/>
    <cellStyle name="Currency [00] 4" xfId="2359"/>
    <cellStyle name="Currency [00] 5" xfId="2360"/>
    <cellStyle name="Currency [00] 6" xfId="2361"/>
    <cellStyle name="Currency [00] 7" xfId="2362"/>
    <cellStyle name="Currency,0" xfId="2363"/>
    <cellStyle name="Currency,2" xfId="2364"/>
    <cellStyle name="Currency0" xfId="2365"/>
    <cellStyle name="Currency1" xfId="2366"/>
    <cellStyle name="Dan" xfId="2367"/>
    <cellStyle name="Dan 2" xfId="2368"/>
    <cellStyle name="Dan 3" xfId="2369"/>
    <cellStyle name="Dan 4" xfId="2370"/>
    <cellStyle name="Dan 5" xfId="2371"/>
    <cellStyle name="Dan 6" xfId="2372"/>
    <cellStyle name="Dan 7" xfId="2373"/>
    <cellStyle name="Date" xfId="2374"/>
    <cellStyle name="Date Short" xfId="2375"/>
    <cellStyle name="Date Short 2" xfId="2376"/>
    <cellStyle name="Date Short 3" xfId="2377"/>
    <cellStyle name="Date Short 4" xfId="2378"/>
    <cellStyle name="Date Short 5" xfId="2379"/>
    <cellStyle name="Date Short 6" xfId="2380"/>
    <cellStyle name="Date Short 7" xfId="2381"/>
    <cellStyle name="Date_~5755437" xfId="2382"/>
    <cellStyle name="DELTA" xfId="2383"/>
    <cellStyle name="Dezimal [0]_68574_Materialbedarfsliste" xfId="2384"/>
    <cellStyle name="Dezimal_68574_Materialbedarfsliste" xfId="2385"/>
    <cellStyle name="Dollar (zero dec)" xfId="2386"/>
    <cellStyle name="E&amp;Y House" xfId="2387"/>
    <cellStyle name="Emphasis 1" xfId="2388"/>
    <cellStyle name="Emphasis 2" xfId="2389"/>
    <cellStyle name="Emphasis 3" xfId="2390"/>
    <cellStyle name="EN CO.," xfId="2391"/>
    <cellStyle name="Enter Currency (0)" xfId="2392"/>
    <cellStyle name="Enter Currency (0) 2" xfId="2393"/>
    <cellStyle name="Enter Currency (0) 3" xfId="2394"/>
    <cellStyle name="Enter Currency (0) 4" xfId="2395"/>
    <cellStyle name="Enter Currency (0) 5" xfId="2396"/>
    <cellStyle name="Enter Currency (0) 6" xfId="2397"/>
    <cellStyle name="Enter Currency (0) 7" xfId="2398"/>
    <cellStyle name="Enter Currency (2)" xfId="2399"/>
    <cellStyle name="Enter Currency (2) 2" xfId="2400"/>
    <cellStyle name="Enter Currency (2) 3" xfId="2401"/>
    <cellStyle name="Enter Currency (2) 4" xfId="2402"/>
    <cellStyle name="Enter Currency (2) 5" xfId="2403"/>
    <cellStyle name="Enter Currency (2) 6" xfId="2404"/>
    <cellStyle name="Enter Currency (2) 7" xfId="2405"/>
    <cellStyle name="Enter Units (0)" xfId="2406"/>
    <cellStyle name="Enter Units (0) 2" xfId="2407"/>
    <cellStyle name="Enter Units (0) 3" xfId="2408"/>
    <cellStyle name="Enter Units (0) 4" xfId="2409"/>
    <cellStyle name="Enter Units (0) 5" xfId="2410"/>
    <cellStyle name="Enter Units (0) 6" xfId="2411"/>
    <cellStyle name="Enter Units (0) 7" xfId="2412"/>
    <cellStyle name="Enter Units (1)" xfId="2413"/>
    <cellStyle name="Enter Units (1) 2" xfId="2414"/>
    <cellStyle name="Enter Units (1) 3" xfId="2415"/>
    <cellStyle name="Enter Units (1) 4" xfId="2416"/>
    <cellStyle name="Enter Units (1) 5" xfId="2417"/>
    <cellStyle name="Enter Units (1) 6" xfId="2418"/>
    <cellStyle name="Enter Units (1) 7" xfId="2419"/>
    <cellStyle name="Enter Units (2)" xfId="2420"/>
    <cellStyle name="Enter Units (2) 2" xfId="2421"/>
    <cellStyle name="Enter Units (2) 3" xfId="2422"/>
    <cellStyle name="Enter Units (2) 4" xfId="2423"/>
    <cellStyle name="Enter Units (2) 5" xfId="2424"/>
    <cellStyle name="Enter Units (2) 6" xfId="2425"/>
    <cellStyle name="Enter Units (2) 7" xfId="2426"/>
    <cellStyle name="Entered" xfId="2427"/>
    <cellStyle name="Euro" xfId="2428"/>
    <cellStyle name="Euro 2" xfId="2429"/>
    <cellStyle name="Euro 3" xfId="2430"/>
    <cellStyle name="Euro 4" xfId="2431"/>
    <cellStyle name="Euro 5" xfId="2432"/>
    <cellStyle name="Euro 6" xfId="2433"/>
    <cellStyle name="Euro 7" xfId="2434"/>
    <cellStyle name="EYSheetHeader1" xfId="2437"/>
    <cellStyle name="f1" xfId="2438"/>
    <cellStyle name="F2" xfId="2439"/>
    <cellStyle name="F3" xfId="2440"/>
    <cellStyle name="F4" xfId="2441"/>
    <cellStyle name="F5" xfId="2442"/>
    <cellStyle name="F6" xfId="2443"/>
    <cellStyle name="F7" xfId="2444"/>
    <cellStyle name="F8" xfId="2445"/>
    <cellStyle name="Filter Heading" xfId="2446"/>
    <cellStyle name="Filter Input Date" xfId="2447"/>
    <cellStyle name="Filter Input Text" xfId="2448"/>
    <cellStyle name="Filter Label" xfId="2449"/>
    <cellStyle name="Fixed" xfId="2450"/>
    <cellStyle name="ƒnƒCƒp[ƒŠƒ“ƒN" xfId="2451"/>
    <cellStyle name="form" xfId="2452"/>
    <cellStyle name="Grey" xfId="2453"/>
    <cellStyle name="ha" xfId="2454"/>
    <cellStyle name="Head 1" xfId="2455"/>
    <cellStyle name="HEADER" xfId="2456"/>
    <cellStyle name="Header1" xfId="2457"/>
    <cellStyle name="Header-1-1" xfId="2458"/>
    <cellStyle name="Header2" xfId="2459"/>
    <cellStyle name="Heading" xfId="2460"/>
    <cellStyle name="Heading1" xfId="2461"/>
    <cellStyle name="Heading1 1" xfId="2462"/>
    <cellStyle name="Heading1 1 1" xfId="2463"/>
    <cellStyle name="Heading1_142(from 1 to 10)" xfId="2464"/>
    <cellStyle name="Heading2" xfId="2465"/>
    <cellStyle name="HEADINGS" xfId="2466"/>
    <cellStyle name="HEADINGSTOP" xfId="2467"/>
    <cellStyle name="headoption" xfId="2468"/>
    <cellStyle name="hidden" xfId="2469"/>
    <cellStyle name="HIDE" xfId="2470"/>
    <cellStyle name="HMRCalculated" xfId="2471"/>
    <cellStyle name="HMRInput" xfId="2472"/>
    <cellStyle name="Hoa-Scholl" xfId="2473"/>
    <cellStyle name="i·0" xfId="2474"/>
    <cellStyle name="Indent" xfId="2475"/>
    <cellStyle name="Input [yellow]" xfId="2476"/>
    <cellStyle name="Input Cells" xfId="2477"/>
    <cellStyle name="k1" xfId="2478"/>
    <cellStyle name="k2" xfId="2479"/>
    <cellStyle name="ke" xfId="2480"/>
    <cellStyle name="KENGANG" xfId="2481"/>
    <cellStyle name="khanh" xfId="2482"/>
    <cellStyle name="khanh 2" xfId="2483"/>
    <cellStyle name="khanh 3" xfId="2484"/>
    <cellStyle name="khanh 4" xfId="2485"/>
    <cellStyle name="khanh 5" xfId="2486"/>
    <cellStyle name="khanh 6" xfId="2487"/>
    <cellStyle name="khanh 7" xfId="2488"/>
    <cellStyle name="KHUNG" xfId="2489"/>
    <cellStyle name="Latest Estimate" xfId="2490"/>
    <cellStyle name="Latest Estimate 2" xfId="2491"/>
    <cellStyle name="Latest Estimate 3" xfId="2492"/>
    <cellStyle name="Latest Estimate 4" xfId="2493"/>
    <cellStyle name="Latest Estimate 5" xfId="2494"/>
    <cellStyle name="Latest Estimate 6" xfId="2495"/>
    <cellStyle name="Latest Estimate 7" xfId="2496"/>
    <cellStyle name="Ledger 17 x 11 in" xfId="2497"/>
    <cellStyle name="Ledger 17 x 11 in 2" xfId="2498"/>
    <cellStyle name="Ledger 17 x 11 in 3" xfId="2499"/>
    <cellStyle name="Ledger 17 x 11 in 4" xfId="2500"/>
    <cellStyle name="Ledger 17 x 11 in 5" xfId="2501"/>
    <cellStyle name="Ledger 17 x 11 in 6" xfId="2502"/>
    <cellStyle name="Ledger 17 x 11 in 7" xfId="2503"/>
    <cellStyle name="lien" xfId="2504"/>
    <cellStyle name="lien 2" xfId="2505"/>
    <cellStyle name="lien 3" xfId="2506"/>
    <cellStyle name="lien 4" xfId="2507"/>
    <cellStyle name="lien 5" xfId="2508"/>
    <cellStyle name="lien 6" xfId="2509"/>
    <cellStyle name="lien 7" xfId="2510"/>
    <cellStyle name="Line" xfId="2511"/>
    <cellStyle name="Line 2" xfId="2512"/>
    <cellStyle name="Line 3" xfId="2513"/>
    <cellStyle name="Line 4" xfId="2514"/>
    <cellStyle name="Line 5" xfId="2515"/>
    <cellStyle name="Line 6" xfId="2516"/>
    <cellStyle name="Line 7" xfId="2517"/>
    <cellStyle name="linh" xfId="2518"/>
    <cellStyle name="Link Currency (0)" xfId="2519"/>
    <cellStyle name="Link Currency (0) 2" xfId="2520"/>
    <cellStyle name="Link Currency (0) 3" xfId="2521"/>
    <cellStyle name="Link Currency (0) 4" xfId="2522"/>
    <cellStyle name="Link Currency (0) 5" xfId="2523"/>
    <cellStyle name="Link Currency (0) 6" xfId="2524"/>
    <cellStyle name="Link Currency (0) 7" xfId="2525"/>
    <cellStyle name="Link Currency (2)" xfId="2526"/>
    <cellStyle name="Link Currency (2) 2" xfId="2527"/>
    <cellStyle name="Link Currency (2) 3" xfId="2528"/>
    <cellStyle name="Link Currency (2) 4" xfId="2529"/>
    <cellStyle name="Link Currency (2) 5" xfId="2530"/>
    <cellStyle name="Link Currency (2) 6" xfId="2531"/>
    <cellStyle name="Link Currency (2) 7" xfId="2532"/>
    <cellStyle name="Link Units (0)" xfId="2533"/>
    <cellStyle name="Link Units (0) 2" xfId="2534"/>
    <cellStyle name="Link Units (0) 3" xfId="2535"/>
    <cellStyle name="Link Units (0) 4" xfId="2536"/>
    <cellStyle name="Link Units (0) 5" xfId="2537"/>
    <cellStyle name="Link Units (0) 6" xfId="2538"/>
    <cellStyle name="Link Units (0) 7" xfId="2539"/>
    <cellStyle name="Link Units (1)" xfId="2540"/>
    <cellStyle name="Link Units (1) 2" xfId="2541"/>
    <cellStyle name="Link Units (1) 3" xfId="2542"/>
    <cellStyle name="Link Units (1) 4" xfId="2543"/>
    <cellStyle name="Link Units (1) 5" xfId="2544"/>
    <cellStyle name="Link Units (1) 6" xfId="2545"/>
    <cellStyle name="Link Units (1) 7" xfId="2546"/>
    <cellStyle name="Link Units (2)" xfId="2547"/>
    <cellStyle name="Link Units (2) 2" xfId="2548"/>
    <cellStyle name="Link Units (2) 3" xfId="2549"/>
    <cellStyle name="Link Units (2) 4" xfId="2550"/>
    <cellStyle name="Link Units (2) 5" xfId="2551"/>
    <cellStyle name="Link Units (2) 6" xfId="2552"/>
    <cellStyle name="Link Units (2) 7" xfId="2553"/>
    <cellStyle name="Linked Cells" xfId="2554"/>
    <cellStyle name="List Heading Left Basic" xfId="2555"/>
    <cellStyle name="MARK" xfId="2556"/>
    <cellStyle name="Millares [0]_2AV_M_M " xfId="2557"/>
    <cellStyle name="Millares_2AV_M_M " xfId="2558"/>
    <cellStyle name="Milliers [0]_      " xfId="2559"/>
    <cellStyle name="Milliers_      " xfId="2560"/>
    <cellStyle name="Model" xfId="2561"/>
    <cellStyle name="moi" xfId="2562"/>
    <cellStyle name="Mon?aire [0]_      " xfId="2563"/>
    <cellStyle name="Mon?aire_      " xfId="2564"/>
    <cellStyle name="Moneda [0]_2AV_M_M " xfId="2565"/>
    <cellStyle name="Moneda_2AV_M_M " xfId="2566"/>
    <cellStyle name="Monétaire [0]_      " xfId="2567"/>
    <cellStyle name="Monétaire_      " xfId="2568"/>
    <cellStyle name="n" xfId="2569"/>
    <cellStyle name="n_~5755437" xfId="2570"/>
    <cellStyle name="n_~5755437_DS hoc vien MBA1_level 2_Mail" xfId="2571"/>
    <cellStyle name="n_BC Quy tu ngay 01 den 09 thang 06" xfId="2572"/>
    <cellStyle name="n_BC Quy tu ngay 02 den 16 thang 05" xfId="2573"/>
    <cellStyle name="n_DS hoc vien MBA 2 _level 2_" xfId="2574"/>
    <cellStyle name="n_DS lop MTP_tong hop_Cum" xfId="2575"/>
    <cellStyle name="n_Xoabien" xfId="2576"/>
    <cellStyle name="New" xfId="2577"/>
    <cellStyle name="New 2" xfId="2578"/>
    <cellStyle name="New 3" xfId="2579"/>
    <cellStyle name="New 4" xfId="2580"/>
    <cellStyle name="New 5" xfId="2581"/>
    <cellStyle name="New 6" xfId="2582"/>
    <cellStyle name="New 7" xfId="2583"/>
    <cellStyle name="New Times Roman" xfId="2584"/>
    <cellStyle name="New Times Roman 2" xfId="2585"/>
    <cellStyle name="New Times Roman 3" xfId="2586"/>
    <cellStyle name="New Times Roman 4" xfId="2587"/>
    <cellStyle name="New Times Roman 5" xfId="2588"/>
    <cellStyle name="New Times Roman 6" xfId="2589"/>
    <cellStyle name="New Times Roman 7" xfId="2590"/>
    <cellStyle name="no dec" xfId="2591"/>
    <cellStyle name="NoFill" xfId="2592"/>
    <cellStyle name="ÑONVÒ" xfId="2593"/>
    <cellStyle name="Normal" xfId="0" builtinId="0"/>
    <cellStyle name="Normal - ??1" xfId="2594"/>
    <cellStyle name="Normal - Style1" xfId="2595"/>
    <cellStyle name="Normal - 유형1" xfId="2596"/>
    <cellStyle name="Normal 100" xfId="2597"/>
    <cellStyle name="Normal 101" xfId="2598"/>
    <cellStyle name="Normal 102" xfId="2599"/>
    <cellStyle name="Normal 103" xfId="2600"/>
    <cellStyle name="Normal 104" xfId="2601"/>
    <cellStyle name="Normal 105" xfId="2602"/>
    <cellStyle name="Normal 106" xfId="2603"/>
    <cellStyle name="Normal 12" xfId="2604"/>
    <cellStyle name="Normal 18" xfId="2605"/>
    <cellStyle name="Normal 19" xfId="2606"/>
    <cellStyle name="Normal 2" xfId="6"/>
    <cellStyle name="Normal 2 2" xfId="5"/>
    <cellStyle name="Normal 20" xfId="2607"/>
    <cellStyle name="Normal 22" xfId="2608"/>
    <cellStyle name="Normal 23" xfId="2609"/>
    <cellStyle name="Normal 24" xfId="2610"/>
    <cellStyle name="Normal 25" xfId="2611"/>
    <cellStyle name="Normal 26" xfId="2612"/>
    <cellStyle name="Normal 27" xfId="2613"/>
    <cellStyle name="Normal 28" xfId="2614"/>
    <cellStyle name="Normal 3" xfId="3"/>
    <cellStyle name="Normal 30" xfId="2615"/>
    <cellStyle name="Normal 31" xfId="2616"/>
    <cellStyle name="Normal 33" xfId="2617"/>
    <cellStyle name="Normal 34" xfId="2618"/>
    <cellStyle name="Normal 35" xfId="2619"/>
    <cellStyle name="Normal 36" xfId="2620"/>
    <cellStyle name="Normal 37" xfId="2621"/>
    <cellStyle name="Normal 38" xfId="2622"/>
    <cellStyle name="Normal 39" xfId="2623"/>
    <cellStyle name="Normal 4" xfId="2624"/>
    <cellStyle name="Normal 4 2" xfId="2625"/>
    <cellStyle name="Normal 4 3" xfId="2626"/>
    <cellStyle name="Normal 4 4" xfId="2627"/>
    <cellStyle name="Normal 4 5" xfId="2628"/>
    <cellStyle name="Normal 4 6" xfId="2629"/>
    <cellStyle name="Normal 4 7" xfId="2630"/>
    <cellStyle name="Normal 40" xfId="2631"/>
    <cellStyle name="Normal 41" xfId="2632"/>
    <cellStyle name="Normal 42" xfId="2633"/>
    <cellStyle name="Normal 43" xfId="2634"/>
    <cellStyle name="Normal 44" xfId="2635"/>
    <cellStyle name="Normal 45" xfId="2636"/>
    <cellStyle name="Normal 46" xfId="2637"/>
    <cellStyle name="Normal 47" xfId="2638"/>
    <cellStyle name="Normal 48" xfId="2639"/>
    <cellStyle name="Normal 49" xfId="2640"/>
    <cellStyle name="Normal 5" xfId="2641"/>
    <cellStyle name="Normal 51" xfId="2642"/>
    <cellStyle name="Normal 52" xfId="2643"/>
    <cellStyle name="Normal 53" xfId="2644"/>
    <cellStyle name="Normal 54" xfId="2645"/>
    <cellStyle name="Normal 56" xfId="2646"/>
    <cellStyle name="Normal 57" xfId="2647"/>
    <cellStyle name="Normal 58" xfId="2648"/>
    <cellStyle name="Normal 59" xfId="2649"/>
    <cellStyle name="Normal 6" xfId="2650"/>
    <cellStyle name="Normal 60" xfId="2651"/>
    <cellStyle name="Normal 61" xfId="2652"/>
    <cellStyle name="Normal 62" xfId="2653"/>
    <cellStyle name="Normal 63" xfId="2654"/>
    <cellStyle name="Normal 64" xfId="2655"/>
    <cellStyle name="Normal 65" xfId="2656"/>
    <cellStyle name="Normal 66" xfId="2657"/>
    <cellStyle name="Normal 67" xfId="2658"/>
    <cellStyle name="Normal 68" xfId="2659"/>
    <cellStyle name="Normal 69" xfId="2660"/>
    <cellStyle name="Normal 70" xfId="2661"/>
    <cellStyle name="Normal 71" xfId="2662"/>
    <cellStyle name="Normal 72" xfId="2663"/>
    <cellStyle name="Normal 73" xfId="2664"/>
    <cellStyle name="Normal 74" xfId="2665"/>
    <cellStyle name="Normal 76" xfId="2666"/>
    <cellStyle name="Normal 77" xfId="2667"/>
    <cellStyle name="Normal 78" xfId="2668"/>
    <cellStyle name="Normal 79" xfId="2669"/>
    <cellStyle name="Normal 80" xfId="2670"/>
    <cellStyle name="Normal 82" xfId="2671"/>
    <cellStyle name="Normal 83" xfId="2672"/>
    <cellStyle name="Normal 84" xfId="2673"/>
    <cellStyle name="Normal 85" xfId="2674"/>
    <cellStyle name="Normal 86" xfId="2675"/>
    <cellStyle name="Normal 87" xfId="2676"/>
    <cellStyle name="Normal 90" xfId="2677"/>
    <cellStyle name="Normal 95" xfId="2678"/>
    <cellStyle name="Normal 96" xfId="2679"/>
    <cellStyle name="Normal 97" xfId="2680"/>
    <cellStyle name="Normal 98" xfId="2681"/>
    <cellStyle name="Normal 99" xfId="2682"/>
    <cellStyle name="Normal0,000" xfId="2683"/>
    <cellStyle name="Normal0,000 2" xfId="2684"/>
    <cellStyle name="Normal0,000 3" xfId="2685"/>
    <cellStyle name="Normal0,000 4" xfId="2686"/>
    <cellStyle name="Normal0,000 5" xfId="2687"/>
    <cellStyle name="Normal0,000 6" xfId="2688"/>
    <cellStyle name="Normal0,000 7" xfId="2689"/>
    <cellStyle name="Normal1" xfId="2690"/>
    <cellStyle name="Normal1 2" xfId="2691"/>
    <cellStyle name="Normal1 3" xfId="2692"/>
    <cellStyle name="Normal1 4" xfId="2693"/>
    <cellStyle name="Normal1 5" xfId="2694"/>
    <cellStyle name="Normal1 6" xfId="2695"/>
    <cellStyle name="Normal1 7" xfId="2696"/>
    <cellStyle name="Normale_BP" xfId="2697"/>
    <cellStyle name="normální_A" xfId="2698"/>
    <cellStyle name="Œ…‹æØ‚è [0.00]_ÆÂ¹²" xfId="2699"/>
    <cellStyle name="Œ…‹æØ‚è_Cancel list" xfId="2700"/>
    <cellStyle name="oft Excel]_x000d_&#10;Comment=open=/f ‚ðw’è‚·‚é‚ÆAƒ†[ƒU[’è‹`ŠÖ”‚ðŠÖ”“\‚è•t‚¯‚Ìˆê——‚É“o˜^‚·‚é‚±‚Æ‚ª‚Å‚«‚Ü‚·B_x000d_&#10;Maximized" xfId="2701"/>
    <cellStyle name="oft Excel]_x000d_&#10;Comment=open=/f ‚ðŽw’è‚·‚é‚ÆAƒ†[ƒU[’è‹`ŠÖ”‚ðŠÖ”“\‚è•t‚¯‚Ìˆê——‚É“o˜^‚·‚é‚±‚Æ‚ª‚Å‚«‚Ü‚·B_x000d_&#10;Maximized" xfId="2702"/>
    <cellStyle name="oft Excel]_x000d_&#10;Comment=The open=/f lines load custom functions into the Paste Function list._x000d_&#10;Maximized=2_x000d_&#10;Basics=1_x000d_&#10;A" xfId="2703"/>
    <cellStyle name="oft Excel]_x000d_&#10;Comment=The open=/f lines load custom functions into the Paste Function list._x000d_&#10;Maximized=3_x000d_&#10;Basics=1_x000d_&#10;A" xfId="2704"/>
    <cellStyle name="omma [0]_Mktg Prog" xfId="2705"/>
    <cellStyle name="ormal_Sheet1_1" xfId="2706"/>
    <cellStyle name="Package_numbers" xfId="2707"/>
    <cellStyle name="paint" xfId="2708"/>
    <cellStyle name="Pattern" xfId="2709"/>
    <cellStyle name="per.style" xfId="2710"/>
    <cellStyle name="Percent" xfId="2" builtinId="5"/>
    <cellStyle name="Percent [0]" xfId="2711"/>
    <cellStyle name="Percent [0] 2" xfId="2712"/>
    <cellStyle name="Percent [0] 3" xfId="2713"/>
    <cellStyle name="Percent [0] 4" xfId="2714"/>
    <cellStyle name="Percent [0] 5" xfId="2715"/>
    <cellStyle name="Percent [0] 6" xfId="2716"/>
    <cellStyle name="Percent [0] 7" xfId="2717"/>
    <cellStyle name="Percent [00]" xfId="2718"/>
    <cellStyle name="Percent [00] 2" xfId="2719"/>
    <cellStyle name="Percent [00] 3" xfId="2720"/>
    <cellStyle name="Percent [00] 4" xfId="2721"/>
    <cellStyle name="Percent [00] 5" xfId="2722"/>
    <cellStyle name="Percent [00] 6" xfId="2723"/>
    <cellStyle name="Percent [00] 7" xfId="2724"/>
    <cellStyle name="Percent [2]" xfId="2725"/>
    <cellStyle name="Percent [2] 2" xfId="2726"/>
    <cellStyle name="Percent [2] 3" xfId="2727"/>
    <cellStyle name="Percent [2] 4" xfId="2728"/>
    <cellStyle name="Percent [2] 5" xfId="2729"/>
    <cellStyle name="Percent [2] 6" xfId="2730"/>
    <cellStyle name="Percent [2] 7" xfId="2731"/>
    <cellStyle name="Percent 2" xfId="2732"/>
    <cellStyle name="Percent 3" xfId="2733"/>
    <cellStyle name="PERCENTAGE" xfId="2734"/>
    <cellStyle name="PrePop Currency (0)" xfId="2735"/>
    <cellStyle name="PrePop Currency (0) 2" xfId="2736"/>
    <cellStyle name="PrePop Currency (0) 3" xfId="2737"/>
    <cellStyle name="PrePop Currency (0) 4" xfId="2738"/>
    <cellStyle name="PrePop Currency (0) 5" xfId="2739"/>
    <cellStyle name="PrePop Currency (0) 6" xfId="2740"/>
    <cellStyle name="PrePop Currency (0) 7" xfId="2741"/>
    <cellStyle name="PrePop Currency (2)" xfId="2742"/>
    <cellStyle name="PrePop Currency (2) 2" xfId="2743"/>
    <cellStyle name="PrePop Currency (2) 3" xfId="2744"/>
    <cellStyle name="PrePop Currency (2) 4" xfId="2745"/>
    <cellStyle name="PrePop Currency (2) 5" xfId="2746"/>
    <cellStyle name="PrePop Currency (2) 6" xfId="2747"/>
    <cellStyle name="PrePop Currency (2) 7" xfId="2748"/>
    <cellStyle name="PrePop Units (0)" xfId="2749"/>
    <cellStyle name="PrePop Units (0) 2" xfId="2750"/>
    <cellStyle name="PrePop Units (0) 3" xfId="2751"/>
    <cellStyle name="PrePop Units (0) 4" xfId="2752"/>
    <cellStyle name="PrePop Units (0) 5" xfId="2753"/>
    <cellStyle name="PrePop Units (0) 6" xfId="2754"/>
    <cellStyle name="PrePop Units (0) 7" xfId="2755"/>
    <cellStyle name="PrePop Units (1)" xfId="2756"/>
    <cellStyle name="PrePop Units (1) 2" xfId="2757"/>
    <cellStyle name="PrePop Units (1) 3" xfId="2758"/>
    <cellStyle name="PrePop Units (1) 4" xfId="2759"/>
    <cellStyle name="PrePop Units (1) 5" xfId="2760"/>
    <cellStyle name="PrePop Units (1) 6" xfId="2761"/>
    <cellStyle name="PrePop Units (1) 7" xfId="2762"/>
    <cellStyle name="PrePop Units (2)" xfId="2763"/>
    <cellStyle name="PrePop Units (2) 2" xfId="2764"/>
    <cellStyle name="PrePop Units (2) 3" xfId="2765"/>
    <cellStyle name="PrePop Units (2) 4" xfId="2766"/>
    <cellStyle name="PrePop Units (2) 5" xfId="2767"/>
    <cellStyle name="PrePop Units (2) 6" xfId="2768"/>
    <cellStyle name="PrePop Units (2) 7" xfId="2769"/>
    <cellStyle name="pricing" xfId="2770"/>
    <cellStyle name="Print_header" xfId="2771"/>
    <cellStyle name="PSChar" xfId="2772"/>
    <cellStyle name="PSChar 2" xfId="2773"/>
    <cellStyle name="PSChar 3" xfId="2774"/>
    <cellStyle name="PSChar 4" xfId="2775"/>
    <cellStyle name="PSChar 5" xfId="2776"/>
    <cellStyle name="PSChar 6" xfId="2777"/>
    <cellStyle name="PSChar 7" xfId="2778"/>
    <cellStyle name="PSHeading" xfId="2779"/>
    <cellStyle name="regstoresfromspecstores" xfId="2780"/>
    <cellStyle name="Report Extracted" xfId="2781"/>
    <cellStyle name="RevList" xfId="2782"/>
    <cellStyle name="S—_x0008_" xfId="2783"/>
    <cellStyle name="s]_x000d_&#10;spooler=yes_x000d_&#10;load=_x000d_&#10;Beep=yes_x000d_&#10;NullPort=None_x000d_&#10;BorderWidth=3_x000d_&#10;CursorBlinkRate=1200_x000d_&#10;DoubleClickSpeed=452_x000d_&#10;Programs=co" xfId="2784"/>
    <cellStyle name="s1" xfId="2785"/>
    <cellStyle name="SAPBEXchaText" xfId="2786"/>
    <cellStyle name="SAPBEXstdData" xfId="2787"/>
    <cellStyle name="SAPBEXstdItem" xfId="2788"/>
    <cellStyle name="SAPBEXtitle" xfId="2789"/>
    <cellStyle name="serJet 1200 Series PCL 6" xfId="2790"/>
    <cellStyle name="SHADEDSTORES" xfId="2791"/>
    <cellStyle name="Sheet Title" xfId="2792"/>
    <cellStyle name="Shell" xfId="2793"/>
    <cellStyle name="Siêu nối kết_Doanh thu 03-2004HC" xfId="2794"/>
    <cellStyle name="so" xfId="2795"/>
    <cellStyle name="so 2" xfId="2796"/>
    <cellStyle name="so 3" xfId="2797"/>
    <cellStyle name="so 4" xfId="2798"/>
    <cellStyle name="so 5" xfId="2799"/>
    <cellStyle name="so 6" xfId="2800"/>
    <cellStyle name="so 7" xfId="2801"/>
    <cellStyle name="Spaltenebene_1_主营业务利润明细表" xfId="2802"/>
    <cellStyle name="specstores" xfId="2803"/>
    <cellStyle name="Standard_9. Fixed assets-Additions list" xfId="2804"/>
    <cellStyle name="Style 1" xfId="2805"/>
    <cellStyle name="Style 10" xfId="2806"/>
    <cellStyle name="Style 100" xfId="2807"/>
    <cellStyle name="Style 101" xfId="2808"/>
    <cellStyle name="Style 102" xfId="2809"/>
    <cellStyle name="Style 103" xfId="2810"/>
    <cellStyle name="Style 104" xfId="2811"/>
    <cellStyle name="Style 105" xfId="2812"/>
    <cellStyle name="Style 106" xfId="2813"/>
    <cellStyle name="Style 107" xfId="2814"/>
    <cellStyle name="Style 108" xfId="2815"/>
    <cellStyle name="Style 109" xfId="2816"/>
    <cellStyle name="Style 11" xfId="2817"/>
    <cellStyle name="Style 110" xfId="2818"/>
    <cellStyle name="Style 111" xfId="2819"/>
    <cellStyle name="Style 112" xfId="2820"/>
    <cellStyle name="Style 113" xfId="2821"/>
    <cellStyle name="Style 114" xfId="2822"/>
    <cellStyle name="Style 115" xfId="2823"/>
    <cellStyle name="Style 116" xfId="2824"/>
    <cellStyle name="Style 117" xfId="2825"/>
    <cellStyle name="Style 118" xfId="2826"/>
    <cellStyle name="Style 119" xfId="2827"/>
    <cellStyle name="Style 12" xfId="2828"/>
    <cellStyle name="Style 120" xfId="2829"/>
    <cellStyle name="Style 121" xfId="2830"/>
    <cellStyle name="Style 122" xfId="2831"/>
    <cellStyle name="Style 123" xfId="2832"/>
    <cellStyle name="Style 124" xfId="2833"/>
    <cellStyle name="Style 125" xfId="2834"/>
    <cellStyle name="Style 126" xfId="2835"/>
    <cellStyle name="Style 127" xfId="2836"/>
    <cellStyle name="Style 128" xfId="2837"/>
    <cellStyle name="Style 129" xfId="2838"/>
    <cellStyle name="Style 13" xfId="2839"/>
    <cellStyle name="Style 130" xfId="2840"/>
    <cellStyle name="Style 131" xfId="2841"/>
    <cellStyle name="Style 132" xfId="2842"/>
    <cellStyle name="Style 133" xfId="2843"/>
    <cellStyle name="Style 134" xfId="2844"/>
    <cellStyle name="Style 135" xfId="2845"/>
    <cellStyle name="Style 136" xfId="2846"/>
    <cellStyle name="Style 137" xfId="2847"/>
    <cellStyle name="Style 138" xfId="2848"/>
    <cellStyle name="Style 139" xfId="2849"/>
    <cellStyle name="Style 14" xfId="2850"/>
    <cellStyle name="Style 140" xfId="2851"/>
    <cellStyle name="Style 141" xfId="2852"/>
    <cellStyle name="Style 142" xfId="2853"/>
    <cellStyle name="Style 143" xfId="2854"/>
    <cellStyle name="Style 144" xfId="2855"/>
    <cellStyle name="Style 145" xfId="2856"/>
    <cellStyle name="Style 146" xfId="2857"/>
    <cellStyle name="Style 147" xfId="2858"/>
    <cellStyle name="Style 148" xfId="2859"/>
    <cellStyle name="Style 149" xfId="2860"/>
    <cellStyle name="Style 15" xfId="2861"/>
    <cellStyle name="Style 150" xfId="2862"/>
    <cellStyle name="Style 151" xfId="2863"/>
    <cellStyle name="Style 152" xfId="2864"/>
    <cellStyle name="Style 153" xfId="2865"/>
    <cellStyle name="Style 154" xfId="2866"/>
    <cellStyle name="Style 155" xfId="2867"/>
    <cellStyle name="Style 156" xfId="2868"/>
    <cellStyle name="Style 157" xfId="2869"/>
    <cellStyle name="Style 158" xfId="2870"/>
    <cellStyle name="Style 159" xfId="2871"/>
    <cellStyle name="Style 16" xfId="2872"/>
    <cellStyle name="Style 160" xfId="2873"/>
    <cellStyle name="Style 161" xfId="2874"/>
    <cellStyle name="Style 162" xfId="2875"/>
    <cellStyle name="Style 163" xfId="2876"/>
    <cellStyle name="Style 164" xfId="2877"/>
    <cellStyle name="Style 165" xfId="2878"/>
    <cellStyle name="Style 166" xfId="2879"/>
    <cellStyle name="Style 167" xfId="2880"/>
    <cellStyle name="Style 168" xfId="2881"/>
    <cellStyle name="Style 169" xfId="2882"/>
    <cellStyle name="Style 17" xfId="2883"/>
    <cellStyle name="Style 170" xfId="2884"/>
    <cellStyle name="Style 171" xfId="2885"/>
    <cellStyle name="Style 172" xfId="2886"/>
    <cellStyle name="Style 173" xfId="2887"/>
    <cellStyle name="Style 174" xfId="2888"/>
    <cellStyle name="Style 175" xfId="2889"/>
    <cellStyle name="Style 176" xfId="2890"/>
    <cellStyle name="Style 177" xfId="2891"/>
    <cellStyle name="Style 178" xfId="2892"/>
    <cellStyle name="Style 179" xfId="2893"/>
    <cellStyle name="Style 18" xfId="2894"/>
    <cellStyle name="Style 180" xfId="2895"/>
    <cellStyle name="Style 181" xfId="2896"/>
    <cellStyle name="Style 182" xfId="2897"/>
    <cellStyle name="Style 183" xfId="2898"/>
    <cellStyle name="Style 184" xfId="2899"/>
    <cellStyle name="Style 185" xfId="2900"/>
    <cellStyle name="Style 186" xfId="2901"/>
    <cellStyle name="Style 187" xfId="2902"/>
    <cellStyle name="Style 188" xfId="2903"/>
    <cellStyle name="Style 189" xfId="2904"/>
    <cellStyle name="Style 19" xfId="2905"/>
    <cellStyle name="Style 190" xfId="2906"/>
    <cellStyle name="Style 191" xfId="2907"/>
    <cellStyle name="Style 192" xfId="2908"/>
    <cellStyle name="Style 193" xfId="2909"/>
    <cellStyle name="Style 194" xfId="2910"/>
    <cellStyle name="Style 195" xfId="2911"/>
    <cellStyle name="Style 196" xfId="2912"/>
    <cellStyle name="Style 197" xfId="2913"/>
    <cellStyle name="Style 198" xfId="2914"/>
    <cellStyle name="Style 199" xfId="2915"/>
    <cellStyle name="Style 2" xfId="2916"/>
    <cellStyle name="Style 20" xfId="2917"/>
    <cellStyle name="Style 200" xfId="2918"/>
    <cellStyle name="Style 201" xfId="2919"/>
    <cellStyle name="Style 202" xfId="2920"/>
    <cellStyle name="Style 203" xfId="2921"/>
    <cellStyle name="Style 204" xfId="2922"/>
    <cellStyle name="Style 205" xfId="2923"/>
    <cellStyle name="Style 206" xfId="2924"/>
    <cellStyle name="Style 207" xfId="2925"/>
    <cellStyle name="Style 208" xfId="2926"/>
    <cellStyle name="Style 209" xfId="2927"/>
    <cellStyle name="Style 21" xfId="2928"/>
    <cellStyle name="Style 210" xfId="2929"/>
    <cellStyle name="Style 211" xfId="2930"/>
    <cellStyle name="Style 212" xfId="2931"/>
    <cellStyle name="Style 213" xfId="2932"/>
    <cellStyle name="Style 214" xfId="2933"/>
    <cellStyle name="Style 215" xfId="2934"/>
    <cellStyle name="Style 216" xfId="2935"/>
    <cellStyle name="Style 217" xfId="2936"/>
    <cellStyle name="Style 218" xfId="2937"/>
    <cellStyle name="Style 219" xfId="2938"/>
    <cellStyle name="Style 22" xfId="2939"/>
    <cellStyle name="Style 220" xfId="2940"/>
    <cellStyle name="Style 221" xfId="2941"/>
    <cellStyle name="Style 222" xfId="2942"/>
    <cellStyle name="Style 223" xfId="2943"/>
    <cellStyle name="Style 224" xfId="2944"/>
    <cellStyle name="Style 225" xfId="2945"/>
    <cellStyle name="Style 226" xfId="2946"/>
    <cellStyle name="Style 227" xfId="2947"/>
    <cellStyle name="Style 228" xfId="2948"/>
    <cellStyle name="Style 229" xfId="2949"/>
    <cellStyle name="Style 23" xfId="2950"/>
    <cellStyle name="Style 230" xfId="2951"/>
    <cellStyle name="Style 231" xfId="2952"/>
    <cellStyle name="Style 232" xfId="2953"/>
    <cellStyle name="Style 233" xfId="2954"/>
    <cellStyle name="Style 234" xfId="2955"/>
    <cellStyle name="Style 235" xfId="2956"/>
    <cellStyle name="Style 236" xfId="2957"/>
    <cellStyle name="Style 237" xfId="2958"/>
    <cellStyle name="Style 238" xfId="2959"/>
    <cellStyle name="Style 239" xfId="2960"/>
    <cellStyle name="Style 24" xfId="2961"/>
    <cellStyle name="Style 240" xfId="2962"/>
    <cellStyle name="Style 241" xfId="2963"/>
    <cellStyle name="Style 242" xfId="2964"/>
    <cellStyle name="Style 243" xfId="2965"/>
    <cellStyle name="Style 244" xfId="2966"/>
    <cellStyle name="Style 245" xfId="2967"/>
    <cellStyle name="Style 246" xfId="2968"/>
    <cellStyle name="Style 247" xfId="2969"/>
    <cellStyle name="Style 248" xfId="2970"/>
    <cellStyle name="Style 249" xfId="2971"/>
    <cellStyle name="Style 25" xfId="2972"/>
    <cellStyle name="Style 250" xfId="2973"/>
    <cellStyle name="Style 251" xfId="2974"/>
    <cellStyle name="Style 252" xfId="2975"/>
    <cellStyle name="Style 253" xfId="2976"/>
    <cellStyle name="Style 254" xfId="2977"/>
    <cellStyle name="Style 255" xfId="2978"/>
    <cellStyle name="Style 26" xfId="2979"/>
    <cellStyle name="Style 27" xfId="2980"/>
    <cellStyle name="Style 28" xfId="2981"/>
    <cellStyle name="Style 29" xfId="2982"/>
    <cellStyle name="Style 3" xfId="2983"/>
    <cellStyle name="Style 30" xfId="2984"/>
    <cellStyle name="Style 31" xfId="2985"/>
    <cellStyle name="Style 32" xfId="2986"/>
    <cellStyle name="Style 33" xfId="2987"/>
    <cellStyle name="Style 34" xfId="2988"/>
    <cellStyle name="Style 35" xfId="2989"/>
    <cellStyle name="Style 36" xfId="2990"/>
    <cellStyle name="Style 37" xfId="2991"/>
    <cellStyle name="Style 38" xfId="2992"/>
    <cellStyle name="Style 39" xfId="2993"/>
    <cellStyle name="Style 4" xfId="2994"/>
    <cellStyle name="Style 40" xfId="2995"/>
    <cellStyle name="Style 41" xfId="2996"/>
    <cellStyle name="Style 42" xfId="2997"/>
    <cellStyle name="Style 43" xfId="2998"/>
    <cellStyle name="Style 44" xfId="2999"/>
    <cellStyle name="Style 45" xfId="3000"/>
    <cellStyle name="Style 46" xfId="3001"/>
    <cellStyle name="Style 47" xfId="3002"/>
    <cellStyle name="Style 48" xfId="3003"/>
    <cellStyle name="Style 49" xfId="3004"/>
    <cellStyle name="Style 5" xfId="3005"/>
    <cellStyle name="Style 50" xfId="3006"/>
    <cellStyle name="Style 51" xfId="3007"/>
    <cellStyle name="Style 52" xfId="3008"/>
    <cellStyle name="Style 53" xfId="3009"/>
    <cellStyle name="Style 54" xfId="3010"/>
    <cellStyle name="Style 55" xfId="3011"/>
    <cellStyle name="Style 56" xfId="3012"/>
    <cellStyle name="Style 57" xfId="3013"/>
    <cellStyle name="Style 58" xfId="3014"/>
    <cellStyle name="Style 59" xfId="3015"/>
    <cellStyle name="Style 6" xfId="3016"/>
    <cellStyle name="Style 60" xfId="3017"/>
    <cellStyle name="Style 61" xfId="3018"/>
    <cellStyle name="Style 62" xfId="3019"/>
    <cellStyle name="Style 63" xfId="3020"/>
    <cellStyle name="Style 64" xfId="3021"/>
    <cellStyle name="Style 65" xfId="3022"/>
    <cellStyle name="Style 66" xfId="3023"/>
    <cellStyle name="Style 67" xfId="3024"/>
    <cellStyle name="Style 68" xfId="3025"/>
    <cellStyle name="Style 69" xfId="3026"/>
    <cellStyle name="Style 7" xfId="3027"/>
    <cellStyle name="Style 70" xfId="3028"/>
    <cellStyle name="Style 71" xfId="3029"/>
    <cellStyle name="Style 72" xfId="3030"/>
    <cellStyle name="Style 73" xfId="3031"/>
    <cellStyle name="Style 74" xfId="3032"/>
    <cellStyle name="Style 75" xfId="3033"/>
    <cellStyle name="Style 76" xfId="3034"/>
    <cellStyle name="Style 77" xfId="3035"/>
    <cellStyle name="Style 78" xfId="3036"/>
    <cellStyle name="Style 79" xfId="3037"/>
    <cellStyle name="Style 8" xfId="3038"/>
    <cellStyle name="Style 80" xfId="3039"/>
    <cellStyle name="Style 81" xfId="3040"/>
    <cellStyle name="Style 82" xfId="3041"/>
    <cellStyle name="Style 83" xfId="3042"/>
    <cellStyle name="Style 84" xfId="3043"/>
    <cellStyle name="Style 85" xfId="3044"/>
    <cellStyle name="Style 86" xfId="3045"/>
    <cellStyle name="Style 87" xfId="3046"/>
    <cellStyle name="Style 88" xfId="3047"/>
    <cellStyle name="Style 89" xfId="3048"/>
    <cellStyle name="Style 9" xfId="3049"/>
    <cellStyle name="Style 90" xfId="3050"/>
    <cellStyle name="Style 91" xfId="3051"/>
    <cellStyle name="Style 92" xfId="3052"/>
    <cellStyle name="Style 93" xfId="3053"/>
    <cellStyle name="Style 94" xfId="3054"/>
    <cellStyle name="Style 95" xfId="3055"/>
    <cellStyle name="Style 96" xfId="3056"/>
    <cellStyle name="Style 97" xfId="3057"/>
    <cellStyle name="Style 98" xfId="3058"/>
    <cellStyle name="Style 99" xfId="3059"/>
    <cellStyle name="Style Date" xfId="3060"/>
    <cellStyle name="Style_OTC" xfId="3061"/>
    <cellStyle name="STYLE1" xfId="3062"/>
    <cellStyle name="STYLE1 2" xfId="3063"/>
    <cellStyle name="STYLE1 3" xfId="3064"/>
    <cellStyle name="STYLE1 4" xfId="3065"/>
    <cellStyle name="STYLE1 5" xfId="3066"/>
    <cellStyle name="STYLE1 6" xfId="3067"/>
    <cellStyle name="STYLE1 7" xfId="3068"/>
    <cellStyle name="STYLE2" xfId="3069"/>
    <cellStyle name="STYLE3" xfId="3070"/>
    <cellStyle name="STYLE4" xfId="3071"/>
    <cellStyle name="STYLE5" xfId="3072"/>
    <cellStyle name="STYLE6" xfId="3073"/>
    <cellStyle name="subhead" xfId="3074"/>
    <cellStyle name="SubHeading" xfId="3075"/>
    <cellStyle name="SubTitle" xfId="3076"/>
    <cellStyle name="Subtotal" xfId="3077"/>
    <cellStyle name="T" xfId="3078"/>
    <cellStyle name="T_~5755437" xfId="3079"/>
    <cellStyle name="T_~5755437_5 Years Plan_26 Aug 2010 (NORMAL PLAN - Final)" xfId="3080"/>
    <cellStyle name="T_~5755437_DS hoc vien MBA1_level 2_Mail" xfId="3081"/>
    <cellStyle name="T_~5755437_DS hoc vien MBA1_level 2_Mail_5 Years Plan_26 Aug 2010 (NORMAL PLAN - Final)" xfId="3082"/>
    <cellStyle name="T_2007_____Bao cao tai chinh_03" xfId="3083"/>
    <cellStyle name="T_2007_____Bao cao tai chinh_03_5 Years Plan_26 Aug 2010 (NORMAL PLAN - Final)" xfId="3084"/>
    <cellStyle name="T_2007_____Bao cao tai chinh_06" xfId="3085"/>
    <cellStyle name="T_2007_____Bao cao tai chinh_06_5 Years Plan_26 Aug 2010 (NORMAL PLAN - Final)" xfId="3086"/>
    <cellStyle name="T_5 Years Plan_26 Aug 2010 (NORMAL PLAN - Final)" xfId="3087"/>
    <cellStyle name="T_Bao cao kttb milk yomilkYAO-mien bac" xfId="3088"/>
    <cellStyle name="T_Bao cao kttb milk yomilkYAO-mien bac 2" xfId="3089"/>
    <cellStyle name="T_Bao cao kttb milk yomilkYAO-mien bac 3" xfId="3090"/>
    <cellStyle name="T_Bao cao kttb milk yomilkYAO-mien bac 4" xfId="3091"/>
    <cellStyle name="T_Bao cao kttb milk yomilkYAO-mien bac 5" xfId="3092"/>
    <cellStyle name="T_Bao cao kttb milk yomilkYAO-mien bac 6" xfId="3093"/>
    <cellStyle name="T_Bao cao kttb milk yomilkYAO-mien bac 7" xfId="3094"/>
    <cellStyle name="T_Bao cao kttb milk yomilkYAO-mien bac_Business 2007-T03" xfId="3095"/>
    <cellStyle name="T_Bao cao kttb milk yomilkYAO-mien bac_Business 2007-T03 2" xfId="3096"/>
    <cellStyle name="T_Bao cao kttb milk yomilkYAO-mien bac_Business 2007-T03 3" xfId="3097"/>
    <cellStyle name="T_Bao cao kttb milk yomilkYAO-mien bac_Business 2007-T03 4" xfId="3098"/>
    <cellStyle name="T_Bao cao kttb milk yomilkYAO-mien bac_Business 2007-T03 5" xfId="3099"/>
    <cellStyle name="T_Bao cao kttb milk yomilkYAO-mien bac_Business 2007-T03 6" xfId="3100"/>
    <cellStyle name="T_Bao cao kttb milk yomilkYAO-mien bac_Business 2007-T03 7" xfId="3101"/>
    <cellStyle name="T_BaoCaoTPCookies_ thang1_2007" xfId="3102"/>
    <cellStyle name="T_BaoCaoTPCookies_ thang1_2007 2" xfId="3103"/>
    <cellStyle name="T_BaoCaoTPCookies_ thang1_2007 3" xfId="3104"/>
    <cellStyle name="T_BaoCaoTPCookies_ thang1_2007 4" xfId="3105"/>
    <cellStyle name="T_BaoCaoTPCookies_ thang1_2007 5" xfId="3106"/>
    <cellStyle name="T_BaoCaoTPCookies_ thang1_2007 6" xfId="3107"/>
    <cellStyle name="T_BaoCaoTPCookies_ thang1_2007 7" xfId="3108"/>
    <cellStyle name="T_BC Quy tu ngay 01 den 09 thang 06" xfId="3109"/>
    <cellStyle name="T_BC Quy tu ngay 01 den 09 thang 06_5 Years Plan_26 Aug 2010 (NORMAL PLAN - Final)" xfId="3110"/>
    <cellStyle name="T_BC Quy tu ngay 02 den 16 thang 05" xfId="3111"/>
    <cellStyle name="T_BC Quy tu ngay 02 den 16 thang 05_5 Years Plan_26 Aug 2010 (NORMAL PLAN - Final)" xfId="3112"/>
    <cellStyle name="T_bc_km_ngay" xfId="3113"/>
    <cellStyle name="T_bc_km_ngay 2" xfId="3114"/>
    <cellStyle name="T_bc_km_ngay 3" xfId="3115"/>
    <cellStyle name="T_bc_km_ngay 4" xfId="3116"/>
    <cellStyle name="T_bc_km_ngay 5" xfId="3117"/>
    <cellStyle name="T_bc_km_ngay 6" xfId="3118"/>
    <cellStyle name="T_bc_km_ngay 7" xfId="3119"/>
    <cellStyle name="T_bc_km_ngay_Business 2007-T03" xfId="3120"/>
    <cellStyle name="T_bc_km_ngay_Business 2007-T03 2" xfId="3121"/>
    <cellStyle name="T_bc_km_ngay_Business 2007-T03 3" xfId="3122"/>
    <cellStyle name="T_bc_km_ngay_Business 2007-T03 4" xfId="3123"/>
    <cellStyle name="T_bc_km_ngay_Business 2007-T03 5" xfId="3124"/>
    <cellStyle name="T_bc_km_ngay_Business 2007-T03 6" xfId="3125"/>
    <cellStyle name="T_bc_km_ngay_Business 2007-T03 7" xfId="3126"/>
    <cellStyle name="T_Book1" xfId="3127"/>
    <cellStyle name="T_Book1 2" xfId="3128"/>
    <cellStyle name="T_Book1 3" xfId="3129"/>
    <cellStyle name="T_Book1 4" xfId="3130"/>
    <cellStyle name="T_Book1 5" xfId="3131"/>
    <cellStyle name="T_Book1 6" xfId="3132"/>
    <cellStyle name="T_Book1 7" xfId="3133"/>
    <cellStyle name="T_Book1_1" xfId="3134"/>
    <cellStyle name="T_Book1_1 2" xfId="3135"/>
    <cellStyle name="T_Book1_1 3" xfId="3136"/>
    <cellStyle name="T_Book1_1 4" xfId="3137"/>
    <cellStyle name="T_Book1_1 5" xfId="3138"/>
    <cellStyle name="T_Book1_1 6" xfId="3139"/>
    <cellStyle name="T_Book1_1 7" xfId="3140"/>
    <cellStyle name="T_Book1_Business 2007-T03" xfId="3141"/>
    <cellStyle name="T_Budget_2006_CPN Holland_16-11-05_Final" xfId="3142"/>
    <cellStyle name="T_Budget_2006_CPN Holland_16-11-05_Final_5 Years Plan_26 Aug 2010 (NORMAL PLAN - Final)" xfId="3143"/>
    <cellStyle name="T_Budget_2006_CPN Holland_16-11-05_Final_Business 2007-T03" xfId="3144"/>
    <cellStyle name="T_Budget_2006_CPN Holland_16-11-05_Final_TGDD-Financial Model-hybrid case-140708" xfId="3145"/>
    <cellStyle name="T_Budget_2006_CPN Holland_16-11-05_Final_TGDD-Financial Model-hybrid case-140708 2" xfId="3146"/>
    <cellStyle name="T_Budget_2006_CPN Holland_16-11-05_Final_TGDD-Financial Model-hybrid case-140708 3" xfId="3147"/>
    <cellStyle name="T_Budget_2006_CPN Holland_16-11-05_Final_TGDD-Financial Model-hybrid case-140708 4" xfId="3148"/>
    <cellStyle name="T_Budget_2006_CPN Holland_16-11-05_Final_TGDD-Financial Model-hybrid case-140708 5" xfId="3149"/>
    <cellStyle name="T_Budget_2006_CPN Holland_16-11-05_Final_TGDD-Financial Model-hybrid case-140708 6" xfId="3150"/>
    <cellStyle name="T_Budget_2006_CPN Holland_16-11-05_Final_TGDD-Financial Model-hybrid case-140708 7" xfId="3151"/>
    <cellStyle name="T_Business 2007-T03" xfId="3152"/>
    <cellStyle name="T_Cac bao cao TB  Milk-Yomilk-co Ke- CK 1-Vinh Thang" xfId="3153"/>
    <cellStyle name="T_Cac bao cao TB  Milk-Yomilk-co Ke- CK 1-Vinh Thang 2" xfId="3154"/>
    <cellStyle name="T_Cac bao cao TB  Milk-Yomilk-co Ke- CK 1-Vinh Thang 3" xfId="3155"/>
    <cellStyle name="T_Cac bao cao TB  Milk-Yomilk-co Ke- CK 1-Vinh Thang 4" xfId="3156"/>
    <cellStyle name="T_Cac bao cao TB  Milk-Yomilk-co Ke- CK 1-Vinh Thang 5" xfId="3157"/>
    <cellStyle name="T_Cac bao cao TB  Milk-Yomilk-co Ke- CK 1-Vinh Thang 6" xfId="3158"/>
    <cellStyle name="T_Cac bao cao TB  Milk-Yomilk-co Ke- CK 1-Vinh Thang 7" xfId="3159"/>
    <cellStyle name="T_Cac bao cao TB  Milk-Yomilk-co Ke- CK 1-Vinh Thang_Business 2007-T03" xfId="3160"/>
    <cellStyle name="T_cham diem Milk chu ky2-ANH MINH" xfId="3161"/>
    <cellStyle name="T_cham diem Milk chu ky2-ANH MINH 2" xfId="3162"/>
    <cellStyle name="T_cham diem Milk chu ky2-ANH MINH 3" xfId="3163"/>
    <cellStyle name="T_cham diem Milk chu ky2-ANH MINH 4" xfId="3164"/>
    <cellStyle name="T_cham diem Milk chu ky2-ANH MINH 5" xfId="3165"/>
    <cellStyle name="T_cham diem Milk chu ky2-ANH MINH 6" xfId="3166"/>
    <cellStyle name="T_cham diem Milk chu ky2-ANH MINH 7" xfId="3167"/>
    <cellStyle name="T_cham diem Milk chu ky2-ANH MINH_Business 2007-T03" xfId="3168"/>
    <cellStyle name="T_cham diem Milk chu ky2-ANH MINH_Business 2007-T03 2" xfId="3169"/>
    <cellStyle name="T_cham diem Milk chu ky2-ANH MINH_Business 2007-T03 3" xfId="3170"/>
    <cellStyle name="T_cham diem Milk chu ky2-ANH MINH_Business 2007-T03 4" xfId="3171"/>
    <cellStyle name="T_cham diem Milk chu ky2-ANH MINH_Business 2007-T03 5" xfId="3172"/>
    <cellStyle name="T_cham diem Milk chu ky2-ANH MINH_Business 2007-T03 6" xfId="3173"/>
    <cellStyle name="T_cham diem Milk chu ky2-ANH MINH_Business 2007-T03 7" xfId="3174"/>
    <cellStyle name="T_cham trung bay ck 1 m.Bac milk co ke 2" xfId="3175"/>
    <cellStyle name="T_cham trung bay ck 1 m.Bac milk co ke 2 2" xfId="3176"/>
    <cellStyle name="T_cham trung bay ck 1 m.Bac milk co ke 2 3" xfId="3177"/>
    <cellStyle name="T_cham trung bay ck 1 m.Bac milk co ke 2 4" xfId="3178"/>
    <cellStyle name="T_cham trung bay ck 1 m.Bac milk co ke 2 5" xfId="3179"/>
    <cellStyle name="T_cham trung bay ck 1 m.Bac milk co ke 2 6" xfId="3180"/>
    <cellStyle name="T_cham trung bay ck 1 m.Bac milk co ke 2 7" xfId="3181"/>
    <cellStyle name="T_cham trung bay ck 1 m.Bac milk co ke 2_Business 2007-T03" xfId="3182"/>
    <cellStyle name="T_cham trung bay ck 1 m.Bac milk co ke 2_Business 2007-T03 2" xfId="3183"/>
    <cellStyle name="T_cham trung bay ck 1 m.Bac milk co ke 2_Business 2007-T03 3" xfId="3184"/>
    <cellStyle name="T_cham trung bay ck 1 m.Bac milk co ke 2_Business 2007-T03 4" xfId="3185"/>
    <cellStyle name="T_cham trung bay ck 1 m.Bac milk co ke 2_Business 2007-T03 5" xfId="3186"/>
    <cellStyle name="T_cham trung bay ck 1 m.Bac milk co ke 2_Business 2007-T03 6" xfId="3187"/>
    <cellStyle name="T_cham trung bay ck 1 m.Bac milk co ke 2_Business 2007-T03 7" xfId="3188"/>
    <cellStyle name="T_cham trung bay yao smart milk ck 2 mien Bac" xfId="3189"/>
    <cellStyle name="T_cham trung bay yao smart milk ck 2 mien Bac 2" xfId="3190"/>
    <cellStyle name="T_cham trung bay yao smart milk ck 2 mien Bac 3" xfId="3191"/>
    <cellStyle name="T_cham trung bay yao smart milk ck 2 mien Bac 4" xfId="3192"/>
    <cellStyle name="T_cham trung bay yao smart milk ck 2 mien Bac 5" xfId="3193"/>
    <cellStyle name="T_cham trung bay yao smart milk ck 2 mien Bac 6" xfId="3194"/>
    <cellStyle name="T_cham trung bay yao smart milk ck 2 mien Bac 7" xfId="3195"/>
    <cellStyle name="T_cham trung bay yao smart milk ck 2 mien Bac_Business 2007-T03" xfId="3196"/>
    <cellStyle name="T_danh sach chua nop bcao trung bay sua chua  tinh den 1-3-06" xfId="3197"/>
    <cellStyle name="T_danh sach chua nop bcao trung bay sua chua  tinh den 1-3-06 2" xfId="3198"/>
    <cellStyle name="T_danh sach chua nop bcao trung bay sua chua  tinh den 1-3-06 3" xfId="3199"/>
    <cellStyle name="T_danh sach chua nop bcao trung bay sua chua  tinh den 1-3-06 4" xfId="3200"/>
    <cellStyle name="T_danh sach chua nop bcao trung bay sua chua  tinh den 1-3-06 5" xfId="3201"/>
    <cellStyle name="T_danh sach chua nop bcao trung bay sua chua  tinh den 1-3-06 6" xfId="3202"/>
    <cellStyle name="T_danh sach chua nop bcao trung bay sua chua  tinh den 1-3-06 7" xfId="3203"/>
    <cellStyle name="T_danh sach chua nop bcao trung bay sua chua  tinh den 1-3-06_Business 2007-T03" xfId="3204"/>
    <cellStyle name="T_Danh sach KH TB MilkYomilk Yao  Smart chu ky 2-Vinh Thang" xfId="3205"/>
    <cellStyle name="T_Danh sach KH TB MilkYomilk Yao  Smart chu ky 2-Vinh Thang 2" xfId="3206"/>
    <cellStyle name="T_Danh sach KH TB MilkYomilk Yao  Smart chu ky 2-Vinh Thang 3" xfId="3207"/>
    <cellStyle name="T_Danh sach KH TB MilkYomilk Yao  Smart chu ky 2-Vinh Thang 4" xfId="3208"/>
    <cellStyle name="T_Danh sach KH TB MilkYomilk Yao  Smart chu ky 2-Vinh Thang 5" xfId="3209"/>
    <cellStyle name="T_Danh sach KH TB MilkYomilk Yao  Smart chu ky 2-Vinh Thang 6" xfId="3210"/>
    <cellStyle name="T_Danh sach KH TB MilkYomilk Yao  Smart chu ky 2-Vinh Thang 7" xfId="3211"/>
    <cellStyle name="T_Danh sach KH TB MilkYomilk Yao  Smart chu ky 2-Vinh Thang_Business 2007-T03" xfId="3212"/>
    <cellStyle name="T_Danh sach KH trung bay MilkYomilk co ke chu ky 2-Vinh Thang" xfId="3213"/>
    <cellStyle name="T_Danh sach KH trung bay MilkYomilk co ke chu ky 2-Vinh Thang 2" xfId="3214"/>
    <cellStyle name="T_Danh sach KH trung bay MilkYomilk co ke chu ky 2-Vinh Thang 3" xfId="3215"/>
    <cellStyle name="T_Danh sach KH trung bay MilkYomilk co ke chu ky 2-Vinh Thang 4" xfId="3216"/>
    <cellStyle name="T_Danh sach KH trung bay MilkYomilk co ke chu ky 2-Vinh Thang 5" xfId="3217"/>
    <cellStyle name="T_Danh sach KH trung bay MilkYomilk co ke chu ky 2-Vinh Thang 6" xfId="3218"/>
    <cellStyle name="T_Danh sach KH trung bay MilkYomilk co ke chu ky 2-Vinh Thang 7" xfId="3219"/>
    <cellStyle name="T_Danh sach KH trung bay MilkYomilk co ke chu ky 2-Vinh Thang_Business 2007-T03" xfId="3220"/>
    <cellStyle name="T_DD0,4 LHien" xfId="3221"/>
    <cellStyle name="T_DD0,4 LHien_5 Years Plan_26 Aug 2010 (NORMAL PLAN - Final)" xfId="3222"/>
    <cellStyle name="T_DS hoc vien MBA 2 _level 2_" xfId="3223"/>
    <cellStyle name="T_DS hoc vien MBA 2 _level 2__5 Years Plan_26 Aug 2010 (NORMAL PLAN - Final)" xfId="3224"/>
    <cellStyle name="T_DS lop MTP_tong hop_Cum" xfId="3225"/>
    <cellStyle name="T_DS lop MTP_tong hop_Cum_5 Years Plan_26 Aug 2010 (NORMAL PLAN - Final)" xfId="3226"/>
    <cellStyle name="T_DSACH MILK YO MILK CK 2 M.BAC" xfId="3227"/>
    <cellStyle name="T_DSACH MILK YO MILK CK 2 M.BAC 2" xfId="3228"/>
    <cellStyle name="T_DSACH MILK YO MILK CK 2 M.BAC 3" xfId="3229"/>
    <cellStyle name="T_DSACH MILK YO MILK CK 2 M.BAC 4" xfId="3230"/>
    <cellStyle name="T_DSACH MILK YO MILK CK 2 M.BAC 5" xfId="3231"/>
    <cellStyle name="T_DSACH MILK YO MILK CK 2 M.BAC 6" xfId="3232"/>
    <cellStyle name="T_DSACH MILK YO MILK CK 2 M.BAC 7" xfId="3233"/>
    <cellStyle name="T_DSACH MILK YO MILK CK 2 M.BAC_Business 2007-T03" xfId="3234"/>
    <cellStyle name="T_DSACH MILK YO MILK CK 2 M.BAC_Business 2007-T03 2" xfId="3235"/>
    <cellStyle name="T_DSACH MILK YO MILK CK 2 M.BAC_Business 2007-T03 3" xfId="3236"/>
    <cellStyle name="T_DSACH MILK YO MILK CK 2 M.BAC_Business 2007-T03 4" xfId="3237"/>
    <cellStyle name="T_DSACH MILK YO MILK CK 2 M.BAC_Business 2007-T03 5" xfId="3238"/>
    <cellStyle name="T_DSACH MILK YO MILK CK 2 M.BAC_Business 2007-T03 6" xfId="3239"/>
    <cellStyle name="T_DSACH MILK YO MILK CK 2 M.BAC_Business 2007-T03 7" xfId="3240"/>
    <cellStyle name="T_DSKH Tbay Milk , Yomilk CK 2 Vu Thi Hanh" xfId="3241"/>
    <cellStyle name="T_DSKH Tbay Milk , Yomilk CK 2 Vu Thi Hanh 2" xfId="3242"/>
    <cellStyle name="T_DSKH Tbay Milk , Yomilk CK 2 Vu Thi Hanh 3" xfId="3243"/>
    <cellStyle name="T_DSKH Tbay Milk , Yomilk CK 2 Vu Thi Hanh 4" xfId="3244"/>
    <cellStyle name="T_DSKH Tbay Milk , Yomilk CK 2 Vu Thi Hanh 5" xfId="3245"/>
    <cellStyle name="T_DSKH Tbay Milk , Yomilk CK 2 Vu Thi Hanh 6" xfId="3246"/>
    <cellStyle name="T_DSKH Tbay Milk , Yomilk CK 2 Vu Thi Hanh 7" xfId="3247"/>
    <cellStyle name="T_DSKH Tbay Milk , Yomilk CK 2 Vu Thi Hanh_Business 2007-T03" xfId="3248"/>
    <cellStyle name="T_form ton kho CK 2 tuan 8" xfId="3249"/>
    <cellStyle name="T_form ton kho CK 2 tuan 8 2" xfId="3250"/>
    <cellStyle name="T_form ton kho CK 2 tuan 8 3" xfId="3251"/>
    <cellStyle name="T_form ton kho CK 2 tuan 8 4" xfId="3252"/>
    <cellStyle name="T_form ton kho CK 2 tuan 8 5" xfId="3253"/>
    <cellStyle name="T_form ton kho CK 2 tuan 8 6" xfId="3254"/>
    <cellStyle name="T_form ton kho CK 2 tuan 8 7" xfId="3255"/>
    <cellStyle name="T_form ton kho CK 2 tuan 8_Business 2007-T03" xfId="3256"/>
    <cellStyle name="T_form ton kho CK 2 tuan 8_Business 2007-T03 2" xfId="3257"/>
    <cellStyle name="T_form ton kho CK 2 tuan 8_Business 2007-T03 3" xfId="3258"/>
    <cellStyle name="T_form ton kho CK 2 tuan 8_Business 2007-T03 4" xfId="3259"/>
    <cellStyle name="T_form ton kho CK 2 tuan 8_Business 2007-T03 5" xfId="3260"/>
    <cellStyle name="T_form ton kho CK 2 tuan 8_Business 2007-T03 6" xfId="3261"/>
    <cellStyle name="T_form ton kho CK 2 tuan 8_Business 2007-T03 7" xfId="3262"/>
    <cellStyle name="T_gt " xfId="3263"/>
    <cellStyle name="T_gt  2" xfId="3264"/>
    <cellStyle name="T_gt  3" xfId="3265"/>
    <cellStyle name="T_gt  4" xfId="3266"/>
    <cellStyle name="T_gt  5" xfId="3267"/>
    <cellStyle name="T_gt  6" xfId="3268"/>
    <cellStyle name="T_gt  7" xfId="3269"/>
    <cellStyle name="T_HAN SU DUNG" xfId="3270"/>
    <cellStyle name="T_HAN SU DUNG 2" xfId="3271"/>
    <cellStyle name="T_HAN SU DUNG 3" xfId="3272"/>
    <cellStyle name="T_HAN SU DUNG 4" xfId="3273"/>
    <cellStyle name="T_HAN SU DUNG 5" xfId="3274"/>
    <cellStyle name="T_HAN SU DUNG 6" xfId="3275"/>
    <cellStyle name="T_HAN SU DUNG 7" xfId="3276"/>
    <cellStyle name="T_HAN SU DUNG_Business 2007-T03" xfId="3277"/>
    <cellStyle name="T_HAN SU DUNG_Business 2007-T03 2" xfId="3278"/>
    <cellStyle name="T_HAN SU DUNG_Business 2007-T03 3" xfId="3279"/>
    <cellStyle name="T_HAN SU DUNG_Business 2007-T03 4" xfId="3280"/>
    <cellStyle name="T_HAN SU DUNG_Business 2007-T03 5" xfId="3281"/>
    <cellStyle name="T_HAN SU DUNG_Business 2007-T03 6" xfId="3282"/>
    <cellStyle name="T_HAN SU DUNG_Business 2007-T03 7" xfId="3283"/>
    <cellStyle name="T_KD - Stock WPs - NTHH" xfId="3284"/>
    <cellStyle name="T_KD - Stock WPs - NTHH_5 Years Plan_26 Aug 2010 (NORMAL PLAN - Final)" xfId="3285"/>
    <cellStyle name="T_KD - Stock WPs - NTHH_Business 2007-T03" xfId="3286"/>
    <cellStyle name="T_KD - Stock WPs - NTHH_TGDD-Financial Model-hybrid case-140708" xfId="3287"/>
    <cellStyle name="T_KD - Stock WPs - NTHH_TGDD-Financial Model-hybrid case-140708 2" xfId="3288"/>
    <cellStyle name="T_KD - Stock WPs - NTHH_TGDD-Financial Model-hybrid case-140708 3" xfId="3289"/>
    <cellStyle name="T_KD - Stock WPs - NTHH_TGDD-Financial Model-hybrid case-140708 4" xfId="3290"/>
    <cellStyle name="T_KD - Stock WPs - NTHH_TGDD-Financial Model-hybrid case-140708 5" xfId="3291"/>
    <cellStyle name="T_KD - Stock WPs - NTHH_TGDD-Financial Model-hybrid case-140708 6" xfId="3292"/>
    <cellStyle name="T_KD - Stock WPs - NTHH_TGDD-Financial Model-hybrid case-140708 7" xfId="3293"/>
    <cellStyle name="T_Khau hao_chinh lai" xfId="3294"/>
    <cellStyle name="T_Khau hao_chinh lai 2" xfId="3295"/>
    <cellStyle name="T_Khau hao_chinh lai 3" xfId="3296"/>
    <cellStyle name="T_Khau hao_chinh lai 4" xfId="3297"/>
    <cellStyle name="T_Khau hao_chinh lai 5" xfId="3298"/>
    <cellStyle name="T_Khau hao_chinh lai 6" xfId="3299"/>
    <cellStyle name="T_Khau hao_chinh lai 7" xfId="3300"/>
    <cellStyle name="T_ky hop thang 5_2007" xfId="3301"/>
    <cellStyle name="T_ky hop thang 5_2007_5 Years Plan_26 Aug 2010 (NORMAL PLAN - Final)" xfId="3302"/>
    <cellStyle name="T_LAP KE HOACH GIA THANH CHUAN NAM -2007 gio may" xfId="3303"/>
    <cellStyle name="T_LAP KE HOACH GIA THANH CHUAN NAM -2007 gio may_5 Years Plan_26 Aug 2010 (NORMAL PLAN - Final)" xfId="3304"/>
    <cellStyle name="T_LuuNgay27-04-2007LuuNgay25-04-20072007_____Bao cao tai chinh__Q1" xfId="3305"/>
    <cellStyle name="T_LuuNgay27-04-2007LuuNgay25-04-20072007_____Bao cao tai chinh__Q1_5 Years Plan_26 Aug 2010 (NORMAL PLAN - Final)" xfId="3306"/>
    <cellStyle name="T_LuuNgay27-04-2007LuuNgay25-04-20072007_____Bao cao tai chinh__Q1_Business 2007-T03" xfId="3307"/>
    <cellStyle name="T_LuuNgay27-04-2007LuuNgay25-04-20072007_____Bao cao tai chinh__Q1_TGDD-Financial Model-hybrid case-140708" xfId="3308"/>
    <cellStyle name="T_LuuNgay27-04-2007LuuNgay25-04-20072007_____Bao cao tai chinh__Q1_TGDD-Financial Model-hybrid case-140708 2" xfId="3309"/>
    <cellStyle name="T_LuuNgay27-04-2007LuuNgay25-04-20072007_____Bao cao tai chinh__Q1_TGDD-Financial Model-hybrid case-140708 3" xfId="3310"/>
    <cellStyle name="T_LuuNgay27-04-2007LuuNgay25-04-20072007_____Bao cao tai chinh__Q1_TGDD-Financial Model-hybrid case-140708 4" xfId="3311"/>
    <cellStyle name="T_LuuNgay27-04-2007LuuNgay25-04-20072007_____Bao cao tai chinh__Q1_TGDD-Financial Model-hybrid case-140708 5" xfId="3312"/>
    <cellStyle name="T_LuuNgay27-04-2007LuuNgay25-04-20072007_____Bao cao tai chinh__Q1_TGDD-Financial Model-hybrid case-140708 6" xfId="3313"/>
    <cellStyle name="T_LuuNgay27-04-2007LuuNgay25-04-20072007_____Bao cao tai chinh__Q1_TGDD-Financial Model-hybrid case-140708 7" xfId="3314"/>
    <cellStyle name="T_NPP Khanh Vinh Thai Nguyen - BC KTTB_CTrinh_TB__20_loc__Milk_Yomilk_CK1" xfId="3315"/>
    <cellStyle name="T_NPP Khanh Vinh Thai Nguyen - BC KTTB_CTrinh_TB__20_loc__Milk_Yomilk_CK1 2" xfId="3316"/>
    <cellStyle name="T_NPP Khanh Vinh Thai Nguyen - BC KTTB_CTrinh_TB__20_loc__Milk_Yomilk_CK1 3" xfId="3317"/>
    <cellStyle name="T_NPP Khanh Vinh Thai Nguyen - BC KTTB_CTrinh_TB__20_loc__Milk_Yomilk_CK1 4" xfId="3318"/>
    <cellStyle name="T_NPP Khanh Vinh Thai Nguyen - BC KTTB_CTrinh_TB__20_loc__Milk_Yomilk_CK1 5" xfId="3319"/>
    <cellStyle name="T_NPP Khanh Vinh Thai Nguyen - BC KTTB_CTrinh_TB__20_loc__Milk_Yomilk_CK1 6" xfId="3320"/>
    <cellStyle name="T_NPP Khanh Vinh Thai Nguyen - BC KTTB_CTrinh_TB__20_loc__Milk_Yomilk_CK1 7" xfId="3321"/>
    <cellStyle name="T_NPP Khanh Vinh Thai Nguyen - BC KTTB_CTrinh_TB__20_loc__Milk_Yomilk_CK1_Business 2007-T03" xfId="3322"/>
    <cellStyle name="T_NXT_TP_03" xfId="3323"/>
    <cellStyle name="T_NXT_TP_03_5 Years Plan_26 Aug 2010 (NORMAL PLAN - Final)" xfId="3324"/>
    <cellStyle name="T_OR_VINAMILK" xfId="3325"/>
    <cellStyle name="T_OR_VINAMILK_5 Years Plan_26 Aug 2010 (NORMAL PLAN - Final)" xfId="3326"/>
    <cellStyle name="T_PHAN TICH SP" xfId="3327"/>
    <cellStyle name="T_PHAN TICH SP_5 Years Plan_26 Aug 2010 (NORMAL PLAN - Final)" xfId="3328"/>
    <cellStyle name="T_Sheet1" xfId="3329"/>
    <cellStyle name="T_Sheet1 2" xfId="3330"/>
    <cellStyle name="T_Sheet1 3" xfId="3331"/>
    <cellStyle name="T_Sheet1 4" xfId="3332"/>
    <cellStyle name="T_Sheet1 5" xfId="3333"/>
    <cellStyle name="T_Sheet1 6" xfId="3334"/>
    <cellStyle name="T_Sheet1 7" xfId="3335"/>
    <cellStyle name="T_Sheet1_Business 2007-T03" xfId="3336"/>
    <cellStyle name="T_Sheet1_Business 2007-T03 2" xfId="3337"/>
    <cellStyle name="T_Sheet1_Business 2007-T03 3" xfId="3338"/>
    <cellStyle name="T_Sheet1_Business 2007-T03 4" xfId="3339"/>
    <cellStyle name="T_Sheet1_Business 2007-T03 5" xfId="3340"/>
    <cellStyle name="T_Sheet1_Business 2007-T03 6" xfId="3341"/>
    <cellStyle name="T_Sheet1_Business 2007-T03 7" xfId="3342"/>
    <cellStyle name="T_sua chua cham trung bay  mien Bac" xfId="3343"/>
    <cellStyle name="T_sua chua cham trung bay  mien Bac 2" xfId="3344"/>
    <cellStyle name="T_sua chua cham trung bay  mien Bac 3" xfId="3345"/>
    <cellStyle name="T_sua chua cham trung bay  mien Bac 4" xfId="3346"/>
    <cellStyle name="T_sua chua cham trung bay  mien Bac 5" xfId="3347"/>
    <cellStyle name="T_sua chua cham trung bay  mien Bac 6" xfId="3348"/>
    <cellStyle name="T_sua chua cham trung bay  mien Bac 7" xfId="3349"/>
    <cellStyle name="T_sua chua cham trung bay  mien Bac_Business 2007-T03" xfId="3350"/>
    <cellStyle name="T_TGDD-Financial Model-hybrid case-140708" xfId="3351"/>
    <cellStyle name="T_TGDD-Financial Model-hybrid case-140708 2" xfId="3352"/>
    <cellStyle name="T_TGDD-Financial Model-hybrid case-140708 3" xfId="3353"/>
    <cellStyle name="T_TGDD-Financial Model-hybrid case-140708 4" xfId="3354"/>
    <cellStyle name="T_TGDD-Financial Model-hybrid case-140708 5" xfId="3355"/>
    <cellStyle name="T_TGDD-Financial Model-hybrid case-140708 6" xfId="3356"/>
    <cellStyle name="T_TGDD-Financial Model-hybrid case-140708 7" xfId="3357"/>
    <cellStyle name="T_Thang 11" xfId="3358"/>
    <cellStyle name="T_Thang 11 2" xfId="3359"/>
    <cellStyle name="T_Thang 11 3" xfId="3360"/>
    <cellStyle name="T_Thang 11 4" xfId="3361"/>
    <cellStyle name="T_Thang 11 5" xfId="3362"/>
    <cellStyle name="T_Thang 11 6" xfId="3363"/>
    <cellStyle name="T_Thang 11 7" xfId="3364"/>
    <cellStyle name="T_thhn-tp" xfId="3365"/>
    <cellStyle name="T_thhn-tp 2" xfId="3366"/>
    <cellStyle name="T_thhn-tp 3" xfId="3367"/>
    <cellStyle name="T_thhn-tp 4" xfId="3368"/>
    <cellStyle name="T_thhn-tp 5" xfId="3369"/>
    <cellStyle name="T_thhn-tp 6" xfId="3370"/>
    <cellStyle name="T_thhn-tp 7" xfId="3371"/>
    <cellStyle name="T_thhx-nl" xfId="3372"/>
    <cellStyle name="T_thhx-nl_5 Years Plan_26 Aug 2010 (NORMAL PLAN - Final)" xfId="3373"/>
    <cellStyle name="T_tong kho 31.12.06" xfId="3374"/>
    <cellStyle name="T_tong kho 31.12.06 2" xfId="3375"/>
    <cellStyle name="T_tong kho 31.12.06 3" xfId="3376"/>
    <cellStyle name="T_tong kho 31.12.06 4" xfId="3377"/>
    <cellStyle name="T_tong kho 31.12.06 5" xfId="3378"/>
    <cellStyle name="T_tong kho 31.12.06 6" xfId="3379"/>
    <cellStyle name="T_tong kho 31.12.06 7" xfId="3380"/>
    <cellStyle name="T_tong kho 31.12.06_Business 2007-T03" xfId="3381"/>
    <cellStyle name="T_tong kho 31.12.06_Business 2007-T03 2" xfId="3382"/>
    <cellStyle name="T_tong kho 31.12.06_Business 2007-T03 3" xfId="3383"/>
    <cellStyle name="T_tong kho 31.12.06_Business 2007-T03 4" xfId="3384"/>
    <cellStyle name="T_tong kho 31.12.06_Business 2007-T03 5" xfId="3385"/>
    <cellStyle name="T_tong kho 31.12.06_Business 2007-T03 6" xfId="3386"/>
    <cellStyle name="T_tong kho 31.12.06_Business 2007-T03 7" xfId="3387"/>
    <cellStyle name="T_Total Variances_200609_CPN_QV" xfId="3388"/>
    <cellStyle name="T_Total Variances_200609_CPN_QV_5 Years Plan_26 Aug 2010 (NORMAL PLAN - Final)" xfId="3389"/>
    <cellStyle name="T_Total Variances_200609_CPN_QV_Business 2007-T03" xfId="3390"/>
    <cellStyle name="T_Total Variances_200609_CPN_QV_TGDD-Financial Model-hybrid case-140708" xfId="3391"/>
    <cellStyle name="T_Total Variances_200609_CPN_QV_TGDD-Financial Model-hybrid case-140708 2" xfId="3392"/>
    <cellStyle name="T_Total Variances_200609_CPN_QV_TGDD-Financial Model-hybrid case-140708 3" xfId="3393"/>
    <cellStyle name="T_Total Variances_200609_CPN_QV_TGDD-Financial Model-hybrid case-140708 4" xfId="3394"/>
    <cellStyle name="T_Total Variances_200609_CPN_QV_TGDD-Financial Model-hybrid case-140708 5" xfId="3395"/>
    <cellStyle name="T_Total Variances_200609_CPN_QV_TGDD-Financial Model-hybrid case-140708 6" xfId="3396"/>
    <cellStyle name="T_Total Variances_200609_CPN_QV_TGDD-Financial Model-hybrid case-140708 7" xfId="3397"/>
    <cellStyle name="T_TX200701" xfId="3398"/>
    <cellStyle name="T_TX200701 2" xfId="3399"/>
    <cellStyle name="T_TX200701 3" xfId="3400"/>
    <cellStyle name="T_TX200701 4" xfId="3401"/>
    <cellStyle name="T_TX200701 5" xfId="3402"/>
    <cellStyle name="T_TX200701 6" xfId="3403"/>
    <cellStyle name="T_TX200701 7" xfId="3404"/>
    <cellStyle name="T_Xoabien" xfId="3405"/>
    <cellStyle name="T_Xoabien_5 Years Plan_26 Aug 2010 (NORMAL PLAN - Final)" xfId="3406"/>
    <cellStyle name="T_ZCRT11" xfId="3407"/>
    <cellStyle name="T_ZCRT11_5 Years Plan_26 Aug 2010 (NORMAL PLAN - Final)" xfId="3408"/>
    <cellStyle name="T_ZWAT11" xfId="3409"/>
    <cellStyle name="T_ZWAT11_5 Years Plan_26 Aug 2010 (NORMAL PLAN - Final)" xfId="3410"/>
    <cellStyle name="TD1" xfId="3411"/>
    <cellStyle name="Text" xfId="3412"/>
    <cellStyle name="Text 2" xfId="3413"/>
    <cellStyle name="Text 3" xfId="3414"/>
    <cellStyle name="Text 4" xfId="3415"/>
    <cellStyle name="Text 5" xfId="3416"/>
    <cellStyle name="Text 6" xfId="3417"/>
    <cellStyle name="Text 7" xfId="3418"/>
    <cellStyle name="Text Indent A" xfId="3419"/>
    <cellStyle name="Text Indent A 2" xfId="3420"/>
    <cellStyle name="Text Indent A 3" xfId="3421"/>
    <cellStyle name="Text Indent A 4" xfId="3422"/>
    <cellStyle name="Text Indent A 5" xfId="3423"/>
    <cellStyle name="Text Indent A 6" xfId="3424"/>
    <cellStyle name="Text Indent A 7" xfId="3425"/>
    <cellStyle name="Text Indent B" xfId="3426"/>
    <cellStyle name="Text Indent B 2" xfId="3427"/>
    <cellStyle name="Text Indent B 3" xfId="3428"/>
    <cellStyle name="Text Indent B 4" xfId="3429"/>
    <cellStyle name="Text Indent B 5" xfId="3430"/>
    <cellStyle name="Text Indent B 6" xfId="3431"/>
    <cellStyle name="Text Indent B 7" xfId="3432"/>
    <cellStyle name="Text Indent C" xfId="3433"/>
    <cellStyle name="Text Indent C 2" xfId="3434"/>
    <cellStyle name="Text Indent C 3" xfId="3435"/>
    <cellStyle name="Text Indent C 4" xfId="3436"/>
    <cellStyle name="Text Indent C 5" xfId="3437"/>
    <cellStyle name="Text Indent C 6" xfId="3438"/>
    <cellStyle name="Text Indent C 7" xfId="3439"/>
    <cellStyle name="th" xfId="3440"/>
    <cellStyle name="þ_x001d_" xfId="3441"/>
    <cellStyle name="th_2007_____Bao cao tai chinh_03" xfId="3442"/>
    <cellStyle name="þ_x001d__Business 2007-T03" xfId="3443"/>
    <cellStyle name="th_LuuNgay27-04-2007LuuNgay25-04-20072007_____Bao cao tai chinh__Q1" xfId="3444"/>
    <cellStyle name="þ_x001d__Management report Q107" xfId="3445"/>
    <cellStyle name="th_TGDD-Financial Model-hybrid case-140708" xfId="3446"/>
    <cellStyle name="þ_x001d__TGDD-Financial Model-hybrid case-140708" xfId="3447"/>
    <cellStyle name="th_TGDD-Financial Model-hybrid case-140708 2" xfId="3448"/>
    <cellStyle name="Thanh" xfId="3449"/>
    <cellStyle name="þ_x001d_ð" xfId="3450"/>
    <cellStyle name="þ_x001d_ð¤_x000c_¯" xfId="3451"/>
    <cellStyle name="þ_x001d_ð¤_x000c_¯þ_x0014__x000d_" xfId="3452"/>
    <cellStyle name="þ_x001d_ð¤_x000c_¯þ_x0014__x000d_¨þU" xfId="3453"/>
    <cellStyle name="þ_x001d_ð¤_x000c_¯þ_x0014__x000d_¨þU_x0001_" xfId="3454"/>
    <cellStyle name="þ_x001d_ð¤_x000c_¯þ_x0014__x000d_¨þU_x0001_À" xfId="3455"/>
    <cellStyle name="þ_x001d_ð¤_x000c_¯þ_x0014__x000d_¨þU_x0001_À_x0004_" xfId="3456"/>
    <cellStyle name="þ_x001d_ð¤_x000c_¯þ_x0014__x000d_¨þU_x0001_À_x0004_ _x0015__x000f_" xfId="3457"/>
    <cellStyle name="þ_x001d_ð¤_x000c_¯þ_x0014__x000d_¨þU_x0001_À_x0004_ _x0015__x000f__x0001__x0001_" xfId="3458"/>
    <cellStyle name="þ_x001d_ð¤_x000c_¯þ_x0014__x000d_¨þU_x0001_À_x0004_ _x0015__x000f__x0001__x0001_?_x0002_ÿÿÿÿÿÿÿÿÿÿÿÿÿÿÿ¯?(_x0002__x001d__x0017_ ???º%ÿÿÿÿ????_x0006__x0016_??????????????Í!Ë??????????           ?????           ?????????_x000d__x000d_U_x000d_H\D2_x000d_D2\DEMO.MSC_x000d_S;C:\DOS;C:\HANH\D3;C:\HANH\D2;C:\NC_x000d_????????????????????????????????????????????????????????????" xfId="3459"/>
    <cellStyle name="þ_x001d_ð¤_x000c_¯þ_x0014__x000d_¨þU_x0001_À_x0004_ _x0015__x000f__x0001__x0001__142(from 1 to 10)" xfId="3460"/>
    <cellStyle name="þ_x001d_ð·_x000c_æþ'_x000d_ßþU_x0001_Ø_x0005_ü_x0014__x0007__x0001__x0001_" xfId="3461"/>
    <cellStyle name="þ_x001d_ð2_x000c_ëþ_x0002__x000d_ÞþU_x0001_R_x0006_—_x0007__x0007__x0001__x0001_" xfId="3462"/>
    <cellStyle name="þ_x001d_ð2_x000c_ëþ_x0002__x000d_ÞþU_x0001_R_x0006_—_x0007__x0007__x0001__x0001_ 2" xfId="3463"/>
    <cellStyle name="þ_x001d_ð2_x000c_ëþ_x0002__x000d_ÞþU_x0001_R_x0006_—_x0007__x0007__x0001__x0001_ 3" xfId="3464"/>
    <cellStyle name="þ_x001d_ð2_x000c_ëþ_x0002__x000d_ÞþU_x0001_R_x0006_—_x0007__x0007__x0001__x0001_ 4" xfId="3465"/>
    <cellStyle name="þ_x001d_ð2_x000c_ëþ_x0002__x000d_ÞþU_x0001_R_x0006_—_x0007__x0007__x0001__x0001_ 5" xfId="3466"/>
    <cellStyle name="þ_x001d_ð2_x000c_ëþ_x0002__x000d_ÞþU_x0001_R_x0006_—_x0007__x0007__x0001__x0001_ 6" xfId="3467"/>
    <cellStyle name="þ_x001d_ð2_x000c_ëþ_x0002__x000d_ÞþU_x0001_R_x0006_—_x0007__x0007__x0001__x0001_ 7" xfId="3468"/>
    <cellStyle name="þ_x001d_ðK" xfId="3469"/>
    <cellStyle name="þ_x001d_ðK_x000c_Fý" xfId="3470"/>
    <cellStyle name="þ_x001d_ðK_x000c_Fý_x001b_" xfId="3471"/>
    <cellStyle name="þ_x001d_ðK_x000c_Fý 2" xfId="3472"/>
    <cellStyle name="þ_x001d_ðK_x000c_Fý 3" xfId="3473"/>
    <cellStyle name="þ_x001d_ðK_x000c_Fý 4" xfId="3474"/>
    <cellStyle name="þ_x001d_ðK_x000c_Fý 5" xfId="3475"/>
    <cellStyle name="þ_x001d_ðK_x000c_Fý 6" xfId="3476"/>
    <cellStyle name="þ_x001d_ðK_x000c_Fý 7" xfId="3477"/>
    <cellStyle name="þ_x001d_ðK_x000c_Fý_x001b__x000d_" xfId="3478"/>
    <cellStyle name="þ_x001d_ðK_x000c_Fý_x001b__x000d_9ýU_x0001_Ð_x0008_¦" xfId="3479"/>
    <cellStyle name="þ_x001d_ðK_x000c_Fý_x001b__x000d_9ýU_x0001_Ð_x0008_¦ 2" xfId="3480"/>
    <cellStyle name="þ_x001d_ðK_x000c_Fý_x001b__x000d_9ýU_x0001_Ð_x0008_¦ 3" xfId="3481"/>
    <cellStyle name="þ_x001d_ðK_x000c_Fý_x001b__x000d_9ýU_x0001_Ð_x0008_¦ 4" xfId="3482"/>
    <cellStyle name="þ_x001d_ðK_x000c_Fý_x001b__x000d_9ýU_x0001_Ð_x0008_¦ 5" xfId="3483"/>
    <cellStyle name="þ_x001d_ðK_x000c_Fý_x001b__x000d_9ýU_x0001_Ð_x0008_¦ 6" xfId="3484"/>
    <cellStyle name="þ_x001d_ðK_x000c_Fý_x001b__x000d_9ýU_x0001_Ð_x0008_¦ 7" xfId="3485"/>
    <cellStyle name="þ_x001d_ðK_x000c_Fý_x001b__x000d_9ýU_x0001_Ð_x0008_¦)" xfId="3486"/>
    <cellStyle name="þ_x001d_ðK_x000c_Fý_x001b__x000d_9ýU_x0001_Ð_x0008_¦)_x0007__x0001__x0001_" xfId="3487"/>
    <cellStyle name="þ_x001d_ðK_x000c_Fý_x001b__x000d_9ýU_x0001_Ð_x0008_¦) 2" xfId="3488"/>
    <cellStyle name="þ_x001d_ðK_x000c_Fý_x001b__x000d_9ýU_x0001_Ð_x0008_¦) 3" xfId="3489"/>
    <cellStyle name="þ_x001d_ðK_x000c_Fý_x001b__x000d_9ýU_x0001_Ð_x0008_¦) 4" xfId="3490"/>
    <cellStyle name="þ_x001d_ðK_x000c_Fý_x001b__x000d_9ýU_x0001_Ð_x0008_¦) 5" xfId="3491"/>
    <cellStyle name="þ_x001d_ðK_x000c_Fý_x001b__x000d_9ýU_x0001_Ð_x0008_¦) 6" xfId="3492"/>
    <cellStyle name="þ_x001d_ðK_x000c_Fý_x001b__x000d_9ýU_x0001_Ð_x0008_¦) 7" xfId="3493"/>
    <cellStyle name="þ_x001d_ðK_x000c_Fý_x001b__x000d_9ýU_x0001_Ð_x0008_¦)_x0007__x0001__x0001_?_x0002_ÿÿÿÿÿÿÿÿÿÿÿÿÿÿÿ¯?(_x0002_$- ???&amp;&lt;ÿÿÿÿ??Î_x0005__x0006__x0014_??????????????Í!Ë??????????           ?????           ?????????_x000d_._x000d__DELL2\VOL1:NET_CONF\MESSAGE2.TXT_x000d_AMAMOTO_x000d_\HYPERION\HYPPROGS_x000d_??????????????????????????????????????????????????????" xfId="3494"/>
    <cellStyle name="þ_x001d_ðK_x000c_Fý_x001b__x000d_9ýU_x0001_Ð_x0008_¦)_5 Years Plan_26 Aug 2010 (NORMAL PLAN - Final)" xfId="3495"/>
    <cellStyle name="þ_x001d_ðK_x000c_Fý_x001b__x000d_9ýU_x0001_Ð_x0008_¦_5 Years Plan_26 Aug 2010 (NORMAL PLAN - Final)" xfId="3496"/>
    <cellStyle name="þ_x001d_ðK_x000c_Fý_5 Years Plan_26 Aug 2010 (NORMAL PLAN - Final)" xfId="3497"/>
    <cellStyle name="Thuyet minh" xfId="3498"/>
    <cellStyle name="thvt" xfId="3499"/>
    <cellStyle name="Times New Roman" xfId="3500"/>
    <cellStyle name="Title Bar" xfId="3501"/>
    <cellStyle name="Title Bar Product" xfId="3502"/>
    <cellStyle name="TNN" xfId="3503"/>
    <cellStyle name="trang" xfId="3504"/>
    <cellStyle name="ts" xfId="3505"/>
    <cellStyle name="ts 2" xfId="3506"/>
    <cellStyle name="ts 3" xfId="3507"/>
    <cellStyle name="ts 4" xfId="3508"/>
    <cellStyle name="ts 5" xfId="3509"/>
    <cellStyle name="ts 6" xfId="3510"/>
    <cellStyle name="ts 7" xfId="3511"/>
    <cellStyle name="Tusental (0)_pldt" xfId="3512"/>
    <cellStyle name="Tusental_pldt" xfId="3513"/>
    <cellStyle name="UNIDAGSCode" xfId="3514"/>
    <cellStyle name="UNIDAGSCode 2" xfId="3515"/>
    <cellStyle name="UNIDAGSCode 3" xfId="3516"/>
    <cellStyle name="UNIDAGSCode 4" xfId="3517"/>
    <cellStyle name="UNIDAGSCode 5" xfId="3518"/>
    <cellStyle name="UNIDAGSCode 6" xfId="3519"/>
    <cellStyle name="UNIDAGSCode 7" xfId="3520"/>
    <cellStyle name="UNIDAGSCode2" xfId="3521"/>
    <cellStyle name="UNIDAGSCurrency" xfId="3522"/>
    <cellStyle name="UNIDAGSCurrency 2" xfId="3523"/>
    <cellStyle name="UNIDAGSCurrency 3" xfId="3524"/>
    <cellStyle name="UNIDAGSCurrency 4" xfId="3525"/>
    <cellStyle name="UNIDAGSCurrency 5" xfId="3526"/>
    <cellStyle name="UNIDAGSCurrency 6" xfId="3527"/>
    <cellStyle name="UNIDAGSCurrency 7" xfId="3528"/>
    <cellStyle name="UNIDAGSDate" xfId="3529"/>
    <cellStyle name="UNIDAGSDate 2" xfId="3530"/>
    <cellStyle name="UNIDAGSDate 3" xfId="3531"/>
    <cellStyle name="UNIDAGSDate 4" xfId="3532"/>
    <cellStyle name="UNIDAGSDate 5" xfId="3533"/>
    <cellStyle name="UNIDAGSDate 6" xfId="3534"/>
    <cellStyle name="UNIDAGSDate 7" xfId="3535"/>
    <cellStyle name="UNIDAGSPercent" xfId="3536"/>
    <cellStyle name="UNIDAGSPercent 2" xfId="3537"/>
    <cellStyle name="UNIDAGSPercent 3" xfId="3538"/>
    <cellStyle name="UNIDAGSPercent 4" xfId="3539"/>
    <cellStyle name="UNIDAGSPercent 5" xfId="3540"/>
    <cellStyle name="UNIDAGSPercent 6" xfId="3541"/>
    <cellStyle name="UNIDAGSPercent 7" xfId="3542"/>
    <cellStyle name="UNIDAGSPercent2" xfId="3543"/>
    <cellStyle name="UNIDAGSPercent2 2" xfId="3544"/>
    <cellStyle name="UNIDAGSPercent2 3" xfId="3545"/>
    <cellStyle name="UNIDAGSPercent2 4" xfId="3546"/>
    <cellStyle name="UNIDAGSPercent2 5" xfId="3547"/>
    <cellStyle name="UNIDAGSPercent2 6" xfId="3548"/>
    <cellStyle name="UNIDAGSPercent2 7" xfId="3549"/>
    <cellStyle name="_x0014_ur℀" xfId="3550"/>
    <cellStyle name="Valuta (0)_pldt" xfId="3551"/>
    <cellStyle name="Valuta_pldt" xfId="3552"/>
    <cellStyle name="VANG1" xfId="3553"/>
    <cellStyle name="viet" xfId="3554"/>
    <cellStyle name="viet2" xfId="3555"/>
    <cellStyle name="VN new romanNormal" xfId="3556"/>
    <cellStyle name="VN time new roman" xfId="3557"/>
    <cellStyle name="vnbo" xfId="3558"/>
    <cellStyle name="vnhead1" xfId="3559"/>
    <cellStyle name="vnhead2" xfId="3560"/>
    <cellStyle name="vnhead3" xfId="3561"/>
    <cellStyle name="vnhead4" xfId="3562"/>
    <cellStyle name="vntxt1" xfId="3563"/>
    <cellStyle name="vntxt2" xfId="3564"/>
    <cellStyle name="Währung [0]_68574_Materialbedarfsliste" xfId="3566"/>
    <cellStyle name="Währung_68574_Materialbedarfsliste" xfId="3567"/>
    <cellStyle name="xuan" xfId="3568"/>
    <cellStyle name="Zeilenebene_1_主营业务利润明细表" xfId="3569"/>
    <cellStyle name="センター" xfId="3573"/>
    <cellStyle name="เครื่องหมายสกุลเงิน [0]_FTC_OFFER" xfId="3570"/>
    <cellStyle name="เครื่องหมายสกุลเงิน_FTC_OFFER" xfId="3571"/>
    <cellStyle name="ปกติ_FTC_OFFER" xfId="3572"/>
    <cellStyle name=" [0.00]_ Att. 1- Cover" xfId="3657"/>
    <cellStyle name="_ Att. 1- Cover" xfId="3658"/>
    <cellStyle name="?_ Att. 1- Cover" xfId="3659"/>
    <cellStyle name="고정소숫점" xfId="3574"/>
    <cellStyle name="고정출력1" xfId="3575"/>
    <cellStyle name="고정출력2" xfId="3576"/>
    <cellStyle name="날짜" xfId="3577"/>
    <cellStyle name="달러" xfId="3578"/>
    <cellStyle name="똿뗦먛귟 [0.00]_PRODUCT DETAIL Q1" xfId="3579"/>
    <cellStyle name="똿뗦먛귟_PRODUCT DETAIL Q1" xfId="3580"/>
    <cellStyle name="믅됞 [0.00]_PRODUCT DETAIL Q1" xfId="3581"/>
    <cellStyle name="믅됞_PRODUCT DETAIL Q1" xfId="3582"/>
    <cellStyle name="백분율_95" xfId="3583"/>
    <cellStyle name="뷭?_BOOKSHIP" xfId="3584"/>
    <cellStyle name="숫자(R)" xfId="3585"/>
    <cellStyle name="쉼표 [0]_FABTEC AIR USA PANT 230302" xfId="3586"/>
    <cellStyle name="쉼표_Sample plan" xfId="3587"/>
    <cellStyle name="자리수" xfId="3588"/>
    <cellStyle name="자리수0" xfId="3589"/>
    <cellStyle name="콤맀_Sheet1_총괄표 (수출입) (2)" xfId="3599"/>
    <cellStyle name="콤마 [ - 유형1" xfId="3600"/>
    <cellStyle name="콤마 [ - 유형2" xfId="3601"/>
    <cellStyle name="콤마 [ - 유형3" xfId="3602"/>
    <cellStyle name="콤마 [ - 유형4" xfId="3603"/>
    <cellStyle name="콤마 [ - 유형5" xfId="3604"/>
    <cellStyle name="콤마 [ - 유형6" xfId="3605"/>
    <cellStyle name="콤마 [ - 유형7" xfId="3606"/>
    <cellStyle name="콤마 [ - 유형8" xfId="3607"/>
    <cellStyle name="콤마 [0]_ 비목별 월별기술 " xfId="3608"/>
    <cellStyle name="콤마_ 비목별 월별기술 " xfId="3609"/>
    <cellStyle name="통화 [0]_(type)총괄" xfId="3610"/>
    <cellStyle name="통화_(type)총괄" xfId="3611"/>
    <cellStyle name="퍼센트" xfId="3612"/>
    <cellStyle name="표섀_변경(최종)" xfId="3613"/>
    <cellStyle name="표준_(type)총괄" xfId="3614"/>
    <cellStyle name="합산" xfId="3615"/>
    <cellStyle name="화폐기호" xfId="3616"/>
    <cellStyle name="화폐기호0" xfId="3617"/>
    <cellStyle name="一般" xfId="3590"/>
    <cellStyle name="千位[0]_pldt" xfId="3591"/>
    <cellStyle name="千位_pldt" xfId="3592"/>
    <cellStyle name="千位分隔[0]_BCNGHIBU4" xfId="3593"/>
    <cellStyle name="千位分隔_BCNGHIBU4" xfId="3594"/>
    <cellStyle name="千分位" xfId="3595"/>
    <cellStyle name="千分位[0]" xfId="3596"/>
    <cellStyle name="千分位_00Q3902REV.1" xfId="3597"/>
    <cellStyle name="后继超级链接_销售公司-2002年报表体系（12.21）" xfId="3598"/>
    <cellStyle name="已瀏覽過的超連結" xfId="3618"/>
    <cellStyle name="常?_Sales Forecast - TCLVN" xfId="3619"/>
    <cellStyle name="常规_4403-200312" xfId="3620"/>
    <cellStyle name="未定義" xfId="3621"/>
    <cellStyle name="桁ĺ切り_††††† " xfId="3622"/>
    <cellStyle name="桁区切り [0.00]_††††† " xfId="3623"/>
    <cellStyle name="桁区切り ś0.00]_†Ġ††† " xfId="3624"/>
    <cellStyle name="桁区切り_††††† " xfId="3625"/>
    <cellStyle name="標準_#265_Rebates and Pricing" xfId="3626"/>
    <cellStyle name="百分比" xfId="3627"/>
    <cellStyle name="破線" xfId="3628"/>
    <cellStyle name="貨幣" xfId="3629"/>
    <cellStyle name="貨幣 [0]" xfId="3630"/>
    <cellStyle name="貨幣[0]_BRE" xfId="3631"/>
    <cellStyle name="貨幣_00Q3902REV.1" xfId="3632"/>
    <cellStyle name="货币[0]_BC phep nam 2002" xfId="3633"/>
    <cellStyle name="货币_BC phep nam 2002" xfId="3634"/>
    <cellStyle name="超级链接_HO SO CA NHAN" xfId="3635"/>
    <cellStyle name="超連結" xfId="3636"/>
    <cellStyle name="超連結_x000f_" xfId="3637"/>
    <cellStyle name="超連結_x000d_" xfId="3638"/>
    <cellStyle name="超連結??汸" xfId="3639"/>
    <cellStyle name="超連結?w?" xfId="3640"/>
    <cellStyle name="超連結?潒?" xfId="3641"/>
    <cellStyle name="超連結_x000f__5 Years Plan_26 Aug 2010 (NORMAL PLAN - Final)" xfId="3642"/>
    <cellStyle name="超連結_Business 2007-T03" xfId="3643"/>
    <cellStyle name="超連結_x000f__TP CAPEX - 2010 Budgeting" xfId="3644"/>
    <cellStyle name="超連結♇⹡汸" xfId="3645"/>
    <cellStyle name="超連結⁷潒慭" xfId="3646"/>
    <cellStyle name="超連結敎w慭" xfId="3647"/>
    <cellStyle name="通貨 [0.00]_††††† " xfId="3648"/>
    <cellStyle name="通貨_††††† " xfId="3649"/>
    <cellStyle name="隨後的超連結" xfId="3650"/>
    <cellStyle name="隨後的超連結n_x0003_" xfId="3651"/>
    <cellStyle name="隨後的超連結n汸s?呃L" xfId="3652"/>
    <cellStyle name="隨後的超連結n汸s䱘呃L" xfId="3653"/>
    <cellStyle name="隨後的超連結s?呃L?R" xfId="3654"/>
    <cellStyle name="隨後的超連結s䱘呃L䄀R" xfId="3655"/>
    <cellStyle name="非表示" xfId="365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331"/>
  <sheetViews>
    <sheetView tabSelected="1" topLeftCell="A2" workbookViewId="0">
      <selection activeCell="C10" sqref="C10:C11"/>
    </sheetView>
  </sheetViews>
  <sheetFormatPr defaultRowHeight="15"/>
  <cols>
    <col min="1" max="1" width="2.140625" style="83" customWidth="1"/>
    <col min="2" max="2" width="10.85546875" style="229" customWidth="1"/>
    <col min="3" max="3" width="53.140625" style="83" customWidth="1"/>
    <col min="4" max="5" width="14" style="84" customWidth="1"/>
    <col min="6" max="7" width="21.42578125" style="84" bestFit="1" customWidth="1"/>
    <col min="8" max="9" width="21.42578125" style="83" bestFit="1" customWidth="1"/>
    <col min="10" max="10" width="16.28515625" style="135" hidden="1" customWidth="1"/>
    <col min="11" max="11" width="9.140625" style="83"/>
    <col min="12" max="12" width="16.28515625" style="83" bestFit="1" customWidth="1"/>
    <col min="13" max="16384" width="9.140625" style="83"/>
  </cols>
  <sheetData>
    <row r="1" spans="1:10" ht="20.100000000000001" customHeight="1">
      <c r="A1" s="83" t="s">
        <v>304</v>
      </c>
      <c r="B1" s="228" t="s">
        <v>305</v>
      </c>
    </row>
    <row r="2" spans="1:10" ht="20.100000000000001" customHeight="1">
      <c r="B2" s="228" t="s">
        <v>306</v>
      </c>
    </row>
    <row r="3" spans="1:10" ht="20.100000000000001" customHeight="1">
      <c r="B3" s="228" t="s">
        <v>307</v>
      </c>
    </row>
    <row r="7" spans="1:10" ht="20.25">
      <c r="B7" s="152" t="s">
        <v>308</v>
      </c>
      <c r="C7" s="153"/>
      <c r="D7" s="154"/>
      <c r="E7" s="154"/>
      <c r="F7" s="154"/>
      <c r="G7" s="154"/>
      <c r="H7" s="153"/>
      <c r="I7" s="153"/>
    </row>
    <row r="8" spans="1:10">
      <c r="B8" s="155" t="s">
        <v>309</v>
      </c>
      <c r="C8" s="153"/>
      <c r="D8" s="154"/>
      <c r="E8" s="154"/>
      <c r="F8" s="154"/>
      <c r="G8" s="154"/>
      <c r="H8" s="153"/>
      <c r="I8" s="153"/>
    </row>
    <row r="9" spans="1:10">
      <c r="I9" s="87" t="s">
        <v>0</v>
      </c>
    </row>
    <row r="10" spans="1:10">
      <c r="B10" s="230" t="s">
        <v>1</v>
      </c>
      <c r="C10" s="156" t="s">
        <v>310</v>
      </c>
      <c r="D10" s="156" t="s">
        <v>2</v>
      </c>
      <c r="E10" s="158"/>
      <c r="F10" s="156" t="s">
        <v>311</v>
      </c>
      <c r="G10" s="158"/>
      <c r="H10" s="156" t="s">
        <v>3</v>
      </c>
      <c r="I10" s="159"/>
    </row>
    <row r="11" spans="1:10">
      <c r="B11" s="231"/>
      <c r="C11" s="157"/>
      <c r="D11" s="100" t="s">
        <v>4</v>
      </c>
      <c r="E11" s="100" t="s">
        <v>5</v>
      </c>
      <c r="F11" s="100" t="s">
        <v>4</v>
      </c>
      <c r="G11" s="100" t="s">
        <v>5</v>
      </c>
      <c r="H11" s="100" t="s">
        <v>4</v>
      </c>
      <c r="I11" s="141" t="s">
        <v>5</v>
      </c>
    </row>
    <row r="12" spans="1:10">
      <c r="B12" s="232" t="s">
        <v>6</v>
      </c>
      <c r="C12" s="109" t="s">
        <v>7</v>
      </c>
      <c r="D12" s="109">
        <v>1</v>
      </c>
      <c r="E12" s="109">
        <v>2</v>
      </c>
      <c r="F12" s="109">
        <v>3</v>
      </c>
      <c r="G12" s="109">
        <v>4</v>
      </c>
      <c r="H12" s="109">
        <v>5</v>
      </c>
      <c r="I12" s="142">
        <v>6</v>
      </c>
      <c r="J12" s="136" t="s">
        <v>316</v>
      </c>
    </row>
    <row r="13" spans="1:10">
      <c r="B13" s="233"/>
      <c r="C13" s="101"/>
      <c r="D13" s="102"/>
      <c r="E13" s="102"/>
      <c r="F13" s="102"/>
      <c r="G13" s="102"/>
      <c r="H13" s="102"/>
      <c r="I13" s="102"/>
      <c r="J13" s="137" t="s">
        <v>317</v>
      </c>
    </row>
    <row r="14" spans="1:10">
      <c r="B14" s="233"/>
      <c r="C14" s="101"/>
      <c r="D14" s="102"/>
      <c r="E14" s="102"/>
      <c r="F14" s="102"/>
      <c r="G14" s="102"/>
      <c r="H14" s="102"/>
      <c r="I14" s="102"/>
      <c r="J14" s="137" t="s">
        <v>317</v>
      </c>
    </row>
    <row r="15" spans="1:10">
      <c r="B15" s="233"/>
      <c r="C15" s="101"/>
      <c r="D15" s="102"/>
      <c r="E15" s="102"/>
      <c r="F15" s="102"/>
      <c r="G15" s="102"/>
      <c r="H15" s="102"/>
      <c r="I15" s="102"/>
      <c r="J15" s="137" t="s">
        <v>317</v>
      </c>
    </row>
    <row r="16" spans="1:10">
      <c r="B16" s="233"/>
      <c r="C16" s="101"/>
      <c r="D16" s="102"/>
      <c r="E16" s="102"/>
      <c r="F16" s="102"/>
      <c r="G16" s="102"/>
      <c r="H16" s="102"/>
      <c r="I16" s="102"/>
      <c r="J16" s="137" t="s">
        <v>317</v>
      </c>
    </row>
    <row r="17" spans="2:10">
      <c r="B17" s="233"/>
      <c r="C17" s="101"/>
      <c r="D17" s="102"/>
      <c r="E17" s="102"/>
      <c r="F17" s="102"/>
      <c r="G17" s="102"/>
      <c r="H17" s="102"/>
      <c r="I17" s="102"/>
      <c r="J17" s="137" t="s">
        <v>317</v>
      </c>
    </row>
    <row r="18" spans="2:10">
      <c r="B18" s="233"/>
      <c r="C18" s="101"/>
      <c r="D18" s="102"/>
      <c r="E18" s="102"/>
      <c r="F18" s="102"/>
      <c r="G18" s="102"/>
      <c r="H18" s="102"/>
      <c r="I18" s="102"/>
      <c r="J18" s="137" t="s">
        <v>317</v>
      </c>
    </row>
    <row r="19" spans="2:10">
      <c r="B19" s="233"/>
      <c r="C19" s="101"/>
      <c r="D19" s="102"/>
      <c r="E19" s="102"/>
      <c r="F19" s="102"/>
      <c r="G19" s="102"/>
      <c r="H19" s="102"/>
      <c r="I19" s="102"/>
      <c r="J19" s="137" t="s">
        <v>317</v>
      </c>
    </row>
    <row r="20" spans="2:10">
      <c r="B20" s="233"/>
      <c r="C20" s="101"/>
      <c r="D20" s="102"/>
      <c r="E20" s="102"/>
      <c r="F20" s="102"/>
      <c r="G20" s="102"/>
      <c r="H20" s="102"/>
      <c r="I20" s="102"/>
      <c r="J20" s="137" t="s">
        <v>317</v>
      </c>
    </row>
    <row r="21" spans="2:10">
      <c r="B21" s="233"/>
      <c r="C21" s="101"/>
      <c r="D21" s="102"/>
      <c r="E21" s="102"/>
      <c r="F21" s="102"/>
      <c r="G21" s="102"/>
      <c r="H21" s="102"/>
      <c r="I21" s="102"/>
      <c r="J21" s="137" t="s">
        <v>317</v>
      </c>
    </row>
    <row r="22" spans="2:10">
      <c r="B22" s="233"/>
      <c r="C22" s="101"/>
      <c r="D22" s="102"/>
      <c r="E22" s="102"/>
      <c r="F22" s="102"/>
      <c r="G22" s="102"/>
      <c r="H22" s="102"/>
      <c r="I22" s="102"/>
      <c r="J22" s="137" t="s">
        <v>317</v>
      </c>
    </row>
    <row r="23" spans="2:10">
      <c r="B23" s="233"/>
      <c r="C23" s="101"/>
      <c r="D23" s="102"/>
      <c r="E23" s="102"/>
      <c r="F23" s="102"/>
      <c r="G23" s="102"/>
      <c r="H23" s="102"/>
      <c r="I23" s="102"/>
      <c r="J23" s="137" t="s">
        <v>317</v>
      </c>
    </row>
    <row r="24" spans="2:10">
      <c r="B24" s="233"/>
      <c r="C24" s="101"/>
      <c r="D24" s="102"/>
      <c r="E24" s="102"/>
      <c r="F24" s="102"/>
      <c r="G24" s="102"/>
      <c r="H24" s="102"/>
      <c r="I24" s="102"/>
      <c r="J24" s="137" t="s">
        <v>317</v>
      </c>
    </row>
    <row r="25" spans="2:10">
      <c r="B25" s="233"/>
      <c r="C25" s="101"/>
      <c r="D25" s="102"/>
      <c r="E25" s="102"/>
      <c r="F25" s="102"/>
      <c r="G25" s="102"/>
      <c r="H25" s="102"/>
      <c r="I25" s="102"/>
      <c r="J25" s="137" t="s">
        <v>317</v>
      </c>
    </row>
    <row r="26" spans="2:10">
      <c r="B26" s="233"/>
      <c r="C26" s="101"/>
      <c r="D26" s="102"/>
      <c r="E26" s="102"/>
      <c r="F26" s="102"/>
      <c r="G26" s="102"/>
      <c r="H26" s="102"/>
      <c r="I26" s="102"/>
      <c r="J26" s="137" t="s">
        <v>318</v>
      </c>
    </row>
    <row r="27" spans="2:10">
      <c r="B27" s="233"/>
      <c r="C27" s="101"/>
      <c r="D27" s="102"/>
      <c r="E27" s="102"/>
      <c r="F27" s="102"/>
      <c r="G27" s="102"/>
      <c r="H27" s="102"/>
      <c r="I27" s="102"/>
      <c r="J27" s="137" t="s">
        <v>318</v>
      </c>
    </row>
    <row r="28" spans="2:10">
      <c r="B28" s="233"/>
      <c r="C28" s="101"/>
      <c r="D28" s="102"/>
      <c r="E28" s="102"/>
      <c r="F28" s="102"/>
      <c r="G28" s="102"/>
      <c r="H28" s="102"/>
      <c r="I28" s="102"/>
      <c r="J28" s="137" t="s">
        <v>318</v>
      </c>
    </row>
    <row r="29" spans="2:10">
      <c r="B29" s="233"/>
      <c r="C29" s="101"/>
      <c r="D29" s="102"/>
      <c r="E29" s="102"/>
      <c r="F29" s="102"/>
      <c r="G29" s="102"/>
      <c r="H29" s="102"/>
      <c r="I29" s="102"/>
      <c r="J29" s="137" t="s">
        <v>318</v>
      </c>
    </row>
    <row r="30" spans="2:10">
      <c r="B30" s="233"/>
      <c r="C30" s="101"/>
      <c r="D30" s="102"/>
      <c r="E30" s="102"/>
      <c r="F30" s="102"/>
      <c r="G30" s="102"/>
      <c r="H30" s="102"/>
      <c r="I30" s="102"/>
      <c r="J30" s="137" t="s">
        <v>318</v>
      </c>
    </row>
    <row r="31" spans="2:10">
      <c r="B31" s="233"/>
      <c r="C31" s="101"/>
      <c r="D31" s="102"/>
      <c r="E31" s="102"/>
      <c r="F31" s="102"/>
      <c r="G31" s="102"/>
      <c r="H31" s="102"/>
      <c r="I31" s="102"/>
      <c r="J31" s="137" t="s">
        <v>318</v>
      </c>
    </row>
    <row r="32" spans="2:10">
      <c r="B32" s="233"/>
      <c r="C32" s="101"/>
      <c r="D32" s="102"/>
      <c r="E32" s="102"/>
      <c r="F32" s="102"/>
      <c r="G32" s="102"/>
      <c r="H32" s="102"/>
      <c r="I32" s="102"/>
      <c r="J32" s="137" t="s">
        <v>319</v>
      </c>
    </row>
    <row r="33" spans="2:10">
      <c r="B33" s="233"/>
      <c r="C33" s="101"/>
      <c r="D33" s="102"/>
      <c r="E33" s="102"/>
      <c r="F33" s="102"/>
      <c r="G33" s="102"/>
      <c r="H33" s="102"/>
      <c r="I33" s="102"/>
      <c r="J33" s="137" t="s">
        <v>319</v>
      </c>
    </row>
    <row r="34" spans="2:10">
      <c r="B34" s="233"/>
      <c r="C34" s="101"/>
      <c r="D34" s="102"/>
      <c r="E34" s="102"/>
      <c r="F34" s="102"/>
      <c r="G34" s="102"/>
      <c r="H34" s="102"/>
      <c r="I34" s="102"/>
      <c r="J34" s="138" t="s">
        <v>320</v>
      </c>
    </row>
    <row r="35" spans="2:10">
      <c r="B35" s="233"/>
      <c r="C35" s="101"/>
      <c r="D35" s="102"/>
      <c r="E35" s="102"/>
      <c r="F35" s="102"/>
      <c r="G35" s="102"/>
      <c r="H35" s="102"/>
      <c r="I35" s="102"/>
      <c r="J35" s="138" t="s">
        <v>320</v>
      </c>
    </row>
    <row r="36" spans="2:10">
      <c r="B36" s="233"/>
      <c r="C36" s="101"/>
      <c r="D36" s="102"/>
      <c r="E36" s="102"/>
      <c r="F36" s="102"/>
      <c r="G36" s="102"/>
      <c r="H36" s="102"/>
      <c r="I36" s="102"/>
      <c r="J36" s="138" t="s">
        <v>321</v>
      </c>
    </row>
    <row r="37" spans="2:10">
      <c r="B37" s="233"/>
      <c r="C37" s="101"/>
      <c r="D37" s="102"/>
      <c r="E37" s="102"/>
      <c r="F37" s="102"/>
      <c r="G37" s="102"/>
      <c r="H37" s="102"/>
      <c r="I37" s="102"/>
      <c r="J37" s="138" t="s">
        <v>321</v>
      </c>
    </row>
    <row r="38" spans="2:10">
      <c r="B38" s="233"/>
      <c r="C38" s="101"/>
      <c r="D38" s="102"/>
      <c r="E38" s="102"/>
      <c r="F38" s="102"/>
      <c r="G38" s="102"/>
      <c r="H38" s="102"/>
      <c r="I38" s="102"/>
      <c r="J38" s="138" t="s">
        <v>322</v>
      </c>
    </row>
    <row r="39" spans="2:10">
      <c r="B39" s="233"/>
      <c r="C39" s="101"/>
      <c r="D39" s="102"/>
      <c r="E39" s="102"/>
      <c r="F39" s="102"/>
      <c r="G39" s="102"/>
      <c r="H39" s="102"/>
      <c r="I39" s="102"/>
      <c r="J39" s="138" t="s">
        <v>322</v>
      </c>
    </row>
    <row r="40" spans="2:10">
      <c r="B40" s="233"/>
      <c r="C40" s="101"/>
      <c r="D40" s="102"/>
      <c r="E40" s="102"/>
      <c r="F40" s="102"/>
      <c r="G40" s="102"/>
      <c r="H40" s="102"/>
      <c r="I40" s="102"/>
      <c r="J40" s="138" t="s">
        <v>322</v>
      </c>
    </row>
    <row r="41" spans="2:10">
      <c r="B41" s="233"/>
      <c r="C41" s="101"/>
      <c r="D41" s="102"/>
      <c r="E41" s="102"/>
      <c r="F41" s="102"/>
      <c r="G41" s="102"/>
      <c r="H41" s="102"/>
      <c r="I41" s="102"/>
      <c r="J41" s="139" t="s">
        <v>323</v>
      </c>
    </row>
    <row r="42" spans="2:10">
      <c r="B42" s="233"/>
      <c r="C42" s="101"/>
      <c r="D42" s="102"/>
      <c r="E42" s="102"/>
      <c r="F42" s="102"/>
      <c r="G42" s="102"/>
      <c r="H42" s="102"/>
      <c r="I42" s="102"/>
      <c r="J42" s="139" t="s">
        <v>324</v>
      </c>
    </row>
    <row r="43" spans="2:10">
      <c r="B43" s="233"/>
      <c r="C43" s="101"/>
      <c r="D43" s="102"/>
      <c r="E43" s="102"/>
      <c r="F43" s="102"/>
      <c r="G43" s="102"/>
      <c r="H43" s="102"/>
      <c r="I43" s="102"/>
      <c r="J43" s="139" t="s">
        <v>325</v>
      </c>
    </row>
    <row r="44" spans="2:10">
      <c r="B44" s="233"/>
      <c r="C44" s="101"/>
      <c r="D44" s="102"/>
      <c r="E44" s="102"/>
      <c r="F44" s="102"/>
      <c r="G44" s="102"/>
      <c r="H44" s="102"/>
      <c r="I44" s="102"/>
      <c r="J44" s="139" t="s">
        <v>325</v>
      </c>
    </row>
    <row r="45" spans="2:10">
      <c r="B45" s="233"/>
      <c r="C45" s="101"/>
      <c r="D45" s="102"/>
      <c r="E45" s="102"/>
      <c r="F45" s="102"/>
      <c r="G45" s="102"/>
      <c r="H45" s="102"/>
      <c r="I45" s="102"/>
      <c r="J45" s="139" t="s">
        <v>325</v>
      </c>
    </row>
    <row r="46" spans="2:10">
      <c r="B46" s="233"/>
      <c r="C46" s="101"/>
      <c r="D46" s="102"/>
      <c r="E46" s="102"/>
      <c r="F46" s="102"/>
      <c r="G46" s="102"/>
      <c r="H46" s="102"/>
      <c r="I46" s="102"/>
      <c r="J46" s="139" t="s">
        <v>325</v>
      </c>
    </row>
    <row r="47" spans="2:10">
      <c r="B47" s="233"/>
      <c r="C47" s="101"/>
      <c r="D47" s="102"/>
      <c r="E47" s="102"/>
      <c r="F47" s="102"/>
      <c r="G47" s="102"/>
      <c r="H47" s="102"/>
      <c r="I47" s="102"/>
      <c r="J47" s="139" t="s">
        <v>325</v>
      </c>
    </row>
    <row r="48" spans="2:10">
      <c r="B48" s="233"/>
      <c r="C48" s="101"/>
      <c r="D48" s="102"/>
      <c r="E48" s="102"/>
      <c r="F48" s="102"/>
      <c r="G48" s="102"/>
      <c r="H48" s="102"/>
      <c r="I48" s="102"/>
      <c r="J48" s="139" t="s">
        <v>325</v>
      </c>
    </row>
    <row r="49" spans="2:12">
      <c r="B49" s="233"/>
      <c r="C49" s="101"/>
      <c r="D49" s="102"/>
      <c r="E49" s="102"/>
      <c r="F49" s="102"/>
      <c r="G49" s="102"/>
      <c r="H49" s="102"/>
      <c r="I49" s="102"/>
      <c r="J49" s="139" t="s">
        <v>325</v>
      </c>
    </row>
    <row r="50" spans="2:12">
      <c r="B50" s="233"/>
      <c r="C50" s="101"/>
      <c r="D50" s="102"/>
      <c r="E50" s="102"/>
      <c r="F50" s="102"/>
      <c r="G50" s="102"/>
      <c r="H50" s="102"/>
      <c r="I50" s="102"/>
      <c r="J50" s="139" t="s">
        <v>325</v>
      </c>
    </row>
    <row r="51" spans="2:12">
      <c r="B51" s="233"/>
      <c r="C51" s="101"/>
      <c r="D51" s="102"/>
      <c r="E51" s="102"/>
      <c r="F51" s="102"/>
      <c r="G51" s="102"/>
      <c r="H51" s="102"/>
      <c r="I51" s="102"/>
      <c r="J51" s="139" t="s">
        <v>325</v>
      </c>
    </row>
    <row r="52" spans="2:12">
      <c r="B52" s="233"/>
      <c r="C52" s="101"/>
      <c r="D52" s="102"/>
      <c r="E52" s="102"/>
      <c r="F52" s="102"/>
      <c r="G52" s="102"/>
      <c r="H52" s="102"/>
      <c r="I52" s="102"/>
      <c r="J52" s="139" t="s">
        <v>325</v>
      </c>
    </row>
    <row r="53" spans="2:12">
      <c r="B53" s="233"/>
      <c r="C53" s="101"/>
      <c r="D53" s="102"/>
      <c r="E53" s="102"/>
      <c r="F53" s="102"/>
      <c r="G53" s="102"/>
      <c r="H53" s="102"/>
      <c r="I53" s="102"/>
      <c r="J53" s="139" t="s">
        <v>326</v>
      </c>
    </row>
    <row r="54" spans="2:12">
      <c r="B54" s="233"/>
      <c r="C54" s="101"/>
      <c r="D54" s="102"/>
      <c r="E54" s="102"/>
      <c r="F54" s="102"/>
      <c r="G54" s="102"/>
      <c r="H54" s="102"/>
      <c r="I54" s="102"/>
      <c r="J54" s="139" t="s">
        <v>326</v>
      </c>
    </row>
    <row r="55" spans="2:12">
      <c r="B55" s="233"/>
      <c r="C55" s="101"/>
      <c r="D55" s="102"/>
      <c r="E55" s="102"/>
      <c r="F55" s="102"/>
      <c r="G55" s="102"/>
      <c r="H55" s="102"/>
      <c r="I55" s="102"/>
      <c r="J55" s="139" t="s">
        <v>326</v>
      </c>
    </row>
    <row r="56" spans="2:12">
      <c r="B56" s="233"/>
      <c r="C56" s="101"/>
      <c r="D56" s="102"/>
      <c r="E56" s="102"/>
      <c r="F56" s="102"/>
      <c r="G56" s="102"/>
      <c r="H56" s="102"/>
      <c r="I56" s="102"/>
      <c r="J56" s="139" t="s">
        <v>326</v>
      </c>
      <c r="K56" s="96"/>
      <c r="L56" s="96"/>
    </row>
    <row r="57" spans="2:12">
      <c r="B57" s="233"/>
      <c r="C57" s="101"/>
      <c r="D57" s="102"/>
      <c r="E57" s="102"/>
      <c r="F57" s="102"/>
      <c r="G57" s="102"/>
      <c r="H57" s="102"/>
      <c r="I57" s="102"/>
      <c r="J57" s="139" t="s">
        <v>327</v>
      </c>
    </row>
    <row r="58" spans="2:12">
      <c r="B58" s="233"/>
      <c r="C58" s="101"/>
      <c r="D58" s="102"/>
      <c r="E58" s="102"/>
      <c r="F58" s="102"/>
      <c r="G58" s="102"/>
      <c r="H58" s="102"/>
      <c r="I58" s="102"/>
      <c r="J58" s="139" t="s">
        <v>327</v>
      </c>
    </row>
    <row r="59" spans="2:12">
      <c r="B59" s="233"/>
      <c r="C59" s="101"/>
      <c r="D59" s="102"/>
      <c r="E59" s="102"/>
      <c r="F59" s="102"/>
      <c r="G59" s="102"/>
      <c r="H59" s="102"/>
      <c r="I59" s="102"/>
      <c r="J59" s="139" t="s">
        <v>327</v>
      </c>
    </row>
    <row r="60" spans="2:12">
      <c r="B60" s="233"/>
      <c r="C60" s="101"/>
      <c r="D60" s="102"/>
      <c r="E60" s="102"/>
      <c r="F60" s="102"/>
      <c r="G60" s="102"/>
      <c r="H60" s="102"/>
      <c r="I60" s="102"/>
      <c r="J60" s="139" t="s">
        <v>327</v>
      </c>
    </row>
    <row r="61" spans="2:12">
      <c r="B61" s="233"/>
      <c r="C61" s="101"/>
      <c r="D61" s="102"/>
      <c r="E61" s="102"/>
      <c r="F61" s="102"/>
      <c r="G61" s="102"/>
      <c r="H61" s="102"/>
      <c r="I61" s="102"/>
      <c r="J61" s="139" t="s">
        <v>327</v>
      </c>
    </row>
    <row r="62" spans="2:12">
      <c r="B62" s="233"/>
      <c r="C62" s="101"/>
      <c r="D62" s="102"/>
      <c r="E62" s="102"/>
      <c r="F62" s="102"/>
      <c r="G62" s="102"/>
      <c r="H62" s="102"/>
      <c r="I62" s="102"/>
      <c r="J62" s="139" t="s">
        <v>328</v>
      </c>
    </row>
    <row r="63" spans="2:12">
      <c r="B63" s="233"/>
      <c r="C63" s="101"/>
      <c r="D63" s="102"/>
      <c r="E63" s="102"/>
      <c r="F63" s="102"/>
      <c r="G63" s="102"/>
      <c r="H63" s="102"/>
      <c r="I63" s="102"/>
      <c r="J63" s="139" t="s">
        <v>328</v>
      </c>
    </row>
    <row r="64" spans="2:12">
      <c r="B64" s="233"/>
      <c r="C64" s="101"/>
      <c r="D64" s="102"/>
      <c r="E64" s="102"/>
      <c r="F64" s="102"/>
      <c r="G64" s="102"/>
      <c r="H64" s="102"/>
      <c r="I64" s="102"/>
      <c r="J64" s="139" t="s">
        <v>328</v>
      </c>
    </row>
    <row r="65" spans="2:10">
      <c r="B65" s="233"/>
      <c r="C65" s="101"/>
      <c r="D65" s="102"/>
      <c r="E65" s="102"/>
      <c r="F65" s="102"/>
      <c r="G65" s="102"/>
      <c r="H65" s="102"/>
      <c r="I65" s="102"/>
      <c r="J65" s="139" t="s">
        <v>328</v>
      </c>
    </row>
    <row r="66" spans="2:10">
      <c r="B66" s="233"/>
      <c r="C66" s="101"/>
      <c r="D66" s="102"/>
      <c r="E66" s="102"/>
      <c r="F66" s="102"/>
      <c r="G66" s="102"/>
      <c r="H66" s="102"/>
      <c r="I66" s="102"/>
      <c r="J66" s="139" t="s">
        <v>329</v>
      </c>
    </row>
    <row r="67" spans="2:10">
      <c r="B67" s="233"/>
      <c r="C67" s="101"/>
      <c r="D67" s="102"/>
      <c r="E67" s="102"/>
      <c r="F67" s="102"/>
      <c r="G67" s="102"/>
      <c r="H67" s="102"/>
      <c r="I67" s="102"/>
      <c r="J67" s="139" t="s">
        <v>329</v>
      </c>
    </row>
    <row r="68" spans="2:10">
      <c r="B68" s="233"/>
      <c r="C68" s="101"/>
      <c r="D68" s="102"/>
      <c r="E68" s="102"/>
      <c r="F68" s="102"/>
      <c r="G68" s="102"/>
      <c r="H68" s="102"/>
      <c r="I68" s="102"/>
      <c r="J68" s="139" t="s">
        <v>329</v>
      </c>
    </row>
    <row r="69" spans="2:10">
      <c r="B69" s="233"/>
      <c r="C69" s="101"/>
      <c r="D69" s="102"/>
      <c r="E69" s="102"/>
      <c r="F69" s="102"/>
      <c r="G69" s="102"/>
      <c r="H69" s="102"/>
      <c r="I69" s="102"/>
      <c r="J69" s="139" t="s">
        <v>329</v>
      </c>
    </row>
    <row r="70" spans="2:10">
      <c r="B70" s="233"/>
      <c r="C70" s="101"/>
      <c r="D70" s="102"/>
      <c r="E70" s="102"/>
      <c r="F70" s="102"/>
      <c r="G70" s="102"/>
      <c r="H70" s="102"/>
      <c r="I70" s="102"/>
      <c r="J70" s="139" t="s">
        <v>329</v>
      </c>
    </row>
    <row r="71" spans="2:10">
      <c r="B71" s="233"/>
      <c r="C71" s="101"/>
      <c r="D71" s="102"/>
      <c r="E71" s="102"/>
      <c r="F71" s="102"/>
      <c r="G71" s="102"/>
      <c r="H71" s="102"/>
      <c r="I71" s="102"/>
      <c r="J71" s="139" t="s">
        <v>330</v>
      </c>
    </row>
    <row r="72" spans="2:10">
      <c r="B72" s="233"/>
      <c r="C72" s="101"/>
      <c r="D72" s="102"/>
      <c r="E72" s="102"/>
      <c r="F72" s="102"/>
      <c r="G72" s="102"/>
      <c r="H72" s="102"/>
      <c r="I72" s="102"/>
      <c r="J72" s="139" t="s">
        <v>331</v>
      </c>
    </row>
    <row r="73" spans="2:10">
      <c r="B73" s="233"/>
      <c r="C73" s="101"/>
      <c r="D73" s="102"/>
      <c r="E73" s="102"/>
      <c r="F73" s="102"/>
      <c r="G73" s="102"/>
      <c r="H73" s="102"/>
      <c r="I73" s="102"/>
      <c r="J73" s="139" t="s">
        <v>332</v>
      </c>
    </row>
    <row r="74" spans="2:10">
      <c r="B74" s="233"/>
      <c r="C74" s="101"/>
      <c r="D74" s="102"/>
      <c r="E74" s="102"/>
      <c r="F74" s="102"/>
      <c r="G74" s="102"/>
      <c r="H74" s="102"/>
      <c r="I74" s="102"/>
      <c r="J74" s="139" t="s">
        <v>333</v>
      </c>
    </row>
    <row r="75" spans="2:10">
      <c r="B75" s="233"/>
      <c r="C75" s="101"/>
      <c r="D75" s="102"/>
      <c r="E75" s="102"/>
      <c r="F75" s="102"/>
      <c r="G75" s="102"/>
      <c r="H75" s="102"/>
      <c r="I75" s="102"/>
      <c r="J75" s="139" t="s">
        <v>333</v>
      </c>
    </row>
    <row r="76" spans="2:10">
      <c r="B76" s="233"/>
      <c r="C76" s="101"/>
      <c r="D76" s="102"/>
      <c r="E76" s="102"/>
      <c r="F76" s="102"/>
      <c r="G76" s="102"/>
      <c r="H76" s="102"/>
      <c r="I76" s="102"/>
      <c r="J76" s="139" t="s">
        <v>334</v>
      </c>
    </row>
    <row r="77" spans="2:10">
      <c r="B77" s="233"/>
      <c r="C77" s="101"/>
      <c r="D77" s="102"/>
      <c r="E77" s="102"/>
      <c r="F77" s="102"/>
      <c r="G77" s="102"/>
      <c r="H77" s="102"/>
      <c r="I77" s="102"/>
      <c r="J77" s="139" t="s">
        <v>335</v>
      </c>
    </row>
    <row r="78" spans="2:10">
      <c r="B78" s="233"/>
      <c r="C78" s="101"/>
      <c r="D78" s="102"/>
      <c r="E78" s="102"/>
      <c r="F78" s="102"/>
      <c r="G78" s="102"/>
      <c r="H78" s="102"/>
      <c r="I78" s="102"/>
      <c r="J78" s="139" t="s">
        <v>336</v>
      </c>
    </row>
    <row r="79" spans="2:10">
      <c r="B79" s="233"/>
      <c r="C79" s="101"/>
      <c r="D79" s="102"/>
      <c r="E79" s="102"/>
      <c r="F79" s="102"/>
      <c r="G79" s="102"/>
      <c r="H79" s="102"/>
      <c r="I79" s="102"/>
      <c r="J79" s="139" t="s">
        <v>337</v>
      </c>
    </row>
    <row r="80" spans="2:10">
      <c r="B80" s="233"/>
      <c r="C80" s="101"/>
      <c r="D80" s="102"/>
      <c r="E80" s="102"/>
      <c r="F80" s="102"/>
      <c r="G80" s="102"/>
      <c r="H80" s="102"/>
      <c r="I80" s="102"/>
      <c r="J80" s="139" t="s">
        <v>338</v>
      </c>
    </row>
    <row r="81" spans="2:10">
      <c r="B81" s="233"/>
      <c r="C81" s="101"/>
      <c r="D81" s="102"/>
      <c r="E81" s="102"/>
      <c r="F81" s="102"/>
      <c r="G81" s="102"/>
      <c r="H81" s="102"/>
      <c r="I81" s="102"/>
      <c r="J81" s="139" t="s">
        <v>339</v>
      </c>
    </row>
    <row r="82" spans="2:10">
      <c r="B82" s="233"/>
      <c r="C82" s="101"/>
      <c r="D82" s="102"/>
      <c r="E82" s="102"/>
      <c r="F82" s="102"/>
      <c r="G82" s="102"/>
      <c r="H82" s="102"/>
      <c r="I82" s="102"/>
      <c r="J82" s="139" t="s">
        <v>339</v>
      </c>
    </row>
    <row r="83" spans="2:10">
      <c r="B83" s="233"/>
      <c r="C83" s="101"/>
      <c r="D83" s="102"/>
      <c r="E83" s="102"/>
      <c r="F83" s="102"/>
      <c r="G83" s="102"/>
      <c r="H83" s="102"/>
      <c r="I83" s="102"/>
      <c r="J83" s="139" t="s">
        <v>339</v>
      </c>
    </row>
    <row r="84" spans="2:10">
      <c r="B84" s="233"/>
      <c r="C84" s="101"/>
      <c r="D84" s="102"/>
      <c r="E84" s="102"/>
      <c r="F84" s="102"/>
      <c r="G84" s="102"/>
      <c r="H84" s="102"/>
      <c r="I84" s="102"/>
      <c r="J84" s="139" t="s">
        <v>340</v>
      </c>
    </row>
    <row r="85" spans="2:10">
      <c r="B85" s="233"/>
      <c r="C85" s="101"/>
      <c r="D85" s="102"/>
      <c r="E85" s="102"/>
      <c r="F85" s="102"/>
      <c r="G85" s="102"/>
      <c r="H85" s="102"/>
      <c r="I85" s="102"/>
      <c r="J85" s="139" t="s">
        <v>341</v>
      </c>
    </row>
    <row r="86" spans="2:10">
      <c r="B86" s="233"/>
      <c r="C86" s="101"/>
      <c r="D86" s="102"/>
      <c r="E86" s="102"/>
      <c r="F86" s="102"/>
      <c r="G86" s="102"/>
      <c r="H86" s="102"/>
      <c r="I86" s="102"/>
      <c r="J86" s="139" t="s">
        <v>342</v>
      </c>
    </row>
    <row r="87" spans="2:10">
      <c r="B87" s="233"/>
      <c r="C87" s="101"/>
      <c r="D87" s="102"/>
      <c r="E87" s="102"/>
      <c r="F87" s="102"/>
      <c r="G87" s="102"/>
      <c r="H87" s="102"/>
      <c r="I87" s="102"/>
      <c r="J87" s="139" t="s">
        <v>342</v>
      </c>
    </row>
    <row r="88" spans="2:10">
      <c r="B88" s="233"/>
      <c r="C88" s="101"/>
      <c r="D88" s="102"/>
      <c r="E88" s="102"/>
      <c r="F88" s="102"/>
      <c r="G88" s="102"/>
      <c r="H88" s="102"/>
      <c r="I88" s="102"/>
      <c r="J88" s="139" t="s">
        <v>343</v>
      </c>
    </row>
    <row r="89" spans="2:10">
      <c r="B89" s="233"/>
      <c r="C89" s="101"/>
      <c r="D89" s="102"/>
      <c r="E89" s="102"/>
      <c r="F89" s="102"/>
      <c r="G89" s="102"/>
      <c r="H89" s="102"/>
      <c r="I89" s="102"/>
      <c r="J89" s="139" t="s">
        <v>343</v>
      </c>
    </row>
    <row r="90" spans="2:10">
      <c r="B90" s="233"/>
      <c r="C90" s="101"/>
      <c r="D90" s="102"/>
      <c r="E90" s="102"/>
      <c r="F90" s="102"/>
      <c r="G90" s="102"/>
      <c r="H90" s="102"/>
      <c r="I90" s="102"/>
      <c r="J90" s="139" t="s">
        <v>343</v>
      </c>
    </row>
    <row r="91" spans="2:10">
      <c r="B91" s="233"/>
      <c r="C91" s="101"/>
      <c r="D91" s="102"/>
      <c r="E91" s="102"/>
      <c r="F91" s="102"/>
      <c r="G91" s="102"/>
      <c r="H91" s="102"/>
      <c r="I91" s="102"/>
      <c r="J91" s="139" t="s">
        <v>344</v>
      </c>
    </row>
    <row r="92" spans="2:10">
      <c r="B92" s="233"/>
      <c r="C92" s="101"/>
      <c r="D92" s="102"/>
      <c r="E92" s="102"/>
      <c r="F92" s="102"/>
      <c r="G92" s="102"/>
      <c r="H92" s="102"/>
      <c r="I92" s="102"/>
      <c r="J92" s="139" t="s">
        <v>344</v>
      </c>
    </row>
    <row r="93" spans="2:10">
      <c r="B93" s="233"/>
      <c r="C93" s="101"/>
      <c r="D93" s="102"/>
      <c r="E93" s="102"/>
      <c r="F93" s="102"/>
      <c r="G93" s="102"/>
      <c r="H93" s="102"/>
      <c r="I93" s="102"/>
      <c r="J93" s="139" t="s">
        <v>345</v>
      </c>
    </row>
    <row r="94" spans="2:10">
      <c r="B94" s="233"/>
      <c r="C94" s="101"/>
      <c r="D94" s="102"/>
      <c r="E94" s="102"/>
      <c r="F94" s="102"/>
      <c r="G94" s="102"/>
      <c r="H94" s="102"/>
      <c r="I94" s="102"/>
      <c r="J94" s="139" t="s">
        <v>345</v>
      </c>
    </row>
    <row r="95" spans="2:10">
      <c r="B95" s="233"/>
      <c r="C95" s="101"/>
      <c r="D95" s="102"/>
      <c r="E95" s="102"/>
      <c r="F95" s="102"/>
      <c r="G95" s="102"/>
      <c r="H95" s="102"/>
      <c r="I95" s="102"/>
      <c r="J95" s="139" t="s">
        <v>345</v>
      </c>
    </row>
    <row r="96" spans="2:10">
      <c r="B96" s="233"/>
      <c r="C96" s="101"/>
      <c r="D96" s="102"/>
      <c r="E96" s="102"/>
      <c r="F96" s="102"/>
      <c r="G96" s="102"/>
      <c r="H96" s="102"/>
      <c r="I96" s="102"/>
      <c r="J96" s="139" t="s">
        <v>345</v>
      </c>
    </row>
    <row r="97" spans="2:10">
      <c r="B97" s="233"/>
      <c r="C97" s="101"/>
      <c r="D97" s="102"/>
      <c r="E97" s="102"/>
      <c r="F97" s="102"/>
      <c r="G97" s="102"/>
      <c r="H97" s="102"/>
      <c r="I97" s="102"/>
      <c r="J97" s="139" t="s">
        <v>345</v>
      </c>
    </row>
    <row r="98" spans="2:10">
      <c r="B98" s="233"/>
      <c r="C98" s="101"/>
      <c r="D98" s="102"/>
      <c r="E98" s="102"/>
      <c r="F98" s="102"/>
      <c r="G98" s="102"/>
      <c r="H98" s="102"/>
      <c r="I98" s="102"/>
      <c r="J98" s="139" t="s">
        <v>345</v>
      </c>
    </row>
    <row r="99" spans="2:10">
      <c r="B99" s="233"/>
      <c r="C99" s="101"/>
      <c r="D99" s="102"/>
      <c r="E99" s="102"/>
      <c r="F99" s="102"/>
      <c r="G99" s="102"/>
      <c r="H99" s="102"/>
      <c r="I99" s="102"/>
      <c r="J99" s="139" t="s">
        <v>345</v>
      </c>
    </row>
    <row r="100" spans="2:10">
      <c r="B100" s="233"/>
      <c r="C100" s="101"/>
      <c r="D100" s="102"/>
      <c r="E100" s="102"/>
      <c r="F100" s="102"/>
      <c r="G100" s="102"/>
      <c r="H100" s="102"/>
      <c r="I100" s="102"/>
      <c r="J100" s="139" t="s">
        <v>345</v>
      </c>
    </row>
    <row r="101" spans="2:10">
      <c r="B101" s="233"/>
      <c r="C101" s="101"/>
      <c r="D101" s="102"/>
      <c r="E101" s="102"/>
      <c r="F101" s="102"/>
      <c r="G101" s="102"/>
      <c r="H101" s="102"/>
      <c r="I101" s="102"/>
      <c r="J101" s="139" t="s">
        <v>345</v>
      </c>
    </row>
    <row r="102" spans="2:10">
      <c r="B102" s="233"/>
      <c r="C102" s="101"/>
      <c r="D102" s="102"/>
      <c r="E102" s="102"/>
      <c r="F102" s="102"/>
      <c r="G102" s="102"/>
      <c r="H102" s="102"/>
      <c r="I102" s="102"/>
      <c r="J102" s="139" t="s">
        <v>345</v>
      </c>
    </row>
    <row r="103" spans="2:10">
      <c r="B103" s="233"/>
      <c r="C103" s="101"/>
      <c r="D103" s="102"/>
      <c r="E103" s="102"/>
      <c r="F103" s="102"/>
      <c r="G103" s="102"/>
      <c r="H103" s="102"/>
      <c r="I103" s="102"/>
      <c r="J103" s="139" t="s">
        <v>345</v>
      </c>
    </row>
    <row r="104" spans="2:10">
      <c r="B104" s="233"/>
      <c r="C104" s="101"/>
      <c r="D104" s="102"/>
      <c r="E104" s="102"/>
      <c r="F104" s="102"/>
      <c r="G104" s="102"/>
      <c r="H104" s="102"/>
      <c r="I104" s="102"/>
      <c r="J104" s="139" t="s">
        <v>345</v>
      </c>
    </row>
    <row r="105" spans="2:10">
      <c r="B105" s="233"/>
      <c r="C105" s="101"/>
      <c r="D105" s="102"/>
      <c r="E105" s="102"/>
      <c r="F105" s="102"/>
      <c r="G105" s="102"/>
      <c r="H105" s="102"/>
      <c r="I105" s="102"/>
      <c r="J105" s="139" t="s">
        <v>345</v>
      </c>
    </row>
    <row r="106" spans="2:10">
      <c r="B106" s="233"/>
      <c r="C106" s="101"/>
      <c r="D106" s="102"/>
      <c r="E106" s="102"/>
      <c r="F106" s="102"/>
      <c r="G106" s="102"/>
      <c r="H106" s="102"/>
      <c r="I106" s="102"/>
      <c r="J106" s="139" t="s">
        <v>346</v>
      </c>
    </row>
    <row r="107" spans="2:10">
      <c r="B107" s="233"/>
      <c r="C107" s="101"/>
      <c r="D107" s="102"/>
      <c r="E107" s="102"/>
      <c r="F107" s="102"/>
      <c r="G107" s="102"/>
      <c r="H107" s="102"/>
      <c r="I107" s="102"/>
      <c r="J107" s="139" t="s">
        <v>346</v>
      </c>
    </row>
    <row r="108" spans="2:10">
      <c r="B108" s="233"/>
      <c r="C108" s="101"/>
      <c r="D108" s="102"/>
      <c r="E108" s="102"/>
      <c r="F108" s="102"/>
      <c r="G108" s="102"/>
      <c r="H108" s="102"/>
      <c r="I108" s="102"/>
      <c r="J108" s="139" t="s">
        <v>346</v>
      </c>
    </row>
    <row r="109" spans="2:10">
      <c r="B109" s="233"/>
      <c r="C109" s="101"/>
      <c r="D109" s="102"/>
      <c r="E109" s="102"/>
      <c r="F109" s="102"/>
      <c r="G109" s="102"/>
      <c r="H109" s="102"/>
      <c r="I109" s="102"/>
      <c r="J109" s="139" t="s">
        <v>346</v>
      </c>
    </row>
    <row r="110" spans="2:10">
      <c r="B110" s="233"/>
      <c r="C110" s="101"/>
      <c r="D110" s="102"/>
      <c r="E110" s="102"/>
      <c r="F110" s="102"/>
      <c r="G110" s="102"/>
      <c r="H110" s="102"/>
      <c r="I110" s="102"/>
      <c r="J110" s="139" t="s">
        <v>346</v>
      </c>
    </row>
    <row r="111" spans="2:10">
      <c r="B111" s="233"/>
      <c r="C111" s="101"/>
      <c r="D111" s="102"/>
      <c r="E111" s="102"/>
      <c r="F111" s="102"/>
      <c r="G111" s="102"/>
      <c r="H111" s="102"/>
      <c r="I111" s="102"/>
      <c r="J111" s="140" t="s">
        <v>347</v>
      </c>
    </row>
    <row r="112" spans="2:10">
      <c r="B112" s="233"/>
      <c r="C112" s="101"/>
      <c r="D112" s="102"/>
      <c r="E112" s="102"/>
      <c r="F112" s="102"/>
      <c r="G112" s="102"/>
      <c r="H112" s="102"/>
      <c r="I112" s="102"/>
      <c r="J112" s="140" t="s">
        <v>347</v>
      </c>
    </row>
    <row r="113" spans="2:10">
      <c r="B113" s="233"/>
      <c r="C113" s="101"/>
      <c r="D113" s="102"/>
      <c r="E113" s="102"/>
      <c r="F113" s="102"/>
      <c r="G113" s="102"/>
      <c r="H113" s="102"/>
      <c r="I113" s="102"/>
      <c r="J113" s="140" t="s">
        <v>347</v>
      </c>
    </row>
    <row r="114" spans="2:10">
      <c r="B114" s="233"/>
      <c r="C114" s="101"/>
      <c r="D114" s="102"/>
      <c r="E114" s="102"/>
      <c r="F114" s="102"/>
      <c r="G114" s="102"/>
      <c r="H114" s="102"/>
      <c r="I114" s="102"/>
      <c r="J114" s="140" t="s">
        <v>347</v>
      </c>
    </row>
    <row r="115" spans="2:10">
      <c r="B115" s="233"/>
      <c r="C115" s="101"/>
      <c r="D115" s="102"/>
      <c r="E115" s="102"/>
      <c r="F115" s="102"/>
      <c r="G115" s="102"/>
      <c r="H115" s="102"/>
      <c r="I115" s="102"/>
      <c r="J115" s="140" t="s">
        <v>347</v>
      </c>
    </row>
    <row r="116" spans="2:10">
      <c r="B116" s="233"/>
      <c r="C116" s="101"/>
      <c r="D116" s="102"/>
      <c r="E116" s="102"/>
      <c r="F116" s="102"/>
      <c r="G116" s="102"/>
      <c r="H116" s="102"/>
      <c r="I116" s="102"/>
      <c r="J116" s="140" t="s">
        <v>347</v>
      </c>
    </row>
    <row r="117" spans="2:10">
      <c r="B117" s="233"/>
      <c r="C117" s="101"/>
      <c r="D117" s="102"/>
      <c r="E117" s="102"/>
      <c r="F117" s="102"/>
      <c r="G117" s="102"/>
      <c r="H117" s="102"/>
      <c r="I117" s="102"/>
      <c r="J117" s="140" t="s">
        <v>347</v>
      </c>
    </row>
    <row r="118" spans="2:10">
      <c r="B118" s="233"/>
      <c r="C118" s="101"/>
      <c r="D118" s="102"/>
      <c r="E118" s="102"/>
      <c r="F118" s="102"/>
      <c r="G118" s="102"/>
      <c r="H118" s="102"/>
      <c r="I118" s="102"/>
      <c r="J118" s="140" t="s">
        <v>347</v>
      </c>
    </row>
    <row r="119" spans="2:10">
      <c r="B119" s="233"/>
      <c r="C119" s="101"/>
      <c r="D119" s="102"/>
      <c r="E119" s="102"/>
      <c r="F119" s="102"/>
      <c r="G119" s="102"/>
      <c r="H119" s="102"/>
      <c r="I119" s="102"/>
      <c r="J119" s="139" t="s">
        <v>348</v>
      </c>
    </row>
    <row r="120" spans="2:10">
      <c r="B120" s="233"/>
      <c r="C120" s="101"/>
      <c r="D120" s="102"/>
      <c r="E120" s="102"/>
      <c r="F120" s="102"/>
      <c r="G120" s="102"/>
      <c r="H120" s="102"/>
      <c r="I120" s="102"/>
      <c r="J120" s="139" t="s">
        <v>348</v>
      </c>
    </row>
    <row r="121" spans="2:10">
      <c r="B121" s="233"/>
      <c r="C121" s="101"/>
      <c r="D121" s="102"/>
      <c r="E121" s="102"/>
      <c r="F121" s="102"/>
      <c r="G121" s="102"/>
      <c r="H121" s="102"/>
      <c r="I121" s="102"/>
      <c r="J121" s="139" t="s">
        <v>349</v>
      </c>
    </row>
    <row r="122" spans="2:10">
      <c r="B122" s="233"/>
      <c r="C122" s="101"/>
      <c r="D122" s="102"/>
      <c r="E122" s="102"/>
      <c r="F122" s="102"/>
      <c r="G122" s="102"/>
      <c r="H122" s="102"/>
      <c r="I122" s="102"/>
      <c r="J122" s="139" t="s">
        <v>349</v>
      </c>
    </row>
    <row r="123" spans="2:10">
      <c r="B123" s="233"/>
      <c r="C123" s="101"/>
      <c r="D123" s="102"/>
      <c r="E123" s="102"/>
      <c r="F123" s="102"/>
      <c r="G123" s="102"/>
      <c r="H123" s="102"/>
      <c r="I123" s="102"/>
      <c r="J123" s="139" t="s">
        <v>349</v>
      </c>
    </row>
    <row r="124" spans="2:10">
      <c r="B124" s="233"/>
      <c r="C124" s="101"/>
      <c r="D124" s="102"/>
      <c r="E124" s="102"/>
      <c r="F124" s="102"/>
      <c r="G124" s="102"/>
      <c r="H124" s="102"/>
      <c r="I124" s="102"/>
      <c r="J124" s="139" t="s">
        <v>349</v>
      </c>
    </row>
    <row r="125" spans="2:10">
      <c r="B125" s="233"/>
      <c r="C125" s="101"/>
      <c r="D125" s="102"/>
      <c r="E125" s="102"/>
      <c r="F125" s="102"/>
      <c r="G125" s="102"/>
      <c r="H125" s="102"/>
      <c r="I125" s="102"/>
      <c r="J125" s="139" t="s">
        <v>349</v>
      </c>
    </row>
    <row r="126" spans="2:10">
      <c r="B126" s="233"/>
      <c r="C126" s="101"/>
      <c r="D126" s="102"/>
      <c r="E126" s="102"/>
      <c r="F126" s="102"/>
      <c r="G126" s="102"/>
      <c r="H126" s="102"/>
      <c r="I126" s="102"/>
      <c r="J126" s="139" t="s">
        <v>349</v>
      </c>
    </row>
    <row r="127" spans="2:10">
      <c r="B127" s="233"/>
      <c r="C127" s="101"/>
      <c r="D127" s="102"/>
      <c r="E127" s="102"/>
      <c r="F127" s="102"/>
      <c r="G127" s="102"/>
      <c r="H127" s="102"/>
      <c r="I127" s="102"/>
      <c r="J127" s="139" t="s">
        <v>349</v>
      </c>
    </row>
    <row r="128" spans="2:10">
      <c r="B128" s="233"/>
      <c r="C128" s="101"/>
      <c r="D128" s="102"/>
      <c r="E128" s="102"/>
      <c r="F128" s="102"/>
      <c r="G128" s="102"/>
      <c r="H128" s="102"/>
      <c r="I128" s="102"/>
      <c r="J128" s="139" t="s">
        <v>349</v>
      </c>
    </row>
    <row r="129" spans="2:10">
      <c r="B129" s="233"/>
      <c r="C129" s="101"/>
      <c r="D129" s="102"/>
      <c r="E129" s="102"/>
      <c r="F129" s="102"/>
      <c r="G129" s="102"/>
      <c r="H129" s="102"/>
      <c r="I129" s="102"/>
      <c r="J129" s="139" t="s">
        <v>350</v>
      </c>
    </row>
    <row r="130" spans="2:10">
      <c r="B130" s="233"/>
      <c r="C130" s="101"/>
      <c r="D130" s="102"/>
      <c r="E130" s="102"/>
      <c r="F130" s="102"/>
      <c r="G130" s="102"/>
      <c r="H130" s="102"/>
      <c r="I130" s="102"/>
      <c r="J130" s="139" t="s">
        <v>350</v>
      </c>
    </row>
    <row r="131" spans="2:10">
      <c r="B131" s="233"/>
      <c r="C131" s="101"/>
      <c r="D131" s="102"/>
      <c r="E131" s="102"/>
      <c r="F131" s="102"/>
      <c r="G131" s="102"/>
      <c r="H131" s="102"/>
      <c r="I131" s="102"/>
      <c r="J131" s="139" t="s">
        <v>350</v>
      </c>
    </row>
    <row r="132" spans="2:10">
      <c r="B132" s="233"/>
      <c r="C132" s="101"/>
      <c r="D132" s="102"/>
      <c r="E132" s="102"/>
      <c r="F132" s="102"/>
      <c r="G132" s="102"/>
      <c r="H132" s="102"/>
      <c r="I132" s="102"/>
      <c r="J132" s="139" t="s">
        <v>350</v>
      </c>
    </row>
    <row r="133" spans="2:10">
      <c r="B133" s="233"/>
      <c r="C133" s="101"/>
      <c r="D133" s="102"/>
      <c r="E133" s="102"/>
      <c r="F133" s="102"/>
      <c r="G133" s="102"/>
      <c r="H133" s="102"/>
      <c r="I133" s="102"/>
      <c r="J133" s="139" t="s">
        <v>350</v>
      </c>
    </row>
    <row r="134" spans="2:10">
      <c r="B134" s="233"/>
      <c r="C134" s="101"/>
      <c r="D134" s="102"/>
      <c r="E134" s="102"/>
      <c r="F134" s="102"/>
      <c r="G134" s="102"/>
      <c r="H134" s="102"/>
      <c r="I134" s="102"/>
      <c r="J134" s="139" t="s">
        <v>350</v>
      </c>
    </row>
    <row r="135" spans="2:10">
      <c r="B135" s="233"/>
      <c r="C135" s="101"/>
      <c r="D135" s="102"/>
      <c r="E135" s="102"/>
      <c r="F135" s="102"/>
      <c r="G135" s="102"/>
      <c r="H135" s="102"/>
      <c r="I135" s="102"/>
      <c r="J135" s="139" t="s">
        <v>351</v>
      </c>
    </row>
    <row r="136" spans="2:10">
      <c r="B136" s="233"/>
      <c r="C136" s="101"/>
      <c r="D136" s="102"/>
      <c r="E136" s="102"/>
      <c r="F136" s="102"/>
      <c r="G136" s="102"/>
      <c r="H136" s="102"/>
      <c r="I136" s="102"/>
      <c r="J136" s="139" t="s">
        <v>352</v>
      </c>
    </row>
    <row r="137" spans="2:10">
      <c r="B137" s="233"/>
      <c r="C137" s="101"/>
      <c r="D137" s="102"/>
      <c r="E137" s="102"/>
      <c r="F137" s="102"/>
      <c r="G137" s="102"/>
      <c r="H137" s="102"/>
      <c r="I137" s="102"/>
      <c r="J137" s="139" t="s">
        <v>353</v>
      </c>
    </row>
    <row r="138" spans="2:10">
      <c r="B138" s="233"/>
      <c r="C138" s="101"/>
      <c r="D138" s="102"/>
      <c r="E138" s="102"/>
      <c r="F138" s="102"/>
      <c r="G138" s="102"/>
      <c r="H138" s="102"/>
      <c r="I138" s="102"/>
      <c r="J138" s="139" t="s">
        <v>354</v>
      </c>
    </row>
    <row r="139" spans="2:10">
      <c r="B139" s="233"/>
      <c r="C139" s="101"/>
      <c r="D139" s="102"/>
      <c r="E139" s="102"/>
      <c r="F139" s="102"/>
      <c r="G139" s="102"/>
      <c r="H139" s="102"/>
      <c r="I139" s="102"/>
      <c r="J139" s="139" t="s">
        <v>354</v>
      </c>
    </row>
    <row r="140" spans="2:10">
      <c r="B140" s="233"/>
      <c r="C140" s="101"/>
      <c r="D140" s="102"/>
      <c r="E140" s="102"/>
      <c r="F140" s="102"/>
      <c r="G140" s="102"/>
      <c r="H140" s="102"/>
      <c r="I140" s="102"/>
      <c r="J140" s="139" t="s">
        <v>355</v>
      </c>
    </row>
    <row r="141" spans="2:10">
      <c r="B141" s="233"/>
      <c r="C141" s="101"/>
      <c r="D141" s="102"/>
      <c r="E141" s="102"/>
      <c r="F141" s="102"/>
      <c r="G141" s="102"/>
      <c r="H141" s="102"/>
      <c r="I141" s="102"/>
      <c r="J141" s="139" t="s">
        <v>356</v>
      </c>
    </row>
    <row r="142" spans="2:10">
      <c r="B142" s="233"/>
      <c r="C142" s="101"/>
      <c r="D142" s="102"/>
      <c r="E142" s="102"/>
      <c r="F142" s="102"/>
      <c r="G142" s="102"/>
      <c r="H142" s="102"/>
      <c r="I142" s="102"/>
      <c r="J142" s="139" t="s">
        <v>357</v>
      </c>
    </row>
    <row r="143" spans="2:10">
      <c r="B143" s="233"/>
      <c r="C143" s="101"/>
      <c r="D143" s="102"/>
      <c r="E143" s="102"/>
      <c r="F143" s="102"/>
      <c r="G143" s="102"/>
      <c r="H143" s="102"/>
      <c r="I143" s="102"/>
      <c r="J143" s="139" t="s">
        <v>358</v>
      </c>
    </row>
    <row r="144" spans="2:10">
      <c r="B144" s="233"/>
      <c r="C144" s="101"/>
      <c r="D144" s="102"/>
      <c r="E144" s="102"/>
      <c r="F144" s="102"/>
      <c r="G144" s="102"/>
      <c r="H144" s="102"/>
      <c r="I144" s="102"/>
      <c r="J144" s="139" t="s">
        <v>359</v>
      </c>
    </row>
    <row r="145" spans="2:10">
      <c r="B145" s="233"/>
      <c r="C145" s="101"/>
      <c r="D145" s="102"/>
      <c r="E145" s="102"/>
      <c r="F145" s="102"/>
      <c r="G145" s="102"/>
      <c r="H145" s="102"/>
      <c r="I145" s="102"/>
      <c r="J145" s="139" t="s">
        <v>360</v>
      </c>
    </row>
    <row r="146" spans="2:10">
      <c r="B146" s="233"/>
      <c r="C146" s="101"/>
      <c r="D146" s="102"/>
      <c r="E146" s="102"/>
      <c r="F146" s="102"/>
      <c r="G146" s="102"/>
      <c r="H146" s="102"/>
      <c r="I146" s="102"/>
      <c r="J146" s="139" t="s">
        <v>361</v>
      </c>
    </row>
    <row r="147" spans="2:10">
      <c r="B147" s="233"/>
      <c r="C147" s="101"/>
      <c r="D147" s="102"/>
      <c r="E147" s="102"/>
      <c r="F147" s="102"/>
      <c r="G147" s="102"/>
      <c r="H147" s="102"/>
      <c r="I147" s="102"/>
      <c r="J147" s="139" t="s">
        <v>362</v>
      </c>
    </row>
    <row r="148" spans="2:10">
      <c r="B148" s="233"/>
      <c r="C148" s="101"/>
      <c r="D148" s="102"/>
      <c r="E148" s="102"/>
      <c r="F148" s="102"/>
      <c r="G148" s="102"/>
      <c r="H148" s="102"/>
      <c r="I148" s="102"/>
      <c r="J148" s="139" t="s">
        <v>363</v>
      </c>
    </row>
    <row r="149" spans="2:10">
      <c r="B149" s="233"/>
      <c r="C149" s="101"/>
      <c r="D149" s="102"/>
      <c r="E149" s="102"/>
      <c r="F149" s="102"/>
      <c r="G149" s="102"/>
      <c r="H149" s="102"/>
      <c r="I149" s="102"/>
      <c r="J149" s="139" t="s">
        <v>363</v>
      </c>
    </row>
    <row r="150" spans="2:10">
      <c r="B150" s="233"/>
      <c r="C150" s="101"/>
      <c r="D150" s="102"/>
      <c r="E150" s="102"/>
      <c r="F150" s="102"/>
      <c r="G150" s="102"/>
      <c r="H150" s="102"/>
      <c r="I150" s="102"/>
      <c r="J150" s="139" t="s">
        <v>364</v>
      </c>
    </row>
    <row r="151" spans="2:10">
      <c r="B151" s="233"/>
      <c r="C151" s="101"/>
      <c r="D151" s="102"/>
      <c r="E151" s="102"/>
      <c r="F151" s="102"/>
      <c r="G151" s="102"/>
      <c r="H151" s="102"/>
      <c r="I151" s="102"/>
      <c r="J151" s="139" t="s">
        <v>364</v>
      </c>
    </row>
    <row r="152" spans="2:10">
      <c r="B152" s="233"/>
      <c r="C152" s="101"/>
      <c r="D152" s="102"/>
      <c r="E152" s="102"/>
      <c r="F152" s="102"/>
      <c r="G152" s="102"/>
      <c r="H152" s="102"/>
      <c r="I152" s="102"/>
      <c r="J152" s="139" t="s">
        <v>364</v>
      </c>
    </row>
    <row r="153" spans="2:10">
      <c r="B153" s="233"/>
      <c r="C153" s="101"/>
      <c r="D153" s="102"/>
      <c r="E153" s="102"/>
      <c r="F153" s="102"/>
      <c r="G153" s="102"/>
      <c r="H153" s="102"/>
      <c r="I153" s="102"/>
      <c r="J153" s="139" t="s">
        <v>364</v>
      </c>
    </row>
    <row r="154" spans="2:10">
      <c r="B154" s="233"/>
      <c r="C154" s="101"/>
      <c r="D154" s="102"/>
      <c r="E154" s="102"/>
      <c r="F154" s="102"/>
      <c r="G154" s="102"/>
      <c r="H154" s="102"/>
      <c r="I154" s="102"/>
      <c r="J154" s="139" t="s">
        <v>364</v>
      </c>
    </row>
    <row r="155" spans="2:10">
      <c r="B155" s="233"/>
      <c r="C155" s="101"/>
      <c r="D155" s="102"/>
      <c r="E155" s="102"/>
      <c r="F155" s="102"/>
      <c r="G155" s="102"/>
      <c r="H155" s="102"/>
      <c r="I155" s="102"/>
      <c r="J155" s="139" t="s">
        <v>364</v>
      </c>
    </row>
    <row r="156" spans="2:10">
      <c r="B156" s="233"/>
      <c r="C156" s="101"/>
      <c r="D156" s="102"/>
      <c r="E156" s="102"/>
      <c r="F156" s="102"/>
      <c r="G156" s="102"/>
      <c r="H156" s="102"/>
      <c r="I156" s="102"/>
      <c r="J156" s="139" t="s">
        <v>364</v>
      </c>
    </row>
    <row r="157" spans="2:10">
      <c r="B157" s="233"/>
      <c r="C157" s="101"/>
      <c r="D157" s="102"/>
      <c r="E157" s="102"/>
      <c r="F157" s="102"/>
      <c r="G157" s="102"/>
      <c r="H157" s="102"/>
      <c r="I157" s="102"/>
      <c r="J157" s="139" t="s">
        <v>364</v>
      </c>
    </row>
    <row r="158" spans="2:10">
      <c r="B158" s="233"/>
      <c r="C158" s="101"/>
      <c r="D158" s="102"/>
      <c r="E158" s="102"/>
      <c r="F158" s="102"/>
      <c r="G158" s="102"/>
      <c r="H158" s="102"/>
      <c r="I158" s="102"/>
      <c r="J158" s="139" t="s">
        <v>364</v>
      </c>
    </row>
    <row r="159" spans="2:10">
      <c r="B159" s="233"/>
      <c r="C159" s="101"/>
      <c r="D159" s="102"/>
      <c r="E159" s="102"/>
      <c r="F159" s="102"/>
      <c r="G159" s="102"/>
      <c r="H159" s="102"/>
      <c r="I159" s="102"/>
      <c r="J159" s="139" t="s">
        <v>364</v>
      </c>
    </row>
    <row r="160" spans="2:10">
      <c r="B160" s="233"/>
      <c r="C160" s="101"/>
      <c r="D160" s="102"/>
      <c r="E160" s="102"/>
      <c r="F160" s="102"/>
      <c r="G160" s="102"/>
      <c r="H160" s="102"/>
      <c r="I160" s="102"/>
      <c r="J160" s="139" t="s">
        <v>364</v>
      </c>
    </row>
    <row r="161" spans="2:10">
      <c r="B161" s="233"/>
      <c r="C161" s="101"/>
      <c r="D161" s="102"/>
      <c r="E161" s="102"/>
      <c r="F161" s="102"/>
      <c r="G161" s="102"/>
      <c r="H161" s="102"/>
      <c r="I161" s="102"/>
      <c r="J161" s="139" t="s">
        <v>364</v>
      </c>
    </row>
    <row r="162" spans="2:10">
      <c r="B162" s="233"/>
      <c r="C162" s="101"/>
      <c r="D162" s="102"/>
      <c r="E162" s="102"/>
      <c r="F162" s="102"/>
      <c r="G162" s="102"/>
      <c r="H162" s="102"/>
      <c r="I162" s="102"/>
      <c r="J162" s="139" t="s">
        <v>364</v>
      </c>
    </row>
    <row r="163" spans="2:10">
      <c r="B163" s="233"/>
      <c r="C163" s="101"/>
      <c r="D163" s="102"/>
      <c r="E163" s="102"/>
      <c r="F163" s="102"/>
      <c r="G163" s="102"/>
      <c r="H163" s="102"/>
      <c r="I163" s="102"/>
      <c r="J163" s="139" t="s">
        <v>364</v>
      </c>
    </row>
    <row r="164" spans="2:10">
      <c r="B164" s="233"/>
      <c r="C164" s="101"/>
      <c r="D164" s="102"/>
      <c r="E164" s="102"/>
      <c r="F164" s="102"/>
      <c r="G164" s="102"/>
      <c r="H164" s="102"/>
      <c r="I164" s="102"/>
      <c r="J164" s="139" t="s">
        <v>364</v>
      </c>
    </row>
    <row r="165" spans="2:10">
      <c r="B165" s="233"/>
      <c r="C165" s="101"/>
      <c r="D165" s="102"/>
      <c r="E165" s="102"/>
      <c r="F165" s="102"/>
      <c r="G165" s="102"/>
      <c r="H165" s="102"/>
      <c r="I165" s="102"/>
      <c r="J165" s="139" t="s">
        <v>364</v>
      </c>
    </row>
    <row r="166" spans="2:10">
      <c r="B166" s="233"/>
      <c r="C166" s="101"/>
      <c r="D166" s="102"/>
      <c r="E166" s="102"/>
      <c r="F166" s="102"/>
      <c r="G166" s="102"/>
      <c r="H166" s="102"/>
      <c r="I166" s="102"/>
      <c r="J166" s="139" t="s">
        <v>364</v>
      </c>
    </row>
    <row r="167" spans="2:10">
      <c r="B167" s="233"/>
      <c r="C167" s="101"/>
      <c r="D167" s="102"/>
      <c r="E167" s="102"/>
      <c r="F167" s="102"/>
      <c r="G167" s="102"/>
      <c r="H167" s="102"/>
      <c r="I167" s="102"/>
      <c r="J167" s="139" t="s">
        <v>364</v>
      </c>
    </row>
    <row r="168" spans="2:10">
      <c r="B168" s="233"/>
      <c r="C168" s="101"/>
      <c r="D168" s="102"/>
      <c r="E168" s="102"/>
      <c r="F168" s="102"/>
      <c r="G168" s="102"/>
      <c r="H168" s="102"/>
      <c r="I168" s="102"/>
      <c r="J168" s="139" t="s">
        <v>364</v>
      </c>
    </row>
    <row r="169" spans="2:10">
      <c r="B169" s="233"/>
      <c r="C169" s="101"/>
      <c r="D169" s="102"/>
      <c r="E169" s="102"/>
      <c r="F169" s="102"/>
      <c r="G169" s="102"/>
      <c r="H169" s="102"/>
      <c r="I169" s="102"/>
      <c r="J169" s="139" t="s">
        <v>365</v>
      </c>
    </row>
    <row r="170" spans="2:10">
      <c r="B170" s="233"/>
      <c r="C170" s="101"/>
      <c r="D170" s="102"/>
      <c r="E170" s="102"/>
      <c r="F170" s="102"/>
      <c r="G170" s="102"/>
      <c r="H170" s="102"/>
      <c r="I170" s="102"/>
      <c r="J170" s="139" t="s">
        <v>365</v>
      </c>
    </row>
    <row r="171" spans="2:10">
      <c r="B171" s="233"/>
      <c r="C171" s="101"/>
      <c r="D171" s="102"/>
      <c r="E171" s="102"/>
      <c r="F171" s="102"/>
      <c r="G171" s="102"/>
      <c r="H171" s="102"/>
      <c r="I171" s="102"/>
      <c r="J171" s="139" t="s">
        <v>365</v>
      </c>
    </row>
    <row r="172" spans="2:10">
      <c r="B172" s="233"/>
      <c r="C172" s="101"/>
      <c r="D172" s="102"/>
      <c r="E172" s="102"/>
      <c r="F172" s="102"/>
      <c r="G172" s="102"/>
      <c r="H172" s="102"/>
      <c r="I172" s="102"/>
      <c r="J172" s="139" t="s">
        <v>365</v>
      </c>
    </row>
    <row r="173" spans="2:10">
      <c r="B173" s="233"/>
      <c r="C173" s="101"/>
      <c r="D173" s="102"/>
      <c r="E173" s="102"/>
      <c r="F173" s="102"/>
      <c r="G173" s="102"/>
      <c r="H173" s="102"/>
      <c r="I173" s="102"/>
      <c r="J173" s="139" t="s">
        <v>365</v>
      </c>
    </row>
    <row r="174" spans="2:10">
      <c r="B174" s="233"/>
      <c r="C174" s="101"/>
      <c r="D174" s="102"/>
      <c r="E174" s="102"/>
      <c r="F174" s="102"/>
      <c r="G174" s="102"/>
      <c r="H174" s="102"/>
      <c r="I174" s="102"/>
      <c r="J174" s="139" t="s">
        <v>365</v>
      </c>
    </row>
    <row r="175" spans="2:10">
      <c r="B175" s="233"/>
      <c r="C175" s="101"/>
      <c r="D175" s="102"/>
      <c r="E175" s="102"/>
      <c r="F175" s="102"/>
      <c r="G175" s="102"/>
      <c r="H175" s="102"/>
      <c r="I175" s="102"/>
      <c r="J175" s="139" t="s">
        <v>365</v>
      </c>
    </row>
    <row r="176" spans="2:10">
      <c r="B176" s="233"/>
      <c r="C176" s="101"/>
      <c r="D176" s="102"/>
      <c r="E176" s="102"/>
      <c r="F176" s="102"/>
      <c r="G176" s="102"/>
      <c r="H176" s="102"/>
      <c r="I176" s="102"/>
      <c r="J176" s="139" t="s">
        <v>365</v>
      </c>
    </row>
    <row r="177" spans="2:10">
      <c r="B177" s="233"/>
      <c r="C177" s="101"/>
      <c r="D177" s="102"/>
      <c r="E177" s="102"/>
      <c r="F177" s="102"/>
      <c r="G177" s="102"/>
      <c r="H177" s="102"/>
      <c r="I177" s="102"/>
      <c r="J177" s="139" t="s">
        <v>365</v>
      </c>
    </row>
    <row r="178" spans="2:10">
      <c r="B178" s="233"/>
      <c r="C178" s="101"/>
      <c r="D178" s="102"/>
      <c r="E178" s="102"/>
      <c r="F178" s="102"/>
      <c r="G178" s="102"/>
      <c r="H178" s="102"/>
      <c r="I178" s="102"/>
      <c r="J178" s="139" t="s">
        <v>365</v>
      </c>
    </row>
    <row r="179" spans="2:10">
      <c r="B179" s="233"/>
      <c r="C179" s="101"/>
      <c r="D179" s="102"/>
      <c r="E179" s="102"/>
      <c r="F179" s="102"/>
      <c r="G179" s="102"/>
      <c r="H179" s="102"/>
      <c r="I179" s="102"/>
      <c r="J179" s="139" t="s">
        <v>365</v>
      </c>
    </row>
    <row r="180" spans="2:10">
      <c r="B180" s="233"/>
      <c r="C180" s="101"/>
      <c r="D180" s="102"/>
      <c r="E180" s="102"/>
      <c r="F180" s="102"/>
      <c r="G180" s="102"/>
      <c r="H180" s="102"/>
      <c r="I180" s="102"/>
      <c r="J180" s="139" t="s">
        <v>365</v>
      </c>
    </row>
    <row r="181" spans="2:10">
      <c r="B181" s="233"/>
      <c r="C181" s="101"/>
      <c r="D181" s="102"/>
      <c r="E181" s="102"/>
      <c r="F181" s="102"/>
      <c r="G181" s="102"/>
      <c r="H181" s="102"/>
      <c r="I181" s="102"/>
      <c r="J181" s="139" t="s">
        <v>325</v>
      </c>
    </row>
    <row r="182" spans="2:10">
      <c r="B182" s="233"/>
      <c r="C182" s="101"/>
      <c r="D182" s="102"/>
      <c r="E182" s="102"/>
      <c r="F182" s="102"/>
      <c r="G182" s="102"/>
      <c r="H182" s="102"/>
      <c r="I182" s="102"/>
      <c r="J182" s="139" t="s">
        <v>325</v>
      </c>
    </row>
    <row r="183" spans="2:10">
      <c r="B183" s="233"/>
      <c r="C183" s="101"/>
      <c r="D183" s="102"/>
      <c r="E183" s="102"/>
      <c r="F183" s="102"/>
      <c r="G183" s="102"/>
      <c r="H183" s="102"/>
      <c r="I183" s="102"/>
      <c r="J183" s="139" t="s">
        <v>325</v>
      </c>
    </row>
    <row r="184" spans="2:10">
      <c r="B184" s="233"/>
      <c r="C184" s="101"/>
      <c r="D184" s="102"/>
      <c r="E184" s="102"/>
      <c r="F184" s="102"/>
      <c r="G184" s="102"/>
      <c r="H184" s="102"/>
      <c r="I184" s="102"/>
      <c r="J184" s="139" t="s">
        <v>325</v>
      </c>
    </row>
    <row r="185" spans="2:10">
      <c r="B185" s="233"/>
      <c r="C185" s="101"/>
      <c r="D185" s="102"/>
      <c r="E185" s="102"/>
      <c r="F185" s="102"/>
      <c r="G185" s="102"/>
      <c r="H185" s="102"/>
      <c r="I185" s="102"/>
      <c r="J185" s="139" t="s">
        <v>325</v>
      </c>
    </row>
    <row r="186" spans="2:10">
      <c r="B186" s="233"/>
      <c r="C186" s="101"/>
      <c r="D186" s="102"/>
      <c r="E186" s="102"/>
      <c r="F186" s="102"/>
      <c r="G186" s="102"/>
      <c r="H186" s="102"/>
      <c r="I186" s="102"/>
      <c r="J186" s="139" t="s">
        <v>325</v>
      </c>
    </row>
    <row r="187" spans="2:10">
      <c r="B187" s="233"/>
      <c r="C187" s="101"/>
      <c r="D187" s="102"/>
      <c r="E187" s="102"/>
      <c r="F187" s="102"/>
      <c r="G187" s="102"/>
      <c r="H187" s="102"/>
      <c r="I187" s="102"/>
      <c r="J187" s="139" t="s">
        <v>325</v>
      </c>
    </row>
    <row r="188" spans="2:10">
      <c r="B188" s="233"/>
      <c r="C188" s="101"/>
      <c r="D188" s="102"/>
      <c r="E188" s="102"/>
      <c r="F188" s="102"/>
      <c r="G188" s="102"/>
      <c r="H188" s="102"/>
      <c r="I188" s="102"/>
      <c r="J188" s="139" t="s">
        <v>325</v>
      </c>
    </row>
    <row r="189" spans="2:10">
      <c r="B189" s="233"/>
      <c r="C189" s="101"/>
      <c r="D189" s="102"/>
      <c r="E189" s="102"/>
      <c r="F189" s="102"/>
      <c r="G189" s="102"/>
      <c r="H189" s="102"/>
      <c r="I189" s="102"/>
      <c r="J189" s="139" t="s">
        <v>325</v>
      </c>
    </row>
    <row r="190" spans="2:10">
      <c r="B190" s="233"/>
      <c r="C190" s="101"/>
      <c r="D190" s="102"/>
      <c r="E190" s="102"/>
      <c r="F190" s="102"/>
      <c r="G190" s="102"/>
      <c r="H190" s="102"/>
      <c r="I190" s="102"/>
      <c r="J190" s="139" t="s">
        <v>325</v>
      </c>
    </row>
    <row r="191" spans="2:10">
      <c r="B191" s="233"/>
      <c r="C191" s="101"/>
      <c r="D191" s="102"/>
      <c r="E191" s="102"/>
      <c r="F191" s="102"/>
      <c r="G191" s="102"/>
      <c r="H191" s="102"/>
      <c r="I191" s="102"/>
      <c r="J191" s="139" t="s">
        <v>325</v>
      </c>
    </row>
    <row r="192" spans="2:10">
      <c r="B192" s="233"/>
      <c r="C192" s="101"/>
      <c r="D192" s="102"/>
      <c r="E192" s="102"/>
      <c r="F192" s="102"/>
      <c r="G192" s="102"/>
      <c r="H192" s="102"/>
      <c r="I192" s="102"/>
      <c r="J192" s="139" t="s">
        <v>325</v>
      </c>
    </row>
    <row r="193" spans="2:10">
      <c r="B193" s="233"/>
      <c r="C193" s="101"/>
      <c r="D193" s="102"/>
      <c r="E193" s="102"/>
      <c r="F193" s="102"/>
      <c r="G193" s="102"/>
      <c r="H193" s="102"/>
      <c r="I193" s="102"/>
      <c r="J193" s="139" t="s">
        <v>325</v>
      </c>
    </row>
    <row r="194" spans="2:10">
      <c r="B194" s="233"/>
      <c r="C194" s="101"/>
      <c r="D194" s="102"/>
      <c r="E194" s="102"/>
      <c r="F194" s="102"/>
      <c r="G194" s="102"/>
      <c r="H194" s="102"/>
      <c r="I194" s="102"/>
      <c r="J194" s="139" t="s">
        <v>325</v>
      </c>
    </row>
    <row r="195" spans="2:10">
      <c r="B195" s="233"/>
      <c r="C195" s="101"/>
      <c r="D195" s="102"/>
      <c r="E195" s="102"/>
      <c r="F195" s="102"/>
      <c r="G195" s="102"/>
      <c r="H195" s="102"/>
      <c r="I195" s="102"/>
      <c r="J195" s="139" t="s">
        <v>325</v>
      </c>
    </row>
    <row r="196" spans="2:10">
      <c r="B196" s="233"/>
      <c r="C196" s="101"/>
      <c r="D196" s="102"/>
      <c r="E196" s="102"/>
      <c r="F196" s="102"/>
      <c r="G196" s="102"/>
      <c r="H196" s="102"/>
      <c r="I196" s="102"/>
      <c r="J196" s="139" t="s">
        <v>325</v>
      </c>
    </row>
    <row r="197" spans="2:10">
      <c r="B197" s="233"/>
      <c r="C197" s="101"/>
      <c r="D197" s="102"/>
      <c r="E197" s="102"/>
      <c r="F197" s="102"/>
      <c r="G197" s="102"/>
      <c r="H197" s="102"/>
      <c r="I197" s="102"/>
      <c r="J197" s="139" t="s">
        <v>325</v>
      </c>
    </row>
    <row r="198" spans="2:10">
      <c r="B198" s="233"/>
      <c r="C198" s="101"/>
      <c r="D198" s="102"/>
      <c r="E198" s="102"/>
      <c r="F198" s="102"/>
      <c r="G198" s="102"/>
      <c r="H198" s="102"/>
      <c r="I198" s="102"/>
      <c r="J198" s="139" t="s">
        <v>325</v>
      </c>
    </row>
    <row r="199" spans="2:10">
      <c r="B199" s="233"/>
      <c r="C199" s="101"/>
      <c r="D199" s="102"/>
      <c r="E199" s="102"/>
      <c r="F199" s="102"/>
      <c r="G199" s="102"/>
      <c r="H199" s="102"/>
      <c r="I199" s="102"/>
      <c r="J199" s="139" t="s">
        <v>325</v>
      </c>
    </row>
    <row r="200" spans="2:10">
      <c r="B200" s="233"/>
      <c r="C200" s="101"/>
      <c r="D200" s="102"/>
      <c r="E200" s="102"/>
      <c r="F200" s="102"/>
      <c r="G200" s="102"/>
      <c r="H200" s="102"/>
      <c r="I200" s="102"/>
      <c r="J200" s="139" t="s">
        <v>325</v>
      </c>
    </row>
    <row r="201" spans="2:10">
      <c r="B201" s="233"/>
      <c r="C201" s="101"/>
      <c r="D201" s="102"/>
      <c r="E201" s="102"/>
      <c r="F201" s="102"/>
      <c r="G201" s="102"/>
      <c r="H201" s="102"/>
      <c r="I201" s="102"/>
      <c r="J201" s="139" t="s">
        <v>325</v>
      </c>
    </row>
    <row r="202" spans="2:10">
      <c r="B202" s="233"/>
      <c r="C202" s="101"/>
      <c r="D202" s="102"/>
      <c r="E202" s="102"/>
      <c r="F202" s="102"/>
      <c r="G202" s="102"/>
      <c r="H202" s="102"/>
      <c r="I202" s="102"/>
      <c r="J202" s="139" t="s">
        <v>325</v>
      </c>
    </row>
    <row r="203" spans="2:10">
      <c r="B203" s="233"/>
      <c r="C203" s="101"/>
      <c r="D203" s="102"/>
      <c r="E203" s="102"/>
      <c r="F203" s="102"/>
      <c r="G203" s="102"/>
      <c r="H203" s="102"/>
      <c r="I203" s="102"/>
      <c r="J203" s="139" t="s">
        <v>325</v>
      </c>
    </row>
    <row r="204" spans="2:10">
      <c r="B204" s="233"/>
      <c r="C204" s="101"/>
      <c r="D204" s="102"/>
      <c r="E204" s="102"/>
      <c r="F204" s="102"/>
      <c r="G204" s="102"/>
      <c r="H204" s="102"/>
      <c r="I204" s="102"/>
      <c r="J204" s="139" t="s">
        <v>325</v>
      </c>
    </row>
    <row r="205" spans="2:10">
      <c r="B205" s="233"/>
      <c r="C205" s="101"/>
      <c r="D205" s="102"/>
      <c r="E205" s="102"/>
      <c r="F205" s="102"/>
      <c r="G205" s="102"/>
      <c r="H205" s="102"/>
      <c r="I205" s="102"/>
      <c r="J205" s="139" t="s">
        <v>325</v>
      </c>
    </row>
    <row r="206" spans="2:10">
      <c r="B206" s="233"/>
      <c r="C206" s="101"/>
      <c r="D206" s="102"/>
      <c r="E206" s="102"/>
      <c r="F206" s="102"/>
      <c r="G206" s="102"/>
      <c r="H206" s="102"/>
      <c r="I206" s="102"/>
      <c r="J206" s="139" t="s">
        <v>325</v>
      </c>
    </row>
    <row r="207" spans="2:10">
      <c r="B207" s="233"/>
      <c r="C207" s="101"/>
      <c r="D207" s="102"/>
      <c r="E207" s="102"/>
      <c r="F207" s="102"/>
      <c r="G207" s="102"/>
      <c r="H207" s="102"/>
      <c r="I207" s="102"/>
      <c r="J207" s="139" t="s">
        <v>325</v>
      </c>
    </row>
    <row r="208" spans="2:10">
      <c r="B208" s="233"/>
      <c r="C208" s="101"/>
      <c r="D208" s="102"/>
      <c r="E208" s="102"/>
      <c r="F208" s="102"/>
      <c r="G208" s="102"/>
      <c r="H208" s="102"/>
      <c r="I208" s="102"/>
      <c r="J208" s="139" t="s">
        <v>325</v>
      </c>
    </row>
    <row r="209" spans="2:10">
      <c r="B209" s="233"/>
      <c r="C209" s="101"/>
      <c r="D209" s="102"/>
      <c r="E209" s="102"/>
      <c r="F209" s="102"/>
      <c r="G209" s="102"/>
      <c r="H209" s="104"/>
      <c r="I209" s="102"/>
      <c r="J209" s="139" t="s">
        <v>325</v>
      </c>
    </row>
    <row r="210" spans="2:10">
      <c r="B210" s="233"/>
      <c r="C210" s="101"/>
      <c r="D210" s="102"/>
      <c r="E210" s="102"/>
      <c r="F210" s="102"/>
      <c r="G210" s="102"/>
      <c r="H210" s="102"/>
      <c r="I210" s="102"/>
      <c r="J210" s="139" t="s">
        <v>325</v>
      </c>
    </row>
    <row r="211" spans="2:10">
      <c r="B211" s="233"/>
      <c r="C211" s="101"/>
      <c r="D211" s="102"/>
      <c r="E211" s="102"/>
      <c r="F211" s="102"/>
      <c r="G211" s="102"/>
      <c r="H211" s="102"/>
      <c r="I211" s="102"/>
      <c r="J211" s="139" t="s">
        <v>325</v>
      </c>
    </row>
    <row r="212" spans="2:10">
      <c r="B212" s="233"/>
      <c r="C212" s="101"/>
      <c r="D212" s="102"/>
      <c r="E212" s="102"/>
      <c r="F212" s="102"/>
      <c r="G212" s="102"/>
      <c r="H212" s="102"/>
      <c r="I212" s="102"/>
      <c r="J212" s="139" t="s">
        <v>325</v>
      </c>
    </row>
    <row r="213" spans="2:10">
      <c r="B213" s="233"/>
      <c r="C213" s="101"/>
      <c r="D213" s="102"/>
      <c r="E213" s="102"/>
      <c r="F213" s="102"/>
      <c r="G213" s="102"/>
      <c r="H213" s="102"/>
      <c r="I213" s="102"/>
      <c r="J213" s="139" t="s">
        <v>365</v>
      </c>
    </row>
    <row r="214" spans="2:10">
      <c r="B214" s="233"/>
      <c r="C214" s="101"/>
      <c r="D214" s="102"/>
      <c r="E214" s="102"/>
      <c r="F214" s="102"/>
      <c r="G214" s="102"/>
      <c r="H214" s="102"/>
      <c r="I214" s="102"/>
      <c r="J214" s="139" t="s">
        <v>365</v>
      </c>
    </row>
    <row r="215" spans="2:10">
      <c r="B215" s="233"/>
      <c r="C215" s="101"/>
      <c r="D215" s="102"/>
      <c r="E215" s="102"/>
      <c r="F215" s="102"/>
      <c r="G215" s="102"/>
      <c r="H215" s="102"/>
      <c r="I215" s="102"/>
      <c r="J215" s="139" t="s">
        <v>365</v>
      </c>
    </row>
    <row r="216" spans="2:10">
      <c r="B216" s="233"/>
      <c r="C216" s="101"/>
      <c r="D216" s="102"/>
      <c r="E216" s="102"/>
      <c r="F216" s="102"/>
      <c r="G216" s="102"/>
      <c r="H216" s="102"/>
      <c r="I216" s="102"/>
      <c r="J216" s="139" t="s">
        <v>365</v>
      </c>
    </row>
    <row r="217" spans="2:10">
      <c r="B217" s="233"/>
      <c r="C217" s="101"/>
      <c r="D217" s="102"/>
      <c r="E217" s="102"/>
      <c r="F217" s="102"/>
      <c r="G217" s="102"/>
      <c r="H217" s="102"/>
      <c r="I217" s="102"/>
      <c r="J217" s="139" t="s">
        <v>365</v>
      </c>
    </row>
    <row r="218" spans="2:10">
      <c r="B218" s="233"/>
      <c r="C218" s="101"/>
      <c r="D218" s="102"/>
      <c r="E218" s="102"/>
      <c r="F218" s="102"/>
      <c r="G218" s="102"/>
      <c r="H218" s="102"/>
      <c r="I218" s="102"/>
      <c r="J218" s="139" t="s">
        <v>365</v>
      </c>
    </row>
    <row r="219" spans="2:10">
      <c r="B219" s="233"/>
      <c r="C219" s="101"/>
      <c r="D219" s="102"/>
      <c r="E219" s="102"/>
      <c r="F219" s="102"/>
      <c r="G219" s="102"/>
      <c r="H219" s="102"/>
      <c r="I219" s="102"/>
      <c r="J219" s="139" t="s">
        <v>365</v>
      </c>
    </row>
    <row r="220" spans="2:10">
      <c r="B220" s="233"/>
      <c r="C220" s="101"/>
      <c r="D220" s="102"/>
      <c r="E220" s="102"/>
      <c r="F220" s="102"/>
      <c r="G220" s="102"/>
      <c r="H220" s="102"/>
      <c r="I220" s="102"/>
      <c r="J220" s="139" t="s">
        <v>365</v>
      </c>
    </row>
    <row r="221" spans="2:10">
      <c r="B221" s="233"/>
      <c r="C221" s="101"/>
      <c r="D221" s="102"/>
      <c r="E221" s="102"/>
      <c r="F221" s="102"/>
      <c r="G221" s="102"/>
      <c r="H221" s="102"/>
      <c r="I221" s="102"/>
      <c r="J221" s="139" t="s">
        <v>365</v>
      </c>
    </row>
    <row r="222" spans="2:10">
      <c r="B222" s="233"/>
      <c r="C222" s="101"/>
      <c r="D222" s="102"/>
      <c r="E222" s="102"/>
      <c r="F222" s="102"/>
      <c r="G222" s="102"/>
      <c r="H222" s="102"/>
      <c r="I222" s="102"/>
      <c r="J222" s="139" t="s">
        <v>365</v>
      </c>
    </row>
    <row r="223" spans="2:10">
      <c r="B223" s="233"/>
      <c r="C223" s="101"/>
      <c r="D223" s="102"/>
      <c r="E223" s="102"/>
      <c r="F223" s="102"/>
      <c r="G223" s="102"/>
      <c r="H223" s="102"/>
      <c r="I223" s="102"/>
      <c r="J223" s="139" t="s">
        <v>365</v>
      </c>
    </row>
    <row r="224" spans="2:10">
      <c r="B224" s="233"/>
      <c r="C224" s="101"/>
      <c r="D224" s="102"/>
      <c r="E224" s="102"/>
      <c r="F224" s="102"/>
      <c r="G224" s="102"/>
      <c r="H224" s="102"/>
      <c r="I224" s="102"/>
      <c r="J224" s="139" t="s">
        <v>365</v>
      </c>
    </row>
    <row r="225" spans="2:10">
      <c r="B225" s="233"/>
      <c r="C225" s="101"/>
      <c r="D225" s="102"/>
      <c r="E225" s="102"/>
      <c r="F225" s="102"/>
      <c r="G225" s="102"/>
      <c r="H225" s="102"/>
      <c r="I225" s="102"/>
      <c r="J225" s="139" t="s">
        <v>365</v>
      </c>
    </row>
    <row r="226" spans="2:10">
      <c r="B226" s="233"/>
      <c r="C226" s="101"/>
      <c r="D226" s="102"/>
      <c r="E226" s="102"/>
      <c r="F226" s="102"/>
      <c r="G226" s="102"/>
      <c r="H226" s="102"/>
      <c r="I226" s="102"/>
      <c r="J226" s="139" t="s">
        <v>365</v>
      </c>
    </row>
    <row r="227" spans="2:10">
      <c r="B227" s="233"/>
      <c r="C227" s="101"/>
      <c r="D227" s="102"/>
      <c r="E227" s="102"/>
      <c r="F227" s="102"/>
      <c r="G227" s="102"/>
      <c r="H227" s="102"/>
      <c r="I227" s="102"/>
      <c r="J227" s="139" t="s">
        <v>365</v>
      </c>
    </row>
    <row r="228" spans="2:10">
      <c r="B228" s="233"/>
      <c r="C228" s="101"/>
      <c r="D228" s="102"/>
      <c r="E228" s="102"/>
      <c r="F228" s="102"/>
      <c r="G228" s="102"/>
      <c r="H228" s="102"/>
      <c r="I228" s="102"/>
      <c r="J228" s="139" t="s">
        <v>365</v>
      </c>
    </row>
    <row r="229" spans="2:10">
      <c r="B229" s="233"/>
      <c r="C229" s="101"/>
      <c r="D229" s="102"/>
      <c r="E229" s="102"/>
      <c r="F229" s="102"/>
      <c r="G229" s="102"/>
      <c r="H229" s="102"/>
      <c r="I229" s="102"/>
      <c r="J229" s="139" t="s">
        <v>365</v>
      </c>
    </row>
    <row r="230" spans="2:10">
      <c r="B230" s="233"/>
      <c r="C230" s="101"/>
      <c r="D230" s="102"/>
      <c r="E230" s="102"/>
      <c r="F230" s="102"/>
      <c r="G230" s="102"/>
      <c r="H230" s="102"/>
      <c r="I230" s="102"/>
      <c r="J230" s="139" t="s">
        <v>365</v>
      </c>
    </row>
    <row r="231" spans="2:10">
      <c r="B231" s="233"/>
      <c r="C231" s="101"/>
      <c r="D231" s="102"/>
      <c r="E231" s="102"/>
      <c r="F231" s="102"/>
      <c r="G231" s="102"/>
      <c r="H231" s="102"/>
      <c r="I231" s="102"/>
      <c r="J231" s="139" t="s">
        <v>365</v>
      </c>
    </row>
    <row r="232" spans="2:10">
      <c r="B232" s="233"/>
      <c r="C232" s="101"/>
      <c r="D232" s="102"/>
      <c r="E232" s="102"/>
      <c r="F232" s="102"/>
      <c r="G232" s="102"/>
      <c r="H232" s="102"/>
      <c r="I232" s="102"/>
      <c r="J232" s="139" t="s">
        <v>365</v>
      </c>
    </row>
    <row r="233" spans="2:10">
      <c r="B233" s="233"/>
      <c r="C233" s="101"/>
      <c r="D233" s="102"/>
      <c r="E233" s="102"/>
      <c r="F233" s="102"/>
      <c r="G233" s="102"/>
      <c r="H233" s="102"/>
      <c r="I233" s="102"/>
      <c r="J233" s="139" t="s">
        <v>365</v>
      </c>
    </row>
    <row r="234" spans="2:10">
      <c r="B234" s="233"/>
      <c r="C234" s="101"/>
      <c r="D234" s="102"/>
      <c r="E234" s="102"/>
      <c r="F234" s="102"/>
      <c r="G234" s="102"/>
      <c r="H234" s="102"/>
      <c r="I234" s="102"/>
      <c r="J234" s="139" t="s">
        <v>365</v>
      </c>
    </row>
    <row r="235" spans="2:10">
      <c r="B235" s="233"/>
      <c r="C235" s="101"/>
      <c r="D235" s="102"/>
      <c r="E235" s="102"/>
      <c r="F235" s="102"/>
      <c r="G235" s="102"/>
      <c r="H235" s="102"/>
      <c r="I235" s="102"/>
      <c r="J235" s="139" t="s">
        <v>365</v>
      </c>
    </row>
    <row r="236" spans="2:10">
      <c r="B236" s="233"/>
      <c r="C236" s="101"/>
      <c r="D236" s="102"/>
      <c r="E236" s="102"/>
      <c r="F236" s="102"/>
      <c r="G236" s="102"/>
      <c r="H236" s="102"/>
      <c r="I236" s="102"/>
      <c r="J236" s="139" t="s">
        <v>365</v>
      </c>
    </row>
    <row r="237" spans="2:10">
      <c r="B237" s="233"/>
      <c r="C237" s="101"/>
      <c r="D237" s="102"/>
      <c r="E237" s="102"/>
      <c r="F237" s="102"/>
      <c r="G237" s="102"/>
      <c r="H237" s="102"/>
      <c r="I237" s="102"/>
      <c r="J237" s="139" t="s">
        <v>365</v>
      </c>
    </row>
    <row r="238" spans="2:10">
      <c r="B238" s="233"/>
      <c r="C238" s="101"/>
      <c r="D238" s="102"/>
      <c r="E238" s="102"/>
      <c r="F238" s="102"/>
      <c r="G238" s="102"/>
      <c r="H238" s="102"/>
      <c r="I238" s="102"/>
      <c r="J238" s="139" t="s">
        <v>365</v>
      </c>
    </row>
    <row r="239" spans="2:10">
      <c r="B239" s="233"/>
      <c r="C239" s="101"/>
      <c r="D239" s="102"/>
      <c r="E239" s="102"/>
      <c r="F239" s="102"/>
      <c r="G239" s="102"/>
      <c r="H239" s="102"/>
      <c r="I239" s="102"/>
      <c r="J239" s="139" t="s">
        <v>365</v>
      </c>
    </row>
    <row r="240" spans="2:10">
      <c r="B240" s="233"/>
      <c r="C240" s="101"/>
      <c r="D240" s="102"/>
      <c r="E240" s="102"/>
      <c r="F240" s="102"/>
      <c r="G240" s="102"/>
      <c r="H240" s="102"/>
      <c r="I240" s="102"/>
      <c r="J240" s="139" t="s">
        <v>365</v>
      </c>
    </row>
    <row r="241" spans="2:10">
      <c r="B241" s="233"/>
      <c r="C241" s="101"/>
      <c r="D241" s="102"/>
      <c r="E241" s="102"/>
      <c r="F241" s="102"/>
      <c r="G241" s="102"/>
      <c r="H241" s="102"/>
      <c r="I241" s="102"/>
      <c r="J241" s="139" t="s">
        <v>365</v>
      </c>
    </row>
    <row r="242" spans="2:10">
      <c r="B242" s="233"/>
      <c r="C242" s="101"/>
      <c r="D242" s="102"/>
      <c r="E242" s="102"/>
      <c r="F242" s="102"/>
      <c r="G242" s="102"/>
      <c r="H242" s="102"/>
      <c r="I242" s="102"/>
      <c r="J242" s="139" t="s">
        <v>365</v>
      </c>
    </row>
    <row r="243" spans="2:10">
      <c r="B243" s="233"/>
      <c r="C243" s="101"/>
      <c r="D243" s="102"/>
      <c r="E243" s="102"/>
      <c r="F243" s="102"/>
      <c r="G243" s="102"/>
      <c r="H243" s="102"/>
      <c r="I243" s="102"/>
      <c r="J243" s="139" t="s">
        <v>365</v>
      </c>
    </row>
    <row r="244" spans="2:10">
      <c r="B244" s="233"/>
      <c r="C244" s="101"/>
      <c r="D244" s="102"/>
      <c r="E244" s="102"/>
      <c r="F244" s="102"/>
      <c r="G244" s="102"/>
      <c r="H244" s="102"/>
      <c r="I244" s="102"/>
      <c r="J244" s="139" t="s">
        <v>365</v>
      </c>
    </row>
    <row r="245" spans="2:10">
      <c r="B245" s="233"/>
      <c r="C245" s="101"/>
      <c r="D245" s="102"/>
      <c r="E245" s="102"/>
      <c r="F245" s="102"/>
      <c r="G245" s="102"/>
      <c r="H245" s="102"/>
      <c r="I245" s="102"/>
      <c r="J245" s="139" t="s">
        <v>365</v>
      </c>
    </row>
    <row r="246" spans="2:10">
      <c r="B246" s="233"/>
      <c r="C246" s="101"/>
      <c r="D246" s="102"/>
      <c r="E246" s="102"/>
      <c r="F246" s="102"/>
      <c r="G246" s="102"/>
      <c r="H246" s="102"/>
      <c r="I246" s="102"/>
      <c r="J246" s="139" t="s">
        <v>365</v>
      </c>
    </row>
    <row r="247" spans="2:10">
      <c r="B247" s="233"/>
      <c r="C247" s="101"/>
      <c r="D247" s="102"/>
      <c r="E247" s="102"/>
      <c r="F247" s="102"/>
      <c r="G247" s="102"/>
      <c r="H247" s="102"/>
      <c r="I247" s="102"/>
      <c r="J247" s="139" t="s">
        <v>365</v>
      </c>
    </row>
    <row r="248" spans="2:10">
      <c r="B248" s="233"/>
      <c r="C248" s="101"/>
      <c r="D248" s="102"/>
      <c r="E248" s="102"/>
      <c r="F248" s="102"/>
      <c r="G248" s="102"/>
      <c r="H248" s="102"/>
      <c r="I248" s="102"/>
      <c r="J248" s="139" t="s">
        <v>365</v>
      </c>
    </row>
    <row r="249" spans="2:10">
      <c r="B249" s="233"/>
      <c r="C249" s="101"/>
      <c r="D249" s="102"/>
      <c r="E249" s="102"/>
      <c r="F249" s="102"/>
      <c r="G249" s="102"/>
      <c r="H249" s="102"/>
      <c r="I249" s="102"/>
      <c r="J249" s="139" t="s">
        <v>365</v>
      </c>
    </row>
    <row r="250" spans="2:10">
      <c r="B250" s="233"/>
      <c r="C250" s="101"/>
      <c r="D250" s="102"/>
      <c r="E250" s="102"/>
      <c r="F250" s="102"/>
      <c r="G250" s="102"/>
      <c r="H250" s="102"/>
      <c r="I250" s="102"/>
      <c r="J250" s="139" t="s">
        <v>365</v>
      </c>
    </row>
    <row r="251" spans="2:10">
      <c r="B251" s="233"/>
      <c r="C251" s="101"/>
      <c r="D251" s="102"/>
      <c r="E251" s="102"/>
      <c r="F251" s="102"/>
      <c r="G251" s="102"/>
      <c r="H251" s="102"/>
      <c r="I251" s="102"/>
      <c r="J251" s="139" t="s">
        <v>365</v>
      </c>
    </row>
    <row r="252" spans="2:10">
      <c r="B252" s="233"/>
      <c r="C252" s="101"/>
      <c r="D252" s="102"/>
      <c r="E252" s="102"/>
      <c r="F252" s="102"/>
      <c r="G252" s="102"/>
      <c r="H252" s="102"/>
      <c r="I252" s="102"/>
      <c r="J252" s="139" t="s">
        <v>365</v>
      </c>
    </row>
    <row r="253" spans="2:10">
      <c r="B253" s="233"/>
      <c r="C253" s="101"/>
      <c r="D253" s="102"/>
      <c r="E253" s="102"/>
      <c r="F253" s="102"/>
      <c r="G253" s="102"/>
      <c r="H253" s="102"/>
      <c r="I253" s="102"/>
      <c r="J253" s="139" t="s">
        <v>365</v>
      </c>
    </row>
    <row r="254" spans="2:10">
      <c r="B254" s="233"/>
      <c r="C254" s="101"/>
      <c r="D254" s="102"/>
      <c r="E254" s="102"/>
      <c r="F254" s="102"/>
      <c r="G254" s="102"/>
      <c r="H254" s="102"/>
      <c r="I254" s="102"/>
      <c r="J254" s="139" t="s">
        <v>365</v>
      </c>
    </row>
    <row r="255" spans="2:10">
      <c r="B255" s="233"/>
      <c r="C255" s="101"/>
      <c r="D255" s="102"/>
      <c r="E255" s="102"/>
      <c r="F255" s="102"/>
      <c r="G255" s="102"/>
      <c r="H255" s="102"/>
      <c r="I255" s="102"/>
      <c r="J255" s="139" t="s">
        <v>365</v>
      </c>
    </row>
    <row r="256" spans="2:10">
      <c r="B256" s="233"/>
      <c r="C256" s="101"/>
      <c r="D256" s="102"/>
      <c r="E256" s="102"/>
      <c r="F256" s="102"/>
      <c r="G256" s="102"/>
      <c r="H256" s="102"/>
      <c r="I256" s="102"/>
      <c r="J256" s="139" t="s">
        <v>365</v>
      </c>
    </row>
    <row r="257" spans="2:10">
      <c r="B257" s="233"/>
      <c r="C257" s="101"/>
      <c r="D257" s="102"/>
      <c r="E257" s="102"/>
      <c r="F257" s="102"/>
      <c r="G257" s="102"/>
      <c r="H257" s="102"/>
      <c r="I257" s="102"/>
      <c r="J257" s="139" t="s">
        <v>365</v>
      </c>
    </row>
    <row r="258" spans="2:10">
      <c r="B258" s="233"/>
      <c r="C258" s="101"/>
      <c r="D258" s="102"/>
      <c r="E258" s="102"/>
      <c r="F258" s="102"/>
      <c r="G258" s="102"/>
      <c r="H258" s="102"/>
      <c r="I258" s="102"/>
      <c r="J258" s="139" t="s">
        <v>365</v>
      </c>
    </row>
    <row r="259" spans="2:10">
      <c r="B259" s="233"/>
      <c r="C259" s="101"/>
      <c r="D259" s="102"/>
      <c r="E259" s="102"/>
      <c r="F259" s="102"/>
      <c r="G259" s="102"/>
      <c r="H259" s="102"/>
      <c r="I259" s="102"/>
      <c r="J259" s="139" t="s">
        <v>365</v>
      </c>
    </row>
    <row r="260" spans="2:10">
      <c r="B260" s="233"/>
      <c r="C260" s="101"/>
      <c r="D260" s="102"/>
      <c r="E260" s="102"/>
      <c r="F260" s="102"/>
      <c r="G260" s="102"/>
      <c r="H260" s="102"/>
      <c r="I260" s="102"/>
      <c r="J260" s="139" t="s">
        <v>365</v>
      </c>
    </row>
    <row r="261" spans="2:10">
      <c r="B261" s="233"/>
      <c r="C261" s="101"/>
      <c r="D261" s="102"/>
      <c r="E261" s="102"/>
      <c r="F261" s="102"/>
      <c r="G261" s="102"/>
      <c r="H261" s="102"/>
      <c r="I261" s="102"/>
      <c r="J261" s="139" t="s">
        <v>365</v>
      </c>
    </row>
    <row r="262" spans="2:10">
      <c r="B262" s="233"/>
      <c r="C262" s="101"/>
      <c r="D262" s="102"/>
      <c r="E262" s="102"/>
      <c r="F262" s="102"/>
      <c r="G262" s="102"/>
      <c r="H262" s="102"/>
      <c r="I262" s="102"/>
      <c r="J262" s="139" t="s">
        <v>365</v>
      </c>
    </row>
    <row r="263" spans="2:10">
      <c r="B263" s="233"/>
      <c r="C263" s="101"/>
      <c r="D263" s="102"/>
      <c r="E263" s="102"/>
      <c r="F263" s="102"/>
      <c r="G263" s="102"/>
      <c r="H263" s="102"/>
      <c r="I263" s="102"/>
      <c r="J263" s="139" t="s">
        <v>365</v>
      </c>
    </row>
    <row r="264" spans="2:10">
      <c r="B264" s="233"/>
      <c r="C264" s="101"/>
      <c r="D264" s="102"/>
      <c r="E264" s="102"/>
      <c r="F264" s="102"/>
      <c r="G264" s="102"/>
      <c r="H264" s="102"/>
      <c r="I264" s="102"/>
      <c r="J264" s="139" t="s">
        <v>365</v>
      </c>
    </row>
    <row r="265" spans="2:10">
      <c r="B265" s="233"/>
      <c r="C265" s="101"/>
      <c r="D265" s="102"/>
      <c r="E265" s="102"/>
      <c r="F265" s="102"/>
      <c r="G265" s="102"/>
      <c r="H265" s="102"/>
      <c r="I265" s="102"/>
      <c r="J265" s="139" t="s">
        <v>365</v>
      </c>
    </row>
    <row r="266" spans="2:10">
      <c r="B266" s="233"/>
      <c r="C266" s="101"/>
      <c r="D266" s="102"/>
      <c r="E266" s="102"/>
      <c r="F266" s="102"/>
      <c r="G266" s="102"/>
      <c r="H266" s="102"/>
      <c r="I266" s="102"/>
      <c r="J266" s="139" t="s">
        <v>365</v>
      </c>
    </row>
    <row r="267" spans="2:10">
      <c r="B267" s="233"/>
      <c r="C267" s="101"/>
      <c r="D267" s="102"/>
      <c r="E267" s="102"/>
      <c r="F267" s="102"/>
      <c r="G267" s="102"/>
      <c r="H267" s="102"/>
      <c r="I267" s="102"/>
      <c r="J267" s="139" t="s">
        <v>365</v>
      </c>
    </row>
    <row r="268" spans="2:10">
      <c r="B268" s="233"/>
      <c r="C268" s="101"/>
      <c r="D268" s="102"/>
      <c r="E268" s="102"/>
      <c r="F268" s="102"/>
      <c r="G268" s="102"/>
      <c r="H268" s="102"/>
      <c r="I268" s="102"/>
      <c r="J268" s="139" t="s">
        <v>365</v>
      </c>
    </row>
    <row r="269" spans="2:10">
      <c r="B269" s="233"/>
      <c r="C269" s="101"/>
      <c r="D269" s="102"/>
      <c r="E269" s="102"/>
      <c r="F269" s="102"/>
      <c r="G269" s="102"/>
      <c r="H269" s="102"/>
      <c r="I269" s="102"/>
      <c r="J269" s="139" t="s">
        <v>365</v>
      </c>
    </row>
    <row r="270" spans="2:10">
      <c r="B270" s="233"/>
      <c r="C270" s="101"/>
      <c r="D270" s="102"/>
      <c r="E270" s="102"/>
      <c r="F270" s="102"/>
      <c r="G270" s="102"/>
      <c r="H270" s="102"/>
      <c r="I270" s="102"/>
      <c r="J270" s="139" t="s">
        <v>365</v>
      </c>
    </row>
    <row r="271" spans="2:10">
      <c r="B271" s="233"/>
      <c r="C271" s="101"/>
      <c r="D271" s="102"/>
      <c r="E271" s="102"/>
      <c r="F271" s="102"/>
      <c r="G271" s="102"/>
      <c r="H271" s="102"/>
      <c r="I271" s="102"/>
      <c r="J271" s="139" t="s">
        <v>365</v>
      </c>
    </row>
    <row r="272" spans="2:10">
      <c r="B272" s="233"/>
      <c r="C272" s="101"/>
      <c r="D272" s="102"/>
      <c r="E272" s="102"/>
      <c r="F272" s="102"/>
      <c r="G272" s="102"/>
      <c r="H272" s="102"/>
      <c r="I272" s="102"/>
      <c r="J272" s="139" t="s">
        <v>365</v>
      </c>
    </row>
    <row r="273" spans="2:10">
      <c r="B273" s="233"/>
      <c r="C273" s="101"/>
      <c r="D273" s="102"/>
      <c r="E273" s="102"/>
      <c r="F273" s="102"/>
      <c r="G273" s="102"/>
      <c r="H273" s="102"/>
      <c r="I273" s="102"/>
      <c r="J273" s="139" t="s">
        <v>365</v>
      </c>
    </row>
    <row r="274" spans="2:10">
      <c r="B274" s="233"/>
      <c r="C274" s="101"/>
      <c r="D274" s="102"/>
      <c r="E274" s="102"/>
      <c r="F274" s="102"/>
      <c r="G274" s="102"/>
      <c r="H274" s="102"/>
      <c r="I274" s="102"/>
      <c r="J274" s="139" t="s">
        <v>365</v>
      </c>
    </row>
    <row r="275" spans="2:10">
      <c r="B275" s="233"/>
      <c r="C275" s="101"/>
      <c r="D275" s="102"/>
      <c r="E275" s="102"/>
      <c r="F275" s="102"/>
      <c r="G275" s="102"/>
      <c r="H275" s="102"/>
      <c r="I275" s="102"/>
      <c r="J275" s="139" t="s">
        <v>365</v>
      </c>
    </row>
    <row r="276" spans="2:10">
      <c r="B276" s="233"/>
      <c r="C276" s="101"/>
      <c r="D276" s="102"/>
      <c r="E276" s="102"/>
      <c r="F276" s="102"/>
      <c r="G276" s="102"/>
      <c r="H276" s="102"/>
      <c r="I276" s="102"/>
      <c r="J276" s="139" t="s">
        <v>365</v>
      </c>
    </row>
    <row r="277" spans="2:10">
      <c r="B277" s="233"/>
      <c r="C277" s="101"/>
      <c r="D277" s="102"/>
      <c r="E277" s="102"/>
      <c r="F277" s="102"/>
      <c r="G277" s="102"/>
      <c r="H277" s="102"/>
      <c r="I277" s="102"/>
      <c r="J277" s="139" t="s">
        <v>365</v>
      </c>
    </row>
    <row r="278" spans="2:10">
      <c r="B278" s="233"/>
      <c r="C278" s="101"/>
      <c r="D278" s="102"/>
      <c r="E278" s="102"/>
      <c r="F278" s="102"/>
      <c r="G278" s="102"/>
      <c r="H278" s="102"/>
      <c r="I278" s="102"/>
      <c r="J278" s="139" t="s">
        <v>365</v>
      </c>
    </row>
    <row r="279" spans="2:10">
      <c r="B279" s="233"/>
      <c r="C279" s="101"/>
      <c r="D279" s="102"/>
      <c r="E279" s="102"/>
      <c r="F279" s="102"/>
      <c r="G279" s="102"/>
      <c r="H279" s="102"/>
      <c r="I279" s="102"/>
      <c r="J279" s="139" t="s">
        <v>365</v>
      </c>
    </row>
    <row r="280" spans="2:10">
      <c r="B280" s="233"/>
      <c r="C280" s="101"/>
      <c r="D280" s="102"/>
      <c r="E280" s="102"/>
      <c r="F280" s="102"/>
      <c r="G280" s="102"/>
      <c r="H280" s="102"/>
      <c r="I280" s="102"/>
      <c r="J280" s="139" t="s">
        <v>365</v>
      </c>
    </row>
    <row r="281" spans="2:10">
      <c r="B281" s="233"/>
      <c r="C281" s="101"/>
      <c r="D281" s="102"/>
      <c r="E281" s="102"/>
      <c r="F281" s="102"/>
      <c r="G281" s="102"/>
      <c r="H281" s="102"/>
      <c r="I281" s="102"/>
      <c r="J281" s="139" t="s">
        <v>365</v>
      </c>
    </row>
    <row r="282" spans="2:10">
      <c r="B282" s="233"/>
      <c r="C282" s="101"/>
      <c r="D282" s="102"/>
      <c r="E282" s="102"/>
      <c r="F282" s="102"/>
      <c r="G282" s="102"/>
      <c r="H282" s="102"/>
      <c r="I282" s="102"/>
      <c r="J282" s="139" t="s">
        <v>365</v>
      </c>
    </row>
    <row r="283" spans="2:10">
      <c r="B283" s="233"/>
      <c r="C283" s="101"/>
      <c r="D283" s="102"/>
      <c r="E283" s="102"/>
      <c r="F283" s="102"/>
      <c r="G283" s="102"/>
      <c r="H283" s="102"/>
      <c r="I283" s="102"/>
      <c r="J283" s="139" t="s">
        <v>365</v>
      </c>
    </row>
    <row r="284" spans="2:10">
      <c r="B284" s="233"/>
      <c r="C284" s="101"/>
      <c r="D284" s="102"/>
      <c r="E284" s="102"/>
      <c r="F284" s="102"/>
      <c r="G284" s="102"/>
      <c r="H284" s="102"/>
      <c r="I284" s="102"/>
      <c r="J284" s="139" t="s">
        <v>365</v>
      </c>
    </row>
    <row r="285" spans="2:10">
      <c r="B285" s="233"/>
      <c r="C285" s="101"/>
      <c r="D285" s="102"/>
      <c r="E285" s="102"/>
      <c r="F285" s="102"/>
      <c r="G285" s="102"/>
      <c r="H285" s="102"/>
      <c r="I285" s="102"/>
      <c r="J285" s="139" t="s">
        <v>365</v>
      </c>
    </row>
    <row r="286" spans="2:10">
      <c r="B286" s="233"/>
      <c r="C286" s="101"/>
      <c r="D286" s="102"/>
      <c r="E286" s="102"/>
      <c r="F286" s="102"/>
      <c r="G286" s="102"/>
      <c r="H286" s="102"/>
      <c r="I286" s="102"/>
      <c r="J286" s="139" t="s">
        <v>365</v>
      </c>
    </row>
    <row r="287" spans="2:10">
      <c r="B287" s="233"/>
      <c r="C287" s="101"/>
      <c r="D287" s="102"/>
      <c r="E287" s="102"/>
      <c r="F287" s="102"/>
      <c r="G287" s="102"/>
      <c r="H287" s="102"/>
      <c r="I287" s="102"/>
      <c r="J287" s="139" t="s">
        <v>365</v>
      </c>
    </row>
    <row r="288" spans="2:10">
      <c r="B288" s="233"/>
      <c r="C288" s="101"/>
      <c r="D288" s="102"/>
      <c r="E288" s="102"/>
      <c r="F288" s="102"/>
      <c r="G288" s="102"/>
      <c r="H288" s="102"/>
      <c r="I288" s="102"/>
      <c r="J288" s="139" t="s">
        <v>365</v>
      </c>
    </row>
    <row r="289" spans="2:10">
      <c r="B289" s="233"/>
      <c r="C289" s="101"/>
      <c r="D289" s="102"/>
      <c r="E289" s="102"/>
      <c r="F289" s="102"/>
      <c r="G289" s="102"/>
      <c r="H289" s="102"/>
      <c r="I289" s="102"/>
      <c r="J289" s="139" t="s">
        <v>365</v>
      </c>
    </row>
    <row r="290" spans="2:10">
      <c r="B290" s="233"/>
      <c r="C290" s="101"/>
      <c r="D290" s="102"/>
      <c r="E290" s="102"/>
      <c r="F290" s="102"/>
      <c r="G290" s="102"/>
      <c r="H290" s="102"/>
      <c r="I290" s="102"/>
      <c r="J290" s="139" t="s">
        <v>365</v>
      </c>
    </row>
    <row r="291" spans="2:10">
      <c r="B291" s="233"/>
      <c r="C291" s="101"/>
      <c r="D291" s="102"/>
      <c r="E291" s="102"/>
      <c r="F291" s="102"/>
      <c r="G291" s="102"/>
      <c r="H291" s="102"/>
      <c r="I291" s="102"/>
      <c r="J291" s="139" t="s">
        <v>365</v>
      </c>
    </row>
    <row r="292" spans="2:10">
      <c r="B292" s="233"/>
      <c r="C292" s="101"/>
      <c r="D292" s="102"/>
      <c r="E292" s="102"/>
      <c r="F292" s="102"/>
      <c r="G292" s="102"/>
      <c r="H292" s="102"/>
      <c r="I292" s="102"/>
      <c r="J292" s="139" t="s">
        <v>365</v>
      </c>
    </row>
    <row r="293" spans="2:10">
      <c r="B293" s="233"/>
      <c r="C293" s="101"/>
      <c r="D293" s="102"/>
      <c r="E293" s="102"/>
      <c r="F293" s="102"/>
      <c r="G293" s="102"/>
      <c r="H293" s="102"/>
      <c r="I293" s="102"/>
      <c r="J293" s="139" t="s">
        <v>365</v>
      </c>
    </row>
    <row r="294" spans="2:10">
      <c r="B294" s="233"/>
      <c r="C294" s="101"/>
      <c r="D294" s="102"/>
      <c r="E294" s="102"/>
      <c r="F294" s="102"/>
      <c r="G294" s="102"/>
      <c r="H294" s="102"/>
      <c r="I294" s="102"/>
      <c r="J294" s="139" t="s">
        <v>365</v>
      </c>
    </row>
    <row r="295" spans="2:10">
      <c r="B295" s="233"/>
      <c r="C295" s="101"/>
      <c r="D295" s="102"/>
      <c r="E295" s="102"/>
      <c r="F295" s="102"/>
      <c r="G295" s="102"/>
      <c r="H295" s="102"/>
      <c r="I295" s="102"/>
      <c r="J295" s="139" t="s">
        <v>365</v>
      </c>
    </row>
    <row r="296" spans="2:10">
      <c r="B296" s="233"/>
      <c r="C296" s="101"/>
      <c r="D296" s="102"/>
      <c r="E296" s="102"/>
      <c r="F296" s="102"/>
      <c r="G296" s="102"/>
      <c r="H296" s="102"/>
      <c r="I296" s="102"/>
      <c r="J296" s="139" t="s">
        <v>365</v>
      </c>
    </row>
    <row r="297" spans="2:10">
      <c r="B297" s="233"/>
      <c r="C297" s="101"/>
      <c r="D297" s="102"/>
      <c r="E297" s="102"/>
      <c r="F297" s="102"/>
      <c r="G297" s="102"/>
      <c r="H297" s="102"/>
      <c r="I297" s="102"/>
      <c r="J297" s="139" t="s">
        <v>365</v>
      </c>
    </row>
    <row r="298" spans="2:10">
      <c r="B298" s="233"/>
      <c r="C298" s="101"/>
      <c r="D298" s="102"/>
      <c r="E298" s="102"/>
      <c r="F298" s="102"/>
      <c r="G298" s="102"/>
      <c r="H298" s="102"/>
      <c r="I298" s="102"/>
      <c r="J298" s="139" t="s">
        <v>365</v>
      </c>
    </row>
    <row r="299" spans="2:10">
      <c r="B299" s="233"/>
      <c r="C299" s="101"/>
      <c r="D299" s="102"/>
      <c r="E299" s="102"/>
      <c r="F299" s="102"/>
      <c r="G299" s="102"/>
      <c r="H299" s="102"/>
      <c r="I299" s="102"/>
      <c r="J299" s="139" t="s">
        <v>365</v>
      </c>
    </row>
    <row r="300" spans="2:10">
      <c r="B300" s="233"/>
      <c r="C300" s="101"/>
      <c r="D300" s="102"/>
      <c r="E300" s="102"/>
      <c r="F300" s="102"/>
      <c r="G300" s="102"/>
      <c r="H300" s="102"/>
      <c r="I300" s="102"/>
      <c r="J300" s="139" t="s">
        <v>365</v>
      </c>
    </row>
    <row r="301" spans="2:10">
      <c r="B301" s="233"/>
      <c r="C301" s="101"/>
      <c r="D301" s="102"/>
      <c r="E301" s="102"/>
      <c r="F301" s="102"/>
      <c r="G301" s="102"/>
      <c r="H301" s="102"/>
      <c r="I301" s="102"/>
      <c r="J301" s="139" t="s">
        <v>364</v>
      </c>
    </row>
    <row r="302" spans="2:10">
      <c r="B302" s="233"/>
      <c r="C302" s="101"/>
      <c r="D302" s="102"/>
      <c r="E302" s="102"/>
      <c r="F302" s="102"/>
      <c r="G302" s="102"/>
      <c r="H302" s="102"/>
      <c r="I302" s="102"/>
      <c r="J302" s="139" t="s">
        <v>364</v>
      </c>
    </row>
    <row r="303" spans="2:10">
      <c r="B303" s="233"/>
      <c r="C303" s="101"/>
      <c r="D303" s="102"/>
      <c r="E303" s="102"/>
      <c r="F303" s="102"/>
      <c r="G303" s="102"/>
      <c r="H303" s="102"/>
      <c r="I303" s="102"/>
      <c r="J303" s="139" t="s">
        <v>364</v>
      </c>
    </row>
    <row r="304" spans="2:10">
      <c r="B304" s="233"/>
      <c r="C304" s="101"/>
      <c r="D304" s="102"/>
      <c r="E304" s="102"/>
      <c r="F304" s="102"/>
      <c r="G304" s="102"/>
      <c r="H304" s="102"/>
      <c r="I304" s="102"/>
      <c r="J304" s="139" t="s">
        <v>365</v>
      </c>
    </row>
    <row r="305" spans="2:10">
      <c r="B305" s="233"/>
      <c r="C305" s="101"/>
      <c r="D305" s="102"/>
      <c r="E305" s="102"/>
      <c r="F305" s="102"/>
      <c r="G305" s="102"/>
      <c r="H305" s="102"/>
      <c r="I305" s="102"/>
      <c r="J305" s="139" t="s">
        <v>365</v>
      </c>
    </row>
    <row r="306" spans="2:10">
      <c r="B306" s="233"/>
      <c r="C306" s="101"/>
      <c r="D306" s="102"/>
      <c r="E306" s="102"/>
      <c r="F306" s="102"/>
      <c r="G306" s="102"/>
      <c r="H306" s="102"/>
      <c r="I306" s="102"/>
      <c r="J306" s="139" t="s">
        <v>365</v>
      </c>
    </row>
    <row r="307" spans="2:10">
      <c r="B307" s="233"/>
      <c r="C307" s="101"/>
      <c r="D307" s="102"/>
      <c r="E307" s="102"/>
      <c r="F307" s="102"/>
      <c r="G307" s="102"/>
      <c r="H307" s="102"/>
      <c r="I307" s="102"/>
      <c r="J307" s="139" t="s">
        <v>365</v>
      </c>
    </row>
    <row r="308" spans="2:10">
      <c r="B308" s="233"/>
      <c r="C308" s="101"/>
      <c r="D308" s="102"/>
      <c r="E308" s="102"/>
      <c r="F308" s="102"/>
      <c r="G308" s="102"/>
      <c r="H308" s="102"/>
      <c r="I308" s="102"/>
      <c r="J308" s="139" t="s">
        <v>365</v>
      </c>
    </row>
    <row r="309" spans="2:10">
      <c r="B309" s="233"/>
      <c r="C309" s="101"/>
      <c r="D309" s="102"/>
      <c r="E309" s="102"/>
      <c r="F309" s="102"/>
      <c r="G309" s="102"/>
      <c r="H309" s="102"/>
      <c r="I309" s="102"/>
      <c r="J309" s="139"/>
    </row>
    <row r="310" spans="2:10">
      <c r="B310" s="233"/>
      <c r="C310" s="101"/>
      <c r="D310" s="102"/>
      <c r="E310" s="102"/>
      <c r="F310" s="102"/>
      <c r="G310" s="102"/>
      <c r="H310" s="102"/>
      <c r="I310" s="102"/>
      <c r="J310" s="136"/>
    </row>
    <row r="311" spans="2:10">
      <c r="B311" s="233"/>
      <c r="C311" s="101"/>
      <c r="D311" s="102"/>
      <c r="E311" s="102"/>
      <c r="F311" s="102"/>
      <c r="G311" s="102"/>
      <c r="H311" s="102"/>
      <c r="I311" s="102"/>
    </row>
    <row r="312" spans="2:10">
      <c r="B312" s="233"/>
      <c r="C312" s="101"/>
      <c r="D312" s="102"/>
      <c r="E312" s="102"/>
      <c r="F312" s="102"/>
      <c r="G312" s="102"/>
      <c r="H312" s="102"/>
      <c r="I312" s="102"/>
    </row>
    <row r="313" spans="2:10">
      <c r="B313" s="233"/>
      <c r="C313" s="101"/>
      <c r="D313" s="102"/>
      <c r="E313" s="102"/>
      <c r="F313" s="102"/>
      <c r="G313" s="102"/>
      <c r="H313" s="102"/>
      <c r="I313" s="102"/>
    </row>
    <row r="314" spans="2:10">
      <c r="B314" s="233"/>
      <c r="C314" s="101"/>
      <c r="D314" s="102"/>
      <c r="E314" s="102"/>
      <c r="F314" s="102"/>
      <c r="G314" s="102"/>
      <c r="H314" s="102"/>
      <c r="I314" s="102"/>
    </row>
    <row r="315" spans="2:10">
      <c r="B315" s="233"/>
      <c r="C315" s="101"/>
      <c r="D315" s="102"/>
      <c r="E315" s="102"/>
      <c r="F315" s="102"/>
      <c r="G315" s="102"/>
      <c r="H315" s="102"/>
      <c r="I315" s="102"/>
    </row>
    <row r="316" spans="2:10">
      <c r="B316" s="233"/>
      <c r="C316" s="101"/>
      <c r="D316" s="102"/>
      <c r="E316" s="102"/>
      <c r="F316" s="102"/>
      <c r="G316" s="102"/>
      <c r="H316" s="102"/>
      <c r="I316" s="102"/>
    </row>
    <row r="317" spans="2:10">
      <c r="B317" s="233"/>
      <c r="C317" s="101"/>
      <c r="D317" s="102"/>
      <c r="E317" s="102"/>
      <c r="F317" s="102"/>
      <c r="G317" s="102"/>
      <c r="H317" s="102"/>
      <c r="I317" s="102"/>
    </row>
    <row r="318" spans="2:10">
      <c r="B318" s="233"/>
      <c r="C318" s="101"/>
      <c r="D318" s="102"/>
      <c r="E318" s="102"/>
      <c r="F318" s="102"/>
      <c r="G318" s="102"/>
      <c r="H318" s="102"/>
      <c r="I318" s="102"/>
    </row>
    <row r="319" spans="2:10">
      <c r="B319" s="234"/>
      <c r="C319" s="105"/>
      <c r="D319" s="106"/>
      <c r="E319" s="106"/>
      <c r="F319" s="106"/>
      <c r="G319" s="106"/>
      <c r="H319" s="106"/>
      <c r="I319" s="106"/>
    </row>
    <row r="320" spans="2:10">
      <c r="B320" s="235"/>
      <c r="C320" s="103"/>
      <c r="D320" s="107"/>
      <c r="E320" s="107"/>
      <c r="F320" s="107"/>
      <c r="G320" s="107"/>
      <c r="H320" s="103"/>
      <c r="I320" s="103"/>
    </row>
    <row r="321" spans="2:9">
      <c r="B321" s="235"/>
      <c r="C321" s="103"/>
      <c r="D321" s="107"/>
      <c r="E321" s="107"/>
      <c r="F321" s="107"/>
      <c r="G321" s="108"/>
      <c r="H321" s="103"/>
      <c r="I321" s="103"/>
    </row>
    <row r="322" spans="2:9">
      <c r="C322" s="89"/>
      <c r="D322" s="86"/>
      <c r="E322" s="86"/>
      <c r="F322" s="86"/>
      <c r="G322" s="89"/>
      <c r="H322" s="85"/>
      <c r="I322" s="85"/>
    </row>
    <row r="323" spans="2:9">
      <c r="C323" s="90"/>
      <c r="D323" s="86"/>
      <c r="E323" s="86"/>
      <c r="F323" s="86"/>
      <c r="G323" s="90"/>
      <c r="H323" s="85"/>
      <c r="I323" s="85"/>
    </row>
    <row r="324" spans="2:9">
      <c r="C324" s="85"/>
      <c r="D324" s="86"/>
      <c r="E324" s="86"/>
      <c r="F324" s="86"/>
      <c r="G324" s="86"/>
      <c r="H324" s="85"/>
      <c r="I324" s="85"/>
    </row>
    <row r="325" spans="2:9">
      <c r="C325" s="85"/>
      <c r="D325" s="86"/>
      <c r="E325" s="86"/>
      <c r="F325" s="86"/>
      <c r="G325" s="86"/>
      <c r="H325" s="85"/>
      <c r="I325" s="85"/>
    </row>
    <row r="326" spans="2:9">
      <c r="C326" s="85"/>
      <c r="D326" s="86"/>
      <c r="E326" s="86"/>
      <c r="F326" s="86"/>
      <c r="G326" s="86"/>
      <c r="H326" s="85"/>
      <c r="I326" s="85"/>
    </row>
    <row r="327" spans="2:9">
      <c r="C327" s="85"/>
      <c r="D327" s="86"/>
      <c r="E327" s="86"/>
      <c r="F327" s="86"/>
      <c r="G327" s="86"/>
      <c r="H327" s="85"/>
      <c r="I327" s="85"/>
    </row>
    <row r="328" spans="2:9">
      <c r="C328" s="85"/>
      <c r="D328" s="86"/>
      <c r="E328" s="86"/>
      <c r="F328" s="86"/>
      <c r="G328" s="86"/>
      <c r="H328" s="85"/>
      <c r="I328" s="85"/>
    </row>
    <row r="331" spans="2:9">
      <c r="C331" s="88"/>
      <c r="G331" s="99"/>
      <c r="H331" s="98"/>
      <c r="I331" s="98"/>
    </row>
  </sheetData>
  <mergeCells count="7">
    <mergeCell ref="B7:I7"/>
    <mergeCell ref="B8:I8"/>
    <mergeCell ref="B10:B11"/>
    <mergeCell ref="C10:C11"/>
    <mergeCell ref="D10:E10"/>
    <mergeCell ref="F10:G10"/>
    <mergeCell ref="H10:I10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94"/>
  <sheetViews>
    <sheetView workbookViewId="0">
      <selection activeCell="O11" sqref="O11"/>
    </sheetView>
  </sheetViews>
  <sheetFormatPr defaultRowHeight="15"/>
  <cols>
    <col min="1" max="1" width="2" style="1" customWidth="1"/>
    <col min="2" max="2" width="3.85546875" customWidth="1"/>
    <col min="4" max="4" width="16.28515625" customWidth="1"/>
    <col min="6" max="6" width="12.85546875" customWidth="1"/>
    <col min="7" max="7" width="11.42578125" customWidth="1"/>
    <col min="10" max="10" width="17.42578125" bestFit="1" customWidth="1"/>
    <col min="11" max="11" width="14.85546875" customWidth="1"/>
    <col min="12" max="12" width="3.85546875" customWidth="1"/>
    <col min="13" max="15" width="9.140625" style="1" customWidth="1"/>
    <col min="16" max="25" width="9.140625" style="1"/>
  </cols>
  <sheetData>
    <row r="1" spans="2:16" s="1" customFormat="1"/>
    <row r="2" spans="2:16">
      <c r="B2" s="2"/>
      <c r="C2" s="161" t="s">
        <v>9</v>
      </c>
      <c r="D2" s="161"/>
      <c r="E2" s="161"/>
      <c r="F2" s="161"/>
      <c r="G2" s="161"/>
      <c r="H2" s="161"/>
      <c r="I2" s="161"/>
      <c r="J2" s="161"/>
      <c r="K2" s="161"/>
      <c r="L2" s="2"/>
    </row>
    <row r="3" spans="2:16">
      <c r="B3" s="2"/>
      <c r="C3" s="162" t="s">
        <v>10</v>
      </c>
      <c r="D3" s="162"/>
      <c r="E3" s="162"/>
      <c r="F3" s="162"/>
      <c r="G3" s="162"/>
      <c r="H3" s="162"/>
      <c r="I3" s="162"/>
      <c r="J3" s="162"/>
      <c r="K3" s="162"/>
      <c r="L3" s="2"/>
    </row>
    <row r="4" spans="2:16">
      <c r="B4" s="3"/>
      <c r="C4" s="3"/>
      <c r="D4" s="3"/>
      <c r="E4" s="3"/>
      <c r="F4" s="163" t="s">
        <v>314</v>
      </c>
      <c r="G4" s="163"/>
      <c r="H4" s="163"/>
      <c r="I4" s="163"/>
      <c r="J4" s="163"/>
      <c r="K4" s="3"/>
      <c r="L4" s="4"/>
    </row>
    <row r="5" spans="2:16">
      <c r="B5" s="3"/>
      <c r="C5" s="3"/>
      <c r="D5" s="5" t="s">
        <v>11</v>
      </c>
      <c r="E5" s="164" t="s">
        <v>312</v>
      </c>
      <c r="F5" s="164"/>
      <c r="G5" s="164"/>
      <c r="H5" s="164"/>
      <c r="I5" s="164"/>
      <c r="J5" s="164"/>
      <c r="K5" s="164"/>
      <c r="L5" s="4"/>
      <c r="N5" s="111"/>
      <c r="O5" s="111"/>
    </row>
    <row r="6" spans="2:16">
      <c r="B6" s="3"/>
      <c r="C6" s="3"/>
      <c r="D6" s="5" t="s">
        <v>12</v>
      </c>
      <c r="E6" s="164" t="s">
        <v>313</v>
      </c>
      <c r="F6" s="165"/>
      <c r="G6" s="165"/>
      <c r="H6" s="165"/>
      <c r="I6" s="165"/>
      <c r="J6" s="165"/>
      <c r="K6" s="165"/>
      <c r="L6" s="4"/>
      <c r="N6" s="111"/>
      <c r="O6" s="111"/>
    </row>
    <row r="7" spans="2:16" ht="15.75" thickBot="1">
      <c r="B7" s="2"/>
      <c r="C7" s="2"/>
      <c r="D7" s="2"/>
      <c r="E7" s="2"/>
      <c r="F7" s="2"/>
      <c r="G7" s="2"/>
      <c r="H7" s="2"/>
      <c r="I7" s="2"/>
      <c r="J7" s="166" t="s">
        <v>13</v>
      </c>
      <c r="K7" s="166"/>
      <c r="L7" s="2"/>
      <c r="N7" s="111"/>
      <c r="O7" s="111"/>
    </row>
    <row r="8" spans="2:16" ht="21.75" thickBot="1">
      <c r="B8" s="2"/>
      <c r="C8" s="6" t="s">
        <v>14</v>
      </c>
      <c r="D8" s="167" t="s">
        <v>15</v>
      </c>
      <c r="E8" s="167"/>
      <c r="F8" s="167"/>
      <c r="G8" s="167"/>
      <c r="H8" s="7" t="s">
        <v>16</v>
      </c>
      <c r="I8" s="7" t="s">
        <v>17</v>
      </c>
      <c r="J8" s="7" t="s">
        <v>18</v>
      </c>
      <c r="K8" s="7" t="s">
        <v>19</v>
      </c>
      <c r="L8" s="2"/>
      <c r="M8" s="110"/>
      <c r="N8" s="111"/>
      <c r="O8" s="113"/>
    </row>
    <row r="9" spans="2:16" ht="15.75" thickBot="1">
      <c r="B9" s="2"/>
      <c r="C9" s="6" t="s">
        <v>20</v>
      </c>
      <c r="D9" s="167" t="s">
        <v>21</v>
      </c>
      <c r="E9" s="167"/>
      <c r="F9" s="167"/>
      <c r="G9" s="167"/>
      <c r="H9" s="7" t="s">
        <v>22</v>
      </c>
      <c r="I9" s="7" t="s">
        <v>23</v>
      </c>
      <c r="J9" s="7" t="s">
        <v>24</v>
      </c>
      <c r="K9" s="7" t="s">
        <v>25</v>
      </c>
      <c r="L9" s="2"/>
      <c r="M9" s="91"/>
      <c r="N9" s="112"/>
      <c r="O9" s="111"/>
      <c r="P9" s="91"/>
    </row>
    <row r="10" spans="2:16" ht="15.75" thickBot="1">
      <c r="B10" s="2"/>
      <c r="C10" s="8">
        <v>1</v>
      </c>
      <c r="D10" s="160" t="s">
        <v>27</v>
      </c>
      <c r="E10" s="160"/>
      <c r="F10" s="160"/>
      <c r="G10" s="160"/>
      <c r="H10" s="9" t="s">
        <v>28</v>
      </c>
      <c r="I10" s="10" t="s">
        <v>29</v>
      </c>
      <c r="J10" s="11">
        <f>SUM(BCDSPS!I162:I181)-SUM(BCDSPS!H162:H181)</f>
        <v>0</v>
      </c>
      <c r="K10" s="11">
        <f>SUM(BCDSPS!E162:E181)-SUM(BCDSPS!D162:D181)</f>
        <v>0</v>
      </c>
      <c r="L10" s="2"/>
      <c r="N10" s="111"/>
      <c r="O10" s="111"/>
    </row>
    <row r="11" spans="2:16" ht="15.75" thickBot="1">
      <c r="B11" s="2"/>
      <c r="C11" s="8">
        <v>2</v>
      </c>
      <c r="D11" s="160" t="s">
        <v>30</v>
      </c>
      <c r="E11" s="160"/>
      <c r="F11" s="160"/>
      <c r="G11" s="160"/>
      <c r="H11" s="9" t="s">
        <v>31</v>
      </c>
      <c r="I11" s="10"/>
      <c r="J11" s="11">
        <f>SUM(BCDSPS!H185:H196)-SUM(BCDSPS!I185:I196)</f>
        <v>0</v>
      </c>
      <c r="K11" s="11">
        <f>SUM(BCDSPS!D185:D196)-SUM(BCDSPS!E185:E196)</f>
        <v>0</v>
      </c>
      <c r="L11" s="2"/>
      <c r="N11" s="111"/>
      <c r="O11" s="111"/>
    </row>
    <row r="12" spans="2:16" ht="24.75" customHeight="1" thickBot="1">
      <c r="B12" s="2"/>
      <c r="C12" s="12">
        <v>3</v>
      </c>
      <c r="D12" s="168" t="s">
        <v>32</v>
      </c>
      <c r="E12" s="168"/>
      <c r="F12" s="168"/>
      <c r="G12" s="168"/>
      <c r="H12" s="12">
        <v>10</v>
      </c>
      <c r="I12" s="13"/>
      <c r="J12" s="14">
        <f>J10-J11</f>
        <v>0</v>
      </c>
      <c r="K12" s="14">
        <f>K10-K11</f>
        <v>0</v>
      </c>
      <c r="L12" s="2"/>
      <c r="P12" s="91"/>
    </row>
    <row r="13" spans="2:16" ht="15.75" thickBot="1">
      <c r="B13" s="2"/>
      <c r="C13" s="8">
        <v>4</v>
      </c>
      <c r="D13" s="160" t="s">
        <v>33</v>
      </c>
      <c r="E13" s="160"/>
      <c r="F13" s="160"/>
      <c r="G13" s="160"/>
      <c r="H13" s="8">
        <v>11</v>
      </c>
      <c r="I13" s="10" t="s">
        <v>34</v>
      </c>
      <c r="J13" s="11">
        <f>SUM(BCDSPS!H227:H234)-SUM(BCDSPS!I227:I234)</f>
        <v>0</v>
      </c>
      <c r="K13" s="11">
        <f>SUM(BCDSPS!D227:D234)-SUM(BCDSPS!E227:E234)</f>
        <v>0</v>
      </c>
      <c r="L13" s="2"/>
    </row>
    <row r="14" spans="2:16" ht="25.5" customHeight="1" thickBot="1">
      <c r="B14" s="2"/>
      <c r="C14" s="12">
        <v>5</v>
      </c>
      <c r="D14" s="168" t="s">
        <v>35</v>
      </c>
      <c r="E14" s="168"/>
      <c r="F14" s="168"/>
      <c r="G14" s="168"/>
      <c r="H14" s="12">
        <v>20</v>
      </c>
      <c r="I14" s="13"/>
      <c r="J14" s="14">
        <f>J12-J13</f>
        <v>0</v>
      </c>
      <c r="K14" s="14">
        <f>K12-K13</f>
        <v>0</v>
      </c>
      <c r="L14" s="2"/>
      <c r="P14" s="91"/>
    </row>
    <row r="15" spans="2:16" ht="15.75" thickBot="1">
      <c r="B15" s="2"/>
      <c r="C15" s="8">
        <v>6</v>
      </c>
      <c r="D15" s="160" t="s">
        <v>36</v>
      </c>
      <c r="E15" s="160"/>
      <c r="F15" s="160"/>
      <c r="G15" s="160"/>
      <c r="H15" s="8">
        <v>21</v>
      </c>
      <c r="I15" s="10" t="s">
        <v>37</v>
      </c>
      <c r="J15" s="11">
        <f>SUM(BCDSPS!I182:I183)-SUM(BCDSPS!H182:H183)</f>
        <v>0</v>
      </c>
      <c r="K15" s="11">
        <f>SUM(BCDSPS!E182:E183)-SUM(BCDSPS!D182:D183)</f>
        <v>0</v>
      </c>
      <c r="L15" s="2"/>
    </row>
    <row r="16" spans="2:16">
      <c r="B16" s="2"/>
      <c r="C16" s="15">
        <v>7</v>
      </c>
      <c r="D16" s="169" t="s">
        <v>38</v>
      </c>
      <c r="E16" s="169"/>
      <c r="F16" s="169"/>
      <c r="G16" s="169"/>
      <c r="H16" s="15">
        <v>22</v>
      </c>
      <c r="I16" s="16" t="s">
        <v>39</v>
      </c>
      <c r="J16" s="17">
        <f>SUM(BCDSPS!H235:H236)-SUM(BCDSPS!I235:I236)</f>
        <v>0</v>
      </c>
      <c r="K16" s="17">
        <f>SUM(BCDSPS!D235:D236)-SUM(BCDSPS!E235:E236)</f>
        <v>0</v>
      </c>
      <c r="L16" s="2"/>
    </row>
    <row r="17" spans="1:25" s="23" customFormat="1" ht="16.5" customHeight="1" thickBot="1">
      <c r="A17" s="18"/>
      <c r="B17" s="19"/>
      <c r="C17" s="20"/>
      <c r="D17" s="170" t="s">
        <v>40</v>
      </c>
      <c r="E17" s="170"/>
      <c r="F17" s="170"/>
      <c r="G17" s="170"/>
      <c r="H17" s="20">
        <v>23</v>
      </c>
      <c r="I17" s="21"/>
      <c r="J17" s="22">
        <f>BCDSPS!H235-BCDSPS!I235</f>
        <v>0</v>
      </c>
      <c r="K17" s="22">
        <f>BCDSPS!D235-BCDSPS!E235</f>
        <v>0</v>
      </c>
      <c r="L17" s="19"/>
      <c r="M17" s="18"/>
      <c r="N17" s="18"/>
      <c r="O17" s="18"/>
      <c r="P17" s="1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thickBot="1">
      <c r="B18" s="2"/>
      <c r="C18" s="8">
        <v>8</v>
      </c>
      <c r="D18" s="160" t="s">
        <v>41</v>
      </c>
      <c r="E18" s="160"/>
      <c r="F18" s="160"/>
      <c r="G18" s="160"/>
      <c r="H18" s="8">
        <v>24</v>
      </c>
      <c r="I18" s="10"/>
      <c r="J18" s="11">
        <f>SUM(BCDSPS!H237:H285)-SUM(BCDSPS!I237:I285)</f>
        <v>0</v>
      </c>
      <c r="K18" s="11">
        <f>SUM(BCDSPS!D237:D285)-SUM(BCDSPS!E237:E285)</f>
        <v>0</v>
      </c>
      <c r="L18" s="2"/>
    </row>
    <row r="19" spans="1:25" ht="15.75" thickBot="1">
      <c r="B19" s="2"/>
      <c r="C19" s="8">
        <v>9</v>
      </c>
      <c r="D19" s="160" t="s">
        <v>42</v>
      </c>
      <c r="E19" s="160"/>
      <c r="F19" s="160"/>
      <c r="G19" s="160"/>
      <c r="H19" s="8">
        <v>25</v>
      </c>
      <c r="I19" s="10"/>
      <c r="J19" s="11">
        <f>SUM(BCDSPS!H286:H311)-SUM(BCDSPS!I286:I311)</f>
        <v>0</v>
      </c>
      <c r="K19" s="11">
        <f>SUM(BCDSPS!D286:D311)-SUM(BCDSPS!E286:E311)</f>
        <v>0</v>
      </c>
      <c r="L19" s="2"/>
    </row>
    <row r="20" spans="1:25" ht="21.75" customHeight="1" thickBot="1">
      <c r="B20" s="2"/>
      <c r="C20" s="12">
        <v>10</v>
      </c>
      <c r="D20" s="168" t="s">
        <v>43</v>
      </c>
      <c r="E20" s="168"/>
      <c r="F20" s="168"/>
      <c r="G20" s="168"/>
      <c r="H20" s="12">
        <v>30</v>
      </c>
      <c r="I20" s="13"/>
      <c r="J20" s="14">
        <f>J14+J15-J16-J19-J18</f>
        <v>0</v>
      </c>
      <c r="K20" s="14">
        <f>K14+K15-K16-K19-K18</f>
        <v>0</v>
      </c>
      <c r="L20" s="2"/>
      <c r="P20" s="91"/>
    </row>
    <row r="21" spans="1:25" ht="15.75" thickBot="1">
      <c r="B21" s="2"/>
      <c r="C21" s="8">
        <v>11</v>
      </c>
      <c r="D21" s="160" t="s">
        <v>44</v>
      </c>
      <c r="E21" s="160"/>
      <c r="F21" s="160"/>
      <c r="G21" s="160"/>
      <c r="H21" s="8">
        <v>31</v>
      </c>
      <c r="I21" s="10"/>
      <c r="J21" s="11">
        <f>SUM(BCDSPS!I312:I313)-SUM(BCDSPS!H312:H313)</f>
        <v>0</v>
      </c>
      <c r="K21" s="11">
        <f>SUM(BCDSPS!E312:E313)-SUM(BCDSPS!D312:D313)</f>
        <v>0</v>
      </c>
      <c r="L21" s="2"/>
    </row>
    <row r="22" spans="1:25" ht="15.75" thickBot="1">
      <c r="B22" s="2"/>
      <c r="C22" s="8">
        <v>12</v>
      </c>
      <c r="D22" s="160" t="s">
        <v>8</v>
      </c>
      <c r="E22" s="160"/>
      <c r="F22" s="160"/>
      <c r="G22" s="160"/>
      <c r="H22" s="8">
        <v>32</v>
      </c>
      <c r="I22" s="10"/>
      <c r="J22" s="11">
        <f>SUM(BCDSPS!H314:H315)-SUM(BCDSPS!I314:I315)</f>
        <v>0</v>
      </c>
      <c r="K22" s="11">
        <f>SUM(BCDSPS!D314:D315)-SUM(BCDSPS!E314:E315)</f>
        <v>0</v>
      </c>
      <c r="L22" s="2"/>
    </row>
    <row r="23" spans="1:25" ht="15.75" thickBot="1">
      <c r="B23" s="2"/>
      <c r="C23" s="12">
        <v>13</v>
      </c>
      <c r="D23" s="168" t="s">
        <v>45</v>
      </c>
      <c r="E23" s="168"/>
      <c r="F23" s="168"/>
      <c r="G23" s="168"/>
      <c r="H23" s="12">
        <v>40</v>
      </c>
      <c r="I23" s="13"/>
      <c r="J23" s="14">
        <f>J21-J22</f>
        <v>0</v>
      </c>
      <c r="K23" s="14">
        <f>K21-K22</f>
        <v>0</v>
      </c>
      <c r="L23" s="2"/>
    </row>
    <row r="24" spans="1:25" ht="24.75" customHeight="1" thickBot="1">
      <c r="B24" s="2"/>
      <c r="C24" s="12">
        <v>14</v>
      </c>
      <c r="D24" s="168" t="s">
        <v>46</v>
      </c>
      <c r="E24" s="168"/>
      <c r="F24" s="168"/>
      <c r="G24" s="168"/>
      <c r="H24" s="12">
        <v>50</v>
      </c>
      <c r="I24" s="13"/>
      <c r="J24" s="14">
        <f>J20+J23</f>
        <v>0</v>
      </c>
      <c r="K24" s="14">
        <f>K20+K23</f>
        <v>0</v>
      </c>
      <c r="L24" s="2"/>
      <c r="P24" s="91"/>
    </row>
    <row r="25" spans="1:25" ht="15.75" thickBot="1">
      <c r="B25" s="2"/>
      <c r="C25" s="8">
        <v>15</v>
      </c>
      <c r="D25" s="160" t="s">
        <v>47</v>
      </c>
      <c r="E25" s="160"/>
      <c r="F25" s="160"/>
      <c r="G25" s="160"/>
      <c r="H25" s="8">
        <v>51</v>
      </c>
      <c r="I25" s="10" t="s">
        <v>48</v>
      </c>
      <c r="J25" s="11">
        <f>BCDSPS!H316-BCDSPS!I316</f>
        <v>0</v>
      </c>
      <c r="K25" s="11">
        <f>BCDSPS!D316-BCDSPS!E316</f>
        <v>0</v>
      </c>
      <c r="L25" s="2"/>
    </row>
    <row r="26" spans="1:25" ht="15.75" thickBot="1">
      <c r="B26" s="2"/>
      <c r="C26" s="8">
        <v>16</v>
      </c>
      <c r="D26" s="160" t="s">
        <v>49</v>
      </c>
      <c r="E26" s="160"/>
      <c r="F26" s="160"/>
      <c r="G26" s="160"/>
      <c r="H26" s="9" t="s">
        <v>50</v>
      </c>
      <c r="I26" s="10" t="s">
        <v>48</v>
      </c>
      <c r="J26" s="11">
        <f>BCDSPS!H317-BCDSPS!I317</f>
        <v>0</v>
      </c>
      <c r="K26" s="11">
        <f>BCDSPS!D317-BCDSPS!E317</f>
        <v>0</v>
      </c>
      <c r="L26" s="2"/>
    </row>
    <row r="27" spans="1:25" ht="27" customHeight="1" thickBot="1">
      <c r="B27" s="2"/>
      <c r="C27" s="12">
        <v>17</v>
      </c>
      <c r="D27" s="168" t="s">
        <v>51</v>
      </c>
      <c r="E27" s="168"/>
      <c r="F27" s="168"/>
      <c r="G27" s="168"/>
      <c r="H27" s="12">
        <v>60</v>
      </c>
      <c r="I27" s="13"/>
      <c r="J27" s="14">
        <f>J24-J25-J26</f>
        <v>0</v>
      </c>
      <c r="K27" s="14">
        <f>K24-K25-K26</f>
        <v>0</v>
      </c>
      <c r="L27" s="2"/>
      <c r="P27" s="91"/>
    </row>
    <row r="28" spans="1:25">
      <c r="B28" s="2"/>
      <c r="C28" s="24"/>
      <c r="D28" s="2"/>
      <c r="E28" s="2"/>
      <c r="F28" s="2"/>
      <c r="G28" s="2"/>
      <c r="H28" s="2"/>
      <c r="I28" s="2"/>
      <c r="J28" s="2"/>
      <c r="K28" s="2"/>
      <c r="L28" s="2"/>
    </row>
    <row r="29" spans="1:25" ht="15.75" thickBot="1">
      <c r="B29" s="2"/>
      <c r="C29" s="25"/>
      <c r="D29" s="2"/>
      <c r="E29" s="2"/>
      <c r="F29" s="2"/>
      <c r="G29" s="2"/>
      <c r="H29" s="2"/>
      <c r="I29" s="2"/>
      <c r="J29" s="2"/>
      <c r="K29" s="2"/>
      <c r="L29" s="2"/>
    </row>
    <row r="30" spans="1:25" ht="15.75" thickBot="1">
      <c r="B30" s="4"/>
      <c r="C30" s="25"/>
      <c r="D30" s="26"/>
      <c r="E30" s="4"/>
      <c r="F30" s="4"/>
      <c r="G30" s="4"/>
      <c r="H30" s="4"/>
      <c r="I30" s="27" t="s">
        <v>52</v>
      </c>
      <c r="J30" s="171" t="s">
        <v>53</v>
      </c>
      <c r="K30" s="172"/>
      <c r="L30" s="4"/>
    </row>
    <row r="31" spans="1:25" ht="15.75" thickBot="1">
      <c r="B31" s="4"/>
      <c r="C31" s="4"/>
      <c r="D31" s="26"/>
      <c r="E31" s="4"/>
      <c r="F31" s="4"/>
      <c r="G31" s="4"/>
      <c r="H31" s="4"/>
      <c r="I31" s="4"/>
      <c r="J31" s="4"/>
      <c r="K31" s="4"/>
      <c r="L31" s="4"/>
    </row>
    <row r="32" spans="1:25" ht="15.75" thickBot="1">
      <c r="B32" s="4"/>
      <c r="C32" s="4"/>
      <c r="D32" s="26"/>
      <c r="E32" s="4"/>
      <c r="F32" s="4"/>
      <c r="G32" s="173"/>
      <c r="H32" s="173"/>
      <c r="I32" s="27" t="s">
        <v>54</v>
      </c>
      <c r="J32" s="171" t="s">
        <v>55</v>
      </c>
      <c r="K32" s="172"/>
      <c r="L32" s="4"/>
    </row>
    <row r="33" spans="2:1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s="1" customFormat="1" ht="81" customHeight="1"/>
    <row r="35" spans="2:12" s="1" customFormat="1"/>
    <row r="36" spans="2:12" s="1" customFormat="1"/>
    <row r="37" spans="2:12" s="1" customFormat="1"/>
    <row r="38" spans="2:12" s="1" customFormat="1"/>
    <row r="39" spans="2:12" s="1" customFormat="1"/>
    <row r="40" spans="2:12" s="1" customFormat="1"/>
    <row r="41" spans="2:12" s="1" customFormat="1"/>
    <row r="42" spans="2:12" s="1" customFormat="1"/>
    <row r="43" spans="2:12" s="1" customFormat="1"/>
    <row r="44" spans="2:12" s="1" customFormat="1"/>
    <row r="45" spans="2:12" s="1" customFormat="1"/>
    <row r="46" spans="2:12" s="1" customFormat="1"/>
    <row r="47" spans="2:12" s="1" customFormat="1"/>
    <row r="48" spans="2:12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</sheetData>
  <mergeCells count="29">
    <mergeCell ref="D26:G26"/>
    <mergeCell ref="D27:G27"/>
    <mergeCell ref="J30:K30"/>
    <mergeCell ref="G32:H32"/>
    <mergeCell ref="J32:K32"/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13:G13"/>
    <mergeCell ref="C2:K2"/>
    <mergeCell ref="C3:K3"/>
    <mergeCell ref="F4:J4"/>
    <mergeCell ref="E5:K5"/>
    <mergeCell ref="E6:K6"/>
    <mergeCell ref="J7:K7"/>
    <mergeCell ref="D8:G8"/>
    <mergeCell ref="D9:G9"/>
    <mergeCell ref="D10:G10"/>
    <mergeCell ref="D11:G11"/>
    <mergeCell ref="D12:G1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66"/>
  <sheetViews>
    <sheetView topLeftCell="A58" workbookViewId="0">
      <selection activeCell="M61" sqref="M61"/>
    </sheetView>
  </sheetViews>
  <sheetFormatPr defaultRowHeight="15"/>
  <cols>
    <col min="1" max="1" width="2.7109375" style="1" customWidth="1"/>
    <col min="2" max="2" width="6" customWidth="1"/>
    <col min="13" max="13" width="12.5703125" customWidth="1"/>
    <col min="14" max="14" width="13.140625" style="58" bestFit="1" customWidth="1"/>
    <col min="15" max="15" width="9.28515625" bestFit="1" customWidth="1"/>
    <col min="18" max="18" width="10.28515625" style="135" hidden="1" customWidth="1"/>
    <col min="19" max="19" width="9.140625" style="1"/>
    <col min="20" max="20" width="11.140625" style="1" bestFit="1" customWidth="1"/>
    <col min="21" max="21" width="11.140625" style="1" hidden="1" customWidth="1"/>
    <col min="22" max="22" width="11.140625" style="1" customWidth="1"/>
    <col min="23" max="31" width="9.140625" style="1"/>
  </cols>
  <sheetData>
    <row r="1" spans="1:31" s="1" customFormat="1">
      <c r="N1" s="28"/>
      <c r="R1" s="143"/>
    </row>
    <row r="2" spans="1:31">
      <c r="B2" s="29"/>
      <c r="C2" s="174" t="s">
        <v>56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44"/>
      <c r="S2" s="134"/>
    </row>
    <row r="3" spans="1:31">
      <c r="B3" s="29"/>
      <c r="C3" s="175" t="s">
        <v>10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45"/>
      <c r="S3" s="134"/>
    </row>
    <row r="4" spans="1:31">
      <c r="B4" s="3"/>
      <c r="C4" s="176" t="s">
        <v>314</v>
      </c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45"/>
      <c r="S4" s="134"/>
    </row>
    <row r="5" spans="1:31">
      <c r="B5" s="4"/>
      <c r="C5" s="177" t="s">
        <v>11</v>
      </c>
      <c r="D5" s="177"/>
      <c r="E5" s="177"/>
      <c r="F5" s="177"/>
      <c r="G5" s="5"/>
      <c r="H5" s="164" t="s">
        <v>315</v>
      </c>
      <c r="I5" s="164"/>
      <c r="J5" s="164"/>
      <c r="K5" s="164"/>
      <c r="L5" s="164"/>
      <c r="M5" s="164"/>
      <c r="N5" s="164"/>
      <c r="O5" s="164"/>
      <c r="P5" s="164"/>
      <c r="Q5" s="164"/>
      <c r="R5" s="146"/>
      <c r="S5" s="134"/>
    </row>
    <row r="6" spans="1:31">
      <c r="B6" s="4"/>
      <c r="C6" s="177" t="s">
        <v>12</v>
      </c>
      <c r="D6" s="177"/>
      <c r="E6" s="177"/>
      <c r="F6" s="177"/>
      <c r="G6" s="5"/>
      <c r="H6" s="165" t="s">
        <v>313</v>
      </c>
      <c r="I6" s="165"/>
      <c r="J6" s="165"/>
      <c r="K6" s="165"/>
      <c r="L6" s="165"/>
      <c r="M6" s="165"/>
      <c r="N6" s="165"/>
      <c r="O6" s="165"/>
      <c r="P6" s="165"/>
      <c r="Q6" s="165"/>
      <c r="R6" s="146"/>
      <c r="S6" s="134"/>
    </row>
    <row r="7" spans="1:31">
      <c r="B7" s="4"/>
      <c r="C7" s="31"/>
      <c r="D7" s="31"/>
      <c r="E7" s="31"/>
      <c r="F7" s="31"/>
      <c r="G7" s="5"/>
      <c r="H7" s="32"/>
      <c r="I7" s="32"/>
      <c r="J7" s="32"/>
      <c r="K7" s="32"/>
      <c r="L7" s="32"/>
      <c r="M7" s="32"/>
      <c r="N7" s="32"/>
      <c r="O7" s="32"/>
      <c r="P7" s="32"/>
      <c r="Q7" s="32"/>
      <c r="R7" s="146"/>
      <c r="S7" s="134"/>
    </row>
    <row r="8" spans="1:31" ht="15.75" customHeight="1" thickBot="1">
      <c r="B8" s="4"/>
      <c r="C8" s="33"/>
      <c r="D8" s="33"/>
      <c r="E8" s="33"/>
      <c r="F8" s="33"/>
      <c r="G8" s="33"/>
      <c r="H8" s="4"/>
      <c r="I8" s="4"/>
      <c r="J8" s="34"/>
      <c r="K8" s="34"/>
      <c r="L8" s="34"/>
      <c r="M8" s="34"/>
      <c r="N8" s="34"/>
      <c r="O8" s="184" t="s">
        <v>13</v>
      </c>
      <c r="P8" s="184"/>
      <c r="Q8" s="184"/>
      <c r="R8" s="146"/>
      <c r="S8" s="134"/>
      <c r="T8" s="91"/>
      <c r="U8" s="91"/>
      <c r="V8" s="91"/>
      <c r="W8" s="91"/>
    </row>
    <row r="9" spans="1:31" ht="15.75" customHeight="1" thickBot="1">
      <c r="B9" s="4"/>
      <c r="C9" s="7" t="s">
        <v>57</v>
      </c>
      <c r="D9" s="185" t="s">
        <v>58</v>
      </c>
      <c r="E9" s="186"/>
      <c r="F9" s="186"/>
      <c r="G9" s="186"/>
      <c r="H9" s="186"/>
      <c r="I9" s="186"/>
      <c r="J9" s="187"/>
      <c r="K9" s="185" t="s">
        <v>16</v>
      </c>
      <c r="L9" s="187"/>
      <c r="M9" s="35" t="s">
        <v>17</v>
      </c>
      <c r="N9" s="185" t="s">
        <v>18</v>
      </c>
      <c r="O9" s="187"/>
      <c r="P9" s="185" t="s">
        <v>19</v>
      </c>
      <c r="Q9" s="187"/>
      <c r="R9" s="146"/>
      <c r="S9" s="134"/>
      <c r="T9" s="115"/>
      <c r="U9" s="115"/>
      <c r="V9" s="115"/>
      <c r="W9" s="115"/>
      <c r="X9" s="114"/>
    </row>
    <row r="10" spans="1:31" ht="15.75" thickBot="1">
      <c r="B10" s="4"/>
      <c r="C10" s="6" t="s">
        <v>20</v>
      </c>
      <c r="D10" s="188" t="s">
        <v>21</v>
      </c>
      <c r="E10" s="189"/>
      <c r="F10" s="189"/>
      <c r="G10" s="189"/>
      <c r="H10" s="189"/>
      <c r="I10" s="189"/>
      <c r="J10" s="190"/>
      <c r="K10" s="188" t="s">
        <v>22</v>
      </c>
      <c r="L10" s="190"/>
      <c r="M10" s="36" t="s">
        <v>23</v>
      </c>
      <c r="N10" s="185" t="s">
        <v>24</v>
      </c>
      <c r="O10" s="186"/>
      <c r="P10" s="185" t="s">
        <v>25</v>
      </c>
      <c r="Q10" s="187"/>
      <c r="R10" s="146"/>
      <c r="S10" s="134"/>
      <c r="T10" s="91"/>
      <c r="U10" s="91"/>
      <c r="V10" s="91"/>
      <c r="W10" s="91"/>
      <c r="X10" s="91"/>
    </row>
    <row r="11" spans="1:31" s="40" customFormat="1">
      <c r="A11" s="37"/>
      <c r="B11" s="4"/>
      <c r="C11" s="38"/>
      <c r="D11" s="178" t="s">
        <v>59</v>
      </c>
      <c r="E11" s="178"/>
      <c r="F11" s="178"/>
      <c r="G11" s="178"/>
      <c r="H11" s="178"/>
      <c r="I11" s="178"/>
      <c r="J11" s="178"/>
      <c r="K11" s="179"/>
      <c r="L11" s="179"/>
      <c r="M11" s="39"/>
      <c r="N11" s="180"/>
      <c r="O11" s="180"/>
      <c r="P11" s="180"/>
      <c r="Q11" s="180"/>
      <c r="R11" s="147" t="s">
        <v>366</v>
      </c>
      <c r="S11" s="134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 spans="1:31" s="40" customFormat="1" ht="27" customHeight="1">
      <c r="A12" s="37"/>
      <c r="B12" s="4"/>
      <c r="C12" s="41" t="s">
        <v>6</v>
      </c>
      <c r="D12" s="181" t="s">
        <v>60</v>
      </c>
      <c r="E12" s="181"/>
      <c r="F12" s="181"/>
      <c r="G12" s="181"/>
      <c r="H12" s="181"/>
      <c r="I12" s="181"/>
      <c r="J12" s="181"/>
      <c r="K12" s="182">
        <v>100</v>
      </c>
      <c r="L12" s="182"/>
      <c r="M12" s="42"/>
      <c r="N12" s="183">
        <f>N13+N16+N19+N26+N29</f>
        <v>0</v>
      </c>
      <c r="O12" s="183"/>
      <c r="P12" s="183">
        <f>P13+P16+P19+P26+P29</f>
        <v>0</v>
      </c>
      <c r="Q12" s="183"/>
      <c r="R12" s="148" t="s">
        <v>367</v>
      </c>
      <c r="S12" s="134"/>
      <c r="T12" s="93"/>
      <c r="U12" s="93"/>
      <c r="V12" s="93"/>
      <c r="W12" s="37"/>
      <c r="X12" s="37"/>
      <c r="Y12" s="37"/>
      <c r="Z12" s="37"/>
      <c r="AA12" s="37"/>
      <c r="AB12" s="37"/>
      <c r="AC12" s="37"/>
      <c r="AD12" s="37"/>
      <c r="AE12" s="37"/>
    </row>
    <row r="13" spans="1:31" s="40" customFormat="1" ht="24.75" customHeight="1">
      <c r="A13" s="37"/>
      <c r="B13" s="4"/>
      <c r="C13" s="41" t="s">
        <v>61</v>
      </c>
      <c r="D13" s="181" t="s">
        <v>62</v>
      </c>
      <c r="E13" s="181"/>
      <c r="F13" s="181"/>
      <c r="G13" s="181"/>
      <c r="H13" s="181"/>
      <c r="I13" s="181"/>
      <c r="J13" s="181"/>
      <c r="K13" s="182">
        <v>110</v>
      </c>
      <c r="L13" s="182"/>
      <c r="M13" s="42"/>
      <c r="N13" s="183">
        <f>SUM(N14:O15)</f>
        <v>0</v>
      </c>
      <c r="O13" s="183"/>
      <c r="P13" s="183">
        <f>SUM(P14:Q15)</f>
        <v>0</v>
      </c>
      <c r="Q13" s="183"/>
      <c r="R13" s="148" t="s">
        <v>368</v>
      </c>
      <c r="S13" s="134"/>
      <c r="T13" s="93"/>
      <c r="U13" s="93"/>
      <c r="V13" s="93"/>
      <c r="W13" s="37"/>
      <c r="X13" s="37"/>
      <c r="Y13" s="37"/>
      <c r="Z13" s="37"/>
      <c r="AA13" s="37"/>
      <c r="AB13" s="37"/>
      <c r="AC13" s="37"/>
      <c r="AD13" s="37"/>
      <c r="AE13" s="37"/>
    </row>
    <row r="14" spans="1:31" s="40" customFormat="1">
      <c r="A14" s="37"/>
      <c r="B14" s="4"/>
      <c r="C14" s="43" t="s">
        <v>63</v>
      </c>
      <c r="D14" s="191" t="s">
        <v>64</v>
      </c>
      <c r="E14" s="191"/>
      <c r="F14" s="191"/>
      <c r="G14" s="191"/>
      <c r="H14" s="191"/>
      <c r="I14" s="191"/>
      <c r="J14" s="191"/>
      <c r="K14" s="192">
        <v>111</v>
      </c>
      <c r="L14" s="192"/>
      <c r="M14" s="44" t="s">
        <v>65</v>
      </c>
      <c r="N14" s="193">
        <f>SUM(BCDSPS!H13:H24)-SUM(BCDSPS!I13:I24)</f>
        <v>0</v>
      </c>
      <c r="O14" s="194"/>
      <c r="P14" s="195">
        <f>SUM(BCDSPS!D13:D24)-SUM(BCDSPS!E13:E24)</f>
        <v>0</v>
      </c>
      <c r="Q14" s="195"/>
      <c r="R14" s="148" t="s">
        <v>317</v>
      </c>
      <c r="S14" s="134"/>
      <c r="T14" s="92"/>
      <c r="U14" s="92"/>
      <c r="V14" s="92"/>
      <c r="W14" s="37"/>
      <c r="X14" s="37"/>
      <c r="Y14" s="37"/>
      <c r="Z14" s="37"/>
      <c r="AA14" s="37"/>
      <c r="AB14" s="37"/>
      <c r="AC14" s="37"/>
      <c r="AD14" s="37"/>
      <c r="AE14" s="37"/>
    </row>
    <row r="15" spans="1:31" s="40" customFormat="1">
      <c r="A15" s="37"/>
      <c r="B15" s="4"/>
      <c r="C15" s="45">
        <v>2</v>
      </c>
      <c r="D15" s="191" t="s">
        <v>66</v>
      </c>
      <c r="E15" s="191"/>
      <c r="F15" s="191"/>
      <c r="G15" s="191"/>
      <c r="H15" s="191"/>
      <c r="I15" s="191"/>
      <c r="J15" s="191"/>
      <c r="K15" s="192">
        <v>112</v>
      </c>
      <c r="L15" s="192"/>
      <c r="M15" s="44"/>
      <c r="N15" s="193">
        <f>BCDSPS!H25-BCDSPS!I25</f>
        <v>0</v>
      </c>
      <c r="O15" s="194"/>
      <c r="P15" s="195">
        <f>BCDSPS!D25-BCDSPS!E25</f>
        <v>0</v>
      </c>
      <c r="Q15" s="195"/>
      <c r="R15" s="148" t="s">
        <v>369</v>
      </c>
      <c r="S15" s="134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</row>
    <row r="16" spans="1:31" s="40" customFormat="1">
      <c r="A16" s="37"/>
      <c r="B16" s="4"/>
      <c r="C16" s="41" t="s">
        <v>67</v>
      </c>
      <c r="D16" s="181" t="s">
        <v>68</v>
      </c>
      <c r="E16" s="181"/>
      <c r="F16" s="181"/>
      <c r="G16" s="181"/>
      <c r="H16" s="181"/>
      <c r="I16" s="181"/>
      <c r="J16" s="181"/>
      <c r="K16" s="182">
        <v>120</v>
      </c>
      <c r="L16" s="182"/>
      <c r="M16" s="42" t="s">
        <v>69</v>
      </c>
      <c r="N16" s="183">
        <f>SUM(N17:O18)</f>
        <v>0</v>
      </c>
      <c r="O16" s="183"/>
      <c r="P16" s="183">
        <f>SUM(P17:Q18)</f>
        <v>0</v>
      </c>
      <c r="Q16" s="183"/>
      <c r="R16" s="148" t="s">
        <v>370</v>
      </c>
      <c r="S16" s="134"/>
      <c r="T16" s="93"/>
      <c r="U16" s="93"/>
      <c r="V16" s="93"/>
      <c r="W16" s="37"/>
      <c r="X16" s="37"/>
      <c r="Y16" s="37"/>
      <c r="Z16" s="37"/>
      <c r="AA16" s="37"/>
      <c r="AB16" s="37"/>
      <c r="AC16" s="37"/>
      <c r="AD16" s="37"/>
      <c r="AE16" s="37"/>
    </row>
    <row r="17" spans="1:31" s="40" customFormat="1">
      <c r="A17" s="37"/>
      <c r="B17" s="4"/>
      <c r="C17" s="43" t="s">
        <v>63</v>
      </c>
      <c r="D17" s="191" t="s">
        <v>70</v>
      </c>
      <c r="E17" s="191"/>
      <c r="F17" s="191"/>
      <c r="G17" s="191"/>
      <c r="H17" s="191"/>
      <c r="I17" s="191"/>
      <c r="J17" s="191"/>
      <c r="K17" s="192">
        <v>121</v>
      </c>
      <c r="L17" s="192"/>
      <c r="M17" s="44"/>
      <c r="N17" s="195">
        <f>SUM(BCDSPS!H26:H28)-SUM(BCDSPS!I26:I28)</f>
        <v>0</v>
      </c>
      <c r="O17" s="195"/>
      <c r="P17" s="195">
        <f>SUM(BCDSPS!D26:D28)-SUM(BCDSPS!E26:E28)</f>
        <v>0</v>
      </c>
      <c r="Q17" s="195"/>
      <c r="R17" s="148" t="s">
        <v>318</v>
      </c>
      <c r="S17" s="134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31" s="40" customFormat="1">
      <c r="A18" s="37"/>
      <c r="B18" s="4"/>
      <c r="C18" s="45">
        <v>2</v>
      </c>
      <c r="D18" s="191" t="s">
        <v>71</v>
      </c>
      <c r="E18" s="191"/>
      <c r="F18" s="191"/>
      <c r="G18" s="191"/>
      <c r="H18" s="191"/>
      <c r="I18" s="191"/>
      <c r="J18" s="191"/>
      <c r="K18" s="192">
        <v>129</v>
      </c>
      <c r="L18" s="192"/>
      <c r="M18" s="44"/>
      <c r="N18" s="195">
        <f>BCDSPS!H29-BCDSPS!I29</f>
        <v>0</v>
      </c>
      <c r="O18" s="195"/>
      <c r="P18" s="195">
        <f>BCDSPS!D29-BCDSPS!E29</f>
        <v>0</v>
      </c>
      <c r="Q18" s="195"/>
      <c r="R18" s="148" t="s">
        <v>334</v>
      </c>
      <c r="S18" s="134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</row>
    <row r="19" spans="1:31" s="40" customFormat="1" ht="21.75" customHeight="1">
      <c r="A19" s="37"/>
      <c r="B19" s="4"/>
      <c r="C19" s="41" t="s">
        <v>72</v>
      </c>
      <c r="D19" s="181" t="s">
        <v>73</v>
      </c>
      <c r="E19" s="181"/>
      <c r="F19" s="181"/>
      <c r="G19" s="181"/>
      <c r="H19" s="181"/>
      <c r="I19" s="181"/>
      <c r="J19" s="181"/>
      <c r="K19" s="182">
        <v>130</v>
      </c>
      <c r="L19" s="182"/>
      <c r="M19" s="42"/>
      <c r="N19" s="183">
        <f>SUM(N20:O25)</f>
        <v>0</v>
      </c>
      <c r="O19" s="183"/>
      <c r="P19" s="183">
        <f>SUM(P20:Q25)</f>
        <v>0</v>
      </c>
      <c r="Q19" s="183"/>
      <c r="R19" s="148" t="s">
        <v>371</v>
      </c>
      <c r="S19" s="134"/>
      <c r="T19" s="93"/>
      <c r="U19" s="93"/>
      <c r="V19" s="93"/>
      <c r="W19" s="37"/>
      <c r="X19" s="37"/>
      <c r="Y19" s="37"/>
      <c r="Z19" s="37"/>
      <c r="AA19" s="37"/>
      <c r="AB19" s="37"/>
      <c r="AC19" s="37"/>
      <c r="AD19" s="37"/>
      <c r="AE19" s="37"/>
    </row>
    <row r="20" spans="1:31" s="40" customFormat="1">
      <c r="A20" s="37"/>
      <c r="B20" s="4"/>
      <c r="C20" s="43" t="s">
        <v>63</v>
      </c>
      <c r="D20" s="191" t="s">
        <v>74</v>
      </c>
      <c r="E20" s="191"/>
      <c r="F20" s="191"/>
      <c r="G20" s="191"/>
      <c r="H20" s="191"/>
      <c r="I20" s="191"/>
      <c r="J20" s="191"/>
      <c r="K20" s="192">
        <v>131</v>
      </c>
      <c r="L20" s="192"/>
      <c r="M20" s="44"/>
      <c r="N20" s="195">
        <f>SUM(BCDSPS!H30:H31)-SUM(BCDSPS!I30:I31)</f>
        <v>0</v>
      </c>
      <c r="O20" s="195"/>
      <c r="P20" s="195">
        <f>SUM(BCDSPS!D30:D31)-SUM(BCDSPS!E30:E31)</f>
        <v>0</v>
      </c>
      <c r="Q20" s="195"/>
      <c r="R20" s="148" t="s">
        <v>319</v>
      </c>
      <c r="S20" s="134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 spans="1:31" s="40" customFormat="1">
      <c r="A21" s="37"/>
      <c r="B21" s="46"/>
      <c r="C21" s="45">
        <v>2</v>
      </c>
      <c r="D21" s="191" t="s">
        <v>75</v>
      </c>
      <c r="E21" s="191"/>
      <c r="F21" s="191"/>
      <c r="G21" s="191"/>
      <c r="H21" s="191"/>
      <c r="I21" s="191"/>
      <c r="J21" s="191"/>
      <c r="K21" s="192">
        <v>132</v>
      </c>
      <c r="L21" s="192"/>
      <c r="M21" s="44"/>
      <c r="N21" s="195">
        <f>BCDSPS!H104-BCDSPS!I104</f>
        <v>0</v>
      </c>
      <c r="O21" s="195"/>
      <c r="P21" s="195">
        <f>BCDSPS!D104-BCDSPS!E104</f>
        <v>0</v>
      </c>
      <c r="Q21" s="195"/>
      <c r="R21" s="149" t="s">
        <v>372</v>
      </c>
      <c r="S21" s="134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 s="40" customFormat="1">
      <c r="A22" s="37"/>
      <c r="B22" s="4"/>
      <c r="C22" s="45">
        <v>3</v>
      </c>
      <c r="D22" s="191" t="s">
        <v>76</v>
      </c>
      <c r="E22" s="191"/>
      <c r="F22" s="191"/>
      <c r="G22" s="191"/>
      <c r="H22" s="191"/>
      <c r="I22" s="191"/>
      <c r="J22" s="191"/>
      <c r="K22" s="192">
        <v>133</v>
      </c>
      <c r="L22" s="192"/>
      <c r="M22" s="44"/>
      <c r="N22" s="195">
        <f>SUM(BCDSPS!H36:H37)-SUM(BCDSPS!I36:I37)</f>
        <v>0</v>
      </c>
      <c r="O22" s="195"/>
      <c r="P22" s="195">
        <f>SUM(BCDSPS!D36:D37)-SUM(BCDSPS!E36:E37)</f>
        <v>0</v>
      </c>
      <c r="Q22" s="195"/>
      <c r="R22" s="148" t="s">
        <v>321</v>
      </c>
      <c r="S22" s="134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 s="40" customFormat="1">
      <c r="A23" s="37"/>
      <c r="B23" s="4"/>
      <c r="C23" s="43" t="s">
        <v>77</v>
      </c>
      <c r="D23" s="191" t="s">
        <v>78</v>
      </c>
      <c r="E23" s="191"/>
      <c r="F23" s="191"/>
      <c r="G23" s="191"/>
      <c r="H23" s="191"/>
      <c r="I23" s="191"/>
      <c r="J23" s="191"/>
      <c r="K23" s="192">
        <v>134</v>
      </c>
      <c r="L23" s="192"/>
      <c r="M23" s="44"/>
      <c r="N23" s="195">
        <v>0</v>
      </c>
      <c r="O23" s="195"/>
      <c r="P23" s="195">
        <v>0</v>
      </c>
      <c r="Q23" s="195"/>
      <c r="R23" s="148" t="s">
        <v>373</v>
      </c>
      <c r="S23" s="134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 s="40" customFormat="1">
      <c r="A24" s="37"/>
      <c r="B24" s="46"/>
      <c r="C24" s="45">
        <v>5</v>
      </c>
      <c r="D24" s="191" t="s">
        <v>79</v>
      </c>
      <c r="E24" s="191"/>
      <c r="F24" s="191"/>
      <c r="G24" s="191"/>
      <c r="H24" s="191"/>
      <c r="I24" s="191"/>
      <c r="J24" s="191"/>
      <c r="K24" s="192">
        <v>135</v>
      </c>
      <c r="L24" s="192"/>
      <c r="M24" s="44" t="s">
        <v>80</v>
      </c>
      <c r="N24" s="195">
        <f>SUM(BCDSPS!H38:H40)-SUM(BCDSPS!I38:I40)</f>
        <v>0</v>
      </c>
      <c r="O24" s="195"/>
      <c r="P24" s="195">
        <f>SUM(BCDSPS!D38:D40)-SUM(BCDSPS!E38:E40)</f>
        <v>0</v>
      </c>
      <c r="Q24" s="195"/>
      <c r="R24" s="148" t="s">
        <v>322</v>
      </c>
      <c r="S24" s="134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 s="40" customFormat="1">
      <c r="A25" s="37"/>
      <c r="B25" s="4"/>
      <c r="C25" s="43" t="s">
        <v>81</v>
      </c>
      <c r="D25" s="191" t="s">
        <v>82</v>
      </c>
      <c r="E25" s="191"/>
      <c r="F25" s="191"/>
      <c r="G25" s="191"/>
      <c r="H25" s="191"/>
      <c r="I25" s="191"/>
      <c r="J25" s="191"/>
      <c r="K25" s="192">
        <v>139</v>
      </c>
      <c r="L25" s="192"/>
      <c r="M25" s="44"/>
      <c r="N25" s="195">
        <f>BCDSPS!H41-BCDSPS!I41</f>
        <v>0</v>
      </c>
      <c r="O25" s="195"/>
      <c r="P25" s="195">
        <f>BCDSPS!D41-BCDSPS!E41</f>
        <v>0</v>
      </c>
      <c r="Q25" s="195"/>
      <c r="R25" s="148" t="s">
        <v>336</v>
      </c>
      <c r="S25" s="134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</row>
    <row r="26" spans="1:31" s="40" customFormat="1">
      <c r="A26" s="37"/>
      <c r="B26" s="4"/>
      <c r="C26" s="41" t="s">
        <v>83</v>
      </c>
      <c r="D26" s="181" t="s">
        <v>84</v>
      </c>
      <c r="E26" s="181"/>
      <c r="F26" s="181"/>
      <c r="G26" s="181"/>
      <c r="H26" s="181"/>
      <c r="I26" s="181"/>
      <c r="J26" s="181"/>
      <c r="K26" s="182">
        <v>140</v>
      </c>
      <c r="L26" s="182"/>
      <c r="M26" s="42"/>
      <c r="N26" s="183">
        <f>SUM(N27:O28)</f>
        <v>0</v>
      </c>
      <c r="O26" s="183"/>
      <c r="P26" s="183">
        <f>SUM(P27:Q28)</f>
        <v>0</v>
      </c>
      <c r="Q26" s="183"/>
      <c r="R26" s="148" t="s">
        <v>374</v>
      </c>
      <c r="S26" s="134"/>
      <c r="T26" s="93"/>
      <c r="U26" s="93"/>
      <c r="V26" s="93"/>
      <c r="W26" s="37"/>
      <c r="X26" s="37"/>
      <c r="Y26" s="37"/>
      <c r="Z26" s="37"/>
      <c r="AA26" s="37"/>
      <c r="AB26" s="37"/>
      <c r="AC26" s="37"/>
      <c r="AD26" s="37"/>
      <c r="AE26" s="37"/>
    </row>
    <row r="27" spans="1:31" s="40" customFormat="1">
      <c r="A27" s="37"/>
      <c r="B27" s="4"/>
      <c r="C27" s="43" t="s">
        <v>63</v>
      </c>
      <c r="D27" s="191" t="s">
        <v>85</v>
      </c>
      <c r="E27" s="191"/>
      <c r="F27" s="191"/>
      <c r="G27" s="191"/>
      <c r="H27" s="191"/>
      <c r="I27" s="191"/>
      <c r="J27" s="191"/>
      <c r="K27" s="192">
        <v>141</v>
      </c>
      <c r="L27" s="192"/>
      <c r="M27" s="44" t="s">
        <v>86</v>
      </c>
      <c r="N27" s="195">
        <f>SUM(BCDSPS!H49:H62)-SUM(BCDSPS!I49:I62)</f>
        <v>0</v>
      </c>
      <c r="O27" s="195"/>
      <c r="P27" s="195">
        <f>SUM(BCDSPS!D49:D62)-SUM(BCDSPS!E49:E62)</f>
        <v>0</v>
      </c>
      <c r="Q27" s="195"/>
      <c r="R27" s="148" t="s">
        <v>325</v>
      </c>
      <c r="S27" s="134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</row>
    <row r="28" spans="1:31" s="40" customFormat="1">
      <c r="A28" s="37"/>
      <c r="B28" s="4"/>
      <c r="C28" s="43" t="s">
        <v>87</v>
      </c>
      <c r="D28" s="191" t="s">
        <v>88</v>
      </c>
      <c r="E28" s="191"/>
      <c r="F28" s="191"/>
      <c r="G28" s="191"/>
      <c r="H28" s="191"/>
      <c r="I28" s="191"/>
      <c r="J28" s="191"/>
      <c r="K28" s="192">
        <v>149</v>
      </c>
      <c r="L28" s="192"/>
      <c r="M28" s="44"/>
      <c r="N28" s="195">
        <f>BCDSPS!H63-BCDSPS!I63</f>
        <v>0</v>
      </c>
      <c r="O28" s="195"/>
      <c r="P28" s="195">
        <f>BCDSPS!D63-BCDSPS!E63</f>
        <v>0</v>
      </c>
      <c r="Q28" s="195"/>
      <c r="R28" s="148" t="s">
        <v>338</v>
      </c>
      <c r="S28" s="134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  <row r="29" spans="1:31" s="40" customFormat="1" ht="23.25" customHeight="1">
      <c r="A29" s="37"/>
      <c r="B29" s="4"/>
      <c r="C29" s="41" t="s">
        <v>89</v>
      </c>
      <c r="D29" s="181" t="s">
        <v>90</v>
      </c>
      <c r="E29" s="181"/>
      <c r="F29" s="181"/>
      <c r="G29" s="181"/>
      <c r="H29" s="181"/>
      <c r="I29" s="181"/>
      <c r="J29" s="181"/>
      <c r="K29" s="182">
        <v>150</v>
      </c>
      <c r="L29" s="182"/>
      <c r="M29" s="42"/>
      <c r="N29" s="183">
        <f>SUM(N30:O33)</f>
        <v>0</v>
      </c>
      <c r="O29" s="183"/>
      <c r="P29" s="183">
        <f>SUM(P30:Q33)</f>
        <v>0</v>
      </c>
      <c r="Q29" s="183"/>
      <c r="R29" s="148" t="s">
        <v>375</v>
      </c>
      <c r="S29" s="134"/>
      <c r="T29" s="93"/>
      <c r="U29" s="93"/>
      <c r="V29" s="93"/>
      <c r="W29" s="37"/>
      <c r="X29" s="37"/>
      <c r="Y29" s="37"/>
      <c r="Z29" s="37"/>
      <c r="AA29" s="37"/>
      <c r="AB29" s="37"/>
      <c r="AC29" s="37"/>
      <c r="AD29" s="37"/>
      <c r="AE29" s="37"/>
    </row>
    <row r="30" spans="1:31" s="40" customFormat="1">
      <c r="A30" s="37"/>
      <c r="B30" s="46"/>
      <c r="C30" s="43" t="s">
        <v>63</v>
      </c>
      <c r="D30" s="191" t="s">
        <v>91</v>
      </c>
      <c r="E30" s="191"/>
      <c r="F30" s="191"/>
      <c r="G30" s="191"/>
      <c r="H30" s="191"/>
      <c r="I30" s="191"/>
      <c r="J30" s="191"/>
      <c r="K30" s="192">
        <v>151</v>
      </c>
      <c r="L30" s="192"/>
      <c r="M30" s="44"/>
      <c r="N30" s="195">
        <f>SUM(BCDSPS!H43:H48)-SUM(BCDSPS!I43:I48)</f>
        <v>0</v>
      </c>
      <c r="O30" s="195"/>
      <c r="P30" s="195">
        <f>SUM(BCDSPS!D43:D48)-SUM(BCDSPS!E43:E48)</f>
        <v>0</v>
      </c>
      <c r="Q30" s="195"/>
      <c r="R30" s="148" t="s">
        <v>376</v>
      </c>
      <c r="S30" s="134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spans="1:31" s="40" customFormat="1">
      <c r="A31" s="37"/>
      <c r="B31" s="4"/>
      <c r="C31" s="43" t="s">
        <v>87</v>
      </c>
      <c r="D31" s="191" t="s">
        <v>92</v>
      </c>
      <c r="E31" s="191"/>
      <c r="F31" s="191"/>
      <c r="G31" s="191"/>
      <c r="H31" s="191"/>
      <c r="I31" s="191"/>
      <c r="J31" s="191"/>
      <c r="K31" s="192">
        <v>152</v>
      </c>
      <c r="L31" s="192"/>
      <c r="M31" s="44"/>
      <c r="N31" s="195">
        <f>SUM(BCDSPS!H34:H35)-SUM(BCDSPS!I34:I35)</f>
        <v>0</v>
      </c>
      <c r="O31" s="195"/>
      <c r="P31" s="195">
        <f>SUM(BCDSPS!D34:D35)-SUM(BCDSPS!E34:E35)</f>
        <v>0</v>
      </c>
      <c r="Q31" s="195"/>
      <c r="R31" s="148" t="s">
        <v>320</v>
      </c>
      <c r="S31" s="134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31" s="40" customFormat="1">
      <c r="A32" s="37"/>
      <c r="B32" s="4"/>
      <c r="C32" s="43" t="s">
        <v>93</v>
      </c>
      <c r="D32" s="191" t="s">
        <v>94</v>
      </c>
      <c r="E32" s="191"/>
      <c r="F32" s="191"/>
      <c r="G32" s="191"/>
      <c r="H32" s="191"/>
      <c r="I32" s="191"/>
      <c r="J32" s="191"/>
      <c r="K32" s="192">
        <v>154</v>
      </c>
      <c r="L32" s="192"/>
      <c r="M32" s="44" t="s">
        <v>95</v>
      </c>
      <c r="N32" s="195">
        <f>SUM(BCDSPS!H106:H118)</f>
        <v>0</v>
      </c>
      <c r="O32" s="195"/>
      <c r="P32" s="195">
        <f>SUM(BCDSPS!D106:D118)</f>
        <v>0</v>
      </c>
      <c r="Q32" s="195"/>
      <c r="R32" s="148" t="s">
        <v>377</v>
      </c>
      <c r="S32" s="134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</row>
    <row r="33" spans="1:31" s="40" customFormat="1">
      <c r="A33" s="37"/>
      <c r="B33" s="4"/>
      <c r="C33" s="45">
        <v>4</v>
      </c>
      <c r="D33" s="191" t="s">
        <v>96</v>
      </c>
      <c r="E33" s="191"/>
      <c r="F33" s="191"/>
      <c r="G33" s="191"/>
      <c r="H33" s="191"/>
      <c r="I33" s="191"/>
      <c r="J33" s="191"/>
      <c r="K33" s="192">
        <v>158</v>
      </c>
      <c r="L33" s="192"/>
      <c r="M33" s="44"/>
      <c r="N33" s="195">
        <f>BCDSPS!H42+BCDSPS!H47+BCDSPS!H48-BCDSPS!I42-BCDSPS!I47-BCDSPS!I48</f>
        <v>0</v>
      </c>
      <c r="O33" s="195"/>
      <c r="P33" s="195">
        <f>BCDSPS!D42+BCDSPS!D47+BCDSPS!D48-BCDSPS!E42-BCDSPS!E47-BCDSPS!E48</f>
        <v>0</v>
      </c>
      <c r="Q33" s="195"/>
      <c r="R33" s="148" t="s">
        <v>324</v>
      </c>
      <c r="S33" s="134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 spans="1:31" s="40" customFormat="1" ht="23.25" customHeight="1">
      <c r="A34" s="37"/>
      <c r="B34" s="4"/>
      <c r="C34" s="41" t="s">
        <v>7</v>
      </c>
      <c r="D34" s="181" t="s">
        <v>97</v>
      </c>
      <c r="E34" s="181"/>
      <c r="F34" s="181"/>
      <c r="G34" s="181"/>
      <c r="H34" s="181"/>
      <c r="I34" s="181"/>
      <c r="J34" s="181"/>
      <c r="K34" s="182">
        <v>200</v>
      </c>
      <c r="L34" s="182"/>
      <c r="M34" s="42"/>
      <c r="N34" s="183">
        <f>N35+N41+N52+N55+N60</f>
        <v>0</v>
      </c>
      <c r="O34" s="183"/>
      <c r="P34" s="183">
        <f>P35+P41+P52+P55+P60</f>
        <v>0</v>
      </c>
      <c r="Q34" s="183"/>
      <c r="R34" s="148" t="s">
        <v>378</v>
      </c>
      <c r="S34" s="134"/>
      <c r="T34" s="93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 spans="1:31" s="40" customFormat="1" ht="24" customHeight="1">
      <c r="A35" s="37"/>
      <c r="B35" s="4"/>
      <c r="C35" s="41" t="s">
        <v>61</v>
      </c>
      <c r="D35" s="181" t="s">
        <v>98</v>
      </c>
      <c r="E35" s="181"/>
      <c r="F35" s="181"/>
      <c r="G35" s="181"/>
      <c r="H35" s="181"/>
      <c r="I35" s="181"/>
      <c r="J35" s="181"/>
      <c r="K35" s="182">
        <v>210</v>
      </c>
      <c r="L35" s="182"/>
      <c r="M35" s="42"/>
      <c r="N35" s="183">
        <f>SUM(N36:O40)</f>
        <v>0</v>
      </c>
      <c r="O35" s="183"/>
      <c r="P35" s="183">
        <f>SUM(P36:Q40)</f>
        <v>0</v>
      </c>
      <c r="Q35" s="183"/>
      <c r="R35" s="148" t="s">
        <v>379</v>
      </c>
      <c r="S35" s="134"/>
      <c r="T35" s="93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</row>
    <row r="36" spans="1:31" s="40" customFormat="1">
      <c r="A36" s="37"/>
      <c r="B36" s="4"/>
      <c r="C36" s="43" t="s">
        <v>63</v>
      </c>
      <c r="D36" s="191" t="s">
        <v>99</v>
      </c>
      <c r="E36" s="191"/>
      <c r="F36" s="191"/>
      <c r="G36" s="191"/>
      <c r="H36" s="191"/>
      <c r="I36" s="191"/>
      <c r="J36" s="191"/>
      <c r="K36" s="192">
        <v>211</v>
      </c>
      <c r="L36" s="192"/>
      <c r="M36" s="44"/>
      <c r="N36" s="195">
        <v>0</v>
      </c>
      <c r="O36" s="195"/>
      <c r="P36" s="195">
        <v>0</v>
      </c>
      <c r="Q36" s="195"/>
      <c r="R36" s="148" t="s">
        <v>380</v>
      </c>
      <c r="S36" s="134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</row>
    <row r="37" spans="1:31" s="40" customFormat="1">
      <c r="A37" s="37"/>
      <c r="B37" s="4"/>
      <c r="C37" s="43" t="s">
        <v>87</v>
      </c>
      <c r="D37" s="191" t="s">
        <v>100</v>
      </c>
      <c r="E37" s="191"/>
      <c r="F37" s="191"/>
      <c r="G37" s="191"/>
      <c r="H37" s="191"/>
      <c r="I37" s="191"/>
      <c r="J37" s="191"/>
      <c r="K37" s="192">
        <v>212</v>
      </c>
      <c r="L37" s="192"/>
      <c r="M37" s="44"/>
      <c r="N37" s="195">
        <v>0</v>
      </c>
      <c r="O37" s="195"/>
      <c r="P37" s="195">
        <v>0</v>
      </c>
      <c r="Q37" s="195"/>
      <c r="R37" s="148" t="s">
        <v>381</v>
      </c>
      <c r="S37" s="134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</row>
    <row r="38" spans="1:31" s="40" customFormat="1">
      <c r="A38" s="37"/>
      <c r="B38" s="4"/>
      <c r="C38" s="43" t="s">
        <v>93</v>
      </c>
      <c r="D38" s="191" t="s">
        <v>101</v>
      </c>
      <c r="E38" s="191"/>
      <c r="F38" s="191"/>
      <c r="G38" s="191"/>
      <c r="H38" s="191"/>
      <c r="I38" s="191"/>
      <c r="J38" s="191"/>
      <c r="K38" s="192">
        <v>213</v>
      </c>
      <c r="L38" s="192"/>
      <c r="M38" s="44" t="s">
        <v>102</v>
      </c>
      <c r="N38" s="195">
        <v>0</v>
      </c>
      <c r="O38" s="195"/>
      <c r="P38" s="195">
        <v>0</v>
      </c>
      <c r="Q38" s="195"/>
      <c r="R38" s="148" t="s">
        <v>382</v>
      </c>
      <c r="S38" s="134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</row>
    <row r="39" spans="1:31" s="40" customFormat="1">
      <c r="A39" s="37"/>
      <c r="B39" s="4"/>
      <c r="C39" s="43" t="s">
        <v>77</v>
      </c>
      <c r="D39" s="191" t="s">
        <v>103</v>
      </c>
      <c r="E39" s="191"/>
      <c r="F39" s="191"/>
      <c r="G39" s="191"/>
      <c r="H39" s="191"/>
      <c r="I39" s="191"/>
      <c r="J39" s="191"/>
      <c r="K39" s="192">
        <v>218</v>
      </c>
      <c r="L39" s="192"/>
      <c r="M39" s="44" t="s">
        <v>104</v>
      </c>
      <c r="N39" s="195">
        <v>0</v>
      </c>
      <c r="O39" s="195"/>
      <c r="P39" s="195">
        <v>0</v>
      </c>
      <c r="Q39" s="195"/>
      <c r="R39" s="148" t="s">
        <v>323</v>
      </c>
      <c r="S39" s="134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</row>
    <row r="40" spans="1:31" s="40" customFormat="1">
      <c r="A40" s="37"/>
      <c r="B40" s="4"/>
      <c r="C40" s="43" t="s">
        <v>105</v>
      </c>
      <c r="D40" s="191" t="s">
        <v>106</v>
      </c>
      <c r="E40" s="191"/>
      <c r="F40" s="191"/>
      <c r="G40" s="191"/>
      <c r="H40" s="191"/>
      <c r="I40" s="191"/>
      <c r="J40" s="191"/>
      <c r="K40" s="192">
        <v>219</v>
      </c>
      <c r="L40" s="192"/>
      <c r="M40" s="44"/>
      <c r="N40" s="195">
        <v>0</v>
      </c>
      <c r="O40" s="195"/>
      <c r="P40" s="195">
        <v>0</v>
      </c>
      <c r="Q40" s="195"/>
      <c r="R40" s="148" t="s">
        <v>337</v>
      </c>
      <c r="S40" s="134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1:31" s="40" customFormat="1">
      <c r="A41" s="37"/>
      <c r="B41" s="4"/>
      <c r="C41" s="41" t="s">
        <v>67</v>
      </c>
      <c r="D41" s="181" t="s">
        <v>107</v>
      </c>
      <c r="E41" s="181"/>
      <c r="F41" s="181"/>
      <c r="G41" s="181"/>
      <c r="H41" s="181"/>
      <c r="I41" s="181"/>
      <c r="J41" s="181"/>
      <c r="K41" s="182">
        <v>220</v>
      </c>
      <c r="L41" s="182"/>
      <c r="M41" s="42"/>
      <c r="N41" s="183">
        <f>N42+N45+N48+N51</f>
        <v>0</v>
      </c>
      <c r="O41" s="183"/>
      <c r="P41" s="183">
        <f>P42+P45+P48+P51</f>
        <v>0</v>
      </c>
      <c r="Q41" s="183"/>
      <c r="R41" s="148" t="s">
        <v>383</v>
      </c>
      <c r="S41" s="134"/>
      <c r="T41" s="93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1:31" s="40" customFormat="1">
      <c r="A42" s="37"/>
      <c r="B42" s="4"/>
      <c r="C42" s="41" t="s">
        <v>63</v>
      </c>
      <c r="D42" s="181" t="s">
        <v>108</v>
      </c>
      <c r="E42" s="181"/>
      <c r="F42" s="181"/>
      <c r="G42" s="181"/>
      <c r="H42" s="181"/>
      <c r="I42" s="181"/>
      <c r="J42" s="181"/>
      <c r="K42" s="182">
        <v>221</v>
      </c>
      <c r="L42" s="182"/>
      <c r="M42" s="42" t="s">
        <v>109</v>
      </c>
      <c r="N42" s="183">
        <f>SUM(N43:O44)</f>
        <v>0</v>
      </c>
      <c r="O42" s="183"/>
      <c r="P42" s="183">
        <f>SUM(P43:Q44)</f>
        <v>0</v>
      </c>
      <c r="Q42" s="183"/>
      <c r="R42" s="148" t="s">
        <v>384</v>
      </c>
      <c r="S42" s="134"/>
      <c r="T42" s="93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</row>
    <row r="43" spans="1:31" s="40" customFormat="1">
      <c r="A43" s="37"/>
      <c r="B43" s="4"/>
      <c r="C43" s="43" t="s">
        <v>110</v>
      </c>
      <c r="D43" s="191" t="s">
        <v>111</v>
      </c>
      <c r="E43" s="191"/>
      <c r="F43" s="191"/>
      <c r="G43" s="191"/>
      <c r="H43" s="191"/>
      <c r="I43" s="191"/>
      <c r="J43" s="191"/>
      <c r="K43" s="192">
        <v>222</v>
      </c>
      <c r="L43" s="192"/>
      <c r="M43" s="44"/>
      <c r="N43" s="195">
        <f>SUM(BCDSPS!H64:H67)-SUM(BCDSPS!I64:I67)</f>
        <v>0</v>
      </c>
      <c r="O43" s="195"/>
      <c r="P43" s="195">
        <f>SUM(BCDSPS!D64:D67)-SUM(BCDSPS!E64:E67)</f>
        <v>0</v>
      </c>
      <c r="Q43" s="195"/>
      <c r="R43" s="148" t="s">
        <v>326</v>
      </c>
      <c r="S43" s="134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</row>
    <row r="44" spans="1:31" s="40" customFormat="1">
      <c r="A44" s="37"/>
      <c r="B44" s="4"/>
      <c r="C44" s="43" t="s">
        <v>110</v>
      </c>
      <c r="D44" s="191" t="s">
        <v>112</v>
      </c>
      <c r="E44" s="191"/>
      <c r="F44" s="191"/>
      <c r="G44" s="191"/>
      <c r="H44" s="191"/>
      <c r="I44" s="191"/>
      <c r="J44" s="191"/>
      <c r="K44" s="192">
        <v>223</v>
      </c>
      <c r="L44" s="192"/>
      <c r="M44" s="44"/>
      <c r="N44" s="195">
        <f>SUM(BCDSPS!H73:H76)-SUM(BCDSPS!I73:I76)</f>
        <v>0</v>
      </c>
      <c r="O44" s="195"/>
      <c r="P44" s="195">
        <f>SUM(BCDSPS!D73:D76)-SUM(BCDSPS!E73:E76)</f>
        <v>0</v>
      </c>
      <c r="Q44" s="195"/>
      <c r="R44" s="148" t="s">
        <v>328</v>
      </c>
      <c r="S44" s="134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</row>
    <row r="45" spans="1:31" s="40" customFormat="1">
      <c r="A45" s="37"/>
      <c r="B45" s="4"/>
      <c r="C45" s="41" t="s">
        <v>87</v>
      </c>
      <c r="D45" s="181" t="s">
        <v>113</v>
      </c>
      <c r="E45" s="181"/>
      <c r="F45" s="181"/>
      <c r="G45" s="181"/>
      <c r="H45" s="181"/>
      <c r="I45" s="181"/>
      <c r="J45" s="181"/>
      <c r="K45" s="182">
        <v>224</v>
      </c>
      <c r="L45" s="182"/>
      <c r="M45" s="42" t="s">
        <v>114</v>
      </c>
      <c r="N45" s="183">
        <f>SUM(N46:O47)</f>
        <v>0</v>
      </c>
      <c r="O45" s="183"/>
      <c r="P45" s="183">
        <f>SUM(P46:Q47)</f>
        <v>0</v>
      </c>
      <c r="Q45" s="183"/>
      <c r="R45" s="148" t="s">
        <v>385</v>
      </c>
      <c r="S45" s="134"/>
      <c r="T45" s="93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31" s="40" customFormat="1">
      <c r="A46" s="37"/>
      <c r="B46" s="4"/>
      <c r="C46" s="43" t="s">
        <v>110</v>
      </c>
      <c r="D46" s="191" t="s">
        <v>111</v>
      </c>
      <c r="E46" s="191"/>
      <c r="F46" s="191"/>
      <c r="G46" s="191"/>
      <c r="H46" s="191"/>
      <c r="I46" s="191"/>
      <c r="J46" s="191"/>
      <c r="K46" s="192">
        <v>225</v>
      </c>
      <c r="L46" s="192"/>
      <c r="M46" s="44"/>
      <c r="N46" s="195">
        <v>0</v>
      </c>
      <c r="O46" s="195"/>
      <c r="P46" s="195">
        <v>0</v>
      </c>
      <c r="Q46" s="195"/>
      <c r="R46" s="148" t="s">
        <v>386</v>
      </c>
      <c r="S46" s="134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 spans="1:31" s="40" customFormat="1">
      <c r="A47" s="37"/>
      <c r="B47" s="4"/>
      <c r="C47" s="43" t="s">
        <v>110</v>
      </c>
      <c r="D47" s="191" t="s">
        <v>112</v>
      </c>
      <c r="E47" s="191"/>
      <c r="F47" s="191"/>
      <c r="G47" s="191"/>
      <c r="H47" s="191"/>
      <c r="I47" s="191"/>
      <c r="J47" s="191"/>
      <c r="K47" s="192">
        <v>226</v>
      </c>
      <c r="L47" s="192"/>
      <c r="M47" s="44"/>
      <c r="N47" s="195">
        <v>0</v>
      </c>
      <c r="O47" s="195"/>
      <c r="P47" s="195">
        <v>0</v>
      </c>
      <c r="Q47" s="195"/>
      <c r="R47" s="148" t="s">
        <v>387</v>
      </c>
      <c r="S47" s="134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</row>
    <row r="48" spans="1:31" s="40" customFormat="1">
      <c r="A48" s="37"/>
      <c r="B48" s="4"/>
      <c r="C48" s="41" t="s">
        <v>93</v>
      </c>
      <c r="D48" s="181" t="s">
        <v>115</v>
      </c>
      <c r="E48" s="181"/>
      <c r="F48" s="181"/>
      <c r="G48" s="181"/>
      <c r="H48" s="181"/>
      <c r="I48" s="181"/>
      <c r="J48" s="181"/>
      <c r="K48" s="182">
        <v>227</v>
      </c>
      <c r="L48" s="182"/>
      <c r="M48" s="42" t="s">
        <v>116</v>
      </c>
      <c r="N48" s="183">
        <f>SUM(N49:O50)</f>
        <v>0</v>
      </c>
      <c r="O48" s="183"/>
      <c r="P48" s="183">
        <f>SUM(P49:Q50)</f>
        <v>0</v>
      </c>
      <c r="Q48" s="183"/>
      <c r="R48" s="148" t="s">
        <v>388</v>
      </c>
      <c r="S48" s="134"/>
      <c r="T48" s="93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</row>
    <row r="49" spans="1:31" s="40" customFormat="1">
      <c r="A49" s="37"/>
      <c r="B49" s="4"/>
      <c r="C49" s="43" t="s">
        <v>110</v>
      </c>
      <c r="D49" s="191" t="s">
        <v>111</v>
      </c>
      <c r="E49" s="191"/>
      <c r="F49" s="191"/>
      <c r="G49" s="191"/>
      <c r="H49" s="191"/>
      <c r="I49" s="191"/>
      <c r="J49" s="191"/>
      <c r="K49" s="192">
        <v>228</v>
      </c>
      <c r="L49" s="192"/>
      <c r="M49" s="44"/>
      <c r="N49" s="195">
        <f>SUM(BCDSPS!H68:H72)-SUM(BCDSPS!I68:I72)</f>
        <v>0</v>
      </c>
      <c r="O49" s="195"/>
      <c r="P49" s="195">
        <f>SUM(BCDSPS!D68:D72)-SUM(BCDSPS!E68:E72)</f>
        <v>0</v>
      </c>
      <c r="Q49" s="195"/>
      <c r="R49" s="148" t="s">
        <v>327</v>
      </c>
      <c r="S49" s="134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</row>
    <row r="50" spans="1:31" s="40" customFormat="1">
      <c r="A50" s="37"/>
      <c r="B50" s="4"/>
      <c r="C50" s="43" t="s">
        <v>110</v>
      </c>
      <c r="D50" s="191" t="s">
        <v>112</v>
      </c>
      <c r="E50" s="191"/>
      <c r="F50" s="191"/>
      <c r="G50" s="191"/>
      <c r="H50" s="191"/>
      <c r="I50" s="191"/>
      <c r="J50" s="191"/>
      <c r="K50" s="192">
        <v>229</v>
      </c>
      <c r="L50" s="192"/>
      <c r="M50" s="44"/>
      <c r="N50" s="195">
        <f>SUM(BCDSPS!H77:H81)-SUM(BCDSPS!I77:I81)</f>
        <v>0</v>
      </c>
      <c r="O50" s="195"/>
      <c r="P50" s="195">
        <f>SUM(BCDSPS!D77:D81)-SUM(BCDSPS!E77:E81)</f>
        <v>0</v>
      </c>
      <c r="Q50" s="195"/>
      <c r="R50" s="148" t="s">
        <v>329</v>
      </c>
      <c r="S50" s="134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40" customFormat="1">
      <c r="A51" s="37"/>
      <c r="B51" s="4"/>
      <c r="C51" s="47" t="s">
        <v>77</v>
      </c>
      <c r="D51" s="196" t="s">
        <v>117</v>
      </c>
      <c r="E51" s="196"/>
      <c r="F51" s="196"/>
      <c r="G51" s="196"/>
      <c r="H51" s="196"/>
      <c r="I51" s="196"/>
      <c r="J51" s="196"/>
      <c r="K51" s="197">
        <v>230</v>
      </c>
      <c r="L51" s="197"/>
      <c r="M51" s="48" t="s">
        <v>118</v>
      </c>
      <c r="N51" s="198">
        <f>SUM(BCDSPS!H90:H92)-SUM(BCDSPS!I90:I92)</f>
        <v>0</v>
      </c>
      <c r="O51" s="198"/>
      <c r="P51" s="198">
        <f>SUM(BCDSPS!D90:D92)-SUM(BCDSPS!E90:E92)</f>
        <v>0</v>
      </c>
      <c r="Q51" s="198"/>
      <c r="R51" s="148" t="s">
        <v>339</v>
      </c>
      <c r="S51" s="134"/>
      <c r="T51" s="93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40" customFormat="1">
      <c r="A52" s="37"/>
      <c r="B52" s="4"/>
      <c r="C52" s="41" t="s">
        <v>72</v>
      </c>
      <c r="D52" s="181" t="s">
        <v>119</v>
      </c>
      <c r="E52" s="181"/>
      <c r="F52" s="181"/>
      <c r="G52" s="181"/>
      <c r="H52" s="181"/>
      <c r="I52" s="181"/>
      <c r="J52" s="181"/>
      <c r="K52" s="182">
        <v>240</v>
      </c>
      <c r="L52" s="182"/>
      <c r="M52" s="42" t="s">
        <v>120</v>
      </c>
      <c r="N52" s="183">
        <f>SUM(N53:O54)</f>
        <v>0</v>
      </c>
      <c r="O52" s="183"/>
      <c r="P52" s="183">
        <f>SUM(P53:Q54)</f>
        <v>0</v>
      </c>
      <c r="Q52" s="183"/>
      <c r="R52" s="148" t="s">
        <v>389</v>
      </c>
      <c r="S52" s="134"/>
      <c r="T52" s="93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40" customFormat="1">
      <c r="A53" s="37"/>
      <c r="B53" s="4"/>
      <c r="C53" s="43" t="s">
        <v>110</v>
      </c>
      <c r="D53" s="191" t="s">
        <v>111</v>
      </c>
      <c r="E53" s="191"/>
      <c r="F53" s="191"/>
      <c r="G53" s="191"/>
      <c r="H53" s="191"/>
      <c r="I53" s="191"/>
      <c r="J53" s="191"/>
      <c r="K53" s="192">
        <v>241</v>
      </c>
      <c r="L53" s="192"/>
      <c r="M53" s="44"/>
      <c r="N53" s="195">
        <f>BCDSPS!H82-BCDSPS!I82</f>
        <v>0</v>
      </c>
      <c r="O53" s="195"/>
      <c r="P53" s="195">
        <f>BCDSPS!D82-BCDSPS!E82</f>
        <v>0</v>
      </c>
      <c r="Q53" s="195"/>
      <c r="R53" s="148" t="s">
        <v>330</v>
      </c>
      <c r="S53" s="134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1" s="40" customFormat="1">
      <c r="A54" s="37"/>
      <c r="B54" s="4"/>
      <c r="C54" s="43" t="s">
        <v>110</v>
      </c>
      <c r="D54" s="191" t="s">
        <v>112</v>
      </c>
      <c r="E54" s="191"/>
      <c r="F54" s="191"/>
      <c r="G54" s="191"/>
      <c r="H54" s="191"/>
      <c r="I54" s="191"/>
      <c r="J54" s="191"/>
      <c r="K54" s="192">
        <v>242</v>
      </c>
      <c r="L54" s="192"/>
      <c r="M54" s="44"/>
      <c r="N54" s="195">
        <v>0</v>
      </c>
      <c r="O54" s="195"/>
      <c r="P54" s="195">
        <v>0</v>
      </c>
      <c r="Q54" s="195"/>
      <c r="R54" s="148" t="s">
        <v>390</v>
      </c>
      <c r="S54" s="134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1" s="40" customFormat="1" ht="22.5" customHeight="1">
      <c r="A55" s="37"/>
      <c r="B55" s="4"/>
      <c r="C55" s="41" t="s">
        <v>83</v>
      </c>
      <c r="D55" s="181" t="s">
        <v>121</v>
      </c>
      <c r="E55" s="181"/>
      <c r="F55" s="181"/>
      <c r="G55" s="181"/>
      <c r="H55" s="181"/>
      <c r="I55" s="181"/>
      <c r="J55" s="181"/>
      <c r="K55" s="182">
        <v>250</v>
      </c>
      <c r="L55" s="182"/>
      <c r="M55" s="42"/>
      <c r="N55" s="183">
        <f>SUM(N56:O59)</f>
        <v>0</v>
      </c>
      <c r="O55" s="183"/>
      <c r="P55" s="183">
        <f>SUM(P56:Q59)</f>
        <v>0</v>
      </c>
      <c r="Q55" s="183"/>
      <c r="R55" s="148" t="s">
        <v>391</v>
      </c>
      <c r="S55" s="134"/>
      <c r="T55" s="93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1" s="40" customFormat="1">
      <c r="A56" s="37"/>
      <c r="B56" s="4"/>
      <c r="C56" s="43" t="s">
        <v>63</v>
      </c>
      <c r="D56" s="191" t="s">
        <v>122</v>
      </c>
      <c r="E56" s="191"/>
      <c r="F56" s="191"/>
      <c r="G56" s="191"/>
      <c r="H56" s="191"/>
      <c r="I56" s="191"/>
      <c r="J56" s="191"/>
      <c r="K56" s="192">
        <v>251</v>
      </c>
      <c r="L56" s="192"/>
      <c r="M56" s="44"/>
      <c r="N56" s="195">
        <f>BCDSPS!H83-BCDSPS!I83</f>
        <v>0</v>
      </c>
      <c r="O56" s="195"/>
      <c r="P56" s="195">
        <f>BCDSPS!D83-BCDSPS!E83</f>
        <v>0</v>
      </c>
      <c r="Q56" s="195"/>
      <c r="R56" s="148" t="s">
        <v>331</v>
      </c>
      <c r="S56" s="134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 s="40" customFormat="1">
      <c r="A57" s="37"/>
      <c r="B57" s="4"/>
      <c r="C57" s="43" t="s">
        <v>87</v>
      </c>
      <c r="D57" s="191" t="s">
        <v>123</v>
      </c>
      <c r="E57" s="191"/>
      <c r="F57" s="191"/>
      <c r="G57" s="191"/>
      <c r="H57" s="191"/>
      <c r="I57" s="191"/>
      <c r="J57" s="191"/>
      <c r="K57" s="192">
        <v>252</v>
      </c>
      <c r="L57" s="192"/>
      <c r="M57" s="44"/>
      <c r="N57" s="195">
        <f>SUM(BCDSPS!H84:H85)-SUM(BCDSPS!I84:I85)</f>
        <v>0</v>
      </c>
      <c r="O57" s="195"/>
      <c r="P57" s="195">
        <f>SUM(BCDSPS!D84:D85)-SUM(BCDSPS!E84:E85)</f>
        <v>0</v>
      </c>
      <c r="Q57" s="195"/>
      <c r="R57" s="148" t="s">
        <v>332</v>
      </c>
      <c r="S57" s="134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 s="40" customFormat="1">
      <c r="A58" s="37"/>
      <c r="B58" s="4"/>
      <c r="C58" s="43" t="s">
        <v>93</v>
      </c>
      <c r="D58" s="191" t="s">
        <v>124</v>
      </c>
      <c r="E58" s="191"/>
      <c r="F58" s="191"/>
      <c r="G58" s="191"/>
      <c r="H58" s="191"/>
      <c r="I58" s="191"/>
      <c r="J58" s="191"/>
      <c r="K58" s="192">
        <v>258</v>
      </c>
      <c r="L58" s="192"/>
      <c r="M58" s="44" t="s">
        <v>125</v>
      </c>
      <c r="N58" s="195">
        <f>SUM(BCDSPS!H86:H88)-SUM(BCDSPS!I86:I88)</f>
        <v>0</v>
      </c>
      <c r="O58" s="195"/>
      <c r="P58" s="195">
        <f>SUM(BCDSPS!D86:D88)-SUM(BCDSPS!E86:E88)</f>
        <v>0</v>
      </c>
      <c r="Q58" s="195"/>
      <c r="R58" s="148" t="s">
        <v>333</v>
      </c>
      <c r="S58" s="134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s="40" customFormat="1">
      <c r="A59" s="37"/>
      <c r="B59" s="4"/>
      <c r="C59" s="43" t="s">
        <v>77</v>
      </c>
      <c r="D59" s="191" t="s">
        <v>126</v>
      </c>
      <c r="E59" s="191"/>
      <c r="F59" s="191"/>
      <c r="G59" s="191"/>
      <c r="H59" s="191"/>
      <c r="I59" s="191"/>
      <c r="J59" s="191"/>
      <c r="K59" s="192">
        <v>259</v>
      </c>
      <c r="L59" s="192"/>
      <c r="M59" s="44"/>
      <c r="N59" s="195">
        <f>BCDSPS!H89-BCDSPS!I89</f>
        <v>0</v>
      </c>
      <c r="O59" s="195"/>
      <c r="P59" s="195">
        <f>BCDSPS!D89-BCDSPS!E89</f>
        <v>0</v>
      </c>
      <c r="Q59" s="195"/>
      <c r="R59" s="148" t="s">
        <v>335</v>
      </c>
      <c r="S59" s="134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 s="40" customFormat="1">
      <c r="A60" s="37"/>
      <c r="B60" s="4"/>
      <c r="C60" s="41" t="s">
        <v>89</v>
      </c>
      <c r="D60" s="181" t="s">
        <v>127</v>
      </c>
      <c r="E60" s="181"/>
      <c r="F60" s="181"/>
      <c r="G60" s="181"/>
      <c r="H60" s="181"/>
      <c r="I60" s="181"/>
      <c r="J60" s="181"/>
      <c r="K60" s="182">
        <v>260</v>
      </c>
      <c r="L60" s="182"/>
      <c r="M60" s="42"/>
      <c r="N60" s="183">
        <f>SUM(N61:O63)</f>
        <v>0</v>
      </c>
      <c r="O60" s="183"/>
      <c r="P60" s="183">
        <f>SUM(P61:Q63)</f>
        <v>0</v>
      </c>
      <c r="Q60" s="183"/>
      <c r="R60" s="148" t="s">
        <v>392</v>
      </c>
      <c r="S60" s="134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 s="40" customFormat="1">
      <c r="A61" s="37"/>
      <c r="B61" s="4"/>
      <c r="C61" s="43" t="s">
        <v>63</v>
      </c>
      <c r="D61" s="191" t="s">
        <v>128</v>
      </c>
      <c r="E61" s="191"/>
      <c r="F61" s="191"/>
      <c r="G61" s="191"/>
      <c r="H61" s="191"/>
      <c r="I61" s="191"/>
      <c r="J61" s="191"/>
      <c r="K61" s="192">
        <v>261</v>
      </c>
      <c r="L61" s="192"/>
      <c r="M61" s="44" t="s">
        <v>129</v>
      </c>
      <c r="N61" s="195">
        <f>SUM(BCDSPS!H93:H96)-SUM(BCDSPS!I93:I96)</f>
        <v>0</v>
      </c>
      <c r="O61" s="195"/>
      <c r="P61" s="195">
        <f>SUM(BCDSPS!D93:D96)-SUM(BCDSPS!E93:E96)</f>
        <v>0</v>
      </c>
      <c r="Q61" s="195"/>
      <c r="R61" s="148" t="s">
        <v>340</v>
      </c>
      <c r="S61" s="134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 s="40" customFormat="1">
      <c r="A62" s="37"/>
      <c r="B62" s="4"/>
      <c r="C62" s="43" t="s">
        <v>87</v>
      </c>
      <c r="D62" s="191" t="s">
        <v>130</v>
      </c>
      <c r="E62" s="191"/>
      <c r="F62" s="191"/>
      <c r="G62" s="191"/>
      <c r="H62" s="191"/>
      <c r="I62" s="191"/>
      <c r="J62" s="191"/>
      <c r="K62" s="192">
        <v>262</v>
      </c>
      <c r="L62" s="192"/>
      <c r="M62" s="44" t="s">
        <v>131</v>
      </c>
      <c r="N62" s="195">
        <f>BCDSPS!H97-BCDSPS!I97</f>
        <v>0</v>
      </c>
      <c r="O62" s="195"/>
      <c r="P62" s="195">
        <f>BCDSPS!D97-BCDSPS!E97</f>
        <v>0</v>
      </c>
      <c r="Q62" s="195"/>
      <c r="R62" s="148" t="s">
        <v>341</v>
      </c>
      <c r="S62" s="134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1:31" s="40" customFormat="1">
      <c r="A63" s="37"/>
      <c r="B63" s="4"/>
      <c r="C63" s="43" t="s">
        <v>93</v>
      </c>
      <c r="D63" s="191" t="s">
        <v>132</v>
      </c>
      <c r="E63" s="191"/>
      <c r="F63" s="191"/>
      <c r="G63" s="191"/>
      <c r="H63" s="191"/>
      <c r="I63" s="191"/>
      <c r="J63" s="191"/>
      <c r="K63" s="192">
        <v>268</v>
      </c>
      <c r="L63" s="192"/>
      <c r="M63" s="44"/>
      <c r="N63" s="195">
        <f>BCDSPS!H98-BCDSPS!I98</f>
        <v>0</v>
      </c>
      <c r="O63" s="195"/>
      <c r="P63" s="195">
        <f>BCDSPS!D98-BCDSPS!E98</f>
        <v>0</v>
      </c>
      <c r="Q63" s="195"/>
      <c r="R63" s="148" t="s">
        <v>342</v>
      </c>
      <c r="S63" s="134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1:31" s="40" customFormat="1">
      <c r="A64" s="37"/>
      <c r="B64" s="4"/>
      <c r="C64" s="49"/>
      <c r="D64" s="199" t="s">
        <v>133</v>
      </c>
      <c r="E64" s="199"/>
      <c r="F64" s="199"/>
      <c r="G64" s="199"/>
      <c r="H64" s="199"/>
      <c r="I64" s="199"/>
      <c r="J64" s="199"/>
      <c r="K64" s="200">
        <v>270</v>
      </c>
      <c r="L64" s="200"/>
      <c r="M64" s="50"/>
      <c r="N64" s="201">
        <f>N12+N34</f>
        <v>0</v>
      </c>
      <c r="O64" s="201"/>
      <c r="P64" s="201">
        <f>P12+P34</f>
        <v>0</v>
      </c>
      <c r="Q64" s="201"/>
      <c r="R64" s="148" t="s">
        <v>393</v>
      </c>
      <c r="S64" s="134"/>
      <c r="T64" s="93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 spans="1:31" s="40" customFormat="1">
      <c r="A65" s="37"/>
      <c r="B65" s="4"/>
      <c r="C65" s="41"/>
      <c r="D65" s="181" t="s">
        <v>134</v>
      </c>
      <c r="E65" s="181"/>
      <c r="F65" s="181"/>
      <c r="G65" s="181"/>
      <c r="H65" s="181"/>
      <c r="I65" s="181"/>
      <c r="J65" s="181"/>
      <c r="K65" s="182"/>
      <c r="L65" s="182"/>
      <c r="M65" s="42"/>
      <c r="N65" s="183"/>
      <c r="O65" s="183"/>
      <c r="P65" s="183"/>
      <c r="Q65" s="183"/>
      <c r="R65" s="150"/>
      <c r="S65" s="134"/>
      <c r="T65" s="93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1:31" s="40" customFormat="1">
      <c r="A66" s="37"/>
      <c r="B66" s="4"/>
      <c r="C66" s="41" t="s">
        <v>6</v>
      </c>
      <c r="D66" s="181" t="s">
        <v>135</v>
      </c>
      <c r="E66" s="181"/>
      <c r="F66" s="181"/>
      <c r="G66" s="181"/>
      <c r="H66" s="181"/>
      <c r="I66" s="181"/>
      <c r="J66" s="181"/>
      <c r="K66" s="182">
        <v>300</v>
      </c>
      <c r="L66" s="182"/>
      <c r="M66" s="42"/>
      <c r="N66" s="183">
        <f>N67+N79</f>
        <v>0</v>
      </c>
      <c r="O66" s="183"/>
      <c r="P66" s="183">
        <f>P67+P79</f>
        <v>0</v>
      </c>
      <c r="Q66" s="183"/>
      <c r="R66" s="148" t="s">
        <v>394</v>
      </c>
      <c r="S66" s="134"/>
      <c r="T66" s="93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  <row r="67" spans="1:31" s="40" customFormat="1" ht="23.25" customHeight="1">
      <c r="A67" s="37"/>
      <c r="B67" s="4"/>
      <c r="C67" s="41" t="s">
        <v>61</v>
      </c>
      <c r="D67" s="181" t="s">
        <v>136</v>
      </c>
      <c r="E67" s="181"/>
      <c r="F67" s="181"/>
      <c r="G67" s="181"/>
      <c r="H67" s="181"/>
      <c r="I67" s="181"/>
      <c r="J67" s="181"/>
      <c r="K67" s="182">
        <v>310</v>
      </c>
      <c r="L67" s="182"/>
      <c r="M67" s="42"/>
      <c r="N67" s="183">
        <f>SUM(N68:O78)</f>
        <v>0</v>
      </c>
      <c r="O67" s="183"/>
      <c r="P67" s="183">
        <f>SUM(P68:Q78)</f>
        <v>0</v>
      </c>
      <c r="Q67" s="183"/>
      <c r="R67" s="148" t="s">
        <v>395</v>
      </c>
      <c r="S67" s="134"/>
      <c r="T67" s="93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 spans="1:31" s="40" customFormat="1">
      <c r="A68" s="37"/>
      <c r="B68" s="4"/>
      <c r="C68" s="43" t="s">
        <v>63</v>
      </c>
      <c r="D68" s="191" t="s">
        <v>137</v>
      </c>
      <c r="E68" s="191"/>
      <c r="F68" s="191"/>
      <c r="G68" s="191"/>
      <c r="H68" s="191"/>
      <c r="I68" s="191"/>
      <c r="J68" s="191"/>
      <c r="K68" s="192">
        <v>311</v>
      </c>
      <c r="L68" s="192"/>
      <c r="M68" s="44" t="s">
        <v>138</v>
      </c>
      <c r="N68" s="195">
        <f>SUM(BCDSPS!I99:I100)-SUM(BCDSPS!H99:H100)+BCDSPS!I102-BCDSPS!H102</f>
        <v>0</v>
      </c>
      <c r="O68" s="195"/>
      <c r="P68" s="195">
        <f>SUM(BCDSPS!E99:E100)-SUM(BCDSPS!D99:D100)+BCDSPS!E102-BCDSPS!D102</f>
        <v>0</v>
      </c>
      <c r="Q68" s="195"/>
      <c r="R68" s="148" t="s">
        <v>343</v>
      </c>
      <c r="S68" s="134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</row>
    <row r="69" spans="1:31" s="40" customFormat="1">
      <c r="A69" s="37"/>
      <c r="B69" s="4"/>
      <c r="C69" s="43" t="s">
        <v>87</v>
      </c>
      <c r="D69" s="191" t="s">
        <v>139</v>
      </c>
      <c r="E69" s="191"/>
      <c r="F69" s="191"/>
      <c r="G69" s="191"/>
      <c r="H69" s="191"/>
      <c r="I69" s="191"/>
      <c r="J69" s="191"/>
      <c r="K69" s="192">
        <v>312</v>
      </c>
      <c r="L69" s="192"/>
      <c r="M69" s="44"/>
      <c r="N69" s="195">
        <f>BCDSPS!I103+BCDSPS!I105-BCDSPS!H103-BCDSPS!H105</f>
        <v>0</v>
      </c>
      <c r="O69" s="195"/>
      <c r="P69" s="195">
        <f>BCDSPS!E103+BCDSPS!E105-BCDSPS!D103-BCDSPS!D105</f>
        <v>0</v>
      </c>
      <c r="Q69" s="195"/>
      <c r="R69" s="148" t="s">
        <v>344</v>
      </c>
      <c r="S69" s="134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</row>
    <row r="70" spans="1:31" s="40" customFormat="1">
      <c r="A70" s="37"/>
      <c r="B70" s="4"/>
      <c r="C70" s="45">
        <v>3</v>
      </c>
      <c r="D70" s="191" t="s">
        <v>140</v>
      </c>
      <c r="E70" s="191"/>
      <c r="F70" s="191"/>
      <c r="G70" s="191"/>
      <c r="H70" s="191"/>
      <c r="I70" s="191"/>
      <c r="J70" s="191"/>
      <c r="K70" s="192">
        <v>313</v>
      </c>
      <c r="L70" s="192"/>
      <c r="M70" s="44"/>
      <c r="N70" s="195">
        <v>0</v>
      </c>
      <c r="O70" s="195"/>
      <c r="P70" s="195">
        <f>BCDSPS!D32-BCDSPS!E32+BCDSPS!D33-BCDSPS!E33</f>
        <v>0</v>
      </c>
      <c r="Q70" s="195"/>
      <c r="R70" s="149" t="s">
        <v>396</v>
      </c>
      <c r="S70" s="134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 s="40" customFormat="1">
      <c r="A71" s="37"/>
      <c r="B71" s="4"/>
      <c r="C71" s="43" t="s">
        <v>77</v>
      </c>
      <c r="D71" s="191" t="s">
        <v>141</v>
      </c>
      <c r="E71" s="191"/>
      <c r="F71" s="191"/>
      <c r="G71" s="191"/>
      <c r="H71" s="191"/>
      <c r="I71" s="191"/>
      <c r="J71" s="191"/>
      <c r="K71" s="192">
        <v>314</v>
      </c>
      <c r="L71" s="192"/>
      <c r="M71" s="44" t="s">
        <v>142</v>
      </c>
      <c r="N71" s="195">
        <f>SUM(BCDSPS!I106:I118)</f>
        <v>0</v>
      </c>
      <c r="O71" s="195"/>
      <c r="P71" s="195">
        <f>SUM(BCDSPS!E106:E118)</f>
        <v>0</v>
      </c>
      <c r="Q71" s="195"/>
      <c r="R71" s="148" t="s">
        <v>345</v>
      </c>
      <c r="S71" s="134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</row>
    <row r="72" spans="1:31" s="40" customFormat="1">
      <c r="A72" s="37"/>
      <c r="B72" s="4"/>
      <c r="C72" s="43" t="s">
        <v>105</v>
      </c>
      <c r="D72" s="191" t="s">
        <v>143</v>
      </c>
      <c r="E72" s="191"/>
      <c r="F72" s="191"/>
      <c r="G72" s="191"/>
      <c r="H72" s="191"/>
      <c r="I72" s="191"/>
      <c r="J72" s="191"/>
      <c r="K72" s="192">
        <v>315</v>
      </c>
      <c r="L72" s="192"/>
      <c r="M72" s="44"/>
      <c r="N72" s="195">
        <f>SUM(BCDSPS!I119:I124)-SUM(BCDSPS!H119:H124)</f>
        <v>0</v>
      </c>
      <c r="O72" s="195"/>
      <c r="P72" s="195">
        <f>SUM(BCDSPS!E119:E124)-SUM(BCDSPS!D119:D124)</f>
        <v>0</v>
      </c>
      <c r="Q72" s="195"/>
      <c r="R72" s="148" t="s">
        <v>346</v>
      </c>
      <c r="S72" s="134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</row>
    <row r="73" spans="1:31" s="40" customFormat="1">
      <c r="A73" s="37"/>
      <c r="B73" s="4"/>
      <c r="C73" s="43" t="s">
        <v>81</v>
      </c>
      <c r="D73" s="191" t="s">
        <v>144</v>
      </c>
      <c r="E73" s="191"/>
      <c r="F73" s="191"/>
      <c r="G73" s="191"/>
      <c r="H73" s="191"/>
      <c r="I73" s="191"/>
      <c r="J73" s="191"/>
      <c r="K73" s="192">
        <v>316</v>
      </c>
      <c r="L73" s="192"/>
      <c r="M73" s="44" t="s">
        <v>145</v>
      </c>
      <c r="N73" s="195">
        <f>SUM(BCDSPS!I125:I130)-SUM(BCDSPS!H125:H130)</f>
        <v>0</v>
      </c>
      <c r="O73" s="195"/>
      <c r="P73" s="195">
        <f>SUM(BCDSPS!E125:E130)-SUM(BCDSPS!D125:D130)</f>
        <v>0</v>
      </c>
      <c r="Q73" s="195"/>
      <c r="R73" s="148" t="s">
        <v>347</v>
      </c>
      <c r="S73" s="134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</row>
    <row r="74" spans="1:31" s="40" customFormat="1">
      <c r="A74" s="37"/>
      <c r="B74" s="4"/>
      <c r="C74" s="43" t="s">
        <v>146</v>
      </c>
      <c r="D74" s="191" t="s">
        <v>147</v>
      </c>
      <c r="E74" s="191"/>
      <c r="F74" s="191"/>
      <c r="G74" s="191"/>
      <c r="H74" s="191"/>
      <c r="I74" s="191"/>
      <c r="J74" s="191"/>
      <c r="K74" s="192">
        <v>317</v>
      </c>
      <c r="L74" s="192"/>
      <c r="M74" s="44"/>
      <c r="N74" s="195">
        <f>SUM(BCDSPS!I131:I132)-SUM(BCDSPS!H131:H132)</f>
        <v>0</v>
      </c>
      <c r="O74" s="195"/>
      <c r="P74" s="195">
        <f>SUM(BCDSPS!E131:E132)-SUM(BCDSPS!D131:D132)</f>
        <v>0</v>
      </c>
      <c r="Q74" s="195"/>
      <c r="R74" s="148" t="s">
        <v>348</v>
      </c>
      <c r="S74" s="134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</row>
    <row r="75" spans="1:31" s="40" customFormat="1">
      <c r="A75" s="37"/>
      <c r="B75" s="4"/>
      <c r="C75" s="43" t="s">
        <v>148</v>
      </c>
      <c r="D75" s="191" t="s">
        <v>149</v>
      </c>
      <c r="E75" s="191"/>
      <c r="F75" s="191"/>
      <c r="G75" s="191"/>
      <c r="H75" s="191"/>
      <c r="I75" s="191"/>
      <c r="J75" s="191"/>
      <c r="K75" s="192">
        <v>318</v>
      </c>
      <c r="L75" s="192"/>
      <c r="M75" s="44"/>
      <c r="N75" s="195">
        <v>0</v>
      </c>
      <c r="O75" s="195"/>
      <c r="P75" s="195">
        <v>0</v>
      </c>
      <c r="Q75" s="195"/>
      <c r="R75" s="148" t="s">
        <v>397</v>
      </c>
      <c r="S75" s="134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</row>
    <row r="76" spans="1:31" s="40" customFormat="1">
      <c r="A76" s="37"/>
      <c r="B76" s="4"/>
      <c r="C76" s="43" t="s">
        <v>150</v>
      </c>
      <c r="D76" s="191" t="s">
        <v>151</v>
      </c>
      <c r="E76" s="191"/>
      <c r="F76" s="191"/>
      <c r="G76" s="191"/>
      <c r="H76" s="191"/>
      <c r="I76" s="191"/>
      <c r="J76" s="191"/>
      <c r="K76" s="192">
        <v>319</v>
      </c>
      <c r="L76" s="192"/>
      <c r="M76" s="44" t="s">
        <v>152</v>
      </c>
      <c r="N76" s="195">
        <f>SUM(BCDSPS!I133:I141)-SUM(BCDSPS!H133:H141)</f>
        <v>0</v>
      </c>
      <c r="O76" s="195"/>
      <c r="P76" s="195">
        <f>SUM(BCDSPS!E133:E141)-SUM(BCDSPS!D133:D141)</f>
        <v>0</v>
      </c>
      <c r="Q76" s="195"/>
      <c r="R76" s="148" t="s">
        <v>349</v>
      </c>
      <c r="S76" s="134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</row>
    <row r="77" spans="1:31" s="40" customFormat="1">
      <c r="A77" s="37"/>
      <c r="B77" s="4"/>
      <c r="C77" s="43" t="s">
        <v>153</v>
      </c>
      <c r="D77" s="191" t="s">
        <v>154</v>
      </c>
      <c r="E77" s="191"/>
      <c r="F77" s="191"/>
      <c r="G77" s="191"/>
      <c r="H77" s="191"/>
      <c r="I77" s="191"/>
      <c r="J77" s="191"/>
      <c r="K77" s="192">
        <v>320</v>
      </c>
      <c r="L77" s="192"/>
      <c r="M77" s="44"/>
      <c r="N77" s="195">
        <v>0</v>
      </c>
      <c r="O77" s="195"/>
      <c r="P77" s="195">
        <v>0</v>
      </c>
      <c r="Q77" s="195"/>
      <c r="R77" s="148" t="s">
        <v>398</v>
      </c>
      <c r="S77" s="134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</row>
    <row r="78" spans="1:31" s="40" customFormat="1">
      <c r="A78" s="37"/>
      <c r="B78" s="4"/>
      <c r="C78" s="45">
        <v>11</v>
      </c>
      <c r="D78" s="191" t="s">
        <v>155</v>
      </c>
      <c r="E78" s="191"/>
      <c r="F78" s="191"/>
      <c r="G78" s="191"/>
      <c r="H78" s="191"/>
      <c r="I78" s="191"/>
      <c r="J78" s="191"/>
      <c r="K78" s="192">
        <v>323</v>
      </c>
      <c r="L78" s="192"/>
      <c r="M78" s="44"/>
      <c r="N78" s="195">
        <f>SUM(BCDSPS!I160:I161)-SUM(BCDSPS!H160:H161)</f>
        <v>0</v>
      </c>
      <c r="O78" s="195"/>
      <c r="P78" s="195">
        <f>SUM(BCDSPS!E160:E161)-SUM(BCDSPS!D160:D161)</f>
        <v>0</v>
      </c>
      <c r="Q78" s="195"/>
      <c r="R78" s="148" t="s">
        <v>354</v>
      </c>
      <c r="S78" s="134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</row>
    <row r="79" spans="1:31" s="40" customFormat="1">
      <c r="A79" s="37"/>
      <c r="B79" s="4"/>
      <c r="C79" s="41" t="s">
        <v>67</v>
      </c>
      <c r="D79" s="181" t="s">
        <v>156</v>
      </c>
      <c r="E79" s="181"/>
      <c r="F79" s="181"/>
      <c r="G79" s="181"/>
      <c r="H79" s="181"/>
      <c r="I79" s="181"/>
      <c r="J79" s="181"/>
      <c r="K79" s="182">
        <v>330</v>
      </c>
      <c r="L79" s="182"/>
      <c r="M79" s="42"/>
      <c r="N79" s="183">
        <f>SUM(N80:O88)</f>
        <v>0</v>
      </c>
      <c r="O79" s="183"/>
      <c r="P79" s="183">
        <f>SUM(P80:Q88)</f>
        <v>0</v>
      </c>
      <c r="Q79" s="183"/>
      <c r="R79" s="148" t="s">
        <v>399</v>
      </c>
      <c r="S79" s="134"/>
      <c r="T79" s="93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</row>
    <row r="80" spans="1:31" s="40" customFormat="1">
      <c r="A80" s="37"/>
      <c r="B80" s="4"/>
      <c r="C80" s="43" t="s">
        <v>63</v>
      </c>
      <c r="D80" s="191" t="s">
        <v>157</v>
      </c>
      <c r="E80" s="191"/>
      <c r="F80" s="191"/>
      <c r="G80" s="191"/>
      <c r="H80" s="191"/>
      <c r="I80" s="191"/>
      <c r="J80" s="191"/>
      <c r="K80" s="192">
        <v>331</v>
      </c>
      <c r="L80" s="192"/>
      <c r="M80" s="44"/>
      <c r="N80" s="195">
        <v>0</v>
      </c>
      <c r="O80" s="195"/>
      <c r="P80" s="195">
        <v>0</v>
      </c>
      <c r="Q80" s="195"/>
      <c r="R80" s="148" t="s">
        <v>400</v>
      </c>
      <c r="S80" s="134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</row>
    <row r="81" spans="1:31" s="40" customFormat="1">
      <c r="A81" s="37"/>
      <c r="B81" s="4"/>
      <c r="C81" s="43" t="s">
        <v>87</v>
      </c>
      <c r="D81" s="191" t="s">
        <v>158</v>
      </c>
      <c r="E81" s="191"/>
      <c r="F81" s="191"/>
      <c r="G81" s="191"/>
      <c r="H81" s="191"/>
      <c r="I81" s="191"/>
      <c r="J81" s="191"/>
      <c r="K81" s="192">
        <v>332</v>
      </c>
      <c r="L81" s="192"/>
      <c r="M81" s="44" t="s">
        <v>159</v>
      </c>
      <c r="N81" s="195">
        <v>0</v>
      </c>
      <c r="O81" s="195"/>
      <c r="P81" s="195">
        <v>0</v>
      </c>
      <c r="Q81" s="195"/>
      <c r="R81" s="148" t="s">
        <v>401</v>
      </c>
      <c r="S81" s="134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</row>
    <row r="82" spans="1:31" s="40" customFormat="1">
      <c r="A82" s="37"/>
      <c r="B82" s="4"/>
      <c r="C82" s="43" t="s">
        <v>93</v>
      </c>
      <c r="D82" s="191" t="s">
        <v>160</v>
      </c>
      <c r="E82" s="191"/>
      <c r="F82" s="191"/>
      <c r="G82" s="191"/>
      <c r="H82" s="191"/>
      <c r="I82" s="191"/>
      <c r="J82" s="191"/>
      <c r="K82" s="192">
        <v>333</v>
      </c>
      <c r="L82" s="192"/>
      <c r="M82" s="44"/>
      <c r="N82" s="195">
        <f>BCDSPS!I145-BCDSPS!H145</f>
        <v>0</v>
      </c>
      <c r="O82" s="195"/>
      <c r="P82" s="195">
        <f>BCDSPS!E145-BCDSPS!D145</f>
        <v>0</v>
      </c>
      <c r="Q82" s="195"/>
      <c r="R82" s="148" t="s">
        <v>351</v>
      </c>
      <c r="S82" s="134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</row>
    <row r="83" spans="1:31" s="40" customFormat="1">
      <c r="A83" s="37"/>
      <c r="B83" s="4"/>
      <c r="C83" s="43" t="s">
        <v>77</v>
      </c>
      <c r="D83" s="191" t="s">
        <v>161</v>
      </c>
      <c r="E83" s="191"/>
      <c r="F83" s="191"/>
      <c r="G83" s="191"/>
      <c r="H83" s="191"/>
      <c r="I83" s="191"/>
      <c r="J83" s="191"/>
      <c r="K83" s="192">
        <v>334</v>
      </c>
      <c r="L83" s="192"/>
      <c r="M83" s="44" t="s">
        <v>162</v>
      </c>
      <c r="N83" s="195">
        <f>SUM(BCDSPS!I142:I144)-SUM(BCDSPS!H142:H144)</f>
        <v>0</v>
      </c>
      <c r="O83" s="195"/>
      <c r="P83" s="195">
        <f>SUM(BCDSPS!E142:E144)-SUM(BCDSPS!D142:D144)</f>
        <v>0</v>
      </c>
      <c r="Q83" s="195"/>
      <c r="R83" s="148" t="s">
        <v>350</v>
      </c>
      <c r="S83" s="134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</row>
    <row r="84" spans="1:31" s="40" customFormat="1">
      <c r="A84" s="37"/>
      <c r="B84" s="4"/>
      <c r="C84" s="43" t="s">
        <v>105</v>
      </c>
      <c r="D84" s="191" t="s">
        <v>163</v>
      </c>
      <c r="E84" s="191"/>
      <c r="F84" s="191"/>
      <c r="G84" s="191"/>
      <c r="H84" s="191"/>
      <c r="I84" s="191"/>
      <c r="J84" s="191"/>
      <c r="K84" s="192">
        <v>335</v>
      </c>
      <c r="L84" s="192"/>
      <c r="M84" s="44" t="s">
        <v>131</v>
      </c>
      <c r="N84" s="195">
        <f>BCDSPS!I146-BCDSPS!H146</f>
        <v>0</v>
      </c>
      <c r="O84" s="195"/>
      <c r="P84" s="195">
        <f>BCDSPS!E146-BCDSPS!D146</f>
        <v>0</v>
      </c>
      <c r="Q84" s="195"/>
      <c r="R84" s="148" t="s">
        <v>352</v>
      </c>
      <c r="S84" s="134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</row>
    <row r="85" spans="1:31" s="40" customFormat="1">
      <c r="A85" s="37"/>
      <c r="B85" s="4"/>
      <c r="C85" s="43" t="s">
        <v>81</v>
      </c>
      <c r="D85" s="191" t="s">
        <v>164</v>
      </c>
      <c r="E85" s="191"/>
      <c r="F85" s="191"/>
      <c r="G85" s="191"/>
      <c r="H85" s="191"/>
      <c r="I85" s="191"/>
      <c r="J85" s="191"/>
      <c r="K85" s="192">
        <v>336</v>
      </c>
      <c r="L85" s="192"/>
      <c r="M85" s="44"/>
      <c r="N85" s="195">
        <f>BCDSPS!I147-BCDSPS!H147</f>
        <v>0</v>
      </c>
      <c r="O85" s="195"/>
      <c r="P85" s="195">
        <f>BCDSPS!E147-BCDSPS!D147</f>
        <v>0</v>
      </c>
      <c r="Q85" s="195"/>
      <c r="R85" s="148" t="s">
        <v>402</v>
      </c>
      <c r="S85" s="134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</row>
    <row r="86" spans="1:31" s="40" customFormat="1">
      <c r="A86" s="37"/>
      <c r="B86" s="4"/>
      <c r="C86" s="43" t="s">
        <v>146</v>
      </c>
      <c r="D86" s="191" t="s">
        <v>165</v>
      </c>
      <c r="E86" s="191"/>
      <c r="F86" s="191"/>
      <c r="G86" s="191"/>
      <c r="H86" s="191"/>
      <c r="I86" s="191"/>
      <c r="J86" s="191"/>
      <c r="K86" s="192">
        <v>337</v>
      </c>
      <c r="L86" s="192"/>
      <c r="M86" s="44"/>
      <c r="N86" s="195">
        <f>BCDSPS!I148-BCDSPS!H148</f>
        <v>0</v>
      </c>
      <c r="O86" s="195"/>
      <c r="P86" s="195">
        <f>BCDSPS!E148-BCDSPS!D148</f>
        <v>0</v>
      </c>
      <c r="Q86" s="195"/>
      <c r="R86" s="148" t="s">
        <v>353</v>
      </c>
      <c r="S86" s="134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</row>
    <row r="87" spans="1:31" s="40" customFormat="1">
      <c r="A87" s="37"/>
      <c r="B87" s="4"/>
      <c r="C87" s="45">
        <v>8</v>
      </c>
      <c r="D87" s="202" t="s">
        <v>166</v>
      </c>
      <c r="E87" s="203"/>
      <c r="F87" s="203"/>
      <c r="G87" s="203"/>
      <c r="H87" s="203"/>
      <c r="I87" s="203"/>
      <c r="J87" s="204"/>
      <c r="K87" s="205">
        <v>338</v>
      </c>
      <c r="L87" s="206"/>
      <c r="M87" s="51"/>
      <c r="N87" s="207">
        <v>0</v>
      </c>
      <c r="O87" s="208"/>
      <c r="P87" s="207">
        <v>0</v>
      </c>
      <c r="Q87" s="208"/>
      <c r="R87" s="148" t="s">
        <v>403</v>
      </c>
      <c r="S87" s="134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</row>
    <row r="88" spans="1:31" s="40" customFormat="1">
      <c r="A88" s="37"/>
      <c r="B88" s="4"/>
      <c r="C88" s="45">
        <v>9</v>
      </c>
      <c r="D88" s="202" t="s">
        <v>167</v>
      </c>
      <c r="E88" s="203"/>
      <c r="F88" s="203"/>
      <c r="G88" s="203"/>
      <c r="H88" s="203"/>
      <c r="I88" s="203"/>
      <c r="J88" s="204"/>
      <c r="K88" s="205">
        <v>339</v>
      </c>
      <c r="L88" s="206"/>
      <c r="M88" s="51"/>
      <c r="N88" s="207">
        <v>0</v>
      </c>
      <c r="O88" s="208"/>
      <c r="P88" s="207">
        <v>0</v>
      </c>
      <c r="Q88" s="208"/>
      <c r="R88" s="148" t="s">
        <v>404</v>
      </c>
      <c r="S88" s="134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</row>
    <row r="89" spans="1:31" s="40" customFormat="1">
      <c r="A89" s="37"/>
      <c r="B89" s="4"/>
      <c r="C89" s="41" t="s">
        <v>7</v>
      </c>
      <c r="D89" s="181" t="s">
        <v>168</v>
      </c>
      <c r="E89" s="181"/>
      <c r="F89" s="181"/>
      <c r="G89" s="181"/>
      <c r="H89" s="181"/>
      <c r="I89" s="181"/>
      <c r="J89" s="181"/>
      <c r="K89" s="182">
        <v>400</v>
      </c>
      <c r="L89" s="182"/>
      <c r="M89" s="42"/>
      <c r="N89" s="183">
        <f>N90+N103</f>
        <v>0</v>
      </c>
      <c r="O89" s="183"/>
      <c r="P89" s="183">
        <f>P90+P103</f>
        <v>0</v>
      </c>
      <c r="Q89" s="183"/>
      <c r="R89" s="148" t="s">
        <v>405</v>
      </c>
      <c r="S89" s="134"/>
      <c r="T89" s="93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</row>
    <row r="90" spans="1:31" s="40" customFormat="1" ht="24" customHeight="1">
      <c r="A90" s="37"/>
      <c r="B90" s="4"/>
      <c r="C90" s="41" t="s">
        <v>61</v>
      </c>
      <c r="D90" s="181" t="s">
        <v>169</v>
      </c>
      <c r="E90" s="181"/>
      <c r="F90" s="181"/>
      <c r="G90" s="181"/>
      <c r="H90" s="181"/>
      <c r="I90" s="181"/>
      <c r="J90" s="181"/>
      <c r="K90" s="182">
        <v>410</v>
      </c>
      <c r="L90" s="182"/>
      <c r="M90" s="42" t="s">
        <v>170</v>
      </c>
      <c r="N90" s="183">
        <f>SUM(N91:O102)</f>
        <v>0</v>
      </c>
      <c r="O90" s="183"/>
      <c r="P90" s="183">
        <f>SUM(P91:Q102)</f>
        <v>0</v>
      </c>
      <c r="Q90" s="183"/>
      <c r="R90" s="148" t="s">
        <v>406</v>
      </c>
      <c r="S90" s="134"/>
      <c r="T90" s="93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</row>
    <row r="91" spans="1:31" s="40" customFormat="1">
      <c r="A91" s="37"/>
      <c r="B91" s="4"/>
      <c r="C91" s="43" t="s">
        <v>63</v>
      </c>
      <c r="D91" s="191" t="s">
        <v>171</v>
      </c>
      <c r="E91" s="191"/>
      <c r="F91" s="191"/>
      <c r="G91" s="191"/>
      <c r="H91" s="191"/>
      <c r="I91" s="191"/>
      <c r="J91" s="191"/>
      <c r="K91" s="192">
        <v>411</v>
      </c>
      <c r="L91" s="192"/>
      <c r="M91" s="44"/>
      <c r="N91" s="195">
        <f>BCDSPS!I149-BCDSPS!H149</f>
        <v>0</v>
      </c>
      <c r="O91" s="195"/>
      <c r="P91" s="195">
        <f>BCDSPS!E149-BCDSPS!D149</f>
        <v>0</v>
      </c>
      <c r="Q91" s="195"/>
      <c r="R91" s="148" t="s">
        <v>355</v>
      </c>
      <c r="S91" s="134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</row>
    <row r="92" spans="1:31" s="40" customFormat="1">
      <c r="A92" s="37"/>
      <c r="B92" s="4"/>
      <c r="C92" s="43" t="s">
        <v>87</v>
      </c>
      <c r="D92" s="191" t="s">
        <v>172</v>
      </c>
      <c r="E92" s="191"/>
      <c r="F92" s="191"/>
      <c r="G92" s="191"/>
      <c r="H92" s="191"/>
      <c r="I92" s="191"/>
      <c r="J92" s="191"/>
      <c r="K92" s="192">
        <v>412</v>
      </c>
      <c r="L92" s="192"/>
      <c r="M92" s="44"/>
      <c r="N92" s="195">
        <f>BCDSPS!I150-BCDSPS!H150</f>
        <v>0</v>
      </c>
      <c r="O92" s="195"/>
      <c r="P92" s="195">
        <f>BCDSPS!E150-BCDSPS!D150</f>
        <v>0</v>
      </c>
      <c r="Q92" s="195"/>
      <c r="R92" s="148" t="s">
        <v>356</v>
      </c>
      <c r="S92" s="134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</row>
    <row r="93" spans="1:31" s="40" customFormat="1">
      <c r="A93" s="37"/>
      <c r="B93" s="4"/>
      <c r="C93" s="43" t="s">
        <v>93</v>
      </c>
      <c r="D93" s="191" t="s">
        <v>173</v>
      </c>
      <c r="E93" s="191"/>
      <c r="F93" s="191"/>
      <c r="G93" s="191"/>
      <c r="H93" s="191"/>
      <c r="I93" s="191"/>
      <c r="J93" s="191"/>
      <c r="K93" s="192">
        <v>413</v>
      </c>
      <c r="L93" s="192"/>
      <c r="M93" s="44"/>
      <c r="N93" s="195">
        <f>BCDSPS!I151-BCDSPS!H151</f>
        <v>0</v>
      </c>
      <c r="O93" s="195"/>
      <c r="P93" s="195">
        <f>BCDSPS!E151-BCDSPS!D151</f>
        <v>0</v>
      </c>
      <c r="Q93" s="195"/>
      <c r="R93" s="148" t="s">
        <v>357</v>
      </c>
      <c r="S93" s="134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</row>
    <row r="94" spans="1:31" s="40" customFormat="1">
      <c r="A94" s="37"/>
      <c r="B94" s="4"/>
      <c r="C94" s="43" t="s">
        <v>77</v>
      </c>
      <c r="D94" s="191" t="s">
        <v>174</v>
      </c>
      <c r="E94" s="191"/>
      <c r="F94" s="191"/>
      <c r="G94" s="191"/>
      <c r="H94" s="191"/>
      <c r="I94" s="191"/>
      <c r="J94" s="191"/>
      <c r="K94" s="192">
        <v>414</v>
      </c>
      <c r="L94" s="192"/>
      <c r="M94" s="44"/>
      <c r="N94" s="195">
        <f>BCDSPS!I157-BCDSPS!H157</f>
        <v>0</v>
      </c>
      <c r="O94" s="195"/>
      <c r="P94" s="195">
        <f>BCDSPS!E157-BCDSPS!D157</f>
        <v>0</v>
      </c>
      <c r="Q94" s="195"/>
      <c r="R94" s="148" t="s">
        <v>362</v>
      </c>
      <c r="S94" s="134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</row>
    <row r="95" spans="1:31" s="40" customFormat="1">
      <c r="A95" s="37"/>
      <c r="B95" s="4"/>
      <c r="C95" s="43" t="s">
        <v>105</v>
      </c>
      <c r="D95" s="191" t="s">
        <v>175</v>
      </c>
      <c r="E95" s="191"/>
      <c r="F95" s="191"/>
      <c r="G95" s="191"/>
      <c r="H95" s="191"/>
      <c r="I95" s="191"/>
      <c r="J95" s="191"/>
      <c r="K95" s="192">
        <v>415</v>
      </c>
      <c r="L95" s="192"/>
      <c r="M95" s="44"/>
      <c r="N95" s="195">
        <f>BCDSPS!I152-BCDSPS!H152</f>
        <v>0</v>
      </c>
      <c r="O95" s="195"/>
      <c r="P95" s="195">
        <f>BCDSPS!E152-BCDSPS!D152</f>
        <v>0</v>
      </c>
      <c r="Q95" s="195"/>
      <c r="R95" s="148" t="s">
        <v>358</v>
      </c>
      <c r="S95" s="134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</row>
    <row r="96" spans="1:31" s="40" customFormat="1">
      <c r="A96" s="37"/>
      <c r="B96" s="4"/>
      <c r="C96" s="43" t="s">
        <v>81</v>
      </c>
      <c r="D96" s="191" t="s">
        <v>176</v>
      </c>
      <c r="E96" s="191"/>
      <c r="F96" s="191"/>
      <c r="G96" s="191"/>
      <c r="H96" s="191"/>
      <c r="I96" s="191"/>
      <c r="J96" s="191"/>
      <c r="K96" s="192">
        <v>416</v>
      </c>
      <c r="L96" s="192"/>
      <c r="M96" s="44"/>
      <c r="N96" s="195">
        <f>BCDSPS!I153-BCDSPS!H153</f>
        <v>0</v>
      </c>
      <c r="O96" s="195"/>
      <c r="P96" s="195">
        <f>BCDSPS!E153-BCDSPS!D153</f>
        <v>0</v>
      </c>
      <c r="Q96" s="195"/>
      <c r="R96" s="148" t="s">
        <v>359</v>
      </c>
      <c r="S96" s="134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</row>
    <row r="97" spans="1:31" s="40" customFormat="1">
      <c r="A97" s="37"/>
      <c r="B97" s="4"/>
      <c r="C97" s="43" t="s">
        <v>146</v>
      </c>
      <c r="D97" s="191" t="s">
        <v>177</v>
      </c>
      <c r="E97" s="191"/>
      <c r="F97" s="191"/>
      <c r="G97" s="191"/>
      <c r="H97" s="191"/>
      <c r="I97" s="191"/>
      <c r="J97" s="191"/>
      <c r="K97" s="192">
        <v>417</v>
      </c>
      <c r="L97" s="192"/>
      <c r="M97" s="44"/>
      <c r="N97" s="195">
        <f>BCDSPS!I154-BCDSPS!H154</f>
        <v>0</v>
      </c>
      <c r="O97" s="195"/>
      <c r="P97" s="195">
        <f>BCDSPS!E154-BCDSPS!D154</f>
        <v>0</v>
      </c>
      <c r="Q97" s="195"/>
      <c r="R97" s="148" t="s">
        <v>360</v>
      </c>
      <c r="S97" s="134"/>
      <c r="T97" s="37"/>
      <c r="U97" s="151" t="s">
        <v>365</v>
      </c>
      <c r="V97" s="37"/>
      <c r="W97" s="37"/>
      <c r="X97" s="37"/>
      <c r="Y97" s="37"/>
      <c r="Z97" s="37"/>
      <c r="AA97" s="37"/>
      <c r="AB97" s="37"/>
      <c r="AC97" s="37"/>
      <c r="AD97" s="37"/>
      <c r="AE97" s="37"/>
    </row>
    <row r="98" spans="1:31" s="40" customFormat="1">
      <c r="A98" s="37"/>
      <c r="B98" s="4"/>
      <c r="C98" s="43" t="s">
        <v>148</v>
      </c>
      <c r="D98" s="191" t="s">
        <v>178</v>
      </c>
      <c r="E98" s="191"/>
      <c r="F98" s="191"/>
      <c r="G98" s="191"/>
      <c r="H98" s="191"/>
      <c r="I98" s="191"/>
      <c r="J98" s="191"/>
      <c r="K98" s="192">
        <v>418</v>
      </c>
      <c r="L98" s="192"/>
      <c r="M98" s="44"/>
      <c r="N98" s="195">
        <f>BCDSPS!I155-BCDSPS!H155</f>
        <v>0</v>
      </c>
      <c r="O98" s="195"/>
      <c r="P98" s="195">
        <f>BCDSPS!E155-BCDSPS!D155</f>
        <v>0</v>
      </c>
      <c r="Q98" s="195"/>
      <c r="R98" s="148" t="s">
        <v>407</v>
      </c>
      <c r="S98" s="134"/>
      <c r="T98" s="37"/>
      <c r="U98" s="151" t="s">
        <v>364</v>
      </c>
      <c r="V98" s="37"/>
      <c r="W98" s="37"/>
      <c r="X98" s="37"/>
      <c r="Y98" s="37"/>
      <c r="Z98" s="37"/>
      <c r="AA98" s="37"/>
      <c r="AB98" s="37"/>
      <c r="AC98" s="37"/>
      <c r="AD98" s="37"/>
      <c r="AE98" s="37"/>
    </row>
    <row r="99" spans="1:31" s="40" customFormat="1">
      <c r="A99" s="37"/>
      <c r="B99" s="4"/>
      <c r="C99" s="43" t="s">
        <v>150</v>
      </c>
      <c r="D99" s="191" t="s">
        <v>179</v>
      </c>
      <c r="E99" s="191"/>
      <c r="F99" s="191"/>
      <c r="G99" s="191"/>
      <c r="H99" s="191"/>
      <c r="I99" s="191"/>
      <c r="J99" s="191"/>
      <c r="K99" s="192">
        <v>419</v>
      </c>
      <c r="L99" s="192"/>
      <c r="M99" s="44"/>
      <c r="N99" s="195">
        <f>BCDSPS!I156-BCDSPS!H156</f>
        <v>0</v>
      </c>
      <c r="O99" s="195"/>
      <c r="P99" s="195">
        <f>BCDSPS!E156-BCDSPS!D156</f>
        <v>0</v>
      </c>
      <c r="Q99" s="195"/>
      <c r="R99" s="148" t="s">
        <v>361</v>
      </c>
      <c r="S99" s="134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</row>
    <row r="100" spans="1:31" s="40" customFormat="1">
      <c r="A100" s="37"/>
      <c r="B100" s="4"/>
      <c r="C100" s="43" t="s">
        <v>153</v>
      </c>
      <c r="D100" s="191" t="s">
        <v>180</v>
      </c>
      <c r="E100" s="191"/>
      <c r="F100" s="191"/>
      <c r="G100" s="191"/>
      <c r="H100" s="191"/>
      <c r="I100" s="191"/>
      <c r="J100" s="191"/>
      <c r="K100" s="192">
        <v>420</v>
      </c>
      <c r="L100" s="192"/>
      <c r="M100" s="44"/>
      <c r="N100" s="195">
        <f>BCDSPS!I158+BCDSPS!I159-BCDSPS!H158-BCDSPS!H159</f>
        <v>0</v>
      </c>
      <c r="O100" s="195"/>
      <c r="P100" s="195">
        <f>BCDSPS!E158+BCDSPS!E159-BCDSPS!D158-BCDSPS!D159</f>
        <v>0</v>
      </c>
      <c r="Q100" s="195"/>
      <c r="R100" s="148" t="s">
        <v>363</v>
      </c>
      <c r="S100" s="134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</row>
    <row r="101" spans="1:31" s="40" customFormat="1">
      <c r="A101" s="37"/>
      <c r="B101" s="4"/>
      <c r="C101" s="43" t="s">
        <v>181</v>
      </c>
      <c r="D101" s="191" t="s">
        <v>182</v>
      </c>
      <c r="E101" s="191"/>
      <c r="F101" s="191"/>
      <c r="G101" s="191"/>
      <c r="H101" s="191"/>
      <c r="I101" s="191"/>
      <c r="J101" s="191"/>
      <c r="K101" s="192">
        <v>421</v>
      </c>
      <c r="L101" s="192"/>
      <c r="M101" s="44"/>
      <c r="N101" s="195">
        <v>0</v>
      </c>
      <c r="O101" s="195"/>
      <c r="P101" s="195">
        <v>0</v>
      </c>
      <c r="Q101" s="195"/>
      <c r="R101" s="148" t="s">
        <v>408</v>
      </c>
      <c r="S101" s="134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</row>
    <row r="102" spans="1:31" s="40" customFormat="1">
      <c r="A102" s="37"/>
      <c r="B102" s="4"/>
      <c r="C102" s="45">
        <v>12</v>
      </c>
      <c r="D102" s="202" t="s">
        <v>183</v>
      </c>
      <c r="E102" s="203"/>
      <c r="F102" s="203"/>
      <c r="G102" s="203"/>
      <c r="H102" s="203"/>
      <c r="I102" s="203"/>
      <c r="J102" s="204"/>
      <c r="K102" s="205">
        <v>422</v>
      </c>
      <c r="L102" s="206"/>
      <c r="M102" s="51"/>
      <c r="N102" s="207">
        <v>0</v>
      </c>
      <c r="O102" s="208"/>
      <c r="P102" s="207">
        <v>0</v>
      </c>
      <c r="Q102" s="208"/>
      <c r="R102" s="148" t="s">
        <v>409</v>
      </c>
      <c r="S102" s="134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</row>
    <row r="103" spans="1:31" s="40" customFormat="1" ht="24.75" customHeight="1">
      <c r="A103" s="37"/>
      <c r="B103" s="4"/>
      <c r="C103" s="41" t="s">
        <v>67</v>
      </c>
      <c r="D103" s="181" t="s">
        <v>184</v>
      </c>
      <c r="E103" s="181"/>
      <c r="F103" s="181"/>
      <c r="G103" s="181"/>
      <c r="H103" s="181"/>
      <c r="I103" s="181"/>
      <c r="J103" s="181"/>
      <c r="K103" s="182">
        <v>430</v>
      </c>
      <c r="L103" s="182"/>
      <c r="M103" s="42"/>
      <c r="N103" s="183">
        <f>SUM(N104:O105)</f>
        <v>0</v>
      </c>
      <c r="O103" s="183"/>
      <c r="P103" s="183">
        <f>SUM(P104:Q105)</f>
        <v>0</v>
      </c>
      <c r="Q103" s="183"/>
      <c r="R103" s="148" t="s">
        <v>410</v>
      </c>
      <c r="S103" s="134"/>
      <c r="T103" s="93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</row>
    <row r="104" spans="1:31" s="40" customFormat="1">
      <c r="A104" s="37"/>
      <c r="B104" s="4"/>
      <c r="C104" s="45">
        <v>1</v>
      </c>
      <c r="D104" s="191" t="s">
        <v>185</v>
      </c>
      <c r="E104" s="191"/>
      <c r="F104" s="191"/>
      <c r="G104" s="191"/>
      <c r="H104" s="191"/>
      <c r="I104" s="191"/>
      <c r="J104" s="191"/>
      <c r="K104" s="192">
        <v>432</v>
      </c>
      <c r="L104" s="192"/>
      <c r="M104" s="44" t="s">
        <v>186</v>
      </c>
      <c r="N104" s="195">
        <v>0</v>
      </c>
      <c r="O104" s="195"/>
      <c r="P104" s="195">
        <v>0</v>
      </c>
      <c r="Q104" s="195"/>
      <c r="R104" s="150"/>
      <c r="S104" s="134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</row>
    <row r="105" spans="1:31" s="40" customFormat="1">
      <c r="A105" s="37"/>
      <c r="B105" s="4"/>
      <c r="C105" s="45">
        <v>2</v>
      </c>
      <c r="D105" s="191" t="s">
        <v>187</v>
      </c>
      <c r="E105" s="191"/>
      <c r="F105" s="191"/>
      <c r="G105" s="191"/>
      <c r="H105" s="191"/>
      <c r="I105" s="191"/>
      <c r="J105" s="191"/>
      <c r="K105" s="192">
        <v>433</v>
      </c>
      <c r="L105" s="192"/>
      <c r="M105" s="44"/>
      <c r="N105" s="195">
        <v>0</v>
      </c>
      <c r="O105" s="195"/>
      <c r="P105" s="195">
        <v>0</v>
      </c>
      <c r="Q105" s="195"/>
      <c r="R105" s="150"/>
      <c r="S105" s="134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</row>
    <row r="106" spans="1:31" s="40" customFormat="1">
      <c r="A106" s="37"/>
      <c r="B106" s="4"/>
      <c r="C106" s="49"/>
      <c r="D106" s="199" t="s">
        <v>188</v>
      </c>
      <c r="E106" s="199"/>
      <c r="F106" s="199"/>
      <c r="G106" s="199"/>
      <c r="H106" s="199"/>
      <c r="I106" s="199"/>
      <c r="J106" s="199"/>
      <c r="K106" s="200">
        <v>440</v>
      </c>
      <c r="L106" s="200"/>
      <c r="M106" s="50"/>
      <c r="N106" s="201">
        <f>N66+N89</f>
        <v>0</v>
      </c>
      <c r="O106" s="201"/>
      <c r="P106" s="201">
        <f>P66+P89</f>
        <v>0</v>
      </c>
      <c r="Q106" s="201"/>
      <c r="R106" s="150"/>
      <c r="S106" s="134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</row>
    <row r="107" spans="1:31" s="40" customFormat="1">
      <c r="A107" s="37"/>
      <c r="B107" s="4"/>
      <c r="C107" s="41"/>
      <c r="D107" s="181" t="s">
        <v>189</v>
      </c>
      <c r="E107" s="181"/>
      <c r="F107" s="181"/>
      <c r="G107" s="181"/>
      <c r="H107" s="181"/>
      <c r="I107" s="181"/>
      <c r="J107" s="181"/>
      <c r="K107" s="209"/>
      <c r="L107" s="209"/>
      <c r="M107" s="42"/>
      <c r="N107" s="183"/>
      <c r="O107" s="183"/>
      <c r="P107" s="183"/>
      <c r="Q107" s="183"/>
      <c r="R107" s="150"/>
      <c r="S107" s="134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</row>
    <row r="108" spans="1:31" s="40" customFormat="1">
      <c r="A108" s="37"/>
      <c r="B108" s="4"/>
      <c r="C108" s="43" t="s">
        <v>63</v>
      </c>
      <c r="D108" s="191" t="s">
        <v>190</v>
      </c>
      <c r="E108" s="191"/>
      <c r="F108" s="191"/>
      <c r="G108" s="191"/>
      <c r="H108" s="191"/>
      <c r="I108" s="191"/>
      <c r="J108" s="191"/>
      <c r="K108" s="210"/>
      <c r="L108" s="210"/>
      <c r="M108" s="44"/>
      <c r="N108" s="195">
        <v>0</v>
      </c>
      <c r="O108" s="195"/>
      <c r="P108" s="195">
        <v>0</v>
      </c>
      <c r="Q108" s="195"/>
      <c r="R108" s="150"/>
      <c r="S108" s="134"/>
      <c r="T108" s="94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</row>
    <row r="109" spans="1:31" s="40" customFormat="1">
      <c r="A109" s="37"/>
      <c r="B109" s="4"/>
      <c r="C109" s="43" t="s">
        <v>87</v>
      </c>
      <c r="D109" s="191" t="s">
        <v>191</v>
      </c>
      <c r="E109" s="191"/>
      <c r="F109" s="191"/>
      <c r="G109" s="191"/>
      <c r="H109" s="191"/>
      <c r="I109" s="191"/>
      <c r="J109" s="191"/>
      <c r="K109" s="210"/>
      <c r="L109" s="210"/>
      <c r="M109" s="44"/>
      <c r="N109" s="195">
        <v>0</v>
      </c>
      <c r="O109" s="195"/>
      <c r="P109" s="195">
        <v>0</v>
      </c>
      <c r="Q109" s="195"/>
      <c r="R109" s="150"/>
      <c r="S109" s="134"/>
      <c r="T109" s="94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</row>
    <row r="110" spans="1:31" s="40" customFormat="1">
      <c r="A110" s="37"/>
      <c r="B110" s="4"/>
      <c r="C110" s="43" t="s">
        <v>93</v>
      </c>
      <c r="D110" s="191" t="s">
        <v>192</v>
      </c>
      <c r="E110" s="191"/>
      <c r="F110" s="191"/>
      <c r="G110" s="191"/>
      <c r="H110" s="191"/>
      <c r="I110" s="191"/>
      <c r="J110" s="191"/>
      <c r="K110" s="210"/>
      <c r="L110" s="210"/>
      <c r="M110" s="44"/>
      <c r="N110" s="195">
        <v>0</v>
      </c>
      <c r="O110" s="195"/>
      <c r="P110" s="195">
        <v>0</v>
      </c>
      <c r="Q110" s="195"/>
      <c r="R110" s="150"/>
      <c r="S110" s="134"/>
      <c r="T110" s="94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</row>
    <row r="111" spans="1:31" s="40" customFormat="1">
      <c r="A111" s="37"/>
      <c r="B111" s="4"/>
      <c r="C111" s="43" t="s">
        <v>77</v>
      </c>
      <c r="D111" s="191" t="s">
        <v>193</v>
      </c>
      <c r="E111" s="191"/>
      <c r="F111" s="191"/>
      <c r="G111" s="191"/>
      <c r="H111" s="191"/>
      <c r="I111" s="191"/>
      <c r="J111" s="191"/>
      <c r="K111" s="210"/>
      <c r="L111" s="210"/>
      <c r="M111" s="44"/>
      <c r="N111" s="195">
        <v>0</v>
      </c>
      <c r="O111" s="195"/>
      <c r="P111" s="195">
        <v>0</v>
      </c>
      <c r="Q111" s="195"/>
      <c r="R111" s="150"/>
      <c r="S111" s="134"/>
      <c r="T111" s="94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</row>
    <row r="112" spans="1:31" s="40" customFormat="1">
      <c r="A112" s="37"/>
      <c r="B112" s="4"/>
      <c r="C112" s="43" t="s">
        <v>105</v>
      </c>
      <c r="D112" s="191" t="s">
        <v>194</v>
      </c>
      <c r="E112" s="191"/>
      <c r="F112" s="191"/>
      <c r="G112" s="191"/>
      <c r="H112" s="191"/>
      <c r="I112" s="191"/>
      <c r="J112" s="191"/>
      <c r="K112" s="210"/>
      <c r="L112" s="210"/>
      <c r="M112" s="44"/>
      <c r="N112" s="195">
        <v>0</v>
      </c>
      <c r="O112" s="195"/>
      <c r="P112" s="195">
        <v>0</v>
      </c>
      <c r="Q112" s="195"/>
      <c r="R112" s="150"/>
      <c r="S112" s="134"/>
      <c r="T112" s="94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</row>
    <row r="113" spans="1:31" s="40" customFormat="1" ht="15.75" thickBot="1">
      <c r="A113" s="37"/>
      <c r="B113" s="4"/>
      <c r="C113" s="52" t="s">
        <v>81</v>
      </c>
      <c r="D113" s="212" t="s">
        <v>195</v>
      </c>
      <c r="E113" s="212"/>
      <c r="F113" s="212"/>
      <c r="G113" s="212"/>
      <c r="H113" s="212"/>
      <c r="I113" s="212"/>
      <c r="J113" s="212"/>
      <c r="K113" s="213"/>
      <c r="L113" s="213"/>
      <c r="M113" s="53"/>
      <c r="N113" s="214">
        <v>0</v>
      </c>
      <c r="O113" s="214"/>
      <c r="P113" s="214">
        <v>0</v>
      </c>
      <c r="Q113" s="214"/>
      <c r="R113" s="147"/>
      <c r="S113" s="134"/>
      <c r="T113" s="94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</row>
    <row r="114" spans="1:31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95">
        <f>N106-N64</f>
        <v>0</v>
      </c>
      <c r="O114" s="95"/>
      <c r="P114" s="4"/>
      <c r="Q114" s="4"/>
      <c r="R114" s="146"/>
      <c r="S114" s="134"/>
    </row>
    <row r="115" spans="1:31" ht="15.75" thickBot="1">
      <c r="B115" s="4"/>
      <c r="C115" s="26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26"/>
      <c r="P115" s="55"/>
      <c r="Q115" s="55"/>
      <c r="R115" s="146"/>
      <c r="S115" s="134"/>
    </row>
    <row r="116" spans="1:31" ht="15.75" thickBot="1">
      <c r="B116" s="4"/>
      <c r="C116" s="26"/>
      <c r="D116" s="54"/>
      <c r="E116" s="54"/>
      <c r="F116" s="54"/>
      <c r="G116" s="54"/>
      <c r="H116" s="54"/>
      <c r="I116" s="54"/>
      <c r="J116" s="54"/>
      <c r="K116" s="173" t="s">
        <v>52</v>
      </c>
      <c r="L116" s="173"/>
      <c r="M116" s="173"/>
      <c r="N116" s="171" t="s">
        <v>53</v>
      </c>
      <c r="O116" s="211"/>
      <c r="P116" s="172"/>
      <c r="Q116" s="56"/>
      <c r="R116" s="146"/>
      <c r="S116" s="134"/>
    </row>
    <row r="117" spans="1:31" ht="15.75" thickBot="1">
      <c r="B117" s="4"/>
      <c r="C117" s="4"/>
      <c r="D117" s="4"/>
      <c r="E117" s="4"/>
      <c r="F117" s="4"/>
      <c r="G117" s="4"/>
      <c r="H117" s="4"/>
      <c r="I117" s="4"/>
      <c r="J117" s="26"/>
      <c r="K117" s="173"/>
      <c r="L117" s="173"/>
      <c r="M117" s="173"/>
      <c r="N117" s="4"/>
      <c r="O117" s="4"/>
      <c r="P117" s="57"/>
      <c r="Q117" s="57"/>
      <c r="R117" s="146"/>
      <c r="S117" s="134"/>
    </row>
    <row r="118" spans="1:31" ht="15.75" thickBot="1">
      <c r="B118" s="4"/>
      <c r="C118" s="4"/>
      <c r="D118" s="4"/>
      <c r="E118" s="4"/>
      <c r="F118" s="4"/>
      <c r="G118" s="4"/>
      <c r="H118" s="4"/>
      <c r="I118" s="4"/>
      <c r="J118" s="26"/>
      <c r="K118" s="173" t="s">
        <v>54</v>
      </c>
      <c r="L118" s="173"/>
      <c r="M118" s="173"/>
      <c r="N118" s="171" t="s">
        <v>196</v>
      </c>
      <c r="O118" s="211"/>
      <c r="P118" s="172"/>
      <c r="Q118" s="57"/>
      <c r="R118" s="146"/>
      <c r="S118" s="134"/>
    </row>
    <row r="119" spans="1:31">
      <c r="B119" s="4"/>
      <c r="C119" s="4"/>
      <c r="D119" s="4"/>
      <c r="E119" s="4"/>
      <c r="F119" s="4"/>
      <c r="G119" s="4"/>
      <c r="H119" s="4"/>
      <c r="I119" s="4"/>
      <c r="J119" s="26"/>
      <c r="K119" s="4"/>
      <c r="L119" s="4"/>
      <c r="M119" s="26"/>
      <c r="N119" s="4"/>
      <c r="O119" s="26"/>
      <c r="P119" s="4"/>
      <c r="Q119" s="4"/>
      <c r="R119" s="146"/>
      <c r="S119" s="134"/>
    </row>
    <row r="120" spans="1:31" s="1" customFormat="1">
      <c r="N120" s="28"/>
      <c r="R120" s="143"/>
    </row>
    <row r="121" spans="1:31" s="1" customFormat="1">
      <c r="N121" s="28"/>
      <c r="R121" s="143"/>
    </row>
    <row r="122" spans="1:31" s="1" customFormat="1">
      <c r="N122" s="28"/>
      <c r="R122" s="143"/>
    </row>
    <row r="123" spans="1:31" s="1" customFormat="1">
      <c r="N123" s="28"/>
      <c r="R123" s="143"/>
    </row>
    <row r="124" spans="1:31" s="1" customFormat="1">
      <c r="N124" s="28"/>
      <c r="R124" s="143"/>
    </row>
    <row r="125" spans="1:31" s="1" customFormat="1">
      <c r="N125" s="28"/>
      <c r="R125" s="143"/>
    </row>
    <row r="126" spans="1:31" s="1" customFormat="1">
      <c r="N126" s="28"/>
      <c r="R126" s="143"/>
    </row>
    <row r="127" spans="1:31" s="1" customFormat="1">
      <c r="N127" s="28"/>
      <c r="R127" s="143"/>
    </row>
    <row r="128" spans="1:31" s="1" customFormat="1">
      <c r="N128" s="28"/>
      <c r="R128" s="143"/>
    </row>
    <row r="129" spans="14:18" s="1" customFormat="1">
      <c r="N129" s="28"/>
      <c r="R129" s="143"/>
    </row>
    <row r="130" spans="14:18" s="1" customFormat="1">
      <c r="N130" s="28"/>
      <c r="R130" s="143"/>
    </row>
    <row r="131" spans="14:18" s="1" customFormat="1">
      <c r="N131" s="28"/>
      <c r="R131" s="143"/>
    </row>
    <row r="132" spans="14:18" s="1" customFormat="1">
      <c r="N132" s="28"/>
      <c r="R132" s="143"/>
    </row>
    <row r="133" spans="14:18" s="1" customFormat="1">
      <c r="N133" s="28"/>
      <c r="R133" s="143"/>
    </row>
    <row r="134" spans="14:18" s="1" customFormat="1">
      <c r="N134" s="28"/>
      <c r="R134" s="143"/>
    </row>
    <row r="135" spans="14:18" s="1" customFormat="1">
      <c r="N135" s="28"/>
      <c r="R135" s="143"/>
    </row>
    <row r="136" spans="14:18" s="1" customFormat="1">
      <c r="N136" s="28"/>
      <c r="R136" s="143"/>
    </row>
    <row r="137" spans="14:18" s="1" customFormat="1">
      <c r="N137" s="28"/>
      <c r="R137" s="143"/>
    </row>
    <row r="138" spans="14:18" s="1" customFormat="1">
      <c r="N138" s="28"/>
      <c r="R138" s="143"/>
    </row>
    <row r="139" spans="14:18" s="1" customFormat="1">
      <c r="N139" s="28"/>
      <c r="R139" s="143"/>
    </row>
    <row r="140" spans="14:18" s="1" customFormat="1">
      <c r="N140" s="28"/>
      <c r="R140" s="143"/>
    </row>
    <row r="141" spans="14:18" s="1" customFormat="1">
      <c r="N141" s="28"/>
      <c r="R141" s="143"/>
    </row>
    <row r="142" spans="14:18" s="1" customFormat="1">
      <c r="N142" s="28"/>
      <c r="R142" s="143"/>
    </row>
    <row r="143" spans="14:18" s="1" customFormat="1">
      <c r="N143" s="28"/>
      <c r="R143" s="143"/>
    </row>
    <row r="144" spans="14:18" s="1" customFormat="1">
      <c r="N144" s="28"/>
      <c r="R144" s="143"/>
    </row>
    <row r="145" spans="14:18" s="1" customFormat="1">
      <c r="N145" s="28"/>
      <c r="R145" s="143"/>
    </row>
    <row r="146" spans="14:18" s="1" customFormat="1">
      <c r="N146" s="28"/>
      <c r="R146" s="143"/>
    </row>
    <row r="147" spans="14:18" s="1" customFormat="1">
      <c r="N147" s="28"/>
      <c r="R147" s="143"/>
    </row>
    <row r="148" spans="14:18" s="1" customFormat="1">
      <c r="N148" s="28"/>
      <c r="R148" s="143"/>
    </row>
    <row r="149" spans="14:18" s="1" customFormat="1">
      <c r="N149" s="28"/>
      <c r="R149" s="143"/>
    </row>
    <row r="150" spans="14:18" s="1" customFormat="1">
      <c r="N150" s="28"/>
      <c r="R150" s="143"/>
    </row>
    <row r="151" spans="14:18" s="1" customFormat="1">
      <c r="N151" s="28"/>
      <c r="R151" s="143"/>
    </row>
    <row r="152" spans="14:18" s="1" customFormat="1">
      <c r="N152" s="28"/>
      <c r="R152" s="143"/>
    </row>
    <row r="153" spans="14:18" s="1" customFormat="1">
      <c r="N153" s="28"/>
      <c r="R153" s="143"/>
    </row>
    <row r="154" spans="14:18" s="1" customFormat="1">
      <c r="N154" s="28"/>
      <c r="R154" s="143"/>
    </row>
    <row r="155" spans="14:18" s="1" customFormat="1">
      <c r="N155" s="28"/>
      <c r="R155" s="143"/>
    </row>
    <row r="156" spans="14:18" s="1" customFormat="1">
      <c r="N156" s="28"/>
      <c r="R156" s="143"/>
    </row>
    <row r="157" spans="14:18" s="1" customFormat="1">
      <c r="N157" s="28"/>
      <c r="R157" s="143"/>
    </row>
    <row r="158" spans="14:18" s="1" customFormat="1">
      <c r="N158" s="28"/>
      <c r="R158" s="143"/>
    </row>
    <row r="159" spans="14:18" s="1" customFormat="1">
      <c r="N159" s="28"/>
      <c r="R159" s="143"/>
    </row>
    <row r="160" spans="14:18" s="1" customFormat="1">
      <c r="N160" s="28"/>
      <c r="R160" s="143"/>
    </row>
    <row r="161" spans="14:18" s="1" customFormat="1">
      <c r="N161" s="28"/>
      <c r="R161" s="143"/>
    </row>
    <row r="162" spans="14:18" s="1" customFormat="1">
      <c r="N162" s="28"/>
      <c r="R162" s="143"/>
    </row>
    <row r="163" spans="14:18" s="1" customFormat="1">
      <c r="N163" s="28"/>
      <c r="R163" s="143"/>
    </row>
    <row r="164" spans="14:18" s="1" customFormat="1">
      <c r="N164" s="28"/>
      <c r="R164" s="143"/>
    </row>
    <row r="165" spans="14:18" s="1" customFormat="1">
      <c r="N165" s="28"/>
      <c r="R165" s="143"/>
    </row>
    <row r="166" spans="14:18" s="1" customFormat="1">
      <c r="N166" s="28"/>
      <c r="R166" s="143"/>
    </row>
  </sheetData>
  <mergeCells count="433">
    <mergeCell ref="K117:M117"/>
    <mergeCell ref="K118:M118"/>
    <mergeCell ref="N118:P118"/>
    <mergeCell ref="D113:J113"/>
    <mergeCell ref="K113:L113"/>
    <mergeCell ref="N113:O113"/>
    <mergeCell ref="P113:Q113"/>
    <mergeCell ref="K116:M116"/>
    <mergeCell ref="N116:P116"/>
    <mergeCell ref="D111:J111"/>
    <mergeCell ref="K111:L111"/>
    <mergeCell ref="N111:O111"/>
    <mergeCell ref="P111:Q111"/>
    <mergeCell ref="D112:J112"/>
    <mergeCell ref="K112:L112"/>
    <mergeCell ref="N112:O112"/>
    <mergeCell ref="P112:Q112"/>
    <mergeCell ref="D109:J109"/>
    <mergeCell ref="K109:L109"/>
    <mergeCell ref="N109:O109"/>
    <mergeCell ref="P109:Q109"/>
    <mergeCell ref="D110:J110"/>
    <mergeCell ref="K110:L110"/>
    <mergeCell ref="N110:O110"/>
    <mergeCell ref="P110:Q110"/>
    <mergeCell ref="D107:J107"/>
    <mergeCell ref="K107:L107"/>
    <mergeCell ref="N107:O107"/>
    <mergeCell ref="P107:Q107"/>
    <mergeCell ref="D108:J108"/>
    <mergeCell ref="K108:L108"/>
    <mergeCell ref="N108:O108"/>
    <mergeCell ref="P108:Q108"/>
    <mergeCell ref="D105:J105"/>
    <mergeCell ref="K105:L105"/>
    <mergeCell ref="N105:O105"/>
    <mergeCell ref="P105:Q105"/>
    <mergeCell ref="D106:J106"/>
    <mergeCell ref="K106:L106"/>
    <mergeCell ref="N106:O106"/>
    <mergeCell ref="P106:Q106"/>
    <mergeCell ref="D103:J103"/>
    <mergeCell ref="K103:L103"/>
    <mergeCell ref="N103:O103"/>
    <mergeCell ref="P103:Q103"/>
    <mergeCell ref="D104:J104"/>
    <mergeCell ref="K104:L104"/>
    <mergeCell ref="N104:O104"/>
    <mergeCell ref="P104:Q104"/>
    <mergeCell ref="D101:J101"/>
    <mergeCell ref="K101:L101"/>
    <mergeCell ref="N101:O101"/>
    <mergeCell ref="P101:Q101"/>
    <mergeCell ref="D102:J102"/>
    <mergeCell ref="K102:L102"/>
    <mergeCell ref="N102:O102"/>
    <mergeCell ref="P102:Q102"/>
    <mergeCell ref="D99:J99"/>
    <mergeCell ref="K99:L99"/>
    <mergeCell ref="N99:O99"/>
    <mergeCell ref="P99:Q99"/>
    <mergeCell ref="D100:J100"/>
    <mergeCell ref="K100:L100"/>
    <mergeCell ref="N100:O100"/>
    <mergeCell ref="P100:Q100"/>
    <mergeCell ref="D97:J97"/>
    <mergeCell ref="K97:L97"/>
    <mergeCell ref="N97:O97"/>
    <mergeCell ref="P97:Q97"/>
    <mergeCell ref="D98:J98"/>
    <mergeCell ref="K98:L98"/>
    <mergeCell ref="N98:O98"/>
    <mergeCell ref="P98:Q98"/>
    <mergeCell ref="D95:J95"/>
    <mergeCell ref="K95:L95"/>
    <mergeCell ref="N95:O95"/>
    <mergeCell ref="P95:Q95"/>
    <mergeCell ref="D96:J96"/>
    <mergeCell ref="K96:L96"/>
    <mergeCell ref="N96:O96"/>
    <mergeCell ref="P96:Q96"/>
    <mergeCell ref="D93:J93"/>
    <mergeCell ref="K93:L93"/>
    <mergeCell ref="N93:O93"/>
    <mergeCell ref="P93:Q93"/>
    <mergeCell ref="D94:J94"/>
    <mergeCell ref="K94:L94"/>
    <mergeCell ref="N94:O94"/>
    <mergeCell ref="P94:Q94"/>
    <mergeCell ref="D91:J91"/>
    <mergeCell ref="K91:L91"/>
    <mergeCell ref="N91:O91"/>
    <mergeCell ref="P91:Q91"/>
    <mergeCell ref="D92:J92"/>
    <mergeCell ref="K92:L92"/>
    <mergeCell ref="N92:O92"/>
    <mergeCell ref="P92:Q92"/>
    <mergeCell ref="D89:J89"/>
    <mergeCell ref="K89:L89"/>
    <mergeCell ref="N89:O89"/>
    <mergeCell ref="P89:Q89"/>
    <mergeCell ref="D90:J90"/>
    <mergeCell ref="K90:L90"/>
    <mergeCell ref="N90:O90"/>
    <mergeCell ref="P90:Q90"/>
    <mergeCell ref="D87:J87"/>
    <mergeCell ref="K87:L87"/>
    <mergeCell ref="N87:O87"/>
    <mergeCell ref="P87:Q87"/>
    <mergeCell ref="D88:J88"/>
    <mergeCell ref="K88:L88"/>
    <mergeCell ref="N88:O88"/>
    <mergeCell ref="P88:Q88"/>
    <mergeCell ref="D85:J85"/>
    <mergeCell ref="K85:L85"/>
    <mergeCell ref="N85:O85"/>
    <mergeCell ref="P85:Q85"/>
    <mergeCell ref="D86:J86"/>
    <mergeCell ref="K86:L86"/>
    <mergeCell ref="N86:O86"/>
    <mergeCell ref="P86:Q86"/>
    <mergeCell ref="D83:J83"/>
    <mergeCell ref="K83:L83"/>
    <mergeCell ref="N83:O83"/>
    <mergeCell ref="P83:Q83"/>
    <mergeCell ref="D84:J84"/>
    <mergeCell ref="K84:L84"/>
    <mergeCell ref="N84:O84"/>
    <mergeCell ref="P84:Q84"/>
    <mergeCell ref="D81:J81"/>
    <mergeCell ref="K81:L81"/>
    <mergeCell ref="N81:O81"/>
    <mergeCell ref="P81:Q81"/>
    <mergeCell ref="D82:J82"/>
    <mergeCell ref="K82:L82"/>
    <mergeCell ref="N82:O82"/>
    <mergeCell ref="P82:Q82"/>
    <mergeCell ref="D79:J79"/>
    <mergeCell ref="K79:L79"/>
    <mergeCell ref="N79:O79"/>
    <mergeCell ref="P79:Q79"/>
    <mergeCell ref="D80:J80"/>
    <mergeCell ref="K80:L80"/>
    <mergeCell ref="N80:O80"/>
    <mergeCell ref="P80:Q80"/>
    <mergeCell ref="D77:J77"/>
    <mergeCell ref="K77:L77"/>
    <mergeCell ref="N77:O77"/>
    <mergeCell ref="P77:Q77"/>
    <mergeCell ref="D78:J78"/>
    <mergeCell ref="K78:L78"/>
    <mergeCell ref="N78:O78"/>
    <mergeCell ref="P78:Q78"/>
    <mergeCell ref="D75:J75"/>
    <mergeCell ref="K75:L75"/>
    <mergeCell ref="N75:O75"/>
    <mergeCell ref="P75:Q75"/>
    <mergeCell ref="D76:J76"/>
    <mergeCell ref="K76:L76"/>
    <mergeCell ref="N76:O76"/>
    <mergeCell ref="P76:Q76"/>
    <mergeCell ref="D73:J73"/>
    <mergeCell ref="K73:L73"/>
    <mergeCell ref="N73:O73"/>
    <mergeCell ref="P73:Q73"/>
    <mergeCell ref="D74:J74"/>
    <mergeCell ref="K74:L74"/>
    <mergeCell ref="N74:O74"/>
    <mergeCell ref="P74:Q74"/>
    <mergeCell ref="D71:J71"/>
    <mergeCell ref="K71:L71"/>
    <mergeCell ref="N71:O71"/>
    <mergeCell ref="P71:Q71"/>
    <mergeCell ref="D72:J72"/>
    <mergeCell ref="K72:L72"/>
    <mergeCell ref="N72:O72"/>
    <mergeCell ref="P72:Q72"/>
    <mergeCell ref="D69:J69"/>
    <mergeCell ref="K69:L69"/>
    <mergeCell ref="N69:O69"/>
    <mergeCell ref="P69:Q69"/>
    <mergeCell ref="D70:J70"/>
    <mergeCell ref="K70:L70"/>
    <mergeCell ref="N70:O70"/>
    <mergeCell ref="P70:Q70"/>
    <mergeCell ref="D67:J67"/>
    <mergeCell ref="K67:L67"/>
    <mergeCell ref="N67:O67"/>
    <mergeCell ref="P67:Q67"/>
    <mergeCell ref="D68:J68"/>
    <mergeCell ref="K68:L68"/>
    <mergeCell ref="N68:O68"/>
    <mergeCell ref="P68:Q68"/>
    <mergeCell ref="D65:J65"/>
    <mergeCell ref="K65:L65"/>
    <mergeCell ref="N65:O65"/>
    <mergeCell ref="P65:Q65"/>
    <mergeCell ref="D66:J66"/>
    <mergeCell ref="K66:L66"/>
    <mergeCell ref="N66:O66"/>
    <mergeCell ref="P66:Q66"/>
    <mergeCell ref="D63:J63"/>
    <mergeCell ref="K63:L63"/>
    <mergeCell ref="N63:O63"/>
    <mergeCell ref="P63:Q63"/>
    <mergeCell ref="D64:J64"/>
    <mergeCell ref="K64:L64"/>
    <mergeCell ref="N64:O64"/>
    <mergeCell ref="P64:Q64"/>
    <mergeCell ref="D61:J61"/>
    <mergeCell ref="K61:L61"/>
    <mergeCell ref="N61:O61"/>
    <mergeCell ref="P61:Q61"/>
    <mergeCell ref="D62:J62"/>
    <mergeCell ref="K62:L62"/>
    <mergeCell ref="N62:O62"/>
    <mergeCell ref="P62:Q62"/>
    <mergeCell ref="D59:J59"/>
    <mergeCell ref="K59:L59"/>
    <mergeCell ref="N59:O59"/>
    <mergeCell ref="P59:Q59"/>
    <mergeCell ref="D60:J60"/>
    <mergeCell ref="K60:L60"/>
    <mergeCell ref="N60:O60"/>
    <mergeCell ref="P60:Q60"/>
    <mergeCell ref="D57:J57"/>
    <mergeCell ref="K57:L57"/>
    <mergeCell ref="N57:O57"/>
    <mergeCell ref="P57:Q57"/>
    <mergeCell ref="D58:J58"/>
    <mergeCell ref="K58:L58"/>
    <mergeCell ref="N58:O58"/>
    <mergeCell ref="P58:Q58"/>
    <mergeCell ref="D55:J55"/>
    <mergeCell ref="K55:L55"/>
    <mergeCell ref="N55:O55"/>
    <mergeCell ref="P55:Q55"/>
    <mergeCell ref="D56:J56"/>
    <mergeCell ref="K56:L56"/>
    <mergeCell ref="N56:O56"/>
    <mergeCell ref="P56:Q56"/>
    <mergeCell ref="D53:J53"/>
    <mergeCell ref="K53:L53"/>
    <mergeCell ref="N53:O53"/>
    <mergeCell ref="P53:Q53"/>
    <mergeCell ref="D54:J54"/>
    <mergeCell ref="K54:L54"/>
    <mergeCell ref="N54:O54"/>
    <mergeCell ref="P54:Q54"/>
    <mergeCell ref="D51:J51"/>
    <mergeCell ref="K51:L51"/>
    <mergeCell ref="N51:O51"/>
    <mergeCell ref="P51:Q51"/>
    <mergeCell ref="D52:J52"/>
    <mergeCell ref="K52:L52"/>
    <mergeCell ref="N52:O52"/>
    <mergeCell ref="P52:Q52"/>
    <mergeCell ref="D49:J49"/>
    <mergeCell ref="K49:L49"/>
    <mergeCell ref="N49:O49"/>
    <mergeCell ref="P49:Q49"/>
    <mergeCell ref="D50:J50"/>
    <mergeCell ref="K50:L50"/>
    <mergeCell ref="N50:O50"/>
    <mergeCell ref="P50:Q50"/>
    <mergeCell ref="D47:J47"/>
    <mergeCell ref="K47:L47"/>
    <mergeCell ref="N47:O47"/>
    <mergeCell ref="P47:Q47"/>
    <mergeCell ref="D48:J48"/>
    <mergeCell ref="K48:L48"/>
    <mergeCell ref="N48:O48"/>
    <mergeCell ref="P48:Q48"/>
    <mergeCell ref="D45:J45"/>
    <mergeCell ref="K45:L45"/>
    <mergeCell ref="N45:O45"/>
    <mergeCell ref="P45:Q45"/>
    <mergeCell ref="D46:J46"/>
    <mergeCell ref="K46:L46"/>
    <mergeCell ref="N46:O46"/>
    <mergeCell ref="P46:Q46"/>
    <mergeCell ref="D43:J43"/>
    <mergeCell ref="K43:L43"/>
    <mergeCell ref="N43:O43"/>
    <mergeCell ref="P43:Q43"/>
    <mergeCell ref="D44:J44"/>
    <mergeCell ref="K44:L44"/>
    <mergeCell ref="N44:O44"/>
    <mergeCell ref="P44:Q44"/>
    <mergeCell ref="D41:J41"/>
    <mergeCell ref="K41:L41"/>
    <mergeCell ref="N41:O41"/>
    <mergeCell ref="P41:Q41"/>
    <mergeCell ref="D42:J42"/>
    <mergeCell ref="K42:L42"/>
    <mergeCell ref="N42:O42"/>
    <mergeCell ref="P42:Q42"/>
    <mergeCell ref="D39:J39"/>
    <mergeCell ref="K39:L39"/>
    <mergeCell ref="N39:O39"/>
    <mergeCell ref="P39:Q39"/>
    <mergeCell ref="D40:J40"/>
    <mergeCell ref="K40:L40"/>
    <mergeCell ref="N40:O40"/>
    <mergeCell ref="P40:Q40"/>
    <mergeCell ref="D37:J37"/>
    <mergeCell ref="K37:L37"/>
    <mergeCell ref="N37:O37"/>
    <mergeCell ref="P37:Q37"/>
    <mergeCell ref="D38:J38"/>
    <mergeCell ref="K38:L38"/>
    <mergeCell ref="N38:O38"/>
    <mergeCell ref="P38:Q38"/>
    <mergeCell ref="D35:J35"/>
    <mergeCell ref="K35:L35"/>
    <mergeCell ref="N35:O35"/>
    <mergeCell ref="P35:Q35"/>
    <mergeCell ref="D36:J36"/>
    <mergeCell ref="K36:L36"/>
    <mergeCell ref="N36:O36"/>
    <mergeCell ref="P36:Q36"/>
    <mergeCell ref="D33:J33"/>
    <mergeCell ref="K33:L33"/>
    <mergeCell ref="N33:O33"/>
    <mergeCell ref="P33:Q33"/>
    <mergeCell ref="D34:J34"/>
    <mergeCell ref="K34:L34"/>
    <mergeCell ref="N34:O34"/>
    <mergeCell ref="P34:Q34"/>
    <mergeCell ref="D31:J31"/>
    <mergeCell ref="K31:L31"/>
    <mergeCell ref="N31:O31"/>
    <mergeCell ref="P31:Q31"/>
    <mergeCell ref="D32:J32"/>
    <mergeCell ref="K32:L32"/>
    <mergeCell ref="N32:O32"/>
    <mergeCell ref="P32:Q32"/>
    <mergeCell ref="D29:J29"/>
    <mergeCell ref="K29:L29"/>
    <mergeCell ref="N29:O29"/>
    <mergeCell ref="P29:Q29"/>
    <mergeCell ref="D30:J30"/>
    <mergeCell ref="K30:L30"/>
    <mergeCell ref="N30:O30"/>
    <mergeCell ref="P30:Q30"/>
    <mergeCell ref="D27:J27"/>
    <mergeCell ref="K27:L27"/>
    <mergeCell ref="N27:O27"/>
    <mergeCell ref="P27:Q27"/>
    <mergeCell ref="D28:J28"/>
    <mergeCell ref="K28:L28"/>
    <mergeCell ref="N28:O28"/>
    <mergeCell ref="P28:Q28"/>
    <mergeCell ref="D25:J25"/>
    <mergeCell ref="K25:L25"/>
    <mergeCell ref="N25:O25"/>
    <mergeCell ref="P25:Q25"/>
    <mergeCell ref="D26:J26"/>
    <mergeCell ref="K26:L26"/>
    <mergeCell ref="N26:O26"/>
    <mergeCell ref="P26:Q26"/>
    <mergeCell ref="D23:J23"/>
    <mergeCell ref="K23:L23"/>
    <mergeCell ref="N23:O23"/>
    <mergeCell ref="P23:Q23"/>
    <mergeCell ref="D24:J24"/>
    <mergeCell ref="K24:L24"/>
    <mergeCell ref="N24:O24"/>
    <mergeCell ref="P24:Q24"/>
    <mergeCell ref="D21:J21"/>
    <mergeCell ref="K21:L21"/>
    <mergeCell ref="N21:O21"/>
    <mergeCell ref="P21:Q21"/>
    <mergeCell ref="D22:J22"/>
    <mergeCell ref="K22:L22"/>
    <mergeCell ref="N22:O22"/>
    <mergeCell ref="P22:Q22"/>
    <mergeCell ref="D19:J19"/>
    <mergeCell ref="K19:L19"/>
    <mergeCell ref="N19:O19"/>
    <mergeCell ref="P19:Q19"/>
    <mergeCell ref="D20:J20"/>
    <mergeCell ref="K20:L20"/>
    <mergeCell ref="N20:O20"/>
    <mergeCell ref="P20:Q20"/>
    <mergeCell ref="D17:J17"/>
    <mergeCell ref="K17:L17"/>
    <mergeCell ref="N17:O17"/>
    <mergeCell ref="P17:Q17"/>
    <mergeCell ref="D18:J18"/>
    <mergeCell ref="K18:L18"/>
    <mergeCell ref="N18:O18"/>
    <mergeCell ref="P18:Q18"/>
    <mergeCell ref="D15:J15"/>
    <mergeCell ref="K15:L15"/>
    <mergeCell ref="N15:O15"/>
    <mergeCell ref="P15:Q15"/>
    <mergeCell ref="D16:J16"/>
    <mergeCell ref="K16:L16"/>
    <mergeCell ref="N16:O16"/>
    <mergeCell ref="P16:Q16"/>
    <mergeCell ref="D13:J13"/>
    <mergeCell ref="K13:L13"/>
    <mergeCell ref="N13:O13"/>
    <mergeCell ref="P13:Q13"/>
    <mergeCell ref="D14:J14"/>
    <mergeCell ref="K14:L14"/>
    <mergeCell ref="N14:O14"/>
    <mergeCell ref="P14:Q14"/>
    <mergeCell ref="D12:J12"/>
    <mergeCell ref="K12:L12"/>
    <mergeCell ref="N12:O12"/>
    <mergeCell ref="P12:Q12"/>
    <mergeCell ref="O8:Q8"/>
    <mergeCell ref="D9:J9"/>
    <mergeCell ref="K9:L9"/>
    <mergeCell ref="N9:O9"/>
    <mergeCell ref="P9:Q9"/>
    <mergeCell ref="D10:J10"/>
    <mergeCell ref="K10:L10"/>
    <mergeCell ref="N10:O10"/>
    <mergeCell ref="P10:Q10"/>
    <mergeCell ref="C2:Q2"/>
    <mergeCell ref="C3:Q3"/>
    <mergeCell ref="C4:Q4"/>
    <mergeCell ref="C5:F5"/>
    <mergeCell ref="H5:Q5"/>
    <mergeCell ref="C6:F6"/>
    <mergeCell ref="H6:Q6"/>
    <mergeCell ref="D11:J11"/>
    <mergeCell ref="K11:L11"/>
    <mergeCell ref="N11:O11"/>
    <mergeCell ref="P11:Q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54"/>
  <sheetViews>
    <sheetView workbookViewId="0">
      <selection activeCell="K40" sqref="K40"/>
    </sheetView>
  </sheetViews>
  <sheetFormatPr defaultRowHeight="15"/>
  <cols>
    <col min="1" max="1" width="4.5703125" style="1" customWidth="1"/>
    <col min="2" max="2" width="8.85546875" style="1" customWidth="1"/>
    <col min="3" max="9" width="9.140625" style="1"/>
    <col min="10" max="10" width="11.42578125" style="1" customWidth="1"/>
    <col min="11" max="11" width="14.5703125" style="1" bestFit="1" customWidth="1"/>
    <col min="12" max="12" width="13" style="1" customWidth="1"/>
    <col min="13" max="16384" width="9.140625" style="1"/>
  </cols>
  <sheetData>
    <row r="2" spans="2:13">
      <c r="B2" s="29"/>
      <c r="C2" s="174" t="s">
        <v>197</v>
      </c>
      <c r="D2" s="174"/>
      <c r="E2" s="174"/>
      <c r="F2" s="174"/>
      <c r="G2" s="174"/>
      <c r="H2" s="174"/>
      <c r="I2" s="174"/>
      <c r="J2" s="174"/>
      <c r="K2" s="174"/>
      <c r="L2" s="174"/>
      <c r="M2" s="29"/>
    </row>
    <row r="3" spans="2:13">
      <c r="B3" s="29"/>
      <c r="C3" s="175" t="s">
        <v>10</v>
      </c>
      <c r="D3" s="175"/>
      <c r="E3" s="175"/>
      <c r="F3" s="175"/>
      <c r="G3" s="175"/>
      <c r="H3" s="175"/>
      <c r="I3" s="175"/>
      <c r="J3" s="175"/>
      <c r="K3" s="175"/>
      <c r="L3" s="175"/>
      <c r="M3" s="30"/>
    </row>
    <row r="4" spans="2:13">
      <c r="B4" s="29"/>
      <c r="C4" s="131"/>
      <c r="D4" s="131"/>
      <c r="E4" s="163" t="s">
        <v>314</v>
      </c>
      <c r="F4" s="163"/>
      <c r="G4" s="163"/>
      <c r="H4" s="163"/>
      <c r="I4" s="163"/>
      <c r="J4" s="131"/>
      <c r="K4" s="131"/>
      <c r="L4" s="131"/>
      <c r="M4" s="30"/>
    </row>
    <row r="5" spans="2:13">
      <c r="B5" s="116"/>
      <c r="C5" s="59"/>
      <c r="D5" s="59"/>
      <c r="E5" s="59"/>
      <c r="F5" s="59"/>
      <c r="G5" s="59"/>
      <c r="H5" s="59"/>
      <c r="I5" s="163"/>
      <c r="J5" s="163"/>
      <c r="K5" s="163"/>
      <c r="L5" s="59"/>
      <c r="M5" s="30"/>
    </row>
    <row r="6" spans="2:13">
      <c r="B6" s="4"/>
      <c r="C6" s="177" t="s">
        <v>11</v>
      </c>
      <c r="D6" s="177"/>
      <c r="E6" s="177"/>
      <c r="F6" s="177"/>
      <c r="G6" s="117"/>
      <c r="H6" s="164" t="s">
        <v>315</v>
      </c>
      <c r="I6" s="164"/>
      <c r="J6" s="60"/>
      <c r="K6" s="61"/>
      <c r="L6" s="117"/>
      <c r="M6" s="4"/>
    </row>
    <row r="7" spans="2:13">
      <c r="B7" s="4"/>
      <c r="C7" s="177" t="s">
        <v>12</v>
      </c>
      <c r="D7" s="177"/>
      <c r="E7" s="177"/>
      <c r="F7" s="177"/>
      <c r="G7" s="117"/>
      <c r="H7" s="164" t="s">
        <v>313</v>
      </c>
      <c r="I7" s="164"/>
      <c r="J7" s="164"/>
      <c r="K7" s="164"/>
      <c r="L7" s="164"/>
      <c r="M7" s="4"/>
    </row>
    <row r="8" spans="2:13" ht="15.75" thickBot="1">
      <c r="B8" s="4"/>
      <c r="C8" s="33"/>
      <c r="D8" s="33"/>
      <c r="E8" s="33"/>
      <c r="F8" s="33"/>
      <c r="G8" s="33"/>
      <c r="H8" s="4"/>
      <c r="I8" s="34"/>
      <c r="J8" s="34"/>
      <c r="K8" s="34"/>
      <c r="L8" s="132"/>
      <c r="M8" s="4"/>
    </row>
    <row r="9" spans="2:13" ht="15.75" customHeight="1" thickBot="1">
      <c r="B9" s="4"/>
      <c r="C9" s="118" t="s">
        <v>57</v>
      </c>
      <c r="D9" s="185" t="s">
        <v>58</v>
      </c>
      <c r="E9" s="186"/>
      <c r="F9" s="186"/>
      <c r="G9" s="186"/>
      <c r="H9" s="187"/>
      <c r="I9" s="129" t="s">
        <v>16</v>
      </c>
      <c r="J9" s="130" t="s">
        <v>17</v>
      </c>
      <c r="K9" s="129" t="s">
        <v>198</v>
      </c>
      <c r="L9" s="133"/>
      <c r="M9" s="4"/>
    </row>
    <row r="10" spans="2:13" ht="15.75" thickBot="1">
      <c r="B10" s="4"/>
      <c r="C10" s="6" t="s">
        <v>20</v>
      </c>
      <c r="D10" s="188" t="s">
        <v>21</v>
      </c>
      <c r="E10" s="189"/>
      <c r="F10" s="189"/>
      <c r="G10" s="189"/>
      <c r="H10" s="190"/>
      <c r="I10" s="130" t="s">
        <v>22</v>
      </c>
      <c r="J10" s="129" t="s">
        <v>23</v>
      </c>
      <c r="K10" s="129" t="s">
        <v>24</v>
      </c>
      <c r="L10" s="133"/>
      <c r="M10" s="4"/>
    </row>
    <row r="11" spans="2:13" ht="15" customHeight="1">
      <c r="B11" s="4"/>
      <c r="C11" s="38" t="s">
        <v>61</v>
      </c>
      <c r="D11" s="218" t="s">
        <v>199</v>
      </c>
      <c r="E11" s="219"/>
      <c r="F11" s="219"/>
      <c r="G11" s="219"/>
      <c r="H11" s="220"/>
      <c r="I11" s="127"/>
      <c r="J11" s="62"/>
      <c r="K11" s="128"/>
      <c r="L11" s="133"/>
      <c r="M11" s="4"/>
    </row>
    <row r="12" spans="2:13" ht="15" customHeight="1">
      <c r="B12" s="4"/>
      <c r="C12" s="43" t="s">
        <v>63</v>
      </c>
      <c r="D12" s="215" t="s">
        <v>200</v>
      </c>
      <c r="E12" s="216"/>
      <c r="F12" s="216"/>
      <c r="G12" s="216"/>
      <c r="H12" s="217"/>
      <c r="I12" s="120" t="s">
        <v>28</v>
      </c>
      <c r="J12" s="119"/>
      <c r="K12" s="121">
        <f>'P&amp;L'!J24-'P&amp;L'!K24</f>
        <v>0</v>
      </c>
      <c r="L12" s="133"/>
      <c r="M12" s="4"/>
    </row>
    <row r="13" spans="2:13" ht="15" customHeight="1">
      <c r="B13" s="4"/>
      <c r="C13" s="41" t="s">
        <v>87</v>
      </c>
      <c r="D13" s="221" t="s">
        <v>201</v>
      </c>
      <c r="E13" s="222"/>
      <c r="F13" s="222"/>
      <c r="G13" s="222"/>
      <c r="H13" s="223"/>
      <c r="I13" s="123"/>
      <c r="J13" s="63"/>
      <c r="K13" s="124">
        <f>SUM(K14:K18)</f>
        <v>0</v>
      </c>
      <c r="L13" s="133"/>
      <c r="M13" s="4"/>
    </row>
    <row r="14" spans="2:13" ht="15" customHeight="1">
      <c r="B14" s="4"/>
      <c r="C14" s="43" t="s">
        <v>110</v>
      </c>
      <c r="D14" s="215" t="s">
        <v>202</v>
      </c>
      <c r="E14" s="216"/>
      <c r="F14" s="216"/>
      <c r="G14" s="216"/>
      <c r="H14" s="217"/>
      <c r="I14" s="120" t="s">
        <v>31</v>
      </c>
      <c r="J14" s="119"/>
      <c r="K14" s="121">
        <f>-SUM(BS!N44,BS!N47,BS!N50,BS!N54)-SUM(BS!O44,BS!O47,BS!O50,BS!O54)</f>
        <v>0</v>
      </c>
      <c r="L14" s="133"/>
      <c r="M14" s="4"/>
    </row>
    <row r="15" spans="2:13" ht="15" customHeight="1">
      <c r="B15" s="4"/>
      <c r="C15" s="43" t="s">
        <v>110</v>
      </c>
      <c r="D15" s="215" t="s">
        <v>203</v>
      </c>
      <c r="E15" s="216"/>
      <c r="F15" s="216"/>
      <c r="G15" s="216"/>
      <c r="H15" s="217"/>
      <c r="I15" s="120" t="s">
        <v>204</v>
      </c>
      <c r="J15" s="119"/>
      <c r="K15" s="121">
        <f>SUM(BS!N18,BS!N25,BS!N28,BS!N40,BS!N59,BS!N77,BS!N85)</f>
        <v>0</v>
      </c>
      <c r="L15" s="133"/>
      <c r="M15" s="4"/>
    </row>
    <row r="16" spans="2:13" ht="15" customHeight="1">
      <c r="B16" s="4"/>
      <c r="C16" s="43" t="s">
        <v>110</v>
      </c>
      <c r="D16" s="215" t="s">
        <v>205</v>
      </c>
      <c r="E16" s="216"/>
      <c r="F16" s="216"/>
      <c r="G16" s="216"/>
      <c r="H16" s="217"/>
      <c r="I16" s="120" t="s">
        <v>206</v>
      </c>
      <c r="J16" s="119"/>
      <c r="K16" s="121">
        <f>BS!N96</f>
        <v>0</v>
      </c>
      <c r="L16" s="133"/>
      <c r="M16" s="4"/>
    </row>
    <row r="17" spans="2:13" ht="15" customHeight="1">
      <c r="B17" s="4"/>
      <c r="C17" s="43" t="s">
        <v>110</v>
      </c>
      <c r="D17" s="215" t="s">
        <v>207</v>
      </c>
      <c r="E17" s="216"/>
      <c r="F17" s="216"/>
      <c r="G17" s="216"/>
      <c r="H17" s="217"/>
      <c r="I17" s="120" t="s">
        <v>208</v>
      </c>
      <c r="J17" s="119"/>
      <c r="K17" s="121">
        <v>0</v>
      </c>
      <c r="L17" s="133"/>
      <c r="M17" s="4"/>
    </row>
    <row r="18" spans="2:13" ht="15" customHeight="1">
      <c r="B18" s="4"/>
      <c r="C18" s="43" t="s">
        <v>110</v>
      </c>
      <c r="D18" s="215" t="s">
        <v>209</v>
      </c>
      <c r="E18" s="216"/>
      <c r="F18" s="216"/>
      <c r="G18" s="216"/>
      <c r="H18" s="217"/>
      <c r="I18" s="120" t="s">
        <v>210</v>
      </c>
      <c r="J18" s="119"/>
      <c r="K18" s="121">
        <f>'P&amp;L'!J17</f>
        <v>0</v>
      </c>
      <c r="L18" s="133"/>
      <c r="M18" s="4"/>
    </row>
    <row r="19" spans="2:13" ht="23.25" customHeight="1">
      <c r="B19" s="4"/>
      <c r="C19" s="41" t="s">
        <v>93</v>
      </c>
      <c r="D19" s="221" t="s">
        <v>211</v>
      </c>
      <c r="E19" s="222"/>
      <c r="F19" s="222"/>
      <c r="G19" s="222"/>
      <c r="H19" s="223"/>
      <c r="I19" s="123" t="s">
        <v>212</v>
      </c>
      <c r="J19" s="63"/>
      <c r="K19" s="124">
        <f>K12+K13</f>
        <v>0</v>
      </c>
      <c r="L19" s="133"/>
      <c r="M19" s="4"/>
    </row>
    <row r="20" spans="2:13" ht="15" customHeight="1">
      <c r="B20" s="4"/>
      <c r="C20" s="43" t="s">
        <v>110</v>
      </c>
      <c r="D20" s="215" t="s">
        <v>213</v>
      </c>
      <c r="E20" s="216"/>
      <c r="F20" s="216"/>
      <c r="G20" s="216"/>
      <c r="H20" s="217"/>
      <c r="I20" s="120" t="s">
        <v>214</v>
      </c>
      <c r="J20" s="119"/>
      <c r="K20" s="121">
        <f>IF(((BS!N19+BS!N35)-(BS!P35+BS!P19))&gt;0,-((BS!N19+BS!N35)-(BS!P35+BS!P19)),((BS!N19+BS!N35)-(BS!P35+BS!P19)))</f>
        <v>0</v>
      </c>
      <c r="L20" s="133"/>
      <c r="M20" s="4"/>
    </row>
    <row r="21" spans="2:13" ht="15" customHeight="1">
      <c r="B21" s="46"/>
      <c r="C21" s="43" t="s">
        <v>110</v>
      </c>
      <c r="D21" s="215" t="s">
        <v>215</v>
      </c>
      <c r="E21" s="216"/>
      <c r="F21" s="216"/>
      <c r="G21" s="216"/>
      <c r="H21" s="217"/>
      <c r="I21" s="125">
        <v>10</v>
      </c>
      <c r="J21" s="119"/>
      <c r="K21" s="121">
        <f>IF((BS!N26-BS!P26)&gt;0, -(BS!N26-BS!P26),(BS!N26-BS!P26))</f>
        <v>0</v>
      </c>
      <c r="L21" s="133"/>
      <c r="M21" s="46"/>
    </row>
    <row r="22" spans="2:13" ht="23.25" customHeight="1">
      <c r="B22" s="4"/>
      <c r="C22" s="43" t="s">
        <v>110</v>
      </c>
      <c r="D22" s="215" t="s">
        <v>216</v>
      </c>
      <c r="E22" s="216"/>
      <c r="F22" s="216"/>
      <c r="G22" s="216"/>
      <c r="H22" s="217"/>
      <c r="I22" s="125">
        <v>11</v>
      </c>
      <c r="J22" s="119"/>
      <c r="K22" s="121">
        <f>IF((BS!N66-BS!N68-BS!N83-BCDSPS!I110)-(BS!P66-BS!P68-BS!P83-BCDSPS!E110)&lt;0,-((BS!N66-BS!N68-BS!N83-BCDSPS!I110)-(BS!P66-BS!P68-BS!P83-BCDSPS!E110)),(BS!N66-BS!N68-BS!N83-BCDSPS!I110)-(BS!P66-BS!P68-BS!P83-BCDSPS!E110))</f>
        <v>0</v>
      </c>
      <c r="L22" s="133"/>
      <c r="M22" s="4"/>
    </row>
    <row r="23" spans="2:13" ht="15" customHeight="1">
      <c r="B23" s="4"/>
      <c r="C23" s="43" t="s">
        <v>110</v>
      </c>
      <c r="D23" s="215" t="s">
        <v>217</v>
      </c>
      <c r="E23" s="216"/>
      <c r="F23" s="216"/>
      <c r="G23" s="216"/>
      <c r="H23" s="217"/>
      <c r="I23" s="125">
        <v>12</v>
      </c>
      <c r="J23" s="119"/>
      <c r="K23" s="121">
        <f>IF((SUM(BS!N61,BS!N30)-SUM(BS!P30,BS!P61))&gt;0,-(SUM(BS!N61,BS!N30)-SUM(BS!P30,BS!P61))&gt;0,(SUM(BS!N61,BS!N30)-SUM(BS!P30,BS!P61)))</f>
        <v>0</v>
      </c>
      <c r="L23" s="133"/>
      <c r="M23" s="4"/>
    </row>
    <row r="24" spans="2:13" ht="15" customHeight="1">
      <c r="B24" s="46"/>
      <c r="C24" s="43" t="s">
        <v>110</v>
      </c>
      <c r="D24" s="215" t="s">
        <v>218</v>
      </c>
      <c r="E24" s="216"/>
      <c r="F24" s="216"/>
      <c r="G24" s="216"/>
      <c r="H24" s="217"/>
      <c r="I24" s="125">
        <v>13</v>
      </c>
      <c r="J24" s="119"/>
      <c r="K24" s="121">
        <f>'P&amp;L'!J17</f>
        <v>0</v>
      </c>
      <c r="L24" s="133"/>
      <c r="M24" s="46"/>
    </row>
    <row r="25" spans="2:13" ht="15" customHeight="1">
      <c r="B25" s="4"/>
      <c r="C25" s="43" t="s">
        <v>110</v>
      </c>
      <c r="D25" s="215" t="s">
        <v>219</v>
      </c>
      <c r="E25" s="216"/>
      <c r="F25" s="216"/>
      <c r="G25" s="216"/>
      <c r="H25" s="217"/>
      <c r="I25" s="125">
        <v>14</v>
      </c>
      <c r="J25" s="119"/>
      <c r="K25" s="121">
        <f>BCDSPS!I316</f>
        <v>0</v>
      </c>
      <c r="L25" s="133"/>
      <c r="M25" s="4"/>
    </row>
    <row r="26" spans="2:13" ht="15" customHeight="1">
      <c r="B26" s="4"/>
      <c r="C26" s="43" t="s">
        <v>110</v>
      </c>
      <c r="D26" s="215" t="s">
        <v>220</v>
      </c>
      <c r="E26" s="216"/>
      <c r="F26" s="216"/>
      <c r="G26" s="216"/>
      <c r="H26" s="217"/>
      <c r="I26" s="125">
        <v>15</v>
      </c>
      <c r="J26" s="119"/>
      <c r="K26" s="121">
        <f>'P&amp;L'!J21</f>
        <v>0</v>
      </c>
      <c r="L26" s="133"/>
      <c r="M26" s="4"/>
    </row>
    <row r="27" spans="2:13" ht="15" customHeight="1">
      <c r="B27" s="4"/>
      <c r="C27" s="43" t="s">
        <v>110</v>
      </c>
      <c r="D27" s="215" t="s">
        <v>221</v>
      </c>
      <c r="E27" s="216"/>
      <c r="F27" s="216"/>
      <c r="G27" s="216"/>
      <c r="H27" s="217"/>
      <c r="I27" s="125">
        <v>16</v>
      </c>
      <c r="J27" s="119"/>
      <c r="K27" s="121">
        <f>'P&amp;L'!J22</f>
        <v>0</v>
      </c>
      <c r="L27" s="133"/>
      <c r="M27" s="4"/>
    </row>
    <row r="28" spans="2:13" ht="15" customHeight="1">
      <c r="B28" s="46"/>
      <c r="C28" s="41"/>
      <c r="D28" s="221" t="s">
        <v>222</v>
      </c>
      <c r="E28" s="222"/>
      <c r="F28" s="222"/>
      <c r="G28" s="222"/>
      <c r="H28" s="223"/>
      <c r="I28" s="126">
        <v>20</v>
      </c>
      <c r="J28" s="63"/>
      <c r="K28" s="124">
        <f>SUM(K19:K27)</f>
        <v>0</v>
      </c>
      <c r="L28" s="133"/>
      <c r="M28" s="46"/>
    </row>
    <row r="29" spans="2:13" ht="15" customHeight="1">
      <c r="B29" s="46"/>
      <c r="C29" s="41" t="s">
        <v>67</v>
      </c>
      <c r="D29" s="221" t="s">
        <v>223</v>
      </c>
      <c r="E29" s="222"/>
      <c r="F29" s="222"/>
      <c r="G29" s="222"/>
      <c r="H29" s="223"/>
      <c r="I29" s="126"/>
      <c r="J29" s="63"/>
      <c r="K29" s="124"/>
      <c r="L29" s="133"/>
      <c r="M29" s="46"/>
    </row>
    <row r="30" spans="2:13" ht="21.75" customHeight="1">
      <c r="B30" s="46"/>
      <c r="C30" s="125">
        <v>1</v>
      </c>
      <c r="D30" s="215" t="s">
        <v>224</v>
      </c>
      <c r="E30" s="216"/>
      <c r="F30" s="216"/>
      <c r="G30" s="216"/>
      <c r="H30" s="217"/>
      <c r="I30" s="125">
        <v>21</v>
      </c>
      <c r="J30" s="119"/>
      <c r="K30" s="121">
        <f>-SUM(BS!N43-BS!P43+BS!N46-BS!P46+BS!N49-BS!P49+BS!N53-BS!P53)</f>
        <v>0</v>
      </c>
      <c r="L30" s="133"/>
      <c r="M30" s="46"/>
    </row>
    <row r="31" spans="2:13" ht="22.5" customHeight="1">
      <c r="B31" s="4"/>
      <c r="C31" s="43" t="s">
        <v>87</v>
      </c>
      <c r="D31" s="215" t="s">
        <v>225</v>
      </c>
      <c r="E31" s="216"/>
      <c r="F31" s="216"/>
      <c r="G31" s="216"/>
      <c r="H31" s="217"/>
      <c r="I31" s="125">
        <v>22</v>
      </c>
      <c r="J31" s="119"/>
      <c r="K31" s="121">
        <v>0</v>
      </c>
      <c r="L31" s="133"/>
      <c r="M31" s="4"/>
    </row>
    <row r="32" spans="2:13" ht="15" customHeight="1">
      <c r="B32" s="4"/>
      <c r="C32" s="43" t="s">
        <v>93</v>
      </c>
      <c r="D32" s="215" t="s">
        <v>226</v>
      </c>
      <c r="E32" s="216"/>
      <c r="F32" s="216"/>
      <c r="G32" s="216"/>
      <c r="H32" s="217"/>
      <c r="I32" s="125">
        <v>23</v>
      </c>
      <c r="J32" s="119"/>
      <c r="K32" s="121">
        <v>0</v>
      </c>
      <c r="L32" s="133"/>
      <c r="M32" s="4"/>
    </row>
    <row r="33" spans="2:13" ht="15" customHeight="1">
      <c r="B33" s="4"/>
      <c r="C33" s="43" t="s">
        <v>77</v>
      </c>
      <c r="D33" s="215" t="s">
        <v>227</v>
      </c>
      <c r="E33" s="216"/>
      <c r="F33" s="216"/>
      <c r="G33" s="216"/>
      <c r="H33" s="217"/>
      <c r="I33" s="125">
        <v>24</v>
      </c>
      <c r="J33" s="119"/>
      <c r="K33" s="121">
        <v>0</v>
      </c>
      <c r="L33" s="133"/>
      <c r="M33" s="4"/>
    </row>
    <row r="34" spans="2:13" ht="15" customHeight="1">
      <c r="B34" s="4"/>
      <c r="C34" s="43" t="s">
        <v>105</v>
      </c>
      <c r="D34" s="215" t="s">
        <v>228</v>
      </c>
      <c r="E34" s="216"/>
      <c r="F34" s="216"/>
      <c r="G34" s="216"/>
      <c r="H34" s="217"/>
      <c r="I34" s="125">
        <v>25</v>
      </c>
      <c r="J34" s="119"/>
      <c r="K34" s="121">
        <v>0</v>
      </c>
      <c r="L34" s="133"/>
      <c r="M34" s="4"/>
    </row>
    <row r="35" spans="2:13" ht="15" customHeight="1">
      <c r="B35" s="4"/>
      <c r="C35" s="43" t="s">
        <v>81</v>
      </c>
      <c r="D35" s="215" t="s">
        <v>229</v>
      </c>
      <c r="E35" s="216"/>
      <c r="F35" s="216"/>
      <c r="G35" s="216"/>
      <c r="H35" s="217"/>
      <c r="I35" s="125">
        <v>26</v>
      </c>
      <c r="J35" s="119"/>
      <c r="K35" s="121">
        <v>0</v>
      </c>
      <c r="L35" s="133"/>
      <c r="M35" s="4"/>
    </row>
    <row r="36" spans="2:13" ht="15" customHeight="1">
      <c r="B36" s="4"/>
      <c r="C36" s="43" t="s">
        <v>146</v>
      </c>
      <c r="D36" s="215" t="s">
        <v>230</v>
      </c>
      <c r="E36" s="216"/>
      <c r="F36" s="216"/>
      <c r="G36" s="216"/>
      <c r="H36" s="217"/>
      <c r="I36" s="125">
        <v>27</v>
      </c>
      <c r="J36" s="119"/>
      <c r="K36" s="121">
        <v>0</v>
      </c>
      <c r="L36" s="133"/>
      <c r="M36" s="4"/>
    </row>
    <row r="37" spans="2:13" ht="15" customHeight="1">
      <c r="B37" s="46"/>
      <c r="C37" s="41"/>
      <c r="D37" s="221" t="s">
        <v>231</v>
      </c>
      <c r="E37" s="222"/>
      <c r="F37" s="222"/>
      <c r="G37" s="222"/>
      <c r="H37" s="223"/>
      <c r="I37" s="126">
        <v>30</v>
      </c>
      <c r="J37" s="63"/>
      <c r="K37" s="124">
        <f>SUM(K30:K36)</f>
        <v>0</v>
      </c>
      <c r="L37" s="133"/>
      <c r="M37" s="46"/>
    </row>
    <row r="38" spans="2:13" ht="15" customHeight="1">
      <c r="B38" s="46"/>
      <c r="C38" s="41" t="s">
        <v>72</v>
      </c>
      <c r="D38" s="221" t="s">
        <v>232</v>
      </c>
      <c r="E38" s="222"/>
      <c r="F38" s="222"/>
      <c r="G38" s="222"/>
      <c r="H38" s="223"/>
      <c r="I38" s="126"/>
      <c r="J38" s="63"/>
      <c r="K38" s="124"/>
      <c r="L38" s="133"/>
      <c r="M38" s="46"/>
    </row>
    <row r="39" spans="2:13" ht="21" customHeight="1">
      <c r="B39" s="4"/>
      <c r="C39" s="43" t="s">
        <v>63</v>
      </c>
      <c r="D39" s="215" t="s">
        <v>233</v>
      </c>
      <c r="E39" s="216"/>
      <c r="F39" s="216"/>
      <c r="G39" s="216"/>
      <c r="H39" s="217"/>
      <c r="I39" s="125">
        <v>31</v>
      </c>
      <c r="J39" s="119"/>
      <c r="K39" s="121">
        <f>BS!N91-BS!P91</f>
        <v>0</v>
      </c>
      <c r="L39" s="133"/>
      <c r="M39" s="4"/>
    </row>
    <row r="40" spans="2:13" ht="23.25" customHeight="1">
      <c r="B40" s="4"/>
      <c r="C40" s="43" t="s">
        <v>87</v>
      </c>
      <c r="D40" s="215" t="s">
        <v>234</v>
      </c>
      <c r="E40" s="216"/>
      <c r="F40" s="216"/>
      <c r="G40" s="216"/>
      <c r="H40" s="217"/>
      <c r="I40" s="125">
        <v>32</v>
      </c>
      <c r="J40" s="119"/>
      <c r="K40" s="121">
        <v>0</v>
      </c>
      <c r="L40" s="133"/>
      <c r="M40" s="4"/>
    </row>
    <row r="41" spans="2:13" ht="15" customHeight="1">
      <c r="B41" s="4"/>
      <c r="C41" s="43" t="s">
        <v>93</v>
      </c>
      <c r="D41" s="215" t="s">
        <v>235</v>
      </c>
      <c r="E41" s="216"/>
      <c r="F41" s="216"/>
      <c r="G41" s="216"/>
      <c r="H41" s="217"/>
      <c r="I41" s="125">
        <v>33</v>
      </c>
      <c r="J41" s="119"/>
      <c r="K41" s="121">
        <f>SUM(BCDSPS!G99:G101)+SUM(BCDSPS!G142:G143)</f>
        <v>0</v>
      </c>
      <c r="L41" s="133"/>
      <c r="M41" s="4"/>
    </row>
    <row r="42" spans="2:13" ht="15" customHeight="1">
      <c r="B42" s="4"/>
      <c r="C42" s="43" t="s">
        <v>77</v>
      </c>
      <c r="D42" s="215" t="s">
        <v>236</v>
      </c>
      <c r="E42" s="216"/>
      <c r="F42" s="216"/>
      <c r="G42" s="216"/>
      <c r="H42" s="217"/>
      <c r="I42" s="125">
        <v>34</v>
      </c>
      <c r="J42" s="119"/>
      <c r="K42" s="121">
        <f>-SUM(BCDSPS!F99:F101)-SUM(BCDSPS!F142:F143)</f>
        <v>0</v>
      </c>
      <c r="L42" s="133"/>
      <c r="M42" s="4"/>
    </row>
    <row r="43" spans="2:13" ht="15" customHeight="1">
      <c r="B43" s="4"/>
      <c r="C43" s="43" t="s">
        <v>105</v>
      </c>
      <c r="D43" s="215" t="s">
        <v>237</v>
      </c>
      <c r="E43" s="216"/>
      <c r="F43" s="216"/>
      <c r="G43" s="216"/>
      <c r="H43" s="217"/>
      <c r="I43" s="125">
        <v>35</v>
      </c>
      <c r="J43" s="119"/>
      <c r="K43" s="121">
        <v>0</v>
      </c>
      <c r="L43" s="133"/>
      <c r="M43" s="4"/>
    </row>
    <row r="44" spans="2:13" ht="15" customHeight="1">
      <c r="B44" s="4"/>
      <c r="C44" s="43" t="s">
        <v>81</v>
      </c>
      <c r="D44" s="215" t="s">
        <v>238</v>
      </c>
      <c r="E44" s="216"/>
      <c r="F44" s="216"/>
      <c r="G44" s="216"/>
      <c r="H44" s="217"/>
      <c r="I44" s="125">
        <v>36</v>
      </c>
      <c r="J44" s="119"/>
      <c r="K44" s="121">
        <f>-BCDSPS!F158</f>
        <v>0</v>
      </c>
      <c r="L44" s="133"/>
      <c r="M44" s="4"/>
    </row>
    <row r="45" spans="2:13" ht="15" customHeight="1">
      <c r="B45" s="46"/>
      <c r="C45" s="126"/>
      <c r="D45" s="221" t="s">
        <v>239</v>
      </c>
      <c r="E45" s="222"/>
      <c r="F45" s="222"/>
      <c r="G45" s="222"/>
      <c r="H45" s="223"/>
      <c r="I45" s="126">
        <v>40</v>
      </c>
      <c r="J45" s="122"/>
      <c r="K45" s="124">
        <f>SUM(K39:K44)</f>
        <v>0</v>
      </c>
      <c r="L45" s="133"/>
      <c r="M45" s="46"/>
    </row>
    <row r="46" spans="2:13" ht="15" customHeight="1">
      <c r="B46" s="46"/>
      <c r="C46" s="41"/>
      <c r="D46" s="221" t="s">
        <v>240</v>
      </c>
      <c r="E46" s="222"/>
      <c r="F46" s="222"/>
      <c r="G46" s="222"/>
      <c r="H46" s="223"/>
      <c r="I46" s="126">
        <v>50</v>
      </c>
      <c r="J46" s="63"/>
      <c r="K46" s="124">
        <f>K28+K37+K45</f>
        <v>0</v>
      </c>
      <c r="L46" s="133"/>
      <c r="M46" s="46"/>
    </row>
    <row r="47" spans="2:13" ht="15" customHeight="1">
      <c r="B47" s="46"/>
      <c r="C47" s="43"/>
      <c r="D47" s="215" t="s">
        <v>241</v>
      </c>
      <c r="E47" s="216"/>
      <c r="F47" s="216"/>
      <c r="G47" s="216"/>
      <c r="H47" s="217"/>
      <c r="I47" s="125">
        <v>60</v>
      </c>
      <c r="J47" s="119"/>
      <c r="K47" s="121">
        <f>BS!P13</f>
        <v>0</v>
      </c>
      <c r="L47" s="133"/>
      <c r="M47" s="46"/>
    </row>
    <row r="48" spans="2:13" ht="15" customHeight="1">
      <c r="B48" s="4"/>
      <c r="C48" s="43"/>
      <c r="D48" s="215" t="s">
        <v>242</v>
      </c>
      <c r="E48" s="216"/>
      <c r="F48" s="216"/>
      <c r="G48" s="216"/>
      <c r="H48" s="217"/>
      <c r="I48" s="125">
        <v>61</v>
      </c>
      <c r="J48" s="119"/>
      <c r="K48" s="121">
        <v>0</v>
      </c>
      <c r="L48" s="133"/>
      <c r="M48" s="4"/>
    </row>
    <row r="49" spans="2:13" ht="15.75" customHeight="1" thickBot="1">
      <c r="B49" s="46"/>
      <c r="C49" s="64"/>
      <c r="D49" s="224" t="s">
        <v>243</v>
      </c>
      <c r="E49" s="225"/>
      <c r="F49" s="225"/>
      <c r="G49" s="225"/>
      <c r="H49" s="226"/>
      <c r="I49" s="65">
        <v>70</v>
      </c>
      <c r="J49" s="66"/>
      <c r="K49" s="67">
        <f>SUM(K46:K48)</f>
        <v>0</v>
      </c>
      <c r="L49" s="133"/>
      <c r="M49" s="46"/>
    </row>
    <row r="50" spans="2:13" ht="15.75" thickBot="1">
      <c r="B50" s="4"/>
      <c r="C50" s="26"/>
      <c r="D50" s="54"/>
      <c r="E50" s="54"/>
      <c r="F50" s="54"/>
      <c r="G50" s="54"/>
      <c r="H50" s="54"/>
      <c r="I50" s="54"/>
      <c r="J50" s="54"/>
      <c r="K50" s="97"/>
      <c r="L50" s="55"/>
      <c r="M50" s="4"/>
    </row>
    <row r="51" spans="2:13" ht="15.75" thickBot="1">
      <c r="B51" s="4"/>
      <c r="C51" s="26"/>
      <c r="D51" s="54"/>
      <c r="E51" s="54"/>
      <c r="F51" s="54"/>
      <c r="G51" s="54"/>
      <c r="H51" s="54"/>
      <c r="I51" s="173" t="s">
        <v>52</v>
      </c>
      <c r="J51" s="227"/>
      <c r="K51" s="171" t="s">
        <v>53</v>
      </c>
      <c r="L51" s="172"/>
      <c r="M51" s="4"/>
    </row>
    <row r="52" spans="2:13" ht="15.75" thickBot="1">
      <c r="B52" s="4"/>
      <c r="C52" s="26"/>
      <c r="D52" s="54"/>
      <c r="E52" s="54"/>
      <c r="F52" s="54"/>
      <c r="G52" s="54"/>
      <c r="H52" s="54"/>
      <c r="I52" s="173"/>
      <c r="J52" s="173"/>
      <c r="K52" s="4"/>
      <c r="L52" s="4"/>
      <c r="M52" s="4"/>
    </row>
    <row r="53" spans="2:13" ht="15.75" thickBot="1">
      <c r="B53" s="4"/>
      <c r="C53" s="4"/>
      <c r="D53" s="4"/>
      <c r="E53" s="4"/>
      <c r="F53" s="4"/>
      <c r="G53" s="4"/>
      <c r="H53" s="4"/>
      <c r="I53" s="173" t="s">
        <v>54</v>
      </c>
      <c r="J53" s="227"/>
      <c r="K53" s="171" t="s">
        <v>55</v>
      </c>
      <c r="L53" s="172"/>
      <c r="M53" s="4"/>
    </row>
    <row r="54" spans="2:13">
      <c r="B54" s="4"/>
      <c r="C54" s="4"/>
      <c r="D54" s="4"/>
      <c r="E54" s="4"/>
      <c r="F54" s="4"/>
      <c r="G54" s="4"/>
      <c r="H54" s="4"/>
      <c r="I54" s="4"/>
      <c r="J54" s="26"/>
      <c r="K54" s="4"/>
      <c r="L54" s="4"/>
      <c r="M54" s="4"/>
    </row>
  </sheetData>
  <mergeCells count="54">
    <mergeCell ref="D49:H49"/>
    <mergeCell ref="I51:J51"/>
    <mergeCell ref="K51:L51"/>
    <mergeCell ref="I52:J52"/>
    <mergeCell ref="I53:J53"/>
    <mergeCell ref="K53:L53"/>
    <mergeCell ref="D48:H48"/>
    <mergeCell ref="D37:H37"/>
    <mergeCell ref="D38:H38"/>
    <mergeCell ref="D39:H39"/>
    <mergeCell ref="D40:H40"/>
    <mergeCell ref="D41:H41"/>
    <mergeCell ref="D42:H42"/>
    <mergeCell ref="D43:H43"/>
    <mergeCell ref="D44:H44"/>
    <mergeCell ref="D45:H45"/>
    <mergeCell ref="D46:H46"/>
    <mergeCell ref="D47:H47"/>
    <mergeCell ref="D36:H36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D24:H24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12:H12"/>
    <mergeCell ref="C2:L2"/>
    <mergeCell ref="C3:L3"/>
    <mergeCell ref="E4:I4"/>
    <mergeCell ref="I5:K5"/>
    <mergeCell ref="C6:F6"/>
    <mergeCell ref="H6:I6"/>
    <mergeCell ref="C7:F7"/>
    <mergeCell ref="H7:L7"/>
    <mergeCell ref="D9:H9"/>
    <mergeCell ref="D10:H10"/>
    <mergeCell ref="D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F29"/>
  <sheetViews>
    <sheetView workbookViewId="0">
      <selection activeCell="D13" sqref="D13"/>
    </sheetView>
  </sheetViews>
  <sheetFormatPr defaultRowHeight="12.75"/>
  <cols>
    <col min="1" max="1" width="2.28515625" style="69" customWidth="1"/>
    <col min="2" max="2" width="30" style="69" bestFit="1" customWidth="1"/>
    <col min="3" max="3" width="12" style="69" customWidth="1"/>
    <col min="4" max="4" width="10.28515625" style="69" bestFit="1" customWidth="1"/>
    <col min="5" max="5" width="73.7109375" style="69" hidden="1" customWidth="1"/>
    <col min="6" max="6" width="41.5703125" style="69" hidden="1" customWidth="1"/>
    <col min="7" max="16384" width="9.140625" style="69"/>
  </cols>
  <sheetData>
    <row r="2" spans="2:6" ht="19.5">
      <c r="B2" s="68" t="s">
        <v>244</v>
      </c>
    </row>
    <row r="4" spans="2:6">
      <c r="B4" s="70" t="s">
        <v>245</v>
      </c>
    </row>
    <row r="5" spans="2:6">
      <c r="B5" s="70" t="s">
        <v>246</v>
      </c>
    </row>
    <row r="6" spans="2:6">
      <c r="B6" s="70" t="s">
        <v>247</v>
      </c>
    </row>
    <row r="8" spans="2:6" s="72" customFormat="1">
      <c r="B8" s="71" t="s">
        <v>248</v>
      </c>
      <c r="C8" s="71" t="s">
        <v>249</v>
      </c>
      <c r="D8" s="71" t="s">
        <v>250</v>
      </c>
      <c r="E8" s="71" t="s">
        <v>26</v>
      </c>
      <c r="F8" s="71" t="s">
        <v>251</v>
      </c>
    </row>
    <row r="9" spans="2:6">
      <c r="B9" s="73" t="s">
        <v>252</v>
      </c>
      <c r="C9" s="74" t="s">
        <v>253</v>
      </c>
      <c r="D9" s="75" t="e">
        <f>'P&amp;L'!J14/'P&amp;L'!J12</f>
        <v>#DIV/0!</v>
      </c>
      <c r="E9" s="73" t="s">
        <v>254</v>
      </c>
      <c r="F9" s="73" t="s">
        <v>255</v>
      </c>
    </row>
    <row r="10" spans="2:6">
      <c r="B10" s="73" t="s">
        <v>256</v>
      </c>
      <c r="C10" s="74" t="s">
        <v>253</v>
      </c>
      <c r="D10" s="75" t="e">
        <f>('P&amp;L'!J24-'P&amp;L'!J17)/'P&amp;L'!J12</f>
        <v>#DIV/0!</v>
      </c>
      <c r="E10" s="73" t="s">
        <v>257</v>
      </c>
      <c r="F10" s="73" t="s">
        <v>258</v>
      </c>
    </row>
    <row r="11" spans="2:6">
      <c r="B11" s="73" t="s">
        <v>259</v>
      </c>
      <c r="C11" s="74" t="s">
        <v>253</v>
      </c>
      <c r="D11" s="75" t="e">
        <f>'P&amp;L'!J24/'P&amp;L'!J12</f>
        <v>#DIV/0!</v>
      </c>
      <c r="E11" s="73" t="s">
        <v>260</v>
      </c>
      <c r="F11" s="73" t="s">
        <v>261</v>
      </c>
    </row>
    <row r="12" spans="2:6">
      <c r="B12" s="73" t="s">
        <v>262</v>
      </c>
      <c r="C12" s="74" t="s">
        <v>253</v>
      </c>
      <c r="D12" s="75" t="e">
        <f>'P&amp;L'!J27/'P&amp;L'!J12</f>
        <v>#DIV/0!</v>
      </c>
      <c r="E12" s="73" t="s">
        <v>263</v>
      </c>
      <c r="F12" s="73" t="s">
        <v>264</v>
      </c>
    </row>
    <row r="13" spans="2:6">
      <c r="B13" s="73" t="s">
        <v>265</v>
      </c>
      <c r="C13" s="74" t="s">
        <v>253</v>
      </c>
      <c r="D13" s="75" t="e">
        <f>'P&amp;L'!J27/BS!N91</f>
        <v>#DIV/0!</v>
      </c>
      <c r="E13" s="73" t="s">
        <v>266</v>
      </c>
      <c r="F13" s="73" t="s">
        <v>267</v>
      </c>
    </row>
    <row r="14" spans="2:6">
      <c r="B14" s="73" t="s">
        <v>268</v>
      </c>
      <c r="C14" s="74" t="s">
        <v>253</v>
      </c>
      <c r="D14" s="75" t="e">
        <f>('P&amp;L'!J24-'P&amp;L'!J17)/((BS!N64+BS!P64)/2)</f>
        <v>#DIV/0!</v>
      </c>
      <c r="E14" s="73" t="s">
        <v>269</v>
      </c>
      <c r="F14" s="73" t="s">
        <v>270</v>
      </c>
    </row>
    <row r="15" spans="2:6">
      <c r="B15" s="73" t="s">
        <v>271</v>
      </c>
      <c r="C15" s="74" t="s">
        <v>253</v>
      </c>
      <c r="D15" s="75" t="e">
        <f>('P&amp;L'!J27/'P&amp;L'!J12)*('P&amp;L'!J12/BS!N64)</f>
        <v>#DIV/0!</v>
      </c>
      <c r="E15" s="73" t="s">
        <v>272</v>
      </c>
      <c r="F15" s="73" t="s">
        <v>273</v>
      </c>
    </row>
    <row r="16" spans="2:6" hidden="1">
      <c r="B16" s="73" t="s">
        <v>274</v>
      </c>
      <c r="C16" s="74" t="s">
        <v>275</v>
      </c>
      <c r="D16" s="75"/>
      <c r="E16" s="73" t="s">
        <v>276</v>
      </c>
      <c r="F16" s="73" t="s">
        <v>277</v>
      </c>
    </row>
    <row r="17" spans="2:6" hidden="1">
      <c r="B17" s="73" t="s">
        <v>278</v>
      </c>
      <c r="C17" s="74"/>
      <c r="D17" s="75"/>
      <c r="E17" s="73" t="s">
        <v>279</v>
      </c>
      <c r="F17" s="73"/>
    </row>
    <row r="18" spans="2:6">
      <c r="B18" s="73" t="s">
        <v>280</v>
      </c>
      <c r="C18" s="74" t="s">
        <v>253</v>
      </c>
      <c r="D18" s="75" t="e">
        <f>BS!N12/BS!N67</f>
        <v>#DIV/0!</v>
      </c>
      <c r="E18" s="73" t="s">
        <v>281</v>
      </c>
      <c r="F18" s="73" t="s">
        <v>282</v>
      </c>
    </row>
    <row r="19" spans="2:6">
      <c r="B19" s="73" t="s">
        <v>283</v>
      </c>
      <c r="C19" s="74" t="s">
        <v>253</v>
      </c>
      <c r="D19" s="75" t="e">
        <f>(BS!N13+BS!N16+BS!N19)/BS!N67</f>
        <v>#DIV/0!</v>
      </c>
      <c r="E19" s="73" t="s">
        <v>284</v>
      </c>
      <c r="F19" s="73" t="s">
        <v>285</v>
      </c>
    </row>
    <row r="20" spans="2:6">
      <c r="B20" s="73" t="s">
        <v>286</v>
      </c>
      <c r="C20" s="74" t="s">
        <v>287</v>
      </c>
      <c r="D20" s="76" t="e">
        <f>'P&amp;L'!J12/((BS!N19+BS!P19)/2)</f>
        <v>#DIV/0!</v>
      </c>
      <c r="E20" s="73" t="s">
        <v>288</v>
      </c>
      <c r="F20" s="73" t="s">
        <v>289</v>
      </c>
    </row>
    <row r="21" spans="2:6">
      <c r="B21" s="73" t="s">
        <v>290</v>
      </c>
      <c r="C21" s="74" t="s">
        <v>291</v>
      </c>
      <c r="D21" s="76" t="e">
        <f>365/D20</f>
        <v>#DIV/0!</v>
      </c>
      <c r="E21" s="73" t="s">
        <v>292</v>
      </c>
      <c r="F21" s="73"/>
    </row>
    <row r="22" spans="2:6">
      <c r="B22" s="73" t="s">
        <v>293</v>
      </c>
      <c r="C22" s="74" t="s">
        <v>287</v>
      </c>
      <c r="D22" s="77" t="e">
        <f>'P&amp;L'!J13/((BS!N26+BS!P26)/2)</f>
        <v>#DIV/0!</v>
      </c>
      <c r="E22" s="73" t="s">
        <v>294</v>
      </c>
      <c r="F22" s="73" t="s">
        <v>295</v>
      </c>
    </row>
    <row r="23" spans="2:6">
      <c r="B23" s="73" t="s">
        <v>296</v>
      </c>
      <c r="C23" s="74" t="s">
        <v>291</v>
      </c>
      <c r="D23" s="76" t="e">
        <f>365/D22</f>
        <v>#DIV/0!</v>
      </c>
      <c r="E23" s="73" t="s">
        <v>297</v>
      </c>
      <c r="F23" s="73"/>
    </row>
    <row r="24" spans="2:6">
      <c r="B24" s="73" t="s">
        <v>298</v>
      </c>
      <c r="C24" s="74" t="s">
        <v>287</v>
      </c>
      <c r="D24" s="77" t="e">
        <f>'P&amp;L'!J12/((BS!N64+BS!P64)/2)</f>
        <v>#DIV/0!</v>
      </c>
      <c r="E24" s="73" t="s">
        <v>299</v>
      </c>
      <c r="F24" s="73" t="s">
        <v>300</v>
      </c>
    </row>
    <row r="25" spans="2:6">
      <c r="B25" s="73" t="s">
        <v>301</v>
      </c>
      <c r="C25" s="78" t="s">
        <v>253</v>
      </c>
      <c r="D25" s="75" t="e">
        <f>BS!N66/BS!N89</f>
        <v>#DIV/0!</v>
      </c>
      <c r="E25" s="73" t="s">
        <v>302</v>
      </c>
      <c r="F25" s="73" t="s">
        <v>303</v>
      </c>
    </row>
    <row r="26" spans="2:6">
      <c r="B26" s="79"/>
      <c r="C26" s="80"/>
      <c r="D26" s="79"/>
      <c r="E26" s="79"/>
      <c r="F26" s="79"/>
    </row>
    <row r="27" spans="2:6">
      <c r="C27" s="81"/>
    </row>
    <row r="29" spans="2:6">
      <c r="B29" s="8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BCDSPS</vt:lpstr>
      <vt:lpstr>P&amp;L</vt:lpstr>
      <vt:lpstr>BS</vt:lpstr>
      <vt:lpstr>LCTTGT</vt:lpstr>
      <vt:lpstr>CS</vt:lpstr>
      <vt:lpstr>Ma_CĐTK</vt:lpstr>
      <vt:lpstr>SDCo_CK</vt:lpstr>
      <vt:lpstr>SDCo_DK</vt:lpstr>
      <vt:lpstr>SDNo_CK</vt:lpstr>
      <vt:lpstr>SDNo_DK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phuonglnv</dc:creator>
  <cp:lastModifiedBy>huongnth</cp:lastModifiedBy>
  <dcterms:created xsi:type="dcterms:W3CDTF">2014-02-21T09:42:18Z</dcterms:created>
  <dcterms:modified xsi:type="dcterms:W3CDTF">2015-06-05T10:39:20Z</dcterms:modified>
</cp:coreProperties>
</file>