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13_ncr:1_{935C28F6-1748-4612-ABAD-80F7139BC105}" xr6:coauthVersionLast="47" xr6:coauthVersionMax="47" xr10:uidLastSave="{00000000-0000-0000-0000-000000000000}"/>
  <bookViews>
    <workbookView xWindow="-4575" yWindow="-16200" windowWidth="14610" windowHeight="15585" activeTab="1" xr2:uid="{5CFA19D2-E03E-584E-9090-E1B0A1965CB1}"/>
  </bookViews>
  <sheets>
    <sheet name="Sem1" sheetId="1" r:id="rId1"/>
    <sheet name="Sem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4" i="2" l="1"/>
  <c r="E124" i="2" s="1"/>
  <c r="G121" i="2"/>
  <c r="H121" i="2" s="1"/>
  <c r="G120" i="2"/>
  <c r="H120" i="2" s="1"/>
  <c r="G119" i="2"/>
  <c r="H119" i="2" s="1"/>
  <c r="G118" i="2"/>
  <c r="H118" i="2" s="1"/>
  <c r="D114" i="2"/>
  <c r="E114" i="2" s="1"/>
  <c r="G111" i="2"/>
  <c r="H111" i="2" s="1"/>
  <c r="G110" i="2"/>
  <c r="H110" i="2" s="1"/>
  <c r="G109" i="2"/>
  <c r="H109" i="2" s="1"/>
  <c r="G108" i="2"/>
  <c r="H108" i="2" s="1"/>
  <c r="D104" i="2"/>
  <c r="E104" i="2" s="1"/>
  <c r="G101" i="2"/>
  <c r="H101" i="2" s="1"/>
  <c r="G100" i="2"/>
  <c r="H100" i="2" s="1"/>
  <c r="G99" i="2"/>
  <c r="H99" i="2" s="1"/>
  <c r="G98" i="2"/>
  <c r="H98" i="2" s="1"/>
  <c r="D94" i="2"/>
  <c r="E94" i="2" s="1"/>
  <c r="G91" i="2"/>
  <c r="G90" i="2"/>
  <c r="G89" i="2"/>
  <c r="G88" i="2"/>
  <c r="H88" i="2" s="1"/>
  <c r="D84" i="2"/>
  <c r="E84" i="2" s="1"/>
  <c r="G82" i="2"/>
  <c r="H82" i="2" s="1"/>
  <c r="G81" i="2"/>
  <c r="H81" i="2" s="1"/>
  <c r="G80" i="2"/>
  <c r="H80" i="2" s="1"/>
  <c r="G79" i="2"/>
  <c r="H79" i="2" s="1"/>
  <c r="D75" i="2"/>
  <c r="E75" i="2" s="1"/>
  <c r="G73" i="2"/>
  <c r="H73" i="2" s="1"/>
  <c r="G72" i="2"/>
  <c r="H72" i="2" s="1"/>
  <c r="G71" i="2"/>
  <c r="H71" i="2" s="1"/>
  <c r="G70" i="2"/>
  <c r="H70" i="2" s="1"/>
  <c r="H74" i="2" s="1"/>
  <c r="D66" i="2"/>
  <c r="E66" i="2" s="1"/>
  <c r="G64" i="2"/>
  <c r="H64" i="2" s="1"/>
  <c r="G63" i="2"/>
  <c r="H63" i="2" s="1"/>
  <c r="G62" i="2"/>
  <c r="H62" i="2" s="1"/>
  <c r="G61" i="2"/>
  <c r="H61" i="2" s="1"/>
  <c r="D57" i="2"/>
  <c r="E57" i="2" s="1"/>
  <c r="G55" i="2"/>
  <c r="H55" i="2" s="1"/>
  <c r="G54" i="2"/>
  <c r="H54" i="2" s="1"/>
  <c r="G53" i="2"/>
  <c r="H53" i="2" s="1"/>
  <c r="G52" i="2"/>
  <c r="H52" i="2" s="1"/>
  <c r="D48" i="2"/>
  <c r="E48" i="2" s="1"/>
  <c r="G45" i="2"/>
  <c r="H45" i="2" s="1"/>
  <c r="G44" i="2"/>
  <c r="G43" i="2"/>
  <c r="H43" i="2" s="1"/>
  <c r="G42" i="2"/>
  <c r="H42" i="2" s="1"/>
  <c r="D38" i="2"/>
  <c r="E38" i="2" s="1"/>
  <c r="G35" i="2"/>
  <c r="H35" i="2" s="1"/>
  <c r="G34" i="2"/>
  <c r="H34" i="2" s="1"/>
  <c r="G33" i="2"/>
  <c r="H33" i="2" s="1"/>
  <c r="G32" i="2"/>
  <c r="H32" i="2" s="1"/>
  <c r="D28" i="2"/>
  <c r="E28" i="2" s="1"/>
  <c r="G26" i="2"/>
  <c r="G25" i="2"/>
  <c r="G24" i="2"/>
  <c r="G23" i="2"/>
  <c r="D19" i="2"/>
  <c r="E19" i="2" s="1"/>
  <c r="G16" i="2"/>
  <c r="H16" i="2" s="1"/>
  <c r="G15" i="2"/>
  <c r="H15" i="2" s="1"/>
  <c r="G14" i="2"/>
  <c r="G13" i="2"/>
  <c r="H13" i="2" s="1"/>
  <c r="D9" i="2"/>
  <c r="E9" i="2" s="1"/>
  <c r="G7" i="2"/>
  <c r="H7" i="2" s="1"/>
  <c r="G6" i="2"/>
  <c r="H6" i="2" s="1"/>
  <c r="G5" i="2"/>
  <c r="H5" i="2" s="1"/>
  <c r="G4" i="2"/>
  <c r="H4" i="2" s="1"/>
  <c r="D99" i="1"/>
  <c r="E99" i="1" s="1"/>
  <c r="G97" i="1"/>
  <c r="H97" i="1" s="1"/>
  <c r="G96" i="1"/>
  <c r="H96" i="1" s="1"/>
  <c r="G95" i="1"/>
  <c r="H95" i="1" s="1"/>
  <c r="G94" i="1"/>
  <c r="D90" i="1"/>
  <c r="G87" i="1"/>
  <c r="G86" i="1"/>
  <c r="H86" i="1" s="1"/>
  <c r="G85" i="1"/>
  <c r="H85" i="1" s="1"/>
  <c r="G84" i="1"/>
  <c r="G88" i="1" s="1"/>
  <c r="D80" i="1"/>
  <c r="E80" i="1" s="1"/>
  <c r="G77" i="1"/>
  <c r="H77" i="1" s="1"/>
  <c r="G76" i="1"/>
  <c r="H76" i="1" s="1"/>
  <c r="G75" i="1"/>
  <c r="H75" i="1" s="1"/>
  <c r="G74" i="1"/>
  <c r="D70" i="1"/>
  <c r="H69" i="1" s="1"/>
  <c r="G69" i="1"/>
  <c r="G68" i="1"/>
  <c r="H68" i="1" s="1"/>
  <c r="G67" i="1"/>
  <c r="H67" i="1" s="1"/>
  <c r="G66" i="1"/>
  <c r="G70" i="1" s="1"/>
  <c r="D62" i="1"/>
  <c r="E62" i="1" s="1"/>
  <c r="G61" i="1"/>
  <c r="H61" i="1" s="1"/>
  <c r="G60" i="1"/>
  <c r="H60" i="1" s="1"/>
  <c r="G59" i="1"/>
  <c r="H59" i="1" s="1"/>
  <c r="G58" i="1"/>
  <c r="G53" i="1"/>
  <c r="H53" i="1" s="1"/>
  <c r="D53" i="1"/>
  <c r="E53" i="1" s="1"/>
  <c r="G52" i="1"/>
  <c r="G51" i="1"/>
  <c r="H51" i="1" s="1"/>
  <c r="G50" i="1"/>
  <c r="G54" i="1" s="1"/>
  <c r="D46" i="1"/>
  <c r="E46" i="1" s="1"/>
  <c r="G45" i="1"/>
  <c r="H45" i="1" s="1"/>
  <c r="G44" i="1"/>
  <c r="H44" i="1" s="1"/>
  <c r="H43" i="1"/>
  <c r="G43" i="1"/>
  <c r="G42" i="1"/>
  <c r="D38" i="1"/>
  <c r="G36" i="1"/>
  <c r="H36" i="1" s="1"/>
  <c r="G35" i="1"/>
  <c r="G34" i="1"/>
  <c r="H34" i="1" s="1"/>
  <c r="G33" i="1"/>
  <c r="D29" i="1"/>
  <c r="G25" i="1"/>
  <c r="H25" i="1" s="1"/>
  <c r="G24" i="1"/>
  <c r="H24" i="1" s="1"/>
  <c r="G23" i="1"/>
  <c r="H23" i="1" s="1"/>
  <c r="G22" i="1"/>
  <c r="G26" i="1" s="1"/>
  <c r="D18" i="1"/>
  <c r="H16" i="1" s="1"/>
  <c r="G17" i="1"/>
  <c r="H17" i="1" s="1"/>
  <c r="G16" i="1"/>
  <c r="G15" i="1"/>
  <c r="G14" i="1"/>
  <c r="G18" i="1" s="1"/>
  <c r="D10" i="1"/>
  <c r="G7" i="1"/>
  <c r="G6" i="1"/>
  <c r="H6" i="1" s="1"/>
  <c r="G5" i="1"/>
  <c r="H5" i="1" s="1"/>
  <c r="G4" i="1"/>
  <c r="G8" i="1" s="1"/>
  <c r="H89" i="2" l="1"/>
  <c r="H90" i="2"/>
  <c r="H91" i="2"/>
  <c r="H66" i="1"/>
  <c r="H70" i="1" s="1"/>
  <c r="H102" i="2"/>
  <c r="H22" i="1"/>
  <c r="H50" i="1"/>
  <c r="H7" i="1"/>
  <c r="G37" i="1"/>
  <c r="H52" i="1"/>
  <c r="H87" i="1"/>
  <c r="H88" i="1" s="1"/>
  <c r="H14" i="2"/>
  <c r="H17" i="2" s="1"/>
  <c r="H44" i="2"/>
  <c r="H46" i="2" s="1"/>
  <c r="H4" i="1"/>
  <c r="H8" i="1" s="1"/>
  <c r="H94" i="1"/>
  <c r="H98" i="1" s="1"/>
  <c r="E10" i="1"/>
  <c r="E70" i="1"/>
  <c r="H74" i="1"/>
  <c r="H78" i="1" s="1"/>
  <c r="H84" i="1"/>
  <c r="H23" i="2"/>
  <c r="H35" i="1"/>
  <c r="G62" i="1"/>
  <c r="H24" i="2"/>
  <c r="H27" i="2" s="1"/>
  <c r="E29" i="1"/>
  <c r="H15" i="1"/>
  <c r="H25" i="2"/>
  <c r="G46" i="1"/>
  <c r="H26" i="2"/>
  <c r="H92" i="2"/>
  <c r="H122" i="2"/>
  <c r="G92" i="2"/>
  <c r="H65" i="2"/>
  <c r="H36" i="2"/>
  <c r="H8" i="2"/>
  <c r="H83" i="2"/>
  <c r="H112" i="2"/>
  <c r="H56" i="2"/>
  <c r="G56" i="2"/>
  <c r="G112" i="2"/>
  <c r="G36" i="2"/>
  <c r="G17" i="2"/>
  <c r="G74" i="2"/>
  <c r="G8" i="2"/>
  <c r="G27" i="2"/>
  <c r="G46" i="2"/>
  <c r="G65" i="2"/>
  <c r="G83" i="2"/>
  <c r="G102" i="2"/>
  <c r="G122" i="2"/>
  <c r="H26" i="1"/>
  <c r="H46" i="1"/>
  <c r="H14" i="1"/>
  <c r="H33" i="1"/>
  <c r="G98" i="1"/>
  <c r="E18" i="1"/>
  <c r="E90" i="1"/>
  <c r="E38" i="1"/>
  <c r="G78" i="1"/>
  <c r="H58" i="1"/>
  <c r="H62" i="1" s="1"/>
  <c r="H37" i="1" l="1"/>
  <c r="H54" i="1"/>
  <c r="H18" i="1"/>
</calcChain>
</file>

<file path=xl/sharedStrings.xml><?xml version="1.0" encoding="utf-8"?>
<sst xmlns="http://schemas.openxmlformats.org/spreadsheetml/2006/main" count="532" uniqueCount="107">
  <si>
    <t>Tung Nam Nguyen</t>
  </si>
  <si>
    <t>WEEK 0</t>
  </si>
  <si>
    <t>Task No.</t>
  </si>
  <si>
    <t>Task</t>
  </si>
  <si>
    <t>Category</t>
  </si>
  <si>
    <t>Time Spent (Mins)</t>
  </si>
  <si>
    <t>Time Spent</t>
  </si>
  <si>
    <t>Percentage</t>
  </si>
  <si>
    <t>1st Group Meeting online 10/07</t>
  </si>
  <si>
    <t>Group</t>
  </si>
  <si>
    <t>Admin</t>
  </si>
  <si>
    <t>Rewatch the second group meeting records as I am unable to attend the meeting</t>
  </si>
  <si>
    <t xml:space="preserve">3rd Group Meeting online 22/07 with GitHub workshop </t>
  </si>
  <si>
    <t>Research</t>
  </si>
  <si>
    <t>Data Extracting, Video frame extraction and finalise the fall and no fall dataset</t>
  </si>
  <si>
    <t>Project</t>
  </si>
  <si>
    <t>Total Time Spent (Mins)</t>
  </si>
  <si>
    <t>WEEK 1</t>
  </si>
  <si>
    <t>Group Meeting Online</t>
  </si>
  <si>
    <t>Group Meeting Offline 1</t>
  </si>
  <si>
    <t>Group Meeting Offline 2</t>
  </si>
  <si>
    <t>Review UI FIgma and React documentation</t>
  </si>
  <si>
    <t>Adjust the datasets to better align with the requirements</t>
  </si>
  <si>
    <t>Code and debug the UI</t>
  </si>
  <si>
    <t>WEEK 2</t>
  </si>
  <si>
    <t>Make changes to the dataset according to the latest naming convention, format </t>
  </si>
  <si>
    <t>Software Code debugging </t>
  </si>
  <si>
    <t>Group Meeting </t>
  </si>
  <si>
    <t>Friday Work Session </t>
  </si>
  <si>
    <t>Create an outline of what to write for the documentation in Week 3 </t>
  </si>
  <si>
    <t>WEEK 3</t>
  </si>
  <si>
    <t>Work on the documentation of the test plan</t>
  </si>
  <si>
    <t>Group Meeting</t>
  </si>
  <si>
    <t>Friday Work Session to discuss the latest project scope, UI</t>
  </si>
  <si>
    <t>Learn Python for UI development as the project change, no more UI in Reacts</t>
  </si>
  <si>
    <t>WEEK 4</t>
  </si>
  <si>
    <t>Finalise Test Plan section 1and 3</t>
  </si>
  <si>
    <t>Friday Work Session to discuss the UI</t>
  </si>
  <si>
    <t>WEEK 5</t>
  </si>
  <si>
    <t>Attended group meeting and UI design team meeting on Monday</t>
  </si>
  <si>
    <t>Client meeting to present the UI</t>
  </si>
  <si>
    <t>Read about the current technology of applying GUI in Python and Tkinter (Documentation + Youtube Video)</t>
  </si>
  <si>
    <t>`</t>
  </si>
  <si>
    <t>Code the UI platform</t>
  </si>
  <si>
    <t>WEEK 6</t>
  </si>
  <si>
    <t>Developing + debugging + implementing the logic and functionalities</t>
  </si>
  <si>
    <t>Writing the test files for all the class</t>
  </si>
  <si>
    <t>WEEK 7</t>
  </si>
  <si>
    <t>Attended group meeting</t>
  </si>
  <si>
    <t>Client Meeting</t>
  </si>
  <si>
    <t xml:space="preserve">Revise and finish develping the test scripts </t>
  </si>
  <si>
    <t>Write the test report based on the test scripts</t>
  </si>
  <si>
    <t>Finish developing the website</t>
  </si>
  <si>
    <t>WEEK 8</t>
  </si>
  <si>
    <t>Test Report Section 7.1</t>
  </si>
  <si>
    <t>Meeting with Leon to discuss problems and changes based on the usability evaluation and commit the changes</t>
  </si>
  <si>
    <t>Revise Project Plan</t>
  </si>
  <si>
    <t>WEEK 9</t>
  </si>
  <si>
    <t>Gave a try to fix the UI in term of responsiveness as Python UI does not really support this  
Grid (Containers) can be fixed to be responsiveness when resized the window by using  
However, after several attemps, when I tried to fix the responsiveness of the Label (Text), it does not work as expected, so I had to come up with optimal Label font size when resizing</t>
  </si>
  <si>
    <t>Implement the pop up notification and sound alert when the fall is detected</t>
  </si>
  <si>
    <t>Have a work session with Garrich on Monday to discuss about UI and model integration</t>
  </si>
  <si>
    <t>Attemped to integrated the model to the video feed by storing the processed frame into a quueu but it did not work</t>
  </si>
  <si>
    <t xml:space="preserve">Integrated the model and the UI by incorportating the main.py (the main file of running the model pipelines) to the video_feed component. </t>
  </si>
  <si>
    <t>WEEK 10</t>
  </si>
  <si>
    <t>Meeting With Nick and Garrich to do the following things:
- Client meeting to show or latest product and discuss potential changes 
-Show and discuss the product and how to apply those changes
- Work distribution for the last 2 weeks</t>
  </si>
  <si>
    <t>+ Resolve busy waiting problem with the sound effect and the loop for creating pop up overlapping each other by using after method to check for the sound to cancel after a certain amount of time  
+ I also create the fall_event_active flag in the triiger_fall_detection to ensure only one fall detection is handled at a time. If a fall event is active, it return to avoid multiple detections occuring at the same time 
+ Make really small changes to the pop up to record the probalitiy instead of response time</t>
  </si>
  <si>
    <t>WEEK 11</t>
  </si>
  <si>
    <t>Complete the User Technical Documentation + Document Review</t>
  </si>
  <si>
    <t>Tried to push everything to Docker Hub: 
+ Successfully push for Mac Operating System 
+ Unsuccessful fpr window due to version incompatability for some frameworks 
=&gt; Decide to try one more time, if not, then move on with the other tasks</t>
  </si>
  <si>
    <t xml:space="preserve">Review Nick Video </t>
  </si>
  <si>
    <t>WEEK 12</t>
  </si>
  <si>
    <t>Have a meeting with Nick and Garrich to discuss about the submission, have an individual meeting to discuss the problem in term of requirements file, when sometimes we applied the requirements files, some libraries were not installed</t>
  </si>
  <si>
    <t>Finalise the user manual</t>
  </si>
  <si>
    <t>Finalise the Project with Nick, solve bugs in the program when fall happen to early</t>
  </si>
  <si>
    <t>WEEK 1 &amp; 2</t>
  </si>
  <si>
    <t>Team Meeting 1</t>
  </si>
  <si>
    <t>Team Meeting 2</t>
  </si>
  <si>
    <t>Write and Format Draft Client Email</t>
  </si>
  <si>
    <t xml:space="preserve">Online Lecture </t>
  </si>
  <si>
    <t>Reading and Researching the Project</t>
  </si>
  <si>
    <t xml:space="preserve">Supervisor Meeting </t>
  </si>
  <si>
    <t>Begin to read and draft the project plan for submission</t>
  </si>
  <si>
    <t>Working on Project Plan</t>
  </si>
  <si>
    <t xml:space="preserve">Working on SQAP </t>
  </si>
  <si>
    <t>Communication With Group Member</t>
  </si>
  <si>
    <t>Researching For Clients</t>
  </si>
  <si>
    <t>Organizing the files</t>
  </si>
  <si>
    <t xml:space="preserve">F2F Team Meeting </t>
  </si>
  <si>
    <t>Supervisor Meeting</t>
  </si>
  <si>
    <t>Research: Client Presentation</t>
  </si>
  <si>
    <t>Working On The SADR Documentation</t>
  </si>
  <si>
    <t>SARD Documents</t>
  </si>
  <si>
    <t>Studying ML Content on Coursera</t>
  </si>
  <si>
    <t>Project Plan and SQAP Review</t>
  </si>
  <si>
    <t>Generate Video Presentation Idea</t>
  </si>
  <si>
    <t>Start to group the dataset into folders</t>
  </si>
  <si>
    <t xml:space="preserve">Individual Study </t>
  </si>
  <si>
    <t>Generate the Detail System Design and Research Report</t>
  </si>
  <si>
    <t>Group Meeting to discuss the next steps</t>
  </si>
  <si>
    <t>Data Processing: Fall and No Fall for the CAUCAFALL Dataset</t>
  </si>
  <si>
    <t>Final Update on the SQAP</t>
  </si>
  <si>
    <t>Read the past documentations and prepare for the Q and A section for the video presentation</t>
  </si>
  <si>
    <t>Q and A Presentation Preparation Session</t>
  </si>
  <si>
    <t xml:space="preserve">Group Meeting to discuss with others </t>
  </si>
  <si>
    <t>Review every document</t>
  </si>
  <si>
    <t>Final Update on the Detailed Design and Implementation</t>
  </si>
  <si>
    <t>Peer Review + Contribution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</si>
</sst>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Aptos Narrow"/>
      <family val="2"/>
      <scheme val="minor"/>
    </font>
    <font>
      <sz val="12"/>
      <color theme="1"/>
      <name val="Aptos Narrow"/>
      <family val="2"/>
      <scheme val="minor"/>
    </font>
    <font>
      <b/>
      <sz val="12"/>
      <color theme="1"/>
      <name val="Aptos Narrow"/>
      <family val="2"/>
      <scheme val="minor"/>
    </font>
    <font>
      <b/>
      <sz val="12"/>
      <color rgb="FF000000"/>
      <name val="Ebrima"/>
      <charset val="1"/>
    </font>
    <font>
      <sz val="12"/>
      <color rgb="FF000000"/>
      <name val="Aptos Narrow"/>
      <family val="2"/>
      <scheme val="minor"/>
    </font>
    <font>
      <i/>
      <sz val="12"/>
      <color theme="1"/>
      <name val="Aptos Narrow"/>
      <family val="2"/>
      <scheme val="minor"/>
    </font>
    <font>
      <b/>
      <sz val="16"/>
      <color rgb="FF000000"/>
      <name val="Ebrima"/>
      <charset val="1"/>
    </font>
    <font>
      <sz val="11"/>
      <color rgb="FF000000"/>
      <name val="Aptos Narrow"/>
      <family val="2"/>
      <scheme val="minor"/>
    </font>
    <font>
      <b/>
      <sz val="12"/>
      <color rgb="FF000000"/>
      <name val="Aptos Narrow"/>
      <family val="2"/>
      <scheme val="minor"/>
    </font>
    <font>
      <b/>
      <sz val="11"/>
      <color rgb="FF000000"/>
      <name val="Aptos Narrow"/>
      <family val="2"/>
      <scheme val="minor"/>
    </font>
    <font>
      <b/>
      <sz val="11"/>
      <color theme="1"/>
      <name val="Aptos Narrow"/>
      <family val="2"/>
      <scheme val="minor"/>
    </font>
    <font>
      <i/>
      <sz val="11"/>
      <color theme="1"/>
      <name val="Aptos Narrow"/>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1">
    <xf numFmtId="0" fontId="0" fillId="0" borderId="0" xfId="0"/>
    <xf numFmtId="0" fontId="4" fillId="0" borderId="0" xfId="0" applyFont="1"/>
    <xf numFmtId="0" fontId="1" fillId="0" borderId="0" xfId="0" applyFont="1"/>
    <xf numFmtId="0" fontId="1" fillId="0" borderId="2" xfId="0" applyFont="1" applyBorder="1"/>
    <xf numFmtId="0" fontId="1" fillId="0" borderId="3" xfId="0" applyFont="1" applyBorder="1"/>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1" fillId="0" borderId="4" xfId="0" applyFont="1" applyBorder="1" applyAlignment="1">
      <alignment vertical="top"/>
    </xf>
    <xf numFmtId="0" fontId="1" fillId="0" borderId="0" xfId="0" applyFont="1" applyAlignment="1">
      <alignment wrapText="1"/>
    </xf>
    <xf numFmtId="0" fontId="1" fillId="0" borderId="0" xfId="0" applyFont="1" applyAlignment="1">
      <alignment horizontal="center" vertical="top"/>
    </xf>
    <xf numFmtId="0" fontId="1" fillId="0" borderId="0" xfId="0" applyFont="1" applyAlignment="1">
      <alignment vertical="top"/>
    </xf>
    <xf numFmtId="0" fontId="5" fillId="0" borderId="0" xfId="0" applyFont="1"/>
    <xf numFmtId="164" fontId="1" fillId="0" borderId="5" xfId="1" applyNumberFormat="1" applyFont="1" applyBorder="1"/>
    <xf numFmtId="0" fontId="1" fillId="0" borderId="0" xfId="0" applyFont="1" applyAlignment="1">
      <alignment horizontal="left" vertical="center" wrapText="1"/>
    </xf>
    <xf numFmtId="9" fontId="1" fillId="0" borderId="5" xfId="0" applyNumberFormat="1" applyFont="1" applyBorder="1"/>
    <xf numFmtId="0" fontId="1" fillId="0" borderId="6" xfId="0" applyFont="1" applyBorder="1"/>
    <xf numFmtId="0" fontId="2" fillId="0" borderId="7" xfId="0" applyFont="1" applyBorder="1" applyAlignment="1">
      <alignment horizontal="right" indent="1"/>
    </xf>
    <xf numFmtId="0" fontId="2" fillId="0" borderId="7" xfId="0" applyFont="1" applyBorder="1"/>
    <xf numFmtId="0" fontId="2" fillId="0" borderId="7" xfId="0" applyFont="1" applyBorder="1" applyAlignment="1">
      <alignment horizontal="right"/>
    </xf>
    <xf numFmtId="0" fontId="1" fillId="0" borderId="7" xfId="0" applyFont="1" applyBorder="1"/>
    <xf numFmtId="0" fontId="1" fillId="0" borderId="8" xfId="0" applyFont="1" applyBorder="1"/>
    <xf numFmtId="0" fontId="1" fillId="0" borderId="4" xfId="0" applyFont="1" applyBorder="1"/>
    <xf numFmtId="0" fontId="1" fillId="0" borderId="0" xfId="0" applyFont="1" applyAlignment="1">
      <alignment horizontal="center"/>
    </xf>
    <xf numFmtId="0" fontId="1" fillId="0" borderId="5" xfId="0" applyFont="1" applyBorder="1"/>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xf>
    <xf numFmtId="9" fontId="1" fillId="0" borderId="5" xfId="1" applyFont="1" applyBorder="1"/>
    <xf numFmtId="0" fontId="1" fillId="0" borderId="0" xfId="0" applyFont="1" applyAlignment="1">
      <alignment horizontal="right" vertical="top"/>
    </xf>
    <xf numFmtId="0" fontId="1" fillId="0" borderId="4" xfId="0" applyFont="1" applyBorder="1" applyAlignment="1">
      <alignment vertical="center"/>
    </xf>
    <xf numFmtId="0" fontId="1" fillId="0" borderId="0" xfId="0" applyFont="1" applyAlignment="1">
      <alignment horizontal="left" wrapText="1"/>
    </xf>
    <xf numFmtId="0" fontId="1" fillId="0" borderId="0" xfId="0" applyFont="1" applyAlignment="1">
      <alignment horizontal="center" vertical="center"/>
    </xf>
    <xf numFmtId="0" fontId="1" fillId="0" borderId="0" xfId="0" applyFont="1" applyAlignment="1">
      <alignment vertical="top" wrapText="1"/>
    </xf>
    <xf numFmtId="0" fontId="1" fillId="0" borderId="0" xfId="0" applyFont="1" applyAlignment="1">
      <alignment vertical="center"/>
    </xf>
    <xf numFmtId="49" fontId="1" fillId="0" borderId="0" xfId="0" applyNumberFormat="1" applyFont="1" applyAlignment="1">
      <alignment horizontal="left" vertical="top" wrapText="1"/>
    </xf>
    <xf numFmtId="0" fontId="1" fillId="0" borderId="0" xfId="0" applyFont="1" applyAlignment="1">
      <alignment horizontal="left" vertical="center"/>
    </xf>
    <xf numFmtId="0" fontId="7" fillId="0" borderId="0" xfId="0" applyFont="1"/>
    <xf numFmtId="0" fontId="7" fillId="0" borderId="2" xfId="0" applyFont="1" applyBorder="1"/>
    <xf numFmtId="0" fontId="0" fillId="0" borderId="2" xfId="0" applyBorder="1"/>
    <xf numFmtId="0" fontId="0" fillId="0" borderId="3" xfId="0" applyBorder="1"/>
    <xf numFmtId="0" fontId="9" fillId="0" borderId="4" xfId="0" applyFont="1" applyBorder="1" applyAlignment="1">
      <alignment horizontal="center"/>
    </xf>
    <xf numFmtId="0" fontId="9" fillId="0" borderId="0" xfId="0" applyFont="1" applyAlignment="1">
      <alignment horizontal="center"/>
    </xf>
    <xf numFmtId="0" fontId="10" fillId="0" borderId="0" xfId="0" applyFont="1" applyAlignment="1">
      <alignment horizontal="center"/>
    </xf>
    <xf numFmtId="0" fontId="10" fillId="0" borderId="5" xfId="0" applyFont="1" applyBorder="1" applyAlignment="1">
      <alignment horizontal="center"/>
    </xf>
    <xf numFmtId="0" fontId="7" fillId="0" borderId="4" xfId="0" applyFont="1" applyBorder="1"/>
    <xf numFmtId="0" fontId="7" fillId="0" borderId="0" xfId="0" applyFont="1" applyAlignment="1">
      <alignment horizontal="left"/>
    </xf>
    <xf numFmtId="0" fontId="7" fillId="0" borderId="0" xfId="0" applyFont="1" applyAlignment="1">
      <alignment horizontal="center"/>
    </xf>
    <xf numFmtId="0" fontId="11" fillId="0" borderId="0" xfId="0" applyFont="1"/>
    <xf numFmtId="164" fontId="0" fillId="0" borderId="5" xfId="1" applyNumberFormat="1" applyFont="1" applyBorder="1"/>
    <xf numFmtId="9" fontId="0" fillId="0" borderId="5" xfId="0" applyNumberFormat="1" applyBorder="1"/>
    <xf numFmtId="0" fontId="0" fillId="0" borderId="5" xfId="0" applyBorder="1"/>
    <xf numFmtId="0" fontId="7" fillId="0" borderId="6" xfId="0" applyFont="1" applyBorder="1"/>
    <xf numFmtId="0" fontId="9" fillId="0" borderId="7" xfId="0" applyFont="1" applyBorder="1" applyAlignment="1">
      <alignment horizontal="right"/>
    </xf>
    <xf numFmtId="0" fontId="9" fillId="0" borderId="7" xfId="0" applyFont="1" applyBorder="1"/>
    <xf numFmtId="0" fontId="0" fillId="0" borderId="7" xfId="0" applyBorder="1"/>
    <xf numFmtId="0" fontId="0" fillId="0" borderId="8" xfId="0" applyBorder="1"/>
    <xf numFmtId="0" fontId="7" fillId="0" borderId="7" xfId="0" applyFont="1" applyBorder="1" applyAlignment="1">
      <alignment horizontal="center"/>
    </xf>
    <xf numFmtId="9" fontId="0" fillId="0" borderId="8" xfId="0" applyNumberFormat="1" applyBorder="1"/>
    <xf numFmtId="0" fontId="0" fillId="0" borderId="6" xfId="0" applyBorder="1"/>
    <xf numFmtId="0" fontId="9" fillId="0" borderId="0" xfId="0" applyFont="1" applyAlignment="1">
      <alignment horizontal="right"/>
    </xf>
    <xf numFmtId="0" fontId="9" fillId="0" borderId="0" xfId="0" applyFont="1"/>
    <xf numFmtId="0" fontId="7" fillId="0" borderId="4" xfId="0" applyFont="1" applyBorder="1" applyAlignment="1">
      <alignment vertical="center"/>
    </xf>
    <xf numFmtId="0" fontId="7" fillId="0" borderId="0" xfId="0" applyFont="1" applyAlignment="1">
      <alignment horizontal="left" wrapText="1"/>
    </xf>
    <xf numFmtId="0" fontId="7" fillId="0" borderId="0" xfId="0" applyFont="1" applyAlignment="1">
      <alignment horizontal="center" vertical="center"/>
    </xf>
    <xf numFmtId="0" fontId="8" fillId="0" borderId="1" xfId="0" applyFont="1" applyBorder="1" applyAlignment="1">
      <alignment horizontal="center"/>
    </xf>
    <xf numFmtId="0" fontId="8" fillId="0" borderId="2" xfId="0" applyFont="1" applyBorder="1" applyAlignment="1">
      <alignment horizontal="center"/>
    </xf>
    <xf numFmtId="0" fontId="6"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8689E-7AF8-9544-ABE8-5BE23C252241}">
  <dimension ref="A1:M99"/>
  <sheetViews>
    <sheetView topLeftCell="A92" workbookViewId="0">
      <selection activeCell="B18" sqref="B18"/>
    </sheetView>
  </sheetViews>
  <sheetFormatPr defaultColWidth="11.5" defaultRowHeight="15.6" x14ac:dyDescent="0.3"/>
  <cols>
    <col min="1" max="1" width="7.5" bestFit="1" customWidth="1"/>
    <col min="2" max="2" width="62.5" bestFit="1" customWidth="1"/>
    <col min="4" max="4" width="15" bestFit="1" customWidth="1"/>
    <col min="5" max="5" width="21.296875" customWidth="1"/>
  </cols>
  <sheetData>
    <row r="1" spans="1:8" ht="25.2" thickBot="1" x14ac:dyDescent="0.6">
      <c r="A1" s="67" t="s">
        <v>0</v>
      </c>
      <c r="B1" s="67"/>
      <c r="C1" s="67"/>
      <c r="D1" s="67"/>
      <c r="E1" s="37"/>
    </row>
    <row r="2" spans="1:8" x14ac:dyDescent="0.3">
      <c r="A2" s="65" t="s">
        <v>74</v>
      </c>
      <c r="B2" s="66"/>
      <c r="C2" s="66"/>
      <c r="D2" s="66"/>
      <c r="E2" s="38"/>
      <c r="F2" s="39"/>
      <c r="G2" s="39"/>
      <c r="H2" s="40"/>
    </row>
    <row r="3" spans="1:8" x14ac:dyDescent="0.3">
      <c r="A3" s="41" t="s">
        <v>2</v>
      </c>
      <c r="B3" s="42" t="s">
        <v>3</v>
      </c>
      <c r="C3" s="42" t="s">
        <v>4</v>
      </c>
      <c r="D3" s="42" t="s">
        <v>5</v>
      </c>
      <c r="E3" s="37"/>
      <c r="F3" s="43" t="s">
        <v>4</v>
      </c>
      <c r="G3" s="43" t="s">
        <v>6</v>
      </c>
      <c r="H3" s="44" t="s">
        <v>7</v>
      </c>
    </row>
    <row r="4" spans="1:8" x14ac:dyDescent="0.3">
      <c r="A4" s="45">
        <v>1</v>
      </c>
      <c r="B4" s="46" t="s">
        <v>75</v>
      </c>
      <c r="C4" s="47" t="s">
        <v>9</v>
      </c>
      <c r="D4" s="37">
        <v>60</v>
      </c>
      <c r="E4" s="37"/>
      <c r="F4" s="48" t="s">
        <v>10</v>
      </c>
      <c r="G4">
        <f>SUMIF(C4:C9,F4,D4:D9)</f>
        <v>0</v>
      </c>
      <c r="H4" s="49">
        <f>G4/$D$10</f>
        <v>0</v>
      </c>
    </row>
    <row r="5" spans="1:8" x14ac:dyDescent="0.3">
      <c r="A5" s="45">
        <v>2</v>
      </c>
      <c r="B5" s="46" t="s">
        <v>76</v>
      </c>
      <c r="C5" s="47" t="s">
        <v>9</v>
      </c>
      <c r="D5" s="37">
        <v>60</v>
      </c>
      <c r="E5" s="37"/>
      <c r="F5" s="48" t="s">
        <v>9</v>
      </c>
      <c r="G5">
        <f>SUMIF(C4:C9,F5,D4:D9)</f>
        <v>120</v>
      </c>
      <c r="H5" s="49">
        <f t="shared" ref="H5:H7" si="0">G5/$D$10</f>
        <v>0.33333333333333331</v>
      </c>
    </row>
    <row r="6" spans="1:8" x14ac:dyDescent="0.3">
      <c r="A6" s="45">
        <v>3</v>
      </c>
      <c r="B6" s="46" t="s">
        <v>77</v>
      </c>
      <c r="C6" s="47" t="s">
        <v>15</v>
      </c>
      <c r="D6" s="37">
        <v>30</v>
      </c>
      <c r="E6" s="37"/>
      <c r="F6" s="48" t="s">
        <v>13</v>
      </c>
      <c r="G6">
        <f>SUMIF(C4:C9,F6,D4:D9)</f>
        <v>150</v>
      </c>
      <c r="H6" s="49">
        <f t="shared" si="0"/>
        <v>0.41666666666666669</v>
      </c>
    </row>
    <row r="7" spans="1:8" x14ac:dyDescent="0.3">
      <c r="A7" s="45">
        <v>4</v>
      </c>
      <c r="B7" s="46" t="s">
        <v>78</v>
      </c>
      <c r="C7" s="47" t="s">
        <v>13</v>
      </c>
      <c r="D7" s="37">
        <v>120</v>
      </c>
      <c r="E7" s="37"/>
      <c r="F7" s="48" t="s">
        <v>15</v>
      </c>
      <c r="G7">
        <f>SUMIF(C4:C9,F7,D4:D9)</f>
        <v>90</v>
      </c>
      <c r="H7" s="49">
        <f t="shared" si="0"/>
        <v>0.25</v>
      </c>
    </row>
    <row r="8" spans="1:8" x14ac:dyDescent="0.3">
      <c r="A8" s="45">
        <v>5</v>
      </c>
      <c r="B8" s="46" t="s">
        <v>79</v>
      </c>
      <c r="C8" s="47" t="s">
        <v>13</v>
      </c>
      <c r="D8" s="37">
        <v>30</v>
      </c>
      <c r="E8" s="37"/>
      <c r="G8">
        <f>SUM(G4:G7)</f>
        <v>360</v>
      </c>
      <c r="H8" s="50">
        <f>SUM(H4:H7)</f>
        <v>1</v>
      </c>
    </row>
    <row r="9" spans="1:8" x14ac:dyDescent="0.3">
      <c r="A9" s="45">
        <v>6</v>
      </c>
      <c r="B9" s="46" t="s">
        <v>80</v>
      </c>
      <c r="C9" s="47" t="s">
        <v>15</v>
      </c>
      <c r="D9" s="37">
        <v>60</v>
      </c>
      <c r="E9" s="37"/>
      <c r="H9" s="51"/>
    </row>
    <row r="10" spans="1:8" ht="16.2" thickBot="1" x14ac:dyDescent="0.35">
      <c r="A10" s="52"/>
      <c r="B10" s="53" t="s">
        <v>16</v>
      </c>
      <c r="C10" s="54"/>
      <c r="D10" s="54">
        <f>SUM(D4:D9)</f>
        <v>360</v>
      </c>
      <c r="E10" s="53" t="str">
        <f>INT(D10/60) &amp; " Hours " &amp; MOD(D10,60) &amp; " Mins"</f>
        <v>6 Hours 0 Mins</v>
      </c>
      <c r="F10" s="55"/>
      <c r="G10" s="55"/>
      <c r="H10" s="56"/>
    </row>
    <row r="11" spans="1:8" ht="16.2" thickBot="1" x14ac:dyDescent="0.35">
      <c r="A11" s="37"/>
    </row>
    <row r="12" spans="1:8" x14ac:dyDescent="0.3">
      <c r="A12" s="65" t="s">
        <v>30</v>
      </c>
      <c r="B12" s="66"/>
      <c r="C12" s="66"/>
      <c r="D12" s="66"/>
      <c r="E12" s="38"/>
      <c r="F12" s="39"/>
      <c r="G12" s="39"/>
      <c r="H12" s="40"/>
    </row>
    <row r="13" spans="1:8" x14ac:dyDescent="0.3">
      <c r="A13" s="41" t="s">
        <v>2</v>
      </c>
      <c r="B13" s="42" t="s">
        <v>3</v>
      </c>
      <c r="C13" s="42" t="s">
        <v>4</v>
      </c>
      <c r="D13" s="42" t="s">
        <v>5</v>
      </c>
      <c r="E13" s="37"/>
      <c r="F13" s="43" t="s">
        <v>4</v>
      </c>
      <c r="G13" s="43" t="s">
        <v>6</v>
      </c>
      <c r="H13" s="44" t="s">
        <v>7</v>
      </c>
    </row>
    <row r="14" spans="1:8" x14ac:dyDescent="0.3">
      <c r="A14" s="45">
        <v>1</v>
      </c>
      <c r="B14" s="46" t="s">
        <v>75</v>
      </c>
      <c r="C14" s="47" t="s">
        <v>9</v>
      </c>
      <c r="D14" s="37">
        <v>60</v>
      </c>
      <c r="E14" s="37"/>
      <c r="F14" s="48" t="s">
        <v>10</v>
      </c>
      <c r="G14">
        <f>SUMIF(C14:C17,F14,D14:D17)</f>
        <v>0</v>
      </c>
      <c r="H14" s="49">
        <f>G14/$D$18</f>
        <v>0</v>
      </c>
    </row>
    <row r="15" spans="1:8" x14ac:dyDescent="0.3">
      <c r="A15" s="45">
        <v>2</v>
      </c>
      <c r="B15" s="46" t="s">
        <v>81</v>
      </c>
      <c r="C15" s="47" t="s">
        <v>13</v>
      </c>
      <c r="D15" s="37">
        <v>120</v>
      </c>
      <c r="E15" s="37"/>
      <c r="F15" s="48" t="s">
        <v>9</v>
      </c>
      <c r="G15">
        <f>SUMIF(C14:C17,F15,D14:D17)</f>
        <v>60</v>
      </c>
      <c r="H15" s="49">
        <f t="shared" ref="H15:H17" si="1">G15/$D$18</f>
        <v>0.18181818181818182</v>
      </c>
    </row>
    <row r="16" spans="1:8" x14ac:dyDescent="0.3">
      <c r="A16" s="45">
        <v>3</v>
      </c>
      <c r="B16" s="46" t="s">
        <v>49</v>
      </c>
      <c r="C16" s="47" t="s">
        <v>15</v>
      </c>
      <c r="D16" s="37">
        <v>90</v>
      </c>
      <c r="E16" s="37"/>
      <c r="F16" s="48" t="s">
        <v>13</v>
      </c>
      <c r="G16">
        <f>SUMIF(C14:C17,F16,D14:D17)</f>
        <v>120</v>
      </c>
      <c r="H16" s="49">
        <f t="shared" si="1"/>
        <v>0.36363636363636365</v>
      </c>
    </row>
    <row r="17" spans="1:8" x14ac:dyDescent="0.3">
      <c r="A17" s="45">
        <v>4</v>
      </c>
      <c r="B17" s="46" t="s">
        <v>80</v>
      </c>
      <c r="C17" s="47" t="s">
        <v>15</v>
      </c>
      <c r="D17" s="37">
        <v>60</v>
      </c>
      <c r="E17" s="37"/>
      <c r="F17" s="48" t="s">
        <v>15</v>
      </c>
      <c r="G17">
        <f>SUMIF(C14:C17,F17,D14:D17)</f>
        <v>150</v>
      </c>
      <c r="H17" s="49">
        <f t="shared" si="1"/>
        <v>0.45454545454545453</v>
      </c>
    </row>
    <row r="18" spans="1:8" ht="16.2" thickBot="1" x14ac:dyDescent="0.35">
      <c r="A18" s="52"/>
      <c r="B18" s="53" t="s">
        <v>16</v>
      </c>
      <c r="C18" s="57"/>
      <c r="D18" s="54">
        <f>SUM(D14:D17)</f>
        <v>330</v>
      </c>
      <c r="E18" s="53" t="str">
        <f>INT(D18/60) &amp; " Hours " &amp; MOD(D18,60) &amp; " Mins"</f>
        <v>5 Hours 30 Mins</v>
      </c>
      <c r="F18" s="55"/>
      <c r="G18" s="55">
        <f>SUM(G14:G17)</f>
        <v>330</v>
      </c>
      <c r="H18" s="58">
        <f>SUM(H14:H17)</f>
        <v>1</v>
      </c>
    </row>
    <row r="19" spans="1:8" ht="16.2" thickBot="1" x14ac:dyDescent="0.35">
      <c r="A19" s="37"/>
      <c r="B19" s="46"/>
      <c r="C19" s="47"/>
      <c r="D19" s="37"/>
      <c r="E19" s="37"/>
    </row>
    <row r="20" spans="1:8" x14ac:dyDescent="0.3">
      <c r="A20" s="65" t="s">
        <v>35</v>
      </c>
      <c r="B20" s="66"/>
      <c r="C20" s="66"/>
      <c r="D20" s="66"/>
      <c r="E20" s="38"/>
      <c r="F20" s="39"/>
      <c r="G20" s="39"/>
      <c r="H20" s="40"/>
    </row>
    <row r="21" spans="1:8" x14ac:dyDescent="0.3">
      <c r="A21" s="41" t="s">
        <v>2</v>
      </c>
      <c r="B21" s="42" t="s">
        <v>3</v>
      </c>
      <c r="C21" s="42" t="s">
        <v>4</v>
      </c>
      <c r="D21" s="42" t="s">
        <v>5</v>
      </c>
      <c r="E21" s="37"/>
      <c r="F21" s="43" t="s">
        <v>4</v>
      </c>
      <c r="G21" s="43" t="s">
        <v>6</v>
      </c>
      <c r="H21" s="44" t="s">
        <v>7</v>
      </c>
    </row>
    <row r="22" spans="1:8" x14ac:dyDescent="0.3">
      <c r="A22" s="45">
        <v>1</v>
      </c>
      <c r="B22" s="46" t="s">
        <v>75</v>
      </c>
      <c r="C22" s="47" t="s">
        <v>9</v>
      </c>
      <c r="D22" s="37">
        <v>60</v>
      </c>
      <c r="E22" s="37"/>
      <c r="F22" s="48" t="s">
        <v>10</v>
      </c>
      <c r="G22">
        <f>SUMIF(C22:C28,F22,D22:D28)</f>
        <v>30</v>
      </c>
      <c r="H22" s="49">
        <f>G22/$D$29</f>
        <v>6.6666666666666666E-2</v>
      </c>
    </row>
    <row r="23" spans="1:8" x14ac:dyDescent="0.3">
      <c r="A23" s="45">
        <v>2</v>
      </c>
      <c r="B23" s="46" t="s">
        <v>82</v>
      </c>
      <c r="C23" s="47" t="s">
        <v>15</v>
      </c>
      <c r="D23" s="37">
        <v>120</v>
      </c>
      <c r="E23" s="37"/>
      <c r="F23" s="48" t="s">
        <v>9</v>
      </c>
      <c r="G23">
        <f>SUMIF(C22:C28,F23,D22:D28)</f>
        <v>90</v>
      </c>
      <c r="H23" s="49">
        <f t="shared" ref="H23:H25" si="2">G23/$D$29</f>
        <v>0.2</v>
      </c>
    </row>
    <row r="24" spans="1:8" x14ac:dyDescent="0.3">
      <c r="A24" s="45">
        <v>3</v>
      </c>
      <c r="B24" s="46" t="s">
        <v>83</v>
      </c>
      <c r="C24" s="47" t="s">
        <v>15</v>
      </c>
      <c r="D24" s="37">
        <v>120</v>
      </c>
      <c r="E24" s="37"/>
      <c r="F24" s="48" t="s">
        <v>13</v>
      </c>
      <c r="G24">
        <f>SUMIF(C22:C28,F24,D22:D28)</f>
        <v>30</v>
      </c>
      <c r="H24" s="49">
        <f t="shared" si="2"/>
        <v>6.6666666666666666E-2</v>
      </c>
    </row>
    <row r="25" spans="1:8" x14ac:dyDescent="0.3">
      <c r="A25" s="45">
        <v>4</v>
      </c>
      <c r="B25" s="46" t="s">
        <v>80</v>
      </c>
      <c r="C25" s="47" t="s">
        <v>15</v>
      </c>
      <c r="D25" s="37">
        <v>60</v>
      </c>
      <c r="E25" s="37"/>
      <c r="F25" s="48" t="s">
        <v>15</v>
      </c>
      <c r="G25">
        <f>SUMIF(C22:C28,F25,D22:D28)</f>
        <v>300</v>
      </c>
      <c r="H25" s="49">
        <f t="shared" si="2"/>
        <v>0.66666666666666663</v>
      </c>
    </row>
    <row r="26" spans="1:8" x14ac:dyDescent="0.3">
      <c r="A26" s="45">
        <v>5</v>
      </c>
      <c r="B26" t="s">
        <v>84</v>
      </c>
      <c r="C26" s="47" t="s">
        <v>9</v>
      </c>
      <c r="D26" s="37">
        <v>30</v>
      </c>
      <c r="G26">
        <f>SUM(G22:G25)</f>
        <v>450</v>
      </c>
      <c r="H26" s="50">
        <f>SUM(H22:H25)</f>
        <v>1</v>
      </c>
    </row>
    <row r="27" spans="1:8" x14ac:dyDescent="0.3">
      <c r="A27" s="45">
        <v>6</v>
      </c>
      <c r="B27" t="s">
        <v>85</v>
      </c>
      <c r="C27" s="47" t="s">
        <v>13</v>
      </c>
      <c r="D27" s="37">
        <v>30</v>
      </c>
      <c r="H27" s="51"/>
    </row>
    <row r="28" spans="1:8" x14ac:dyDescent="0.3">
      <c r="A28" s="45">
        <v>7</v>
      </c>
      <c r="B28" t="s">
        <v>86</v>
      </c>
      <c r="C28" s="47" t="s">
        <v>10</v>
      </c>
      <c r="D28" s="37">
        <v>30</v>
      </c>
      <c r="H28" s="51"/>
    </row>
    <row r="29" spans="1:8" ht="16.2" thickBot="1" x14ac:dyDescent="0.35">
      <c r="A29" s="59"/>
      <c r="B29" s="53" t="s">
        <v>16</v>
      </c>
      <c r="C29" s="57"/>
      <c r="D29" s="54">
        <f>SUM(D22:D28)</f>
        <v>450</v>
      </c>
      <c r="E29" s="53" t="str">
        <f>INT(D29/60) &amp; " Hours " &amp; MOD(D29,60) &amp; " Mins"</f>
        <v>7 Hours 30 Mins</v>
      </c>
      <c r="F29" s="55"/>
      <c r="G29" s="55"/>
      <c r="H29" s="56"/>
    </row>
    <row r="30" spans="1:8" ht="16.2" thickBot="1" x14ac:dyDescent="0.35"/>
    <row r="31" spans="1:8" x14ac:dyDescent="0.3">
      <c r="A31" s="65" t="s">
        <v>38</v>
      </c>
      <c r="B31" s="66"/>
      <c r="C31" s="66"/>
      <c r="D31" s="66"/>
      <c r="E31" s="38"/>
      <c r="F31" s="39"/>
      <c r="G31" s="39"/>
      <c r="H31" s="40"/>
    </row>
    <row r="32" spans="1:8" x14ac:dyDescent="0.3">
      <c r="A32" s="41" t="s">
        <v>2</v>
      </c>
      <c r="B32" s="42" t="s">
        <v>3</v>
      </c>
      <c r="C32" s="42" t="s">
        <v>4</v>
      </c>
      <c r="D32" s="42" t="s">
        <v>5</v>
      </c>
      <c r="E32" s="37"/>
      <c r="F32" s="43" t="s">
        <v>4</v>
      </c>
      <c r="G32" s="43" t="s">
        <v>6</v>
      </c>
      <c r="H32" s="44" t="s">
        <v>7</v>
      </c>
    </row>
    <row r="33" spans="1:8" x14ac:dyDescent="0.3">
      <c r="A33" s="45">
        <v>1</v>
      </c>
      <c r="B33" s="46" t="s">
        <v>87</v>
      </c>
      <c r="C33" s="47" t="s">
        <v>9</v>
      </c>
      <c r="D33" s="37">
        <v>180</v>
      </c>
      <c r="E33" s="37"/>
      <c r="F33" s="48" t="s">
        <v>10</v>
      </c>
      <c r="G33">
        <f>SUMIF(C33:C37,F33,D33:D37)</f>
        <v>0</v>
      </c>
      <c r="H33" s="49">
        <f>G33/$D$38</f>
        <v>0</v>
      </c>
    </row>
    <row r="34" spans="1:8" x14ac:dyDescent="0.3">
      <c r="A34" s="45">
        <v>2</v>
      </c>
      <c r="B34" s="46" t="s">
        <v>82</v>
      </c>
      <c r="C34" s="47" t="s">
        <v>15</v>
      </c>
      <c r="D34" s="37">
        <v>120</v>
      </c>
      <c r="E34" s="37"/>
      <c r="F34" s="48" t="s">
        <v>9</v>
      </c>
      <c r="G34">
        <f>SUMIF(C33:C37,F34,D33:D37)</f>
        <v>180</v>
      </c>
      <c r="H34" s="49">
        <f t="shared" ref="H34:H36" si="3">G34/$D$38</f>
        <v>0.33333333333333331</v>
      </c>
    </row>
    <row r="35" spans="1:8" x14ac:dyDescent="0.3">
      <c r="A35" s="45">
        <v>3</v>
      </c>
      <c r="B35" s="46" t="s">
        <v>83</v>
      </c>
      <c r="C35" s="47" t="s">
        <v>15</v>
      </c>
      <c r="D35" s="37">
        <v>120</v>
      </c>
      <c r="E35" s="37"/>
      <c r="F35" s="48" t="s">
        <v>13</v>
      </c>
      <c r="G35">
        <f>SUMIF(C33:C37,F35,D33:D37)</f>
        <v>0</v>
      </c>
      <c r="H35" s="49">
        <f t="shared" si="3"/>
        <v>0</v>
      </c>
    </row>
    <row r="36" spans="1:8" x14ac:dyDescent="0.3">
      <c r="A36" s="45">
        <v>4</v>
      </c>
      <c r="B36" s="46" t="s">
        <v>80</v>
      </c>
      <c r="C36" s="47" t="s">
        <v>15</v>
      </c>
      <c r="D36" s="37">
        <v>60</v>
      </c>
      <c r="E36" s="37"/>
      <c r="F36" s="48" t="s">
        <v>15</v>
      </c>
      <c r="G36">
        <f>SUMIF(C33:C37,F36,D33:D37)</f>
        <v>360</v>
      </c>
      <c r="H36" s="49">
        <f t="shared" si="3"/>
        <v>0.66666666666666663</v>
      </c>
    </row>
    <row r="37" spans="1:8" x14ac:dyDescent="0.3">
      <c r="A37" s="45">
        <v>5</v>
      </c>
      <c r="B37" t="s">
        <v>49</v>
      </c>
      <c r="C37" s="47" t="s">
        <v>15</v>
      </c>
      <c r="D37" s="37">
        <v>60</v>
      </c>
      <c r="G37">
        <f>SUM(G33:G36)</f>
        <v>540</v>
      </c>
      <c r="H37" s="50">
        <f>SUM(H33:H36)</f>
        <v>1</v>
      </c>
    </row>
    <row r="38" spans="1:8" ht="16.2" thickBot="1" x14ac:dyDescent="0.35">
      <c r="A38" s="52"/>
      <c r="B38" s="53" t="s">
        <v>16</v>
      </c>
      <c r="C38" s="57"/>
      <c r="D38" s="54">
        <f>SUM(D33:D37)</f>
        <v>540</v>
      </c>
      <c r="E38" s="53" t="str">
        <f>INT(D38/60) &amp; " Hours " &amp; MOD(D38,60) &amp; " Mins"</f>
        <v>9 Hours 0 Mins</v>
      </c>
      <c r="F38" s="55"/>
      <c r="G38" s="55"/>
      <c r="H38" s="56"/>
    </row>
    <row r="39" spans="1:8" ht="16.2" thickBot="1" x14ac:dyDescent="0.35">
      <c r="A39" s="37"/>
      <c r="D39" s="37"/>
    </row>
    <row r="40" spans="1:8" x14ac:dyDescent="0.3">
      <c r="A40" s="65" t="s">
        <v>44</v>
      </c>
      <c r="B40" s="66"/>
      <c r="C40" s="66"/>
      <c r="D40" s="66"/>
      <c r="E40" s="38"/>
      <c r="F40" s="39"/>
      <c r="G40" s="39"/>
      <c r="H40" s="40"/>
    </row>
    <row r="41" spans="1:8" x14ac:dyDescent="0.3">
      <c r="A41" s="41" t="s">
        <v>2</v>
      </c>
      <c r="B41" s="42" t="s">
        <v>3</v>
      </c>
      <c r="C41" s="42" t="s">
        <v>4</v>
      </c>
      <c r="D41" s="42" t="s">
        <v>5</v>
      </c>
      <c r="E41" s="37"/>
      <c r="F41" s="43" t="s">
        <v>4</v>
      </c>
      <c r="G41" s="43" t="s">
        <v>6</v>
      </c>
      <c r="H41" s="44" t="s">
        <v>7</v>
      </c>
    </row>
    <row r="42" spans="1:8" x14ac:dyDescent="0.3">
      <c r="A42" s="45">
        <v>1</v>
      </c>
      <c r="B42" s="46" t="s">
        <v>87</v>
      </c>
      <c r="C42" s="47" t="s">
        <v>15</v>
      </c>
      <c r="D42" s="37">
        <v>120</v>
      </c>
      <c r="E42" s="37"/>
      <c r="F42" s="48" t="s">
        <v>10</v>
      </c>
      <c r="G42">
        <f>SUMIF(C42:C45,F42,D42:D45)</f>
        <v>0</v>
      </c>
      <c r="H42" s="49"/>
    </row>
    <row r="43" spans="1:8" x14ac:dyDescent="0.3">
      <c r="A43" s="45">
        <v>2</v>
      </c>
      <c r="B43" s="46" t="s">
        <v>88</v>
      </c>
      <c r="C43" s="47" t="s">
        <v>15</v>
      </c>
      <c r="D43" s="37">
        <v>60</v>
      </c>
      <c r="E43" s="37"/>
      <c r="F43" s="48" t="s">
        <v>9</v>
      </c>
      <c r="G43">
        <f>SUMIF(C42:C45,F43,D42:D45)</f>
        <v>0</v>
      </c>
      <c r="H43" s="49">
        <f t="shared" ref="H43:H45" si="4">G43/$D$46</f>
        <v>0</v>
      </c>
    </row>
    <row r="44" spans="1:8" x14ac:dyDescent="0.3">
      <c r="A44" s="45">
        <v>3</v>
      </c>
      <c r="B44" s="46" t="s">
        <v>49</v>
      </c>
      <c r="C44" s="47" t="s">
        <v>15</v>
      </c>
      <c r="D44" s="37">
        <v>30</v>
      </c>
      <c r="E44" s="37"/>
      <c r="F44" s="48" t="s">
        <v>13</v>
      </c>
      <c r="G44">
        <f>SUMIF(C42:C45,F44,D42:D45)</f>
        <v>0</v>
      </c>
      <c r="H44" s="49">
        <f t="shared" si="4"/>
        <v>0</v>
      </c>
    </row>
    <row r="45" spans="1:8" x14ac:dyDescent="0.3">
      <c r="A45" s="45">
        <v>4</v>
      </c>
      <c r="B45" s="46" t="s">
        <v>89</v>
      </c>
      <c r="C45" s="47" t="s">
        <v>15</v>
      </c>
      <c r="D45" s="37">
        <v>120</v>
      </c>
      <c r="E45" s="37"/>
      <c r="F45" s="48" t="s">
        <v>15</v>
      </c>
      <c r="G45">
        <f>SUMIF(C42:C45,F45,D42:D45)</f>
        <v>330</v>
      </c>
      <c r="H45" s="49">
        <f t="shared" si="4"/>
        <v>1</v>
      </c>
    </row>
    <row r="46" spans="1:8" ht="16.2" thickBot="1" x14ac:dyDescent="0.35">
      <c r="A46" s="52"/>
      <c r="B46" s="53" t="s">
        <v>16</v>
      </c>
      <c r="C46" s="57"/>
      <c r="D46" s="54">
        <f>SUM(D42:D45)</f>
        <v>330</v>
      </c>
      <c r="E46" s="53" t="str">
        <f>INT(D46/60) &amp; " Hours " &amp; MOD(D46,60) &amp; " Mins"</f>
        <v>5 Hours 30 Mins</v>
      </c>
      <c r="F46" s="55"/>
      <c r="G46" s="55">
        <f>SUM(G42:G45)</f>
        <v>330</v>
      </c>
      <c r="H46" s="58">
        <f>SUM(H42:H45)</f>
        <v>1</v>
      </c>
    </row>
    <row r="47" spans="1:8" ht="16.2" thickBot="1" x14ac:dyDescent="0.35"/>
    <row r="48" spans="1:8" x14ac:dyDescent="0.3">
      <c r="A48" s="65" t="s">
        <v>47</v>
      </c>
      <c r="B48" s="66"/>
      <c r="C48" s="66"/>
      <c r="D48" s="66"/>
      <c r="E48" s="38"/>
      <c r="F48" s="39"/>
      <c r="G48" s="39"/>
      <c r="H48" s="40"/>
    </row>
    <row r="49" spans="1:13" x14ac:dyDescent="0.3">
      <c r="A49" s="41" t="s">
        <v>2</v>
      </c>
      <c r="B49" s="42" t="s">
        <v>3</v>
      </c>
      <c r="C49" s="42" t="s">
        <v>4</v>
      </c>
      <c r="D49" s="42" t="s">
        <v>5</v>
      </c>
      <c r="E49" s="37"/>
      <c r="F49" s="43" t="s">
        <v>4</v>
      </c>
      <c r="G49" s="43" t="s">
        <v>6</v>
      </c>
      <c r="H49" s="44" t="s">
        <v>7</v>
      </c>
    </row>
    <row r="50" spans="1:13" x14ac:dyDescent="0.3">
      <c r="A50" s="45">
        <v>1</v>
      </c>
      <c r="B50" s="46" t="s">
        <v>87</v>
      </c>
      <c r="C50" s="47" t="s">
        <v>9</v>
      </c>
      <c r="D50" s="37">
        <v>60</v>
      </c>
      <c r="E50" s="37"/>
      <c r="F50" s="48" t="s">
        <v>10</v>
      </c>
      <c r="G50">
        <f>SUMIF(C50:C52,F50,D50:D52)</f>
        <v>0</v>
      </c>
      <c r="H50" s="49">
        <f>G50/$D$53</f>
        <v>0</v>
      </c>
    </row>
    <row r="51" spans="1:13" x14ac:dyDescent="0.3">
      <c r="A51" s="45">
        <v>2</v>
      </c>
      <c r="B51" s="46" t="s">
        <v>88</v>
      </c>
      <c r="C51" s="47" t="s">
        <v>15</v>
      </c>
      <c r="D51" s="37">
        <v>60</v>
      </c>
      <c r="E51" s="37"/>
      <c r="F51" s="48" t="s">
        <v>9</v>
      </c>
      <c r="G51">
        <f>SUMIF(C50:C52,F51,D50:D52)</f>
        <v>60</v>
      </c>
      <c r="H51" s="49">
        <f t="shared" ref="H51:H53" si="5">G51/$D$53</f>
        <v>0.16666666666666666</v>
      </c>
    </row>
    <row r="52" spans="1:13" x14ac:dyDescent="0.3">
      <c r="A52" s="45">
        <v>3</v>
      </c>
      <c r="B52" s="46" t="s">
        <v>90</v>
      </c>
      <c r="C52" s="47" t="s">
        <v>15</v>
      </c>
      <c r="D52" s="37">
        <v>240</v>
      </c>
      <c r="E52" s="37"/>
      <c r="F52" s="48" t="s">
        <v>13</v>
      </c>
      <c r="G52">
        <f>SUMIF(C50:C52,F52,D50:D52)</f>
        <v>0</v>
      </c>
      <c r="H52" s="49">
        <f t="shared" si="5"/>
        <v>0</v>
      </c>
    </row>
    <row r="53" spans="1:13" x14ac:dyDescent="0.3">
      <c r="A53" s="45"/>
      <c r="B53" s="60" t="s">
        <v>16</v>
      </c>
      <c r="C53" s="47"/>
      <c r="D53" s="61">
        <f>SUM(D50:D52)</f>
        <v>360</v>
      </c>
      <c r="E53" s="60" t="str">
        <f>INT(D53/60) &amp; " Hours " &amp; MOD(D53,60) &amp; " Mins"</f>
        <v>6 Hours 0 Mins</v>
      </c>
      <c r="F53" s="48" t="s">
        <v>15</v>
      </c>
      <c r="G53">
        <f>SUMIF(C50:C52,F53,D50:D52)</f>
        <v>300</v>
      </c>
      <c r="H53" s="49">
        <f t="shared" si="5"/>
        <v>0.83333333333333337</v>
      </c>
    </row>
    <row r="54" spans="1:13" ht="16.2" thickBot="1" x14ac:dyDescent="0.35">
      <c r="A54" s="59"/>
      <c r="B54" s="55"/>
      <c r="C54" s="55"/>
      <c r="D54" s="55"/>
      <c r="E54" s="55"/>
      <c r="F54" s="55"/>
      <c r="G54" s="55">
        <f>SUM(G50:G53)</f>
        <v>360</v>
      </c>
      <c r="H54" s="58">
        <f>SUM(H50:H53)</f>
        <v>1</v>
      </c>
      <c r="M54" t="s">
        <v>42</v>
      </c>
    </row>
    <row r="55" spans="1:13" ht="16.2" thickBot="1" x14ac:dyDescent="0.35"/>
    <row r="56" spans="1:13" x14ac:dyDescent="0.3">
      <c r="A56" s="65" t="s">
        <v>53</v>
      </c>
      <c r="B56" s="66"/>
      <c r="C56" s="66"/>
      <c r="D56" s="66"/>
      <c r="E56" s="38"/>
      <c r="F56" s="39"/>
      <c r="G56" s="39"/>
      <c r="H56" s="40"/>
    </row>
    <row r="57" spans="1:13" x14ac:dyDescent="0.3">
      <c r="A57" s="41" t="s">
        <v>2</v>
      </c>
      <c r="B57" s="42" t="s">
        <v>3</v>
      </c>
      <c r="C57" s="42" t="s">
        <v>4</v>
      </c>
      <c r="D57" s="42" t="s">
        <v>5</v>
      </c>
      <c r="E57" s="37"/>
      <c r="F57" s="43" t="s">
        <v>4</v>
      </c>
      <c r="G57" s="43" t="s">
        <v>6</v>
      </c>
      <c r="H57" s="44" t="s">
        <v>7</v>
      </c>
    </row>
    <row r="58" spans="1:13" x14ac:dyDescent="0.3">
      <c r="A58" s="45">
        <v>1</v>
      </c>
      <c r="B58" s="46" t="s">
        <v>91</v>
      </c>
      <c r="C58" s="47" t="s">
        <v>15</v>
      </c>
      <c r="D58" s="37">
        <v>300</v>
      </c>
      <c r="E58" s="37"/>
      <c r="F58" s="48" t="s">
        <v>10</v>
      </c>
      <c r="G58">
        <f>SUMIF(C58:C61,F58,D58:D61)</f>
        <v>0</v>
      </c>
      <c r="H58" s="49">
        <f>G58/$D$62</f>
        <v>0</v>
      </c>
    </row>
    <row r="59" spans="1:13" x14ac:dyDescent="0.3">
      <c r="A59" s="45">
        <v>2</v>
      </c>
      <c r="B59" s="46" t="s">
        <v>88</v>
      </c>
      <c r="C59" s="47" t="s">
        <v>15</v>
      </c>
      <c r="D59" s="37">
        <v>60</v>
      </c>
      <c r="E59" s="37"/>
      <c r="F59" s="48" t="s">
        <v>9</v>
      </c>
      <c r="G59">
        <f>SUMIF(C58:C61,F59,D58:D61)</f>
        <v>60</v>
      </c>
      <c r="H59" s="49">
        <f t="shared" ref="H59:H61" si="6">G59/$D$62</f>
        <v>0.1111111111111111</v>
      </c>
    </row>
    <row r="60" spans="1:13" x14ac:dyDescent="0.3">
      <c r="A60" s="45">
        <v>3</v>
      </c>
      <c r="B60" s="46" t="s">
        <v>32</v>
      </c>
      <c r="C60" s="47" t="s">
        <v>9</v>
      </c>
      <c r="D60" s="37">
        <v>60</v>
      </c>
      <c r="E60" s="37"/>
      <c r="F60" s="48" t="s">
        <v>13</v>
      </c>
      <c r="G60">
        <f>SUMIF(C58:C61,F60,D58:D61)</f>
        <v>120</v>
      </c>
      <c r="H60" s="49">
        <f t="shared" si="6"/>
        <v>0.22222222222222221</v>
      </c>
    </row>
    <row r="61" spans="1:13" x14ac:dyDescent="0.3">
      <c r="A61" s="45">
        <v>4</v>
      </c>
      <c r="B61" t="s">
        <v>92</v>
      </c>
      <c r="C61" s="47" t="s">
        <v>13</v>
      </c>
      <c r="D61" s="37">
        <v>120</v>
      </c>
      <c r="F61" s="48" t="s">
        <v>15</v>
      </c>
      <c r="G61">
        <f>SUMIF(C58:C61,F61,D58:D61)</f>
        <v>360</v>
      </c>
      <c r="H61" s="49">
        <f t="shared" si="6"/>
        <v>0.66666666666666663</v>
      </c>
    </row>
    <row r="62" spans="1:13" ht="16.2" thickBot="1" x14ac:dyDescent="0.35">
      <c r="A62" s="59"/>
      <c r="B62" s="53" t="s">
        <v>16</v>
      </c>
      <c r="C62" s="57"/>
      <c r="D62" s="54">
        <f>SUM(D58:D61)</f>
        <v>540</v>
      </c>
      <c r="E62" s="53" t="str">
        <f>INT(D62/60) &amp; " Hours " &amp; MOD(D62,60) &amp; " Mins"</f>
        <v>9 Hours 0 Mins</v>
      </c>
      <c r="F62" s="55"/>
      <c r="G62" s="55">
        <f>SUM(G58:G61)</f>
        <v>540</v>
      </c>
      <c r="H62" s="58">
        <f>SUM(H58:H61)</f>
        <v>1</v>
      </c>
    </row>
    <row r="63" spans="1:13" ht="16.2" thickBot="1" x14ac:dyDescent="0.35"/>
    <row r="64" spans="1:13" x14ac:dyDescent="0.3">
      <c r="A64" s="65" t="s">
        <v>57</v>
      </c>
      <c r="B64" s="66"/>
      <c r="C64" s="66"/>
      <c r="D64" s="66"/>
      <c r="E64" s="38"/>
      <c r="F64" s="39"/>
      <c r="G64" s="39"/>
      <c r="H64" s="40"/>
    </row>
    <row r="65" spans="1:8" x14ac:dyDescent="0.3">
      <c r="A65" s="41" t="s">
        <v>2</v>
      </c>
      <c r="B65" s="42" t="s">
        <v>3</v>
      </c>
      <c r="C65" s="42" t="s">
        <v>4</v>
      </c>
      <c r="D65" s="42" t="s">
        <v>5</v>
      </c>
      <c r="E65" s="37"/>
      <c r="F65" s="43" t="s">
        <v>4</v>
      </c>
      <c r="G65" s="43" t="s">
        <v>6</v>
      </c>
      <c r="H65" s="44" t="s">
        <v>7</v>
      </c>
    </row>
    <row r="66" spans="1:8" x14ac:dyDescent="0.3">
      <c r="A66" s="45">
        <v>1</v>
      </c>
      <c r="B66" s="46" t="s">
        <v>93</v>
      </c>
      <c r="C66" s="47" t="s">
        <v>15</v>
      </c>
      <c r="D66" s="37">
        <v>300</v>
      </c>
      <c r="E66" s="37"/>
      <c r="F66" s="48" t="s">
        <v>10</v>
      </c>
      <c r="G66">
        <f>SUMIF(C66:C69,F66,D66:D69)</f>
        <v>0</v>
      </c>
      <c r="H66" s="49">
        <f>G66/$D$70</f>
        <v>0</v>
      </c>
    </row>
    <row r="67" spans="1:8" x14ac:dyDescent="0.3">
      <c r="A67" s="45">
        <v>2</v>
      </c>
      <c r="B67" s="46" t="s">
        <v>88</v>
      </c>
      <c r="C67" s="47" t="s">
        <v>15</v>
      </c>
      <c r="D67" s="37">
        <v>60</v>
      </c>
      <c r="E67" s="37"/>
      <c r="F67" s="48" t="s">
        <v>9</v>
      </c>
      <c r="G67">
        <f>SUMIF(C66:C69,F67,D66:D69)</f>
        <v>120</v>
      </c>
      <c r="H67" s="49">
        <f>G67/$D$70</f>
        <v>0.25</v>
      </c>
    </row>
    <row r="68" spans="1:8" x14ac:dyDescent="0.3">
      <c r="A68" s="45">
        <v>3</v>
      </c>
      <c r="B68" s="46" t="s">
        <v>32</v>
      </c>
      <c r="C68" s="47" t="s">
        <v>9</v>
      </c>
      <c r="D68" s="37">
        <v>120</v>
      </c>
      <c r="E68" s="37"/>
      <c r="F68" s="48" t="s">
        <v>13</v>
      </c>
      <c r="G68">
        <f>SUMIF(C66:C69,F68,D66:D69)</f>
        <v>0</v>
      </c>
      <c r="H68" s="49">
        <f t="shared" ref="H68:H69" si="7">G68/$D$70</f>
        <v>0</v>
      </c>
    </row>
    <row r="69" spans="1:8" x14ac:dyDescent="0.3">
      <c r="A69" s="45"/>
      <c r="B69" s="46"/>
      <c r="C69" s="47"/>
      <c r="D69" s="37"/>
      <c r="E69" s="37"/>
      <c r="F69" s="48" t="s">
        <v>15</v>
      </c>
      <c r="G69">
        <f>SUMIF(C66:C69,F69,D66:D69)</f>
        <v>360</v>
      </c>
      <c r="H69" s="49">
        <f t="shared" si="7"/>
        <v>0.75</v>
      </c>
    </row>
    <row r="70" spans="1:8" ht="16.2" thickBot="1" x14ac:dyDescent="0.35">
      <c r="A70" s="52"/>
      <c r="B70" s="53" t="s">
        <v>16</v>
      </c>
      <c r="C70" s="57"/>
      <c r="D70" s="54">
        <f>SUM(D66:D69)</f>
        <v>480</v>
      </c>
      <c r="E70" s="53" t="str">
        <f>INT(D70/60) &amp; " Hours " &amp; MOD(D70,60) &amp; " Mins"</f>
        <v>8 Hours 0 Mins</v>
      </c>
      <c r="F70" s="55"/>
      <c r="G70" s="55">
        <f>SUM(G66:G69)</f>
        <v>480</v>
      </c>
      <c r="H70" s="58">
        <f>SUM(H66:H69)</f>
        <v>1</v>
      </c>
    </row>
    <row r="71" spans="1:8" ht="16.2" thickBot="1" x14ac:dyDescent="0.35"/>
    <row r="72" spans="1:8" x14ac:dyDescent="0.3">
      <c r="A72" s="65" t="s">
        <v>63</v>
      </c>
      <c r="B72" s="66"/>
      <c r="C72" s="66"/>
      <c r="D72" s="66"/>
      <c r="E72" s="38"/>
      <c r="F72" s="39"/>
      <c r="G72" s="39"/>
      <c r="H72" s="40"/>
    </row>
    <row r="73" spans="1:8" x14ac:dyDescent="0.3">
      <c r="A73" s="41" t="s">
        <v>2</v>
      </c>
      <c r="B73" s="42" t="s">
        <v>3</v>
      </c>
      <c r="C73" s="42" t="s">
        <v>4</v>
      </c>
      <c r="D73" s="42" t="s">
        <v>5</v>
      </c>
      <c r="E73" s="37"/>
      <c r="F73" s="43" t="s">
        <v>4</v>
      </c>
      <c r="G73" s="43" t="s">
        <v>6</v>
      </c>
      <c r="H73" s="44" t="s">
        <v>7</v>
      </c>
    </row>
    <row r="74" spans="1:8" x14ac:dyDescent="0.3">
      <c r="A74" s="45">
        <v>1</v>
      </c>
      <c r="B74" s="46" t="s">
        <v>94</v>
      </c>
      <c r="C74" s="47" t="s">
        <v>15</v>
      </c>
      <c r="D74" s="37">
        <v>120</v>
      </c>
      <c r="E74" s="37"/>
      <c r="F74" s="48" t="s">
        <v>10</v>
      </c>
      <c r="G74">
        <f>SUMIF(C74:C79,F74,D74:D79)</f>
        <v>0</v>
      </c>
      <c r="H74" s="49">
        <f>G74/$D$80</f>
        <v>0</v>
      </c>
    </row>
    <row r="75" spans="1:8" x14ac:dyDescent="0.3">
      <c r="A75" s="45">
        <v>2</v>
      </c>
      <c r="B75" s="46" t="s">
        <v>88</v>
      </c>
      <c r="C75" s="47" t="s">
        <v>15</v>
      </c>
      <c r="D75" s="37">
        <v>60</v>
      </c>
      <c r="E75" s="37"/>
      <c r="F75" s="48" t="s">
        <v>9</v>
      </c>
      <c r="G75">
        <f>SUMIF(C74:C79,F75,D74:D79)</f>
        <v>60</v>
      </c>
      <c r="H75" s="49">
        <f>G75/$D$80</f>
        <v>0.13333333333333333</v>
      </c>
    </row>
    <row r="76" spans="1:8" x14ac:dyDescent="0.3">
      <c r="A76" s="45">
        <v>3</v>
      </c>
      <c r="B76" s="46" t="s">
        <v>32</v>
      </c>
      <c r="C76" s="47" t="s">
        <v>9</v>
      </c>
      <c r="D76" s="37">
        <v>60</v>
      </c>
      <c r="E76" s="37"/>
      <c r="F76" s="48" t="s">
        <v>13</v>
      </c>
      <c r="G76">
        <f>SUMIF(C74:C79,F76,D74:D79)</f>
        <v>90</v>
      </c>
      <c r="H76" s="49">
        <f t="shared" ref="H76:H77" si="8">G76/$D$80</f>
        <v>0.2</v>
      </c>
    </row>
    <row r="77" spans="1:8" x14ac:dyDescent="0.3">
      <c r="A77" s="45">
        <v>4</v>
      </c>
      <c r="B77" s="46" t="s">
        <v>95</v>
      </c>
      <c r="C77" s="47" t="s">
        <v>15</v>
      </c>
      <c r="D77" s="37">
        <v>90</v>
      </c>
      <c r="E77" s="37"/>
      <c r="F77" s="48" t="s">
        <v>15</v>
      </c>
      <c r="G77">
        <f>SUMIF(C74:C79,F77,D74:D79)</f>
        <v>300</v>
      </c>
      <c r="H77" s="49">
        <f t="shared" si="8"/>
        <v>0.66666666666666663</v>
      </c>
    </row>
    <row r="78" spans="1:8" x14ac:dyDescent="0.3">
      <c r="A78" s="45">
        <v>5</v>
      </c>
      <c r="B78" s="46" t="s">
        <v>96</v>
      </c>
      <c r="C78" s="47" t="s">
        <v>13</v>
      </c>
      <c r="D78" s="37">
        <v>90</v>
      </c>
      <c r="E78" s="37"/>
      <c r="G78">
        <f>SUM(G74:G77)</f>
        <v>450</v>
      </c>
      <c r="H78" s="50">
        <f>SUM(H74:H77)</f>
        <v>1</v>
      </c>
    </row>
    <row r="79" spans="1:8" x14ac:dyDescent="0.3">
      <c r="A79" s="45">
        <v>6</v>
      </c>
      <c r="B79" s="46" t="s">
        <v>49</v>
      </c>
      <c r="C79" s="47" t="s">
        <v>15</v>
      </c>
      <c r="D79" s="37">
        <v>30</v>
      </c>
      <c r="E79" s="37"/>
      <c r="H79" s="51"/>
    </row>
    <row r="80" spans="1:8" ht="16.2" thickBot="1" x14ac:dyDescent="0.35">
      <c r="A80" s="52"/>
      <c r="B80" s="53" t="s">
        <v>16</v>
      </c>
      <c r="C80" s="54"/>
      <c r="D80" s="54">
        <f>SUM(D74:D79)</f>
        <v>450</v>
      </c>
      <c r="E80" s="53" t="str">
        <f>INT(D80/60) &amp; " Hours " &amp; MOD(D80,60) &amp; " Mins"</f>
        <v>7 Hours 30 Mins</v>
      </c>
      <c r="F80" s="55"/>
      <c r="G80" s="55"/>
      <c r="H80" s="56"/>
    </row>
    <row r="81" spans="1:8" ht="16.2" thickBot="1" x14ac:dyDescent="0.35"/>
    <row r="82" spans="1:8" x14ac:dyDescent="0.3">
      <c r="A82" s="65" t="s">
        <v>66</v>
      </c>
      <c r="B82" s="66"/>
      <c r="C82" s="66"/>
      <c r="D82" s="66"/>
      <c r="E82" s="38"/>
      <c r="F82" s="39"/>
      <c r="G82" s="39"/>
      <c r="H82" s="40"/>
    </row>
    <row r="83" spans="1:8" x14ac:dyDescent="0.3">
      <c r="A83" s="41" t="s">
        <v>2</v>
      </c>
      <c r="B83" s="42" t="s">
        <v>3</v>
      </c>
      <c r="C83" s="42" t="s">
        <v>4</v>
      </c>
      <c r="D83" s="42" t="s">
        <v>5</v>
      </c>
      <c r="E83" s="37"/>
      <c r="F83" s="43" t="s">
        <v>4</v>
      </c>
      <c r="G83" s="43" t="s">
        <v>6</v>
      </c>
      <c r="H83" s="44" t="s">
        <v>7</v>
      </c>
    </row>
    <row r="84" spans="1:8" x14ac:dyDescent="0.3">
      <c r="A84" s="62">
        <v>1</v>
      </c>
      <c r="B84" s="63" t="s">
        <v>97</v>
      </c>
      <c r="C84" s="64" t="s">
        <v>15</v>
      </c>
      <c r="D84" s="37">
        <v>180</v>
      </c>
      <c r="E84" s="37"/>
      <c r="F84" s="48" t="s">
        <v>10</v>
      </c>
      <c r="G84">
        <f>SUMIF(C84:C89,F84,D84:D89)</f>
        <v>0</v>
      </c>
      <c r="H84" s="49">
        <f>G84/$D$90</f>
        <v>0</v>
      </c>
    </row>
    <row r="85" spans="1:8" x14ac:dyDescent="0.3">
      <c r="A85" s="62">
        <v>2</v>
      </c>
      <c r="B85" s="63" t="s">
        <v>88</v>
      </c>
      <c r="C85" s="64" t="s">
        <v>15</v>
      </c>
      <c r="D85" s="37">
        <v>60</v>
      </c>
      <c r="E85" s="37"/>
      <c r="F85" s="48" t="s">
        <v>9</v>
      </c>
      <c r="G85">
        <f>SUMIF(C84:C89,F85,D84:D89)</f>
        <v>90</v>
      </c>
      <c r="H85" s="49">
        <f t="shared" ref="H85:H87" si="9">G85/$D$90</f>
        <v>0.13636363636363635</v>
      </c>
    </row>
    <row r="86" spans="1:8" x14ac:dyDescent="0.3">
      <c r="A86" s="62">
        <v>3</v>
      </c>
      <c r="B86" s="63" t="s">
        <v>98</v>
      </c>
      <c r="C86" s="64" t="s">
        <v>9</v>
      </c>
      <c r="D86" s="37">
        <v>90</v>
      </c>
      <c r="E86" s="37"/>
      <c r="F86" s="48" t="s">
        <v>13</v>
      </c>
      <c r="G86">
        <f>SUMIF(C84:C89,F86,D84:D89)</f>
        <v>0</v>
      </c>
      <c r="H86" s="49">
        <f t="shared" si="9"/>
        <v>0</v>
      </c>
    </row>
    <row r="87" spans="1:8" x14ac:dyDescent="0.3">
      <c r="A87" s="62">
        <v>4</v>
      </c>
      <c r="B87" s="63" t="s">
        <v>99</v>
      </c>
      <c r="C87" s="64" t="s">
        <v>15</v>
      </c>
      <c r="D87" s="37">
        <v>180</v>
      </c>
      <c r="E87" s="37"/>
      <c r="F87" s="48" t="s">
        <v>15</v>
      </c>
      <c r="G87">
        <f>SUMIF(C84:C89,F87,D84:D89)</f>
        <v>570</v>
      </c>
      <c r="H87" s="49">
        <f t="shared" si="9"/>
        <v>0.86363636363636365</v>
      </c>
    </row>
    <row r="88" spans="1:8" x14ac:dyDescent="0.3">
      <c r="A88" s="62">
        <v>5</v>
      </c>
      <c r="B88" s="63" t="s">
        <v>100</v>
      </c>
      <c r="C88" s="64" t="s">
        <v>15</v>
      </c>
      <c r="D88" s="37">
        <v>30</v>
      </c>
      <c r="E88" s="37"/>
      <c r="G88">
        <f>SUM(G84:G87)</f>
        <v>660</v>
      </c>
      <c r="H88" s="50">
        <f>SUM(H84:H87)</f>
        <v>1</v>
      </c>
    </row>
    <row r="89" spans="1:8" ht="28.8" x14ac:dyDescent="0.3">
      <c r="A89" s="62">
        <v>6</v>
      </c>
      <c r="B89" s="63" t="s">
        <v>101</v>
      </c>
      <c r="C89" s="64" t="s">
        <v>15</v>
      </c>
      <c r="D89" s="37">
        <v>120</v>
      </c>
      <c r="E89" s="37"/>
      <c r="H89" s="51"/>
    </row>
    <row r="90" spans="1:8" ht="16.2" thickBot="1" x14ac:dyDescent="0.35">
      <c r="A90" s="52"/>
      <c r="B90" s="53" t="s">
        <v>16</v>
      </c>
      <c r="C90" s="54"/>
      <c r="D90" s="54">
        <f>SUM(D84:D89)</f>
        <v>660</v>
      </c>
      <c r="E90" s="53" t="str">
        <f>INT(D90/60) &amp; " Hours " &amp; MOD(D90,60) &amp; " Mins"</f>
        <v>11 Hours 0 Mins</v>
      </c>
      <c r="F90" s="55"/>
      <c r="G90" s="55"/>
      <c r="H90" s="56"/>
    </row>
    <row r="91" spans="1:8" ht="16.2" thickBot="1" x14ac:dyDescent="0.35"/>
    <row r="92" spans="1:8" x14ac:dyDescent="0.3">
      <c r="A92" s="65" t="s">
        <v>70</v>
      </c>
      <c r="B92" s="66"/>
      <c r="C92" s="66"/>
      <c r="D92" s="66"/>
      <c r="E92" s="38"/>
      <c r="F92" s="39"/>
      <c r="G92" s="39"/>
      <c r="H92" s="40"/>
    </row>
    <row r="93" spans="1:8" x14ac:dyDescent="0.3">
      <c r="A93" s="41" t="s">
        <v>2</v>
      </c>
      <c r="B93" s="42" t="s">
        <v>3</v>
      </c>
      <c r="C93" s="42" t="s">
        <v>4</v>
      </c>
      <c r="D93" s="42" t="s">
        <v>5</v>
      </c>
      <c r="E93" s="37"/>
      <c r="F93" s="43" t="s">
        <v>4</v>
      </c>
      <c r="G93" s="43" t="s">
        <v>6</v>
      </c>
      <c r="H93" s="44" t="s">
        <v>7</v>
      </c>
    </row>
    <row r="94" spans="1:8" x14ac:dyDescent="0.3">
      <c r="A94" s="45">
        <v>1</v>
      </c>
      <c r="B94" s="46" t="s">
        <v>102</v>
      </c>
      <c r="C94" s="47" t="s">
        <v>9</v>
      </c>
      <c r="D94" s="37">
        <v>180</v>
      </c>
      <c r="E94" s="37"/>
      <c r="F94" s="48" t="s">
        <v>10</v>
      </c>
      <c r="G94">
        <f>SUMIF(C94:C98,F94,D94:D98)</f>
        <v>0</v>
      </c>
      <c r="H94" s="49">
        <f>G94/$D$99</f>
        <v>0</v>
      </c>
    </row>
    <row r="95" spans="1:8" x14ac:dyDescent="0.3">
      <c r="A95" s="45">
        <v>2</v>
      </c>
      <c r="B95" s="46" t="s">
        <v>103</v>
      </c>
      <c r="C95" s="47" t="s">
        <v>9</v>
      </c>
      <c r="D95" s="37">
        <v>120</v>
      </c>
      <c r="E95" s="37"/>
      <c r="F95" s="48" t="s">
        <v>9</v>
      </c>
      <c r="G95">
        <f>SUMIF(C94:C98,F95,D94:D98)</f>
        <v>300</v>
      </c>
      <c r="H95" s="49">
        <f t="shared" ref="H95:H97" si="10">G95/$D$99</f>
        <v>0.7142857142857143</v>
      </c>
    </row>
    <row r="96" spans="1:8" x14ac:dyDescent="0.3">
      <c r="A96" s="45">
        <v>3</v>
      </c>
      <c r="B96" s="46" t="s">
        <v>104</v>
      </c>
      <c r="C96" s="47" t="s">
        <v>15</v>
      </c>
      <c r="D96" s="37">
        <v>30</v>
      </c>
      <c r="E96" s="37"/>
      <c r="F96" s="48" t="s">
        <v>13</v>
      </c>
      <c r="G96">
        <f>SUMIF(C94:C98,F96,D94:D98)</f>
        <v>0</v>
      </c>
      <c r="H96" s="49">
        <f t="shared" si="10"/>
        <v>0</v>
      </c>
    </row>
    <row r="97" spans="1:8" x14ac:dyDescent="0.3">
      <c r="A97" s="45">
        <v>4</v>
      </c>
      <c r="B97" s="46" t="s">
        <v>105</v>
      </c>
      <c r="C97" s="47" t="s">
        <v>15</v>
      </c>
      <c r="D97" s="37">
        <v>60</v>
      </c>
      <c r="E97" s="37"/>
      <c r="F97" s="48" t="s">
        <v>15</v>
      </c>
      <c r="G97">
        <f>SUMIF(C94:C98,F97,D94:D98)</f>
        <v>120</v>
      </c>
      <c r="H97" s="49">
        <f t="shared" si="10"/>
        <v>0.2857142857142857</v>
      </c>
    </row>
    <row r="98" spans="1:8" x14ac:dyDescent="0.3">
      <c r="A98" s="45">
        <v>5</v>
      </c>
      <c r="B98" t="s">
        <v>106</v>
      </c>
      <c r="C98" s="47" t="s">
        <v>15</v>
      </c>
      <c r="D98" s="37">
        <v>30</v>
      </c>
      <c r="G98">
        <f>SUM(G94:G97)</f>
        <v>420</v>
      </c>
      <c r="H98" s="50">
        <f>SUM(H94:H97)</f>
        <v>1</v>
      </c>
    </row>
    <row r="99" spans="1:8" ht="16.2" thickBot="1" x14ac:dyDescent="0.35">
      <c r="A99" s="52"/>
      <c r="B99" s="53" t="s">
        <v>16</v>
      </c>
      <c r="C99" s="57"/>
      <c r="D99" s="54">
        <f>SUM(D94:D98)</f>
        <v>420</v>
      </c>
      <c r="E99" s="53" t="str">
        <f>INT(D99/60) &amp; " Hours " &amp; MOD(D99,60) &amp; " Mins"</f>
        <v>7 Hours 0 Mins</v>
      </c>
      <c r="F99" s="55"/>
      <c r="G99" s="55"/>
      <c r="H99" s="56"/>
    </row>
  </sheetData>
  <mergeCells count="12">
    <mergeCell ref="A64:D64"/>
    <mergeCell ref="A72:D72"/>
    <mergeCell ref="A82:D82"/>
    <mergeCell ref="A92:D92"/>
    <mergeCell ref="A1:D1"/>
    <mergeCell ref="A2:D2"/>
    <mergeCell ref="A40:D40"/>
    <mergeCell ref="A12:D12"/>
    <mergeCell ref="A20:D20"/>
    <mergeCell ref="A31:D31"/>
    <mergeCell ref="A48:D48"/>
    <mergeCell ref="A56:D5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328C-39EB-AD4D-8457-3B09168A1220}">
  <dimension ref="A1:M124"/>
  <sheetViews>
    <sheetView tabSelected="1" topLeftCell="A66" zoomScaleNormal="100" workbookViewId="0">
      <selection activeCell="B12" sqref="B12"/>
    </sheetView>
  </sheetViews>
  <sheetFormatPr defaultColWidth="11.5" defaultRowHeight="15.6" x14ac:dyDescent="0.3"/>
  <cols>
    <col min="1" max="1" width="7.5" style="2" bestFit="1" customWidth="1"/>
    <col min="2" max="2" width="62.5" style="2" bestFit="1" customWidth="1"/>
    <col min="3" max="3" width="11.5" style="2"/>
    <col min="4" max="4" width="16.69921875" style="2" bestFit="1" customWidth="1"/>
    <col min="5" max="5" width="21.296875" style="2" customWidth="1"/>
    <col min="6" max="16384" width="11.5" style="2"/>
  </cols>
  <sheetData>
    <row r="1" spans="1:8" ht="19.8" thickBot="1" x14ac:dyDescent="0.5">
      <c r="A1" s="70" t="s">
        <v>0</v>
      </c>
      <c r="B1" s="70"/>
      <c r="C1" s="70"/>
      <c r="D1" s="70"/>
      <c r="E1" s="1"/>
    </row>
    <row r="2" spans="1:8" x14ac:dyDescent="0.3">
      <c r="A2" s="68" t="s">
        <v>1</v>
      </c>
      <c r="B2" s="69"/>
      <c r="C2" s="69"/>
      <c r="D2" s="69"/>
      <c r="E2" s="3"/>
      <c r="F2" s="3"/>
      <c r="G2" s="3"/>
      <c r="H2" s="4"/>
    </row>
    <row r="3" spans="1:8" x14ac:dyDescent="0.3">
      <c r="A3" s="5" t="s">
        <v>2</v>
      </c>
      <c r="B3" s="6" t="s">
        <v>3</v>
      </c>
      <c r="C3" s="6" t="s">
        <v>4</v>
      </c>
      <c r="D3" s="6" t="s">
        <v>5</v>
      </c>
      <c r="F3" s="6" t="s">
        <v>4</v>
      </c>
      <c r="G3" s="6" t="s">
        <v>6</v>
      </c>
      <c r="H3" s="7" t="s">
        <v>7</v>
      </c>
    </row>
    <row r="4" spans="1:8" x14ac:dyDescent="0.3">
      <c r="A4" s="8">
        <v>1</v>
      </c>
      <c r="B4" s="9" t="s">
        <v>8</v>
      </c>
      <c r="C4" s="10" t="s">
        <v>9</v>
      </c>
      <c r="D4" s="11">
        <v>45</v>
      </c>
      <c r="F4" s="12" t="s">
        <v>10</v>
      </c>
      <c r="G4" s="2">
        <f>SUMIF(C4:C8,"Admin",D4:D8)</f>
        <v>0</v>
      </c>
      <c r="H4" s="13">
        <f>G4/$D$9</f>
        <v>0</v>
      </c>
    </row>
    <row r="5" spans="1:8" ht="31.2" x14ac:dyDescent="0.3">
      <c r="A5" s="8">
        <v>2</v>
      </c>
      <c r="B5" s="9" t="s">
        <v>11</v>
      </c>
      <c r="C5" s="10" t="s">
        <v>9</v>
      </c>
      <c r="D5" s="11">
        <v>40</v>
      </c>
      <c r="F5" s="12" t="s">
        <v>9</v>
      </c>
      <c r="G5" s="2">
        <f>SUMIF(C4:C8,"Group",D4:D8)</f>
        <v>170</v>
      </c>
      <c r="H5" s="13">
        <f>G5/$D$9</f>
        <v>0.48571428571428571</v>
      </c>
    </row>
    <row r="6" spans="1:8" x14ac:dyDescent="0.3">
      <c r="A6" s="8">
        <v>3</v>
      </c>
      <c r="B6" s="9" t="s">
        <v>12</v>
      </c>
      <c r="C6" s="10" t="s">
        <v>9</v>
      </c>
      <c r="D6" s="11">
        <v>85</v>
      </c>
      <c r="F6" s="12" t="s">
        <v>13</v>
      </c>
      <c r="G6" s="2">
        <f>SUMIF(C4:C8,"Research",D4:D8)</f>
        <v>0</v>
      </c>
      <c r="H6" s="13">
        <f>G6/$D$9</f>
        <v>0</v>
      </c>
    </row>
    <row r="7" spans="1:8" ht="31.2" x14ac:dyDescent="0.3">
      <c r="A7" s="8">
        <v>4</v>
      </c>
      <c r="B7" s="9" t="s">
        <v>14</v>
      </c>
      <c r="C7" s="10" t="s">
        <v>15</v>
      </c>
      <c r="D7" s="11">
        <v>180</v>
      </c>
      <c r="F7" s="12" t="s">
        <v>15</v>
      </c>
      <c r="G7" s="2">
        <f>SUMIF(C4:C8,"Project",D4:D8)</f>
        <v>180</v>
      </c>
      <c r="H7" s="13">
        <f>G7/$D$9</f>
        <v>0.51428571428571423</v>
      </c>
    </row>
    <row r="8" spans="1:8" x14ac:dyDescent="0.3">
      <c r="A8" s="8"/>
      <c r="B8" s="14"/>
      <c r="C8" s="10"/>
      <c r="D8" s="11"/>
      <c r="G8" s="2">
        <f>SUM(G4:G7)</f>
        <v>350</v>
      </c>
      <c r="H8" s="15">
        <f>SUM(H4:H7)</f>
        <v>1</v>
      </c>
    </row>
    <row r="9" spans="1:8" ht="16.2" thickBot="1" x14ac:dyDescent="0.35">
      <c r="A9" s="16"/>
      <c r="B9" s="17" t="s">
        <v>16</v>
      </c>
      <c r="C9" s="18"/>
      <c r="D9" s="18">
        <f>SUM(D4:D8)</f>
        <v>350</v>
      </c>
      <c r="E9" s="19" t="str">
        <f>INT(D9/60) &amp; " Hours " &amp; MOD(D9, 60) &amp; " Mins"</f>
        <v>5 Hours 50 Mins</v>
      </c>
      <c r="F9" s="20"/>
      <c r="G9" s="20"/>
      <c r="H9" s="21"/>
    </row>
    <row r="10" spans="1:8" ht="16.2" thickBot="1" x14ac:dyDescent="0.35"/>
    <row r="11" spans="1:8" x14ac:dyDescent="0.3">
      <c r="A11" s="68" t="s">
        <v>17</v>
      </c>
      <c r="B11" s="69"/>
      <c r="C11" s="69"/>
      <c r="D11" s="69"/>
      <c r="E11" s="3"/>
      <c r="F11" s="3"/>
      <c r="G11" s="3"/>
      <c r="H11" s="4"/>
    </row>
    <row r="12" spans="1:8" x14ac:dyDescent="0.3">
      <c r="A12" s="5" t="s">
        <v>2</v>
      </c>
      <c r="B12" s="6" t="s">
        <v>3</v>
      </c>
      <c r="C12" s="6" t="s">
        <v>4</v>
      </c>
      <c r="D12" s="6" t="s">
        <v>5</v>
      </c>
      <c r="F12" s="6" t="s">
        <v>4</v>
      </c>
      <c r="G12" s="6" t="s">
        <v>6</v>
      </c>
      <c r="H12" s="7" t="s">
        <v>7</v>
      </c>
    </row>
    <row r="13" spans="1:8" x14ac:dyDescent="0.3">
      <c r="A13" s="22">
        <v>1</v>
      </c>
      <c r="B13" s="2" t="s">
        <v>18</v>
      </c>
      <c r="C13" s="23" t="s">
        <v>9</v>
      </c>
      <c r="D13" s="2">
        <v>30</v>
      </c>
      <c r="F13" s="12" t="s">
        <v>10</v>
      </c>
      <c r="G13" s="2">
        <f>SUMIF(C13:C18,"Admin",D13:D18)</f>
        <v>0</v>
      </c>
      <c r="H13" s="13">
        <f>G13/$D$19</f>
        <v>0</v>
      </c>
    </row>
    <row r="14" spans="1:8" x14ac:dyDescent="0.3">
      <c r="A14" s="22">
        <v>2</v>
      </c>
      <c r="B14" s="2" t="s">
        <v>19</v>
      </c>
      <c r="C14" s="23" t="s">
        <v>9</v>
      </c>
      <c r="D14" s="2">
        <v>90</v>
      </c>
      <c r="F14" s="12" t="s">
        <v>9</v>
      </c>
      <c r="G14" s="2">
        <f>SUMIF(C13:C18,"Group",D13:D18)</f>
        <v>240</v>
      </c>
      <c r="H14" s="13">
        <f>G14/$D$19</f>
        <v>0.38709677419354838</v>
      </c>
    </row>
    <row r="15" spans="1:8" x14ac:dyDescent="0.3">
      <c r="A15" s="22">
        <v>3</v>
      </c>
      <c r="B15" s="2" t="s">
        <v>20</v>
      </c>
      <c r="C15" s="23" t="s">
        <v>9</v>
      </c>
      <c r="D15" s="2">
        <v>120</v>
      </c>
      <c r="F15" s="12" t="s">
        <v>13</v>
      </c>
      <c r="G15" s="2">
        <f>SUMIF(C13:C18,"Research",D13:D18)</f>
        <v>120</v>
      </c>
      <c r="H15" s="13">
        <f>G15/$D$19</f>
        <v>0.19354838709677419</v>
      </c>
    </row>
    <row r="16" spans="1:8" x14ac:dyDescent="0.3">
      <c r="A16" s="22">
        <v>4</v>
      </c>
      <c r="B16" s="2" t="s">
        <v>21</v>
      </c>
      <c r="C16" s="23" t="s">
        <v>13</v>
      </c>
      <c r="D16" s="2">
        <v>120</v>
      </c>
      <c r="F16" s="12" t="s">
        <v>15</v>
      </c>
      <c r="G16" s="2">
        <f>SUMIF(C13:C18,"Project",D13:D18)</f>
        <v>260</v>
      </c>
      <c r="H16" s="13">
        <f>G16/$D$19</f>
        <v>0.41935483870967744</v>
      </c>
    </row>
    <row r="17" spans="1:8" x14ac:dyDescent="0.3">
      <c r="A17" s="22">
        <v>5</v>
      </c>
      <c r="B17" s="2" t="s">
        <v>22</v>
      </c>
      <c r="C17" s="23" t="s">
        <v>15</v>
      </c>
      <c r="D17" s="2">
        <v>60</v>
      </c>
      <c r="G17" s="2">
        <f>SUM(G13:G16)</f>
        <v>620</v>
      </c>
      <c r="H17" s="15">
        <f>SUM(H13:H16)</f>
        <v>1</v>
      </c>
    </row>
    <row r="18" spans="1:8" x14ac:dyDescent="0.3">
      <c r="A18" s="22">
        <v>6</v>
      </c>
      <c r="B18" s="2" t="s">
        <v>23</v>
      </c>
      <c r="C18" s="23" t="s">
        <v>15</v>
      </c>
      <c r="D18" s="2">
        <v>200</v>
      </c>
      <c r="H18" s="24"/>
    </row>
    <row r="19" spans="1:8" ht="16.2" thickBot="1" x14ac:dyDescent="0.35">
      <c r="A19" s="16"/>
      <c r="B19" s="19" t="s">
        <v>16</v>
      </c>
      <c r="C19" s="18"/>
      <c r="D19" s="18">
        <f>SUM(D13:D18)</f>
        <v>620</v>
      </c>
      <c r="E19" s="19" t="str">
        <f>INT(D19/60) &amp; " Hours " &amp;  MOD(D19,60) &amp; " Mins"</f>
        <v>10 Hours 20 Mins</v>
      </c>
      <c r="F19" s="20"/>
      <c r="G19" s="20"/>
      <c r="H19" s="21"/>
    </row>
    <row r="20" spans="1:8" ht="16.2" thickBot="1" x14ac:dyDescent="0.35"/>
    <row r="21" spans="1:8" x14ac:dyDescent="0.3">
      <c r="A21" s="68" t="s">
        <v>24</v>
      </c>
      <c r="B21" s="69"/>
      <c r="C21" s="69"/>
      <c r="D21" s="69"/>
      <c r="E21" s="3"/>
      <c r="F21" s="3"/>
      <c r="G21" s="3"/>
      <c r="H21" s="4"/>
    </row>
    <row r="22" spans="1:8" x14ac:dyDescent="0.3">
      <c r="A22" s="5" t="s">
        <v>2</v>
      </c>
      <c r="B22" s="6" t="s">
        <v>3</v>
      </c>
      <c r="C22" s="6" t="s">
        <v>4</v>
      </c>
      <c r="D22" s="6" t="s">
        <v>5</v>
      </c>
      <c r="F22" s="6" t="s">
        <v>4</v>
      </c>
      <c r="G22" s="6" t="s">
        <v>6</v>
      </c>
      <c r="H22" s="7" t="s">
        <v>7</v>
      </c>
    </row>
    <row r="23" spans="1:8" ht="31.2" x14ac:dyDescent="0.3">
      <c r="A23" s="8">
        <v>1</v>
      </c>
      <c r="B23" s="25" t="s">
        <v>25</v>
      </c>
      <c r="C23" s="10" t="s">
        <v>15</v>
      </c>
      <c r="D23" s="11">
        <v>120</v>
      </c>
      <c r="F23" s="12" t="s">
        <v>10</v>
      </c>
      <c r="G23" s="2">
        <f>SUMIF(C23:C27,"Admin",D23:D27)</f>
        <v>0</v>
      </c>
      <c r="H23" s="13">
        <f>G23/$D$28</f>
        <v>0</v>
      </c>
    </row>
    <row r="24" spans="1:8" x14ac:dyDescent="0.3">
      <c r="A24" s="8">
        <v>2</v>
      </c>
      <c r="B24" s="25" t="s">
        <v>26</v>
      </c>
      <c r="C24" s="10" t="s">
        <v>15</v>
      </c>
      <c r="D24" s="11">
        <v>60</v>
      </c>
      <c r="F24" s="12" t="s">
        <v>9</v>
      </c>
      <c r="G24" s="2">
        <f>SUMIF(C23:C27,"Group",D23:D27)</f>
        <v>180</v>
      </c>
      <c r="H24" s="13">
        <f>G24/$D$28</f>
        <v>0.42857142857142855</v>
      </c>
    </row>
    <row r="25" spans="1:8" x14ac:dyDescent="0.3">
      <c r="A25" s="8">
        <v>3</v>
      </c>
      <c r="B25" s="25" t="s">
        <v>27</v>
      </c>
      <c r="C25" s="10" t="s">
        <v>9</v>
      </c>
      <c r="D25" s="11">
        <v>60</v>
      </c>
      <c r="F25" s="12" t="s">
        <v>13</v>
      </c>
      <c r="G25" s="2">
        <f>SUMIF(C23:C27,"Research",D23:D27)</f>
        <v>0</v>
      </c>
      <c r="H25" s="13">
        <f>G25/$D$28</f>
        <v>0</v>
      </c>
    </row>
    <row r="26" spans="1:8" x14ac:dyDescent="0.3">
      <c r="A26" s="8">
        <v>4</v>
      </c>
      <c r="B26" s="25" t="s">
        <v>28</v>
      </c>
      <c r="C26" s="10" t="s">
        <v>9</v>
      </c>
      <c r="D26" s="11">
        <v>120</v>
      </c>
      <c r="F26" s="12" t="s">
        <v>15</v>
      </c>
      <c r="G26" s="2">
        <f>SUMIF(C23:C27,"Project",D23:D27)</f>
        <v>240</v>
      </c>
      <c r="H26" s="13">
        <f>G26/$D$28</f>
        <v>0.5714285714285714</v>
      </c>
    </row>
    <row r="27" spans="1:8" x14ac:dyDescent="0.3">
      <c r="A27" s="8">
        <v>5</v>
      </c>
      <c r="B27" s="25" t="s">
        <v>29</v>
      </c>
      <c r="C27" s="10" t="s">
        <v>15</v>
      </c>
      <c r="D27" s="11">
        <v>60</v>
      </c>
      <c r="G27" s="2">
        <f>SUM(G23:G26)</f>
        <v>420</v>
      </c>
      <c r="H27" s="15">
        <f>SUM(H23:H26)</f>
        <v>1</v>
      </c>
    </row>
    <row r="28" spans="1:8" ht="16.2" thickBot="1" x14ac:dyDescent="0.35">
      <c r="A28" s="16"/>
      <c r="B28" s="19" t="s">
        <v>16</v>
      </c>
      <c r="C28" s="18"/>
      <c r="D28" s="18">
        <f>SUM(D23:D27)</f>
        <v>420</v>
      </c>
      <c r="E28" s="19" t="str">
        <f>INT(D28/60) &amp; " Hours " &amp;  MOD(D28,60) &amp; " Mins"</f>
        <v>7 Hours 0 Mins</v>
      </c>
      <c r="F28" s="20"/>
      <c r="G28" s="20"/>
      <c r="H28" s="21"/>
    </row>
    <row r="29" spans="1:8" ht="16.2" thickBot="1" x14ac:dyDescent="0.35"/>
    <row r="30" spans="1:8" x14ac:dyDescent="0.3">
      <c r="A30" s="68" t="s">
        <v>30</v>
      </c>
      <c r="B30" s="69"/>
      <c r="C30" s="69"/>
      <c r="D30" s="69"/>
      <c r="E30" s="3"/>
      <c r="F30" s="3"/>
      <c r="G30" s="3"/>
      <c r="H30" s="4"/>
    </row>
    <row r="31" spans="1:8" x14ac:dyDescent="0.3">
      <c r="A31" s="5" t="s">
        <v>2</v>
      </c>
      <c r="B31" s="6" t="s">
        <v>3</v>
      </c>
      <c r="C31" s="6" t="s">
        <v>4</v>
      </c>
      <c r="D31" s="6" t="s">
        <v>5</v>
      </c>
      <c r="F31" s="6" t="s">
        <v>4</v>
      </c>
      <c r="G31" s="6" t="s">
        <v>6</v>
      </c>
      <c r="H31" s="7" t="s">
        <v>7</v>
      </c>
    </row>
    <row r="32" spans="1:8" x14ac:dyDescent="0.3">
      <c r="A32" s="8">
        <v>1</v>
      </c>
      <c r="B32" s="26" t="s">
        <v>31</v>
      </c>
      <c r="C32" s="10" t="s">
        <v>15</v>
      </c>
      <c r="D32" s="11">
        <v>180</v>
      </c>
      <c r="F32" s="12" t="s">
        <v>10</v>
      </c>
      <c r="G32" s="2">
        <f>SUMIF(C32:C37,"Admin",D32:D37)</f>
        <v>0</v>
      </c>
      <c r="H32" s="13">
        <f>G32/$D$38</f>
        <v>0</v>
      </c>
    </row>
    <row r="33" spans="1:8" x14ac:dyDescent="0.3">
      <c r="A33" s="8">
        <v>2</v>
      </c>
      <c r="B33" s="26" t="s">
        <v>32</v>
      </c>
      <c r="C33" s="10" t="s">
        <v>9</v>
      </c>
      <c r="D33" s="11">
        <v>60</v>
      </c>
      <c r="F33" s="12" t="s">
        <v>9</v>
      </c>
      <c r="G33" s="2">
        <f>SUMIF(C32:C37,"Group",D32:D37)</f>
        <v>180</v>
      </c>
      <c r="H33" s="13">
        <f t="shared" ref="H33:H35" si="0">G33/$D$38</f>
        <v>0.46153846153846156</v>
      </c>
    </row>
    <row r="34" spans="1:8" x14ac:dyDescent="0.3">
      <c r="A34" s="8">
        <v>3</v>
      </c>
      <c r="B34" s="26" t="s">
        <v>33</v>
      </c>
      <c r="C34" s="10" t="s">
        <v>9</v>
      </c>
      <c r="D34" s="11">
        <v>120</v>
      </c>
      <c r="F34" s="12" t="s">
        <v>13</v>
      </c>
      <c r="G34" s="2">
        <f>SUMIF(C32:C37,"Research",D32:D37)</f>
        <v>30</v>
      </c>
      <c r="H34" s="13">
        <f t="shared" si="0"/>
        <v>7.6923076923076927E-2</v>
      </c>
    </row>
    <row r="35" spans="1:8" ht="31.2" x14ac:dyDescent="0.3">
      <c r="A35" s="8">
        <v>4</v>
      </c>
      <c r="B35" s="25" t="s">
        <v>34</v>
      </c>
      <c r="C35" s="10" t="s">
        <v>13</v>
      </c>
      <c r="D35" s="11">
        <v>30</v>
      </c>
      <c r="F35" s="12" t="s">
        <v>15</v>
      </c>
      <c r="G35" s="2">
        <f>SUMIF(C32:C37,"Project",D32:D37)</f>
        <v>180</v>
      </c>
      <c r="H35" s="13">
        <f t="shared" si="0"/>
        <v>0.46153846153846156</v>
      </c>
    </row>
    <row r="36" spans="1:8" x14ac:dyDescent="0.3">
      <c r="A36" s="22"/>
      <c r="B36" s="27"/>
      <c r="C36" s="23"/>
      <c r="G36" s="2">
        <f>SUM(G32:G35)</f>
        <v>390</v>
      </c>
      <c r="H36" s="15">
        <f>SUM(H32:H35)</f>
        <v>1</v>
      </c>
    </row>
    <row r="37" spans="1:8" x14ac:dyDescent="0.3">
      <c r="A37" s="22"/>
      <c r="B37" s="27"/>
      <c r="C37" s="23"/>
      <c r="H37" s="24"/>
    </row>
    <row r="38" spans="1:8" ht="16.2" thickBot="1" x14ac:dyDescent="0.35">
      <c r="A38" s="16"/>
      <c r="B38" s="19" t="s">
        <v>16</v>
      </c>
      <c r="C38" s="18"/>
      <c r="D38" s="18">
        <f>SUM(D32:D37)</f>
        <v>390</v>
      </c>
      <c r="E38" s="19" t="str">
        <f>INT(D38/60) &amp; " Hours " &amp;  MOD(D38,60) &amp; " Mins"</f>
        <v>6 Hours 30 Mins</v>
      </c>
      <c r="F38" s="20"/>
      <c r="G38" s="20"/>
      <c r="H38" s="21"/>
    </row>
    <row r="39" spans="1:8" ht="16.2" thickBot="1" x14ac:dyDescent="0.35">
      <c r="B39" s="27"/>
      <c r="C39" s="23"/>
    </row>
    <row r="40" spans="1:8" x14ac:dyDescent="0.3">
      <c r="A40" s="68" t="s">
        <v>35</v>
      </c>
      <c r="B40" s="69"/>
      <c r="C40" s="69"/>
      <c r="D40" s="69"/>
      <c r="E40" s="3"/>
      <c r="F40" s="3"/>
      <c r="G40" s="3"/>
      <c r="H40" s="4"/>
    </row>
    <row r="41" spans="1:8" x14ac:dyDescent="0.3">
      <c r="A41" s="5" t="s">
        <v>2</v>
      </c>
      <c r="B41" s="6" t="s">
        <v>3</v>
      </c>
      <c r="C41" s="6" t="s">
        <v>4</v>
      </c>
      <c r="D41" s="6" t="s">
        <v>5</v>
      </c>
      <c r="F41" s="6" t="s">
        <v>4</v>
      </c>
      <c r="G41" s="6" t="s">
        <v>6</v>
      </c>
      <c r="H41" s="7" t="s">
        <v>7</v>
      </c>
    </row>
    <row r="42" spans="1:8" x14ac:dyDescent="0.3">
      <c r="A42" s="22">
        <v>1</v>
      </c>
      <c r="B42" s="27" t="s">
        <v>36</v>
      </c>
      <c r="C42" s="23" t="s">
        <v>15</v>
      </c>
      <c r="D42" s="2">
        <v>120</v>
      </c>
      <c r="F42" s="12" t="s">
        <v>10</v>
      </c>
      <c r="G42" s="2">
        <f>SUMIF(C42:C47,"Admin",D42:D47)</f>
        <v>0</v>
      </c>
      <c r="H42" s="13">
        <f>G42/$D$48</f>
        <v>0</v>
      </c>
    </row>
    <row r="43" spans="1:8" x14ac:dyDescent="0.3">
      <c r="A43" s="22">
        <v>2</v>
      </c>
      <c r="B43" s="27" t="s">
        <v>32</v>
      </c>
      <c r="C43" s="23" t="s">
        <v>9</v>
      </c>
      <c r="D43" s="2">
        <v>60</v>
      </c>
      <c r="F43" s="12" t="s">
        <v>9</v>
      </c>
      <c r="G43" s="2">
        <f>SUMIF(C42:C47,"Group",D42:D47)</f>
        <v>150</v>
      </c>
      <c r="H43" s="13">
        <f t="shared" ref="H43:H45" si="1">G43/$D$48</f>
        <v>0.55555555555555558</v>
      </c>
    </row>
    <row r="44" spans="1:8" x14ac:dyDescent="0.3">
      <c r="A44" s="22">
        <v>3</v>
      </c>
      <c r="B44" s="27" t="s">
        <v>37</v>
      </c>
      <c r="C44" s="23" t="s">
        <v>9</v>
      </c>
      <c r="D44" s="2">
        <v>90</v>
      </c>
      <c r="F44" s="12" t="s">
        <v>13</v>
      </c>
      <c r="G44" s="2">
        <f>SUMIF(C42:C47,"Research",D42:D47)</f>
        <v>0</v>
      </c>
      <c r="H44" s="13">
        <f t="shared" si="1"/>
        <v>0</v>
      </c>
    </row>
    <row r="45" spans="1:8" x14ac:dyDescent="0.3">
      <c r="A45" s="22"/>
      <c r="B45" s="27"/>
      <c r="C45" s="23"/>
      <c r="F45" s="12" t="s">
        <v>15</v>
      </c>
      <c r="G45" s="2">
        <f>SUMIF(C42:C47,"Project",D42:D47)</f>
        <v>120</v>
      </c>
      <c r="H45" s="13">
        <f t="shared" si="1"/>
        <v>0.44444444444444442</v>
      </c>
    </row>
    <row r="46" spans="1:8" x14ac:dyDescent="0.3">
      <c r="A46" s="22"/>
      <c r="B46" s="27"/>
      <c r="C46" s="23"/>
      <c r="G46" s="2">
        <f>SUM(G42:G45)</f>
        <v>270</v>
      </c>
      <c r="H46" s="15">
        <f>SUM(H42:H45)</f>
        <v>1</v>
      </c>
    </row>
    <row r="47" spans="1:8" x14ac:dyDescent="0.3">
      <c r="A47" s="22"/>
      <c r="B47" s="27"/>
      <c r="C47" s="23"/>
      <c r="H47" s="24"/>
    </row>
    <row r="48" spans="1:8" ht="16.2" thickBot="1" x14ac:dyDescent="0.35">
      <c r="A48" s="16"/>
      <c r="B48" s="19" t="s">
        <v>16</v>
      </c>
      <c r="C48" s="18"/>
      <c r="D48" s="18">
        <f>SUM(D42:D47)</f>
        <v>270</v>
      </c>
      <c r="E48" s="19" t="str">
        <f>INT(D48/60) &amp; " Hours " &amp;  MOD(D48,60) &amp; " Mins"</f>
        <v>4 Hours 30 Mins</v>
      </c>
      <c r="F48" s="20"/>
      <c r="G48" s="20"/>
      <c r="H48" s="21"/>
    </row>
    <row r="49" spans="1:13" ht="16.2" thickBot="1" x14ac:dyDescent="0.35"/>
    <row r="50" spans="1:13" x14ac:dyDescent="0.3">
      <c r="A50" s="68" t="s">
        <v>38</v>
      </c>
      <c r="B50" s="69"/>
      <c r="C50" s="69"/>
      <c r="D50" s="69"/>
      <c r="E50" s="3"/>
      <c r="F50" s="3"/>
      <c r="G50" s="3"/>
      <c r="H50" s="4"/>
    </row>
    <row r="51" spans="1:13" x14ac:dyDescent="0.3">
      <c r="A51" s="5" t="s">
        <v>2</v>
      </c>
      <c r="B51" s="6" t="s">
        <v>3</v>
      </c>
      <c r="C51" s="6" t="s">
        <v>4</v>
      </c>
      <c r="D51" s="6" t="s">
        <v>5</v>
      </c>
      <c r="F51" s="6" t="s">
        <v>4</v>
      </c>
      <c r="G51" s="6" t="s">
        <v>6</v>
      </c>
      <c r="H51" s="7" t="s">
        <v>7</v>
      </c>
    </row>
    <row r="52" spans="1:13" x14ac:dyDescent="0.3">
      <c r="A52" s="8">
        <v>1</v>
      </c>
      <c r="B52" s="25" t="s">
        <v>39</v>
      </c>
      <c r="C52" s="10" t="s">
        <v>9</v>
      </c>
      <c r="D52" s="11">
        <v>120</v>
      </c>
      <c r="F52" s="12" t="s">
        <v>10</v>
      </c>
      <c r="G52" s="2">
        <f>SUMIF(C52:C56,"Admin",D52:D56)</f>
        <v>0</v>
      </c>
      <c r="H52" s="13">
        <f>G52/$D$57</f>
        <v>0</v>
      </c>
    </row>
    <row r="53" spans="1:13" x14ac:dyDescent="0.3">
      <c r="A53" s="8">
        <v>2</v>
      </c>
      <c r="B53" s="25" t="s">
        <v>40</v>
      </c>
      <c r="C53" s="10" t="s">
        <v>15</v>
      </c>
      <c r="D53" s="11">
        <v>60</v>
      </c>
      <c r="F53" s="12" t="s">
        <v>9</v>
      </c>
      <c r="G53" s="2">
        <f>SUMIF(C52:C56,"Group",D52:D56)</f>
        <v>120</v>
      </c>
      <c r="H53" s="13">
        <f>G53/$D$57</f>
        <v>0.23529411764705882</v>
      </c>
    </row>
    <row r="54" spans="1:13" ht="31.2" x14ac:dyDescent="0.3">
      <c r="A54" s="8">
        <v>3</v>
      </c>
      <c r="B54" s="25" t="s">
        <v>41</v>
      </c>
      <c r="C54" s="10" t="s">
        <v>13</v>
      </c>
      <c r="D54" s="11">
        <v>120</v>
      </c>
      <c r="F54" s="12" t="s">
        <v>13</v>
      </c>
      <c r="G54" s="2">
        <f>SUMIF(C52:C56,"Research",D52:D56)</f>
        <v>120</v>
      </c>
      <c r="H54" s="13">
        <f>G54/$D$57</f>
        <v>0.23529411764705882</v>
      </c>
      <c r="M54" s="2" t="s">
        <v>42</v>
      </c>
    </row>
    <row r="55" spans="1:13" x14ac:dyDescent="0.3">
      <c r="A55" s="8">
        <v>4</v>
      </c>
      <c r="B55" s="25" t="s">
        <v>43</v>
      </c>
      <c r="C55" s="10" t="s">
        <v>15</v>
      </c>
      <c r="D55" s="11">
        <v>210</v>
      </c>
      <c r="F55" s="12" t="s">
        <v>15</v>
      </c>
      <c r="G55" s="2">
        <f>SUMIF(C52:C56,"Project",D52:D56)</f>
        <v>270</v>
      </c>
      <c r="H55" s="13">
        <f>G55/$D$57</f>
        <v>0.52941176470588236</v>
      </c>
    </row>
    <row r="56" spans="1:13" x14ac:dyDescent="0.3">
      <c r="A56" s="22"/>
      <c r="B56" s="27"/>
      <c r="C56" s="23"/>
      <c r="G56" s="2">
        <f>SUM(G52:G55)</f>
        <v>510</v>
      </c>
      <c r="H56" s="15">
        <f>SUM(H52:H55)</f>
        <v>1</v>
      </c>
    </row>
    <row r="57" spans="1:13" ht="16.2" thickBot="1" x14ac:dyDescent="0.35">
      <c r="A57" s="16"/>
      <c r="B57" s="19" t="s">
        <v>16</v>
      </c>
      <c r="C57" s="18"/>
      <c r="D57" s="18">
        <f>SUM(D52:D56)</f>
        <v>510</v>
      </c>
      <c r="E57" s="19" t="str">
        <f>INT(D57/60) &amp; " Hours " &amp;  MOD(D57,60) &amp; " Mins"</f>
        <v>8 Hours 30 Mins</v>
      </c>
      <c r="F57" s="20"/>
      <c r="G57" s="20"/>
      <c r="H57" s="21"/>
    </row>
    <row r="58" spans="1:13" ht="16.2" thickBot="1" x14ac:dyDescent="0.35"/>
    <row r="59" spans="1:13" x14ac:dyDescent="0.3">
      <c r="A59" s="68" t="s">
        <v>44</v>
      </c>
      <c r="B59" s="69"/>
      <c r="C59" s="69"/>
      <c r="D59" s="69"/>
      <c r="E59" s="3"/>
      <c r="F59" s="3"/>
      <c r="G59" s="3"/>
      <c r="H59" s="4"/>
    </row>
    <row r="60" spans="1:13" x14ac:dyDescent="0.3">
      <c r="A60" s="5" t="s">
        <v>2</v>
      </c>
      <c r="B60" s="6" t="s">
        <v>3</v>
      </c>
      <c r="C60" s="6" t="s">
        <v>4</v>
      </c>
      <c r="D60" s="6" t="s">
        <v>5</v>
      </c>
      <c r="F60" s="6" t="s">
        <v>4</v>
      </c>
      <c r="G60" s="6" t="s">
        <v>6</v>
      </c>
      <c r="H60" s="7" t="s">
        <v>7</v>
      </c>
    </row>
    <row r="61" spans="1:13" x14ac:dyDescent="0.3">
      <c r="A61" s="22">
        <v>1</v>
      </c>
      <c r="B61" s="27" t="s">
        <v>39</v>
      </c>
      <c r="C61" s="23" t="s">
        <v>9</v>
      </c>
      <c r="D61" s="2">
        <v>150</v>
      </c>
      <c r="F61" s="12" t="s">
        <v>10</v>
      </c>
      <c r="G61" s="2">
        <f>SUMIF(C61:C65,"Admin",D61:D65)</f>
        <v>0</v>
      </c>
      <c r="H61" s="13">
        <f>G61/$D$66</f>
        <v>0</v>
      </c>
    </row>
    <row r="62" spans="1:13" x14ac:dyDescent="0.3">
      <c r="A62" s="22">
        <v>2</v>
      </c>
      <c r="B62" s="27" t="s">
        <v>45</v>
      </c>
      <c r="C62" s="23" t="s">
        <v>15</v>
      </c>
      <c r="D62" s="2">
        <v>720</v>
      </c>
      <c r="F62" s="12" t="s">
        <v>9</v>
      </c>
      <c r="G62" s="2">
        <f>SUMIF(C61:C65,"Group",D61:D65)</f>
        <v>150</v>
      </c>
      <c r="H62" s="13">
        <f>G62/$D$66</f>
        <v>0.15151515151515152</v>
      </c>
    </row>
    <row r="63" spans="1:13" x14ac:dyDescent="0.3">
      <c r="A63" s="22">
        <v>3</v>
      </c>
      <c r="B63" s="27" t="s">
        <v>46</v>
      </c>
      <c r="C63" s="23" t="s">
        <v>15</v>
      </c>
      <c r="D63" s="2">
        <v>120</v>
      </c>
      <c r="F63" s="12" t="s">
        <v>13</v>
      </c>
      <c r="G63" s="2">
        <f>SUMIF(C61:C65,"Research",D61:D65)</f>
        <v>0</v>
      </c>
      <c r="H63" s="13">
        <f>G63/$D$66</f>
        <v>0</v>
      </c>
    </row>
    <row r="64" spans="1:13" x14ac:dyDescent="0.3">
      <c r="A64" s="22"/>
      <c r="B64" s="27"/>
      <c r="C64" s="23"/>
      <c r="F64" s="12" t="s">
        <v>15</v>
      </c>
      <c r="G64" s="2">
        <f>SUMIF(C61:C65,"Project",D61:D65)</f>
        <v>840</v>
      </c>
      <c r="H64" s="13">
        <f>G64/$D$66</f>
        <v>0.84848484848484851</v>
      </c>
    </row>
    <row r="65" spans="1:8" x14ac:dyDescent="0.3">
      <c r="A65" s="22"/>
      <c r="B65" s="27"/>
      <c r="C65" s="23"/>
      <c r="G65" s="2">
        <f>SUM(G61:G64)</f>
        <v>990</v>
      </c>
      <c r="H65" s="28">
        <f>SUM(H61:H64)</f>
        <v>1</v>
      </c>
    </row>
    <row r="66" spans="1:8" ht="16.2" thickBot="1" x14ac:dyDescent="0.35">
      <c r="A66" s="16"/>
      <c r="B66" s="19" t="s">
        <v>16</v>
      </c>
      <c r="C66" s="18"/>
      <c r="D66" s="18">
        <f>SUM(D61:D65)</f>
        <v>990</v>
      </c>
      <c r="E66" s="19" t="str">
        <f>INT(D66/60) &amp; " Hours " &amp;  MOD(D66,60) &amp; " Mins"</f>
        <v>16 Hours 30 Mins</v>
      </c>
      <c r="F66" s="20"/>
      <c r="G66" s="20"/>
      <c r="H66" s="21"/>
    </row>
    <row r="67" spans="1:8" ht="16.2" thickBot="1" x14ac:dyDescent="0.35"/>
    <row r="68" spans="1:8" x14ac:dyDescent="0.3">
      <c r="A68" s="68" t="s">
        <v>47</v>
      </c>
      <c r="B68" s="69"/>
      <c r="C68" s="69"/>
      <c r="D68" s="69"/>
      <c r="E68" s="3"/>
      <c r="F68" s="3"/>
      <c r="G68" s="3"/>
      <c r="H68" s="4"/>
    </row>
    <row r="69" spans="1:8" x14ac:dyDescent="0.3">
      <c r="A69" s="5" t="s">
        <v>2</v>
      </c>
      <c r="B69" s="6" t="s">
        <v>3</v>
      </c>
      <c r="C69" s="6" t="s">
        <v>4</v>
      </c>
      <c r="D69" s="6" t="s">
        <v>5</v>
      </c>
      <c r="F69" s="6" t="s">
        <v>4</v>
      </c>
      <c r="G69" s="6" t="s">
        <v>6</v>
      </c>
      <c r="H69" s="7" t="s">
        <v>7</v>
      </c>
    </row>
    <row r="70" spans="1:8" x14ac:dyDescent="0.3">
      <c r="A70" s="22">
        <v>1</v>
      </c>
      <c r="B70" s="27" t="s">
        <v>48</v>
      </c>
      <c r="C70" s="10" t="s">
        <v>9</v>
      </c>
      <c r="D70" s="29">
        <v>90</v>
      </c>
      <c r="F70" s="12" t="s">
        <v>10</v>
      </c>
      <c r="G70" s="2">
        <f>SUMIF(C70:C74,"Admin",D70:D74)</f>
        <v>0</v>
      </c>
      <c r="H70" s="13">
        <f>G70/$D$75</f>
        <v>0</v>
      </c>
    </row>
    <row r="71" spans="1:8" x14ac:dyDescent="0.3">
      <c r="A71" s="22">
        <v>2</v>
      </c>
      <c r="B71" s="27" t="s">
        <v>49</v>
      </c>
      <c r="C71" s="10" t="s">
        <v>9</v>
      </c>
      <c r="D71" s="29">
        <v>30</v>
      </c>
      <c r="F71" s="12" t="s">
        <v>9</v>
      </c>
      <c r="G71" s="2">
        <f>SUMIF(C70:C74,"Group",D70:D74)</f>
        <v>120</v>
      </c>
      <c r="H71" s="13">
        <f>G71/$D$75</f>
        <v>0.36363636363636365</v>
      </c>
    </row>
    <row r="72" spans="1:8" x14ac:dyDescent="0.3">
      <c r="A72" s="22">
        <v>3</v>
      </c>
      <c r="B72" s="27" t="s">
        <v>50</v>
      </c>
      <c r="C72" s="10" t="s">
        <v>15</v>
      </c>
      <c r="D72" s="29">
        <v>60</v>
      </c>
      <c r="F72" s="12" t="s">
        <v>13</v>
      </c>
      <c r="G72" s="2">
        <f>SUMIF(C70:C74,"Research",D70:D74)</f>
        <v>0</v>
      </c>
      <c r="H72" s="13">
        <f>G72/$D$75</f>
        <v>0</v>
      </c>
    </row>
    <row r="73" spans="1:8" x14ac:dyDescent="0.3">
      <c r="A73" s="22">
        <v>4</v>
      </c>
      <c r="B73" s="27" t="s">
        <v>51</v>
      </c>
      <c r="C73" s="10" t="s">
        <v>15</v>
      </c>
      <c r="D73" s="29">
        <v>60</v>
      </c>
      <c r="F73" s="12" t="s">
        <v>15</v>
      </c>
      <c r="G73" s="2">
        <f>SUMIF(C70:C74,"Project",D70:D74)</f>
        <v>210</v>
      </c>
      <c r="H73" s="13">
        <f>G73/$D$75</f>
        <v>0.63636363636363635</v>
      </c>
    </row>
    <row r="74" spans="1:8" x14ac:dyDescent="0.3">
      <c r="A74" s="22">
        <v>5</v>
      </c>
      <c r="B74" s="27" t="s">
        <v>52</v>
      </c>
      <c r="C74" s="10" t="s">
        <v>15</v>
      </c>
      <c r="D74" s="29">
        <v>90</v>
      </c>
      <c r="G74" s="2">
        <f>SUM(G70:G73)</f>
        <v>330</v>
      </c>
      <c r="H74" s="28">
        <f>SUM(H70:H73)</f>
        <v>1</v>
      </c>
    </row>
    <row r="75" spans="1:8" ht="16.2" thickBot="1" x14ac:dyDescent="0.35">
      <c r="A75" s="16"/>
      <c r="B75" s="19" t="s">
        <v>16</v>
      </c>
      <c r="C75" s="18"/>
      <c r="D75" s="18">
        <f>SUM(D70:D74)</f>
        <v>330</v>
      </c>
      <c r="E75" s="19" t="str">
        <f>INT(D75/60) &amp; " Hours " &amp;  MOD(D75,60) &amp; " Mins"</f>
        <v>5 Hours 30 Mins</v>
      </c>
      <c r="F75" s="20"/>
      <c r="G75" s="20"/>
      <c r="H75" s="21"/>
    </row>
    <row r="76" spans="1:8" ht="16.2" thickBot="1" x14ac:dyDescent="0.35"/>
    <row r="77" spans="1:8" x14ac:dyDescent="0.3">
      <c r="A77" s="68" t="s">
        <v>53</v>
      </c>
      <c r="B77" s="69"/>
      <c r="C77" s="69"/>
      <c r="D77" s="69"/>
      <c r="E77" s="3"/>
      <c r="F77" s="3"/>
      <c r="G77" s="3"/>
      <c r="H77" s="4"/>
    </row>
    <row r="78" spans="1:8" x14ac:dyDescent="0.3">
      <c r="A78" s="5" t="s">
        <v>2</v>
      </c>
      <c r="B78" s="6" t="s">
        <v>3</v>
      </c>
      <c r="C78" s="6" t="s">
        <v>4</v>
      </c>
      <c r="D78" s="6" t="s">
        <v>5</v>
      </c>
      <c r="F78" s="6" t="s">
        <v>4</v>
      </c>
      <c r="G78" s="6" t="s">
        <v>6</v>
      </c>
      <c r="H78" s="7" t="s">
        <v>7</v>
      </c>
    </row>
    <row r="79" spans="1:8" x14ac:dyDescent="0.3">
      <c r="A79" s="30">
        <v>1</v>
      </c>
      <c r="B79" s="31" t="s">
        <v>48</v>
      </c>
      <c r="C79" s="32" t="s">
        <v>9</v>
      </c>
      <c r="D79" s="2">
        <v>30</v>
      </c>
      <c r="F79" s="12" t="s">
        <v>10</v>
      </c>
      <c r="G79" s="2">
        <f>SUMIF(C79:C83,"Admin",D79:D83)</f>
        <v>0</v>
      </c>
      <c r="H79" s="13">
        <f>G79/$D$84</f>
        <v>0</v>
      </c>
    </row>
    <row r="80" spans="1:8" x14ac:dyDescent="0.3">
      <c r="A80" s="30">
        <v>2</v>
      </c>
      <c r="B80" s="31" t="s">
        <v>54</v>
      </c>
      <c r="C80" s="32" t="s">
        <v>15</v>
      </c>
      <c r="D80" s="2">
        <v>120</v>
      </c>
      <c r="F80" s="12" t="s">
        <v>9</v>
      </c>
      <c r="G80" s="2">
        <f>SUMIF(C79:C83,"Group",D79:D83)</f>
        <v>120</v>
      </c>
      <c r="H80" s="13">
        <f>G80/$D$84</f>
        <v>0.4</v>
      </c>
    </row>
    <row r="81" spans="1:8" ht="31.2" x14ac:dyDescent="0.3">
      <c r="A81" s="30">
        <v>3</v>
      </c>
      <c r="B81" s="31" t="s">
        <v>55</v>
      </c>
      <c r="C81" s="32" t="s">
        <v>9</v>
      </c>
      <c r="D81" s="2">
        <v>90</v>
      </c>
      <c r="F81" s="12" t="s">
        <v>13</v>
      </c>
      <c r="G81" s="2">
        <f>SUMIF(C79:C83,"Research",D79:D83)</f>
        <v>0</v>
      </c>
      <c r="H81" s="13">
        <f>G81/$D$84</f>
        <v>0</v>
      </c>
    </row>
    <row r="82" spans="1:8" x14ac:dyDescent="0.3">
      <c r="A82" s="30">
        <v>4</v>
      </c>
      <c r="B82" s="31" t="s">
        <v>56</v>
      </c>
      <c r="C82" s="32" t="s">
        <v>15</v>
      </c>
      <c r="D82" s="2">
        <v>60</v>
      </c>
      <c r="F82" s="12" t="s">
        <v>15</v>
      </c>
      <c r="G82" s="2">
        <f>SUMIF(C79:C83,"Project",D79:D83)</f>
        <v>180</v>
      </c>
      <c r="H82" s="13">
        <f>G82/$D$84</f>
        <v>0.6</v>
      </c>
    </row>
    <row r="83" spans="1:8" x14ac:dyDescent="0.3">
      <c r="A83" s="30"/>
      <c r="B83" s="31"/>
      <c r="C83" s="32"/>
      <c r="G83" s="2">
        <f>SUM(G79:G82)</f>
        <v>300</v>
      </c>
      <c r="H83" s="28">
        <f>SUM(H79:H82)</f>
        <v>1</v>
      </c>
    </row>
    <row r="84" spans="1:8" ht="16.2" thickBot="1" x14ac:dyDescent="0.35">
      <c r="A84" s="16"/>
      <c r="B84" s="19" t="s">
        <v>16</v>
      </c>
      <c r="C84" s="18"/>
      <c r="D84" s="18">
        <f>SUM(D79:D83)</f>
        <v>300</v>
      </c>
      <c r="E84" s="19" t="str">
        <f>INT(D84/60) &amp; " Hours " &amp;  MOD(D84,60) &amp; " Mins"</f>
        <v>5 Hours 0 Mins</v>
      </c>
      <c r="F84" s="20"/>
      <c r="G84" s="20"/>
      <c r="H84" s="21"/>
    </row>
    <row r="85" spans="1:8" ht="16.2" thickBot="1" x14ac:dyDescent="0.35"/>
    <row r="86" spans="1:8" x14ac:dyDescent="0.3">
      <c r="A86" s="68" t="s">
        <v>57</v>
      </c>
      <c r="B86" s="69"/>
      <c r="C86" s="69"/>
      <c r="D86" s="69"/>
      <c r="E86" s="3"/>
      <c r="F86" s="3"/>
      <c r="G86" s="3"/>
      <c r="H86" s="4"/>
    </row>
    <row r="87" spans="1:8" x14ac:dyDescent="0.3">
      <c r="A87" s="5" t="s">
        <v>2</v>
      </c>
      <c r="B87" s="6" t="s">
        <v>3</v>
      </c>
      <c r="C87" s="6" t="s">
        <v>4</v>
      </c>
      <c r="D87" s="6" t="s">
        <v>5</v>
      </c>
      <c r="F87" s="6" t="s">
        <v>4</v>
      </c>
      <c r="G87" s="6" t="s">
        <v>6</v>
      </c>
      <c r="H87" s="7" t="s">
        <v>7</v>
      </c>
    </row>
    <row r="88" spans="1:8" x14ac:dyDescent="0.3">
      <c r="A88" s="8">
        <v>1</v>
      </c>
      <c r="B88" s="25" t="s">
        <v>48</v>
      </c>
      <c r="C88" s="10" t="s">
        <v>9</v>
      </c>
      <c r="D88" s="11">
        <v>30</v>
      </c>
      <c r="F88" s="12" t="s">
        <v>10</v>
      </c>
      <c r="G88" s="2">
        <f>SUMIF(C88:C93,"Admin",D88:D93)</f>
        <v>0</v>
      </c>
      <c r="H88" s="13">
        <f>G88/$D$94</f>
        <v>0</v>
      </c>
    </row>
    <row r="89" spans="1:8" ht="109.2" x14ac:dyDescent="0.3">
      <c r="A89" s="8">
        <v>2</v>
      </c>
      <c r="B89" s="25" t="s">
        <v>58</v>
      </c>
      <c r="C89" s="10" t="s">
        <v>15</v>
      </c>
      <c r="D89" s="11">
        <v>270</v>
      </c>
      <c r="F89" s="12" t="s">
        <v>9</v>
      </c>
      <c r="G89" s="2">
        <f>SUMIF(C88:C93,"Group",D88:D93)</f>
        <v>180</v>
      </c>
      <c r="H89" s="13">
        <f>G89/$D$94</f>
        <v>0.16666666666666666</v>
      </c>
    </row>
    <row r="90" spans="1:8" x14ac:dyDescent="0.3">
      <c r="A90" s="8">
        <v>3</v>
      </c>
      <c r="B90" s="25" t="s">
        <v>59</v>
      </c>
      <c r="C90" s="10" t="s">
        <v>15</v>
      </c>
      <c r="D90" s="11">
        <v>210</v>
      </c>
      <c r="F90" s="12" t="s">
        <v>13</v>
      </c>
      <c r="G90" s="2">
        <f>SUMIF(C88:C93,"Research",D88:D93)</f>
        <v>0</v>
      </c>
      <c r="H90" s="13">
        <f>G90/$D$94</f>
        <v>0</v>
      </c>
    </row>
    <row r="91" spans="1:8" ht="31.2" x14ac:dyDescent="0.3">
      <c r="A91" s="8">
        <v>4</v>
      </c>
      <c r="B91" s="25" t="s">
        <v>60</v>
      </c>
      <c r="C91" s="10" t="s">
        <v>9</v>
      </c>
      <c r="D91" s="11">
        <v>150</v>
      </c>
      <c r="F91" s="12" t="s">
        <v>15</v>
      </c>
      <c r="G91" s="2">
        <f>SUMIF(C88:C93,"Project",D88:D93)</f>
        <v>900</v>
      </c>
      <c r="H91" s="13">
        <f>G91/$D$94</f>
        <v>0.83333333333333337</v>
      </c>
    </row>
    <row r="92" spans="1:8" ht="31.2" x14ac:dyDescent="0.3">
      <c r="A92" s="8">
        <v>5</v>
      </c>
      <c r="B92" s="25" t="s">
        <v>61</v>
      </c>
      <c r="C92" s="10" t="s">
        <v>15</v>
      </c>
      <c r="D92" s="11">
        <v>120</v>
      </c>
      <c r="G92" s="2">
        <f>SUM(G88:G91)</f>
        <v>1080</v>
      </c>
      <c r="H92" s="28">
        <f>SUM(H88:H91)</f>
        <v>1</v>
      </c>
    </row>
    <row r="93" spans="1:8" ht="31.2" x14ac:dyDescent="0.3">
      <c r="A93" s="8">
        <v>6</v>
      </c>
      <c r="B93" s="33" t="s">
        <v>62</v>
      </c>
      <c r="C93" s="10" t="s">
        <v>15</v>
      </c>
      <c r="D93" s="11">
        <v>300</v>
      </c>
      <c r="H93" s="24"/>
    </row>
    <row r="94" spans="1:8" ht="16.2" thickBot="1" x14ac:dyDescent="0.35">
      <c r="A94" s="16"/>
      <c r="B94" s="19" t="s">
        <v>16</v>
      </c>
      <c r="C94" s="18"/>
      <c r="D94" s="18">
        <f>SUM(D88:D93)</f>
        <v>1080</v>
      </c>
      <c r="E94" s="19" t="str">
        <f>INT(D94/60) &amp; " Hours " &amp;  MOD(D94,60) &amp; " Mins"</f>
        <v>18 Hours 0 Mins</v>
      </c>
      <c r="F94" s="20"/>
      <c r="G94" s="20"/>
      <c r="H94" s="21"/>
    </row>
    <row r="95" spans="1:8" ht="16.2" thickBot="1" x14ac:dyDescent="0.35"/>
    <row r="96" spans="1:8" x14ac:dyDescent="0.3">
      <c r="A96" s="68" t="s">
        <v>63</v>
      </c>
      <c r="B96" s="69"/>
      <c r="C96" s="69"/>
      <c r="D96" s="69"/>
      <c r="E96" s="3"/>
      <c r="F96" s="3"/>
      <c r="G96" s="3"/>
      <c r="H96" s="4"/>
    </row>
    <row r="97" spans="1:8" x14ac:dyDescent="0.3">
      <c r="A97" s="5" t="s">
        <v>2</v>
      </c>
      <c r="B97" s="6" t="s">
        <v>3</v>
      </c>
      <c r="C97" s="6" t="s">
        <v>4</v>
      </c>
      <c r="D97" s="6" t="s">
        <v>5</v>
      </c>
      <c r="F97" s="6" t="s">
        <v>4</v>
      </c>
      <c r="G97" s="6" t="s">
        <v>6</v>
      </c>
      <c r="H97" s="7" t="s">
        <v>7</v>
      </c>
    </row>
    <row r="98" spans="1:8" x14ac:dyDescent="0.3">
      <c r="A98" s="8">
        <v>1</v>
      </c>
      <c r="B98" s="25" t="s">
        <v>48</v>
      </c>
      <c r="C98" s="10" t="s">
        <v>9</v>
      </c>
      <c r="D98" s="34">
        <v>45</v>
      </c>
      <c r="F98" s="12" t="s">
        <v>10</v>
      </c>
      <c r="G98" s="2">
        <f>SUMIF(C98:C103,"Admin",D98:D103)</f>
        <v>0</v>
      </c>
      <c r="H98" s="13">
        <f>G98/$D$104</f>
        <v>0</v>
      </c>
    </row>
    <row r="99" spans="1:8" ht="62.4" x14ac:dyDescent="0.3">
      <c r="A99" s="8">
        <v>2</v>
      </c>
      <c r="B99" s="25" t="s">
        <v>64</v>
      </c>
      <c r="C99" s="10" t="s">
        <v>9</v>
      </c>
      <c r="D99" s="34">
        <v>120</v>
      </c>
      <c r="F99" s="12" t="s">
        <v>9</v>
      </c>
      <c r="G99" s="2">
        <f>SUMIF(C98:C103,"Group",D98:D103)</f>
        <v>165</v>
      </c>
      <c r="H99" s="13">
        <f>G99/$D$104</f>
        <v>0.35483870967741937</v>
      </c>
    </row>
    <row r="100" spans="1:8" ht="124.8" x14ac:dyDescent="0.3">
      <c r="A100" s="8">
        <v>3</v>
      </c>
      <c r="B100" s="35" t="s">
        <v>65</v>
      </c>
      <c r="C100" s="10" t="s">
        <v>15</v>
      </c>
      <c r="D100" s="34">
        <v>300</v>
      </c>
      <c r="F100" s="12" t="s">
        <v>13</v>
      </c>
      <c r="G100" s="2">
        <f>SUMIF(C98:C103,"Research",D98:D103)</f>
        <v>0</v>
      </c>
      <c r="H100" s="13">
        <f>G100/$D$104</f>
        <v>0</v>
      </c>
    </row>
    <row r="101" spans="1:8" x14ac:dyDescent="0.3">
      <c r="A101" s="8"/>
      <c r="B101" s="25"/>
      <c r="C101" s="10"/>
      <c r="D101" s="34"/>
      <c r="F101" s="12" t="s">
        <v>15</v>
      </c>
      <c r="G101" s="2">
        <f>SUMIF(C98:C103,"Project",D98:D103)</f>
        <v>300</v>
      </c>
      <c r="H101" s="13">
        <f>G101/$D$104</f>
        <v>0.64516129032258063</v>
      </c>
    </row>
    <row r="102" spans="1:8" x14ac:dyDescent="0.3">
      <c r="A102" s="8"/>
      <c r="B102" s="25"/>
      <c r="C102" s="10"/>
      <c r="D102" s="34"/>
      <c r="G102" s="2">
        <f>SUM(G98:G101)</f>
        <v>465</v>
      </c>
      <c r="H102" s="28">
        <f>SUM(H98:H101)</f>
        <v>1</v>
      </c>
    </row>
    <row r="103" spans="1:8" x14ac:dyDescent="0.3">
      <c r="A103" s="8"/>
      <c r="B103" s="25"/>
      <c r="C103" s="10"/>
      <c r="D103" s="34"/>
      <c r="H103" s="24"/>
    </row>
    <row r="104" spans="1:8" ht="16.2" thickBot="1" x14ac:dyDescent="0.35">
      <c r="A104" s="16"/>
      <c r="B104" s="19" t="s">
        <v>16</v>
      </c>
      <c r="C104" s="18"/>
      <c r="D104" s="18">
        <f>SUM(D98:D103)</f>
        <v>465</v>
      </c>
      <c r="E104" s="19" t="str">
        <f>INT(D104/60) &amp; " Hours " &amp;  MOD(D104,60) &amp; " Mins"</f>
        <v>7 Hours 45 Mins</v>
      </c>
      <c r="F104" s="20"/>
      <c r="G104" s="20"/>
      <c r="H104" s="21"/>
    </row>
    <row r="105" spans="1:8" ht="16.2" thickBot="1" x14ac:dyDescent="0.35"/>
    <row r="106" spans="1:8" x14ac:dyDescent="0.3">
      <c r="A106" s="68" t="s">
        <v>66</v>
      </c>
      <c r="B106" s="69"/>
      <c r="C106" s="69"/>
      <c r="D106" s="69"/>
      <c r="E106" s="3"/>
      <c r="F106" s="3"/>
      <c r="G106" s="3"/>
      <c r="H106" s="4"/>
    </row>
    <row r="107" spans="1:8" x14ac:dyDescent="0.3">
      <c r="A107" s="5" t="s">
        <v>2</v>
      </c>
      <c r="B107" s="6" t="s">
        <v>3</v>
      </c>
      <c r="C107" s="6" t="s">
        <v>4</v>
      </c>
      <c r="D107" s="6" t="s">
        <v>5</v>
      </c>
      <c r="F107" s="6" t="s">
        <v>4</v>
      </c>
      <c r="G107" s="6" t="s">
        <v>6</v>
      </c>
      <c r="H107" s="7" t="s">
        <v>7</v>
      </c>
    </row>
    <row r="108" spans="1:8" x14ac:dyDescent="0.3">
      <c r="A108" s="8">
        <v>1</v>
      </c>
      <c r="B108" s="25" t="s">
        <v>48</v>
      </c>
      <c r="C108" s="10" t="s">
        <v>9</v>
      </c>
      <c r="D108" s="34">
        <v>30</v>
      </c>
      <c r="F108" s="12" t="s">
        <v>10</v>
      </c>
      <c r="G108" s="2">
        <f>SUMIF(C108:C113,"Admin",D108:D113)</f>
        <v>0</v>
      </c>
      <c r="H108" s="13">
        <f>G108/$D$114</f>
        <v>0</v>
      </c>
    </row>
    <row r="109" spans="1:8" x14ac:dyDescent="0.3">
      <c r="A109" s="8">
        <v>2</v>
      </c>
      <c r="B109" s="25" t="s">
        <v>67</v>
      </c>
      <c r="C109" s="10" t="s">
        <v>15</v>
      </c>
      <c r="D109" s="34">
        <v>180</v>
      </c>
      <c r="F109" s="12" t="s">
        <v>9</v>
      </c>
      <c r="G109" s="2">
        <f>SUMIF(C108:C113,"Group",D108:D113)</f>
        <v>30</v>
      </c>
      <c r="H109" s="13">
        <f>G109/$D$114</f>
        <v>7.407407407407407E-2</v>
      </c>
    </row>
    <row r="110" spans="1:8" ht="78" x14ac:dyDescent="0.3">
      <c r="A110" s="8">
        <v>3</v>
      </c>
      <c r="B110" s="25" t="s">
        <v>68</v>
      </c>
      <c r="C110" s="10" t="s">
        <v>15</v>
      </c>
      <c r="D110" s="34">
        <v>180</v>
      </c>
      <c r="F110" s="12" t="s">
        <v>13</v>
      </c>
      <c r="G110" s="2">
        <f>SUMIF(C108:C113,"Research",D108:D113)</f>
        <v>0</v>
      </c>
      <c r="H110" s="13">
        <f>G110/$D$114</f>
        <v>0</v>
      </c>
    </row>
    <row r="111" spans="1:8" x14ac:dyDescent="0.3">
      <c r="A111" s="8">
        <v>4</v>
      </c>
      <c r="B111" s="25" t="s">
        <v>69</v>
      </c>
      <c r="C111" s="10" t="s">
        <v>15</v>
      </c>
      <c r="D111" s="34">
        <v>15</v>
      </c>
      <c r="F111" s="12" t="s">
        <v>15</v>
      </c>
      <c r="G111" s="2">
        <f>SUMIF(C108:C113,"Project",D108:D113)</f>
        <v>375</v>
      </c>
      <c r="H111" s="13">
        <f>G111/$D$114</f>
        <v>0.92592592592592593</v>
      </c>
    </row>
    <row r="112" spans="1:8" x14ac:dyDescent="0.3">
      <c r="A112" s="30"/>
      <c r="B112" s="31"/>
      <c r="C112" s="32"/>
      <c r="D112" s="34"/>
      <c r="G112" s="2">
        <f>SUM(G108:G111)</f>
        <v>405</v>
      </c>
      <c r="H112" s="28">
        <f>SUM(H108:H111)</f>
        <v>1</v>
      </c>
    </row>
    <row r="113" spans="1:8" x14ac:dyDescent="0.3">
      <c r="A113" s="30"/>
      <c r="B113" s="31"/>
      <c r="C113" s="32"/>
      <c r="D113" s="34"/>
      <c r="H113" s="24"/>
    </row>
    <row r="114" spans="1:8" ht="16.2" thickBot="1" x14ac:dyDescent="0.35">
      <c r="A114" s="16"/>
      <c r="B114" s="19" t="s">
        <v>16</v>
      </c>
      <c r="C114" s="18"/>
      <c r="D114" s="18">
        <f>SUM(D108:D113)</f>
        <v>405</v>
      </c>
      <c r="E114" s="19" t="str">
        <f>INT(D114/60) &amp; " Hours " &amp;  MOD(D114,60) &amp; " Mins"</f>
        <v>6 Hours 45 Mins</v>
      </c>
      <c r="F114" s="20"/>
      <c r="G114" s="20"/>
      <c r="H114" s="21"/>
    </row>
    <row r="115" spans="1:8" ht="16.2" thickBot="1" x14ac:dyDescent="0.35"/>
    <row r="116" spans="1:8" x14ac:dyDescent="0.3">
      <c r="A116" s="68" t="s">
        <v>70</v>
      </c>
      <c r="B116" s="69"/>
      <c r="C116" s="69"/>
      <c r="D116" s="69"/>
      <c r="E116" s="3"/>
      <c r="F116" s="3"/>
      <c r="G116" s="3"/>
      <c r="H116" s="4"/>
    </row>
    <row r="117" spans="1:8" x14ac:dyDescent="0.3">
      <c r="A117" s="5" t="s">
        <v>2</v>
      </c>
      <c r="B117" s="6" t="s">
        <v>3</v>
      </c>
      <c r="C117" s="6" t="s">
        <v>4</v>
      </c>
      <c r="D117" s="6" t="s">
        <v>5</v>
      </c>
      <c r="F117" s="6" t="s">
        <v>4</v>
      </c>
      <c r="G117" s="6" t="s">
        <v>6</v>
      </c>
      <c r="H117" s="7" t="s">
        <v>7</v>
      </c>
    </row>
    <row r="118" spans="1:8" x14ac:dyDescent="0.3">
      <c r="A118" s="8">
        <v>1</v>
      </c>
      <c r="B118" s="33" t="s">
        <v>48</v>
      </c>
      <c r="C118" s="10" t="s">
        <v>9</v>
      </c>
      <c r="D118" s="29">
        <v>30</v>
      </c>
      <c r="F118" s="12" t="s">
        <v>10</v>
      </c>
      <c r="G118" s="2">
        <f>SUMIF(C118:C123,"Admin",D118:D123)</f>
        <v>0</v>
      </c>
      <c r="H118" s="13">
        <f>G118/$D$124</f>
        <v>0</v>
      </c>
    </row>
    <row r="119" spans="1:8" ht="62.4" x14ac:dyDescent="0.3">
      <c r="A119" s="8">
        <v>2</v>
      </c>
      <c r="B119" s="33" t="s">
        <v>71</v>
      </c>
      <c r="C119" s="10" t="s">
        <v>9</v>
      </c>
      <c r="D119" s="29">
        <v>180</v>
      </c>
      <c r="F119" s="12" t="s">
        <v>9</v>
      </c>
      <c r="G119" s="2">
        <f>SUMIF(C118:C123,"Group",D118:D123)</f>
        <v>210</v>
      </c>
      <c r="H119" s="13">
        <f>G119/$D$124</f>
        <v>0.53846153846153844</v>
      </c>
    </row>
    <row r="120" spans="1:8" x14ac:dyDescent="0.3">
      <c r="A120" s="8">
        <v>3</v>
      </c>
      <c r="B120" s="33" t="s">
        <v>72</v>
      </c>
      <c r="C120" s="10" t="s">
        <v>15</v>
      </c>
      <c r="D120" s="29">
        <v>60</v>
      </c>
      <c r="F120" s="12" t="s">
        <v>13</v>
      </c>
      <c r="G120" s="2">
        <f>SUMIF(C118:C123,"Research",D118:D123)</f>
        <v>0</v>
      </c>
      <c r="H120" s="13">
        <f>G120/$D$124</f>
        <v>0</v>
      </c>
    </row>
    <row r="121" spans="1:8" ht="31.2" x14ac:dyDescent="0.3">
      <c r="A121" s="8">
        <v>4</v>
      </c>
      <c r="B121" s="33" t="s">
        <v>73</v>
      </c>
      <c r="C121" s="10" t="s">
        <v>15</v>
      </c>
      <c r="D121" s="29">
        <v>120</v>
      </c>
      <c r="F121" s="12" t="s">
        <v>15</v>
      </c>
      <c r="G121" s="2">
        <f>SUMIF(C118:C123,"Project",D118:D123)</f>
        <v>180</v>
      </c>
      <c r="H121" s="13">
        <f>G121/$D$124</f>
        <v>0.46153846153846156</v>
      </c>
    </row>
    <row r="122" spans="1:8" x14ac:dyDescent="0.3">
      <c r="A122" s="22"/>
      <c r="B122" s="36"/>
      <c r="C122" s="23"/>
      <c r="G122" s="2">
        <f>SUM(G118:G121)</f>
        <v>390</v>
      </c>
      <c r="H122" s="15">
        <f>SUM(H118:H121)</f>
        <v>1</v>
      </c>
    </row>
    <row r="123" spans="1:8" x14ac:dyDescent="0.3">
      <c r="A123" s="22"/>
      <c r="C123" s="23"/>
      <c r="H123" s="15"/>
    </row>
    <row r="124" spans="1:8" ht="16.2" thickBot="1" x14ac:dyDescent="0.35">
      <c r="A124" s="16"/>
      <c r="B124" s="17" t="s">
        <v>16</v>
      </c>
      <c r="C124" s="18"/>
      <c r="D124" s="18">
        <f>SUM(D118:D123)</f>
        <v>390</v>
      </c>
      <c r="E124" s="19" t="str">
        <f>INT(D124/60) &amp; " Hours " &amp; MOD(D124, 60) &amp; " Mins"</f>
        <v>6 Hours 30 Mins</v>
      </c>
      <c r="F124" s="20"/>
      <c r="G124" s="20"/>
      <c r="H124" s="21"/>
    </row>
  </sheetData>
  <mergeCells count="14">
    <mergeCell ref="A106:D106"/>
    <mergeCell ref="A116:D116"/>
    <mergeCell ref="A50:D50"/>
    <mergeCell ref="A59:D59"/>
    <mergeCell ref="A68:D68"/>
    <mergeCell ref="A77:D77"/>
    <mergeCell ref="A86:D86"/>
    <mergeCell ref="A96:D96"/>
    <mergeCell ref="A40:D40"/>
    <mergeCell ref="A1:D1"/>
    <mergeCell ref="A2:D2"/>
    <mergeCell ref="A11:D11"/>
    <mergeCell ref="A21:D21"/>
    <mergeCell ref="A30:D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Sem1</vt:lpstr>
      <vt:lpstr>Sem2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BUI</dc:creator>
  <cp:lastModifiedBy>TUNG NGUYEN</cp:lastModifiedBy>
  <dcterms:created xsi:type="dcterms:W3CDTF">2024-10-30T04:57:00Z</dcterms:created>
  <dcterms:modified xsi:type="dcterms:W3CDTF">2024-10-30T17:20:28Z</dcterms:modified>
</cp:coreProperties>
</file>