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HP\Documents\DavJud\Travel docs\Important documents\Tech Training_DSA_RCCG\Capstone Project Files\Case S3\"/>
    </mc:Choice>
  </mc:AlternateContent>
  <bookViews>
    <workbookView xWindow="0" yWindow="0" windowWidth="25365" windowHeight="10695"/>
  </bookViews>
  <sheets>
    <sheet name="Dashboard" sheetId="6" r:id="rId1"/>
    <sheet name="Pivot Table_Q1to4" sheetId="4" r:id="rId2"/>
    <sheet name="Pivot Table_Q5" sheetId="5" r:id="rId3"/>
    <sheet name="Palmoria Group emp-data" sheetId="1" r:id="rId4"/>
  </sheets>
  <definedNames>
    <definedName name="_xlnm._FilterDatabase" localSheetId="3" hidden="1">'Palmoria Group emp-data'!$A$1:$N$1016</definedName>
  </definedNames>
  <calcPr calcId="152511"/>
  <pivotCaches>
    <pivotCache cacheId="2" r:id="rId5"/>
    <pivotCache cacheId="3" r:id="rId6"/>
  </pivotCaches>
</workbook>
</file>

<file path=xl/calcChain.xml><?xml version="1.0" encoding="utf-8"?>
<calcChain xmlns="http://schemas.openxmlformats.org/spreadsheetml/2006/main">
  <c r="A4" i="6" l="1"/>
  <c r="D4" i="6"/>
  <c r="G4" i="6"/>
  <c r="J4" i="6"/>
  <c r="B31" i="5"/>
  <c r="B32" i="5"/>
  <c r="B33" i="5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2" i="1"/>
  <c r="L2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3" i="1"/>
  <c r="L4" i="1"/>
  <c r="L5" i="1"/>
  <c r="L6" i="1"/>
  <c r="L7" i="1"/>
  <c r="L8" i="1"/>
  <c r="K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2" i="1"/>
  <c r="A105" i="4"/>
  <c r="E10" i="1" l="1"/>
  <c r="E72" i="1"/>
  <c r="E99" i="1"/>
  <c r="E107" i="1"/>
  <c r="E116" i="1"/>
  <c r="E128" i="1"/>
  <c r="E130" i="1"/>
  <c r="E153" i="1"/>
  <c r="E229" i="1"/>
  <c r="E234" i="1"/>
  <c r="E243" i="1"/>
  <c r="E345" i="1"/>
  <c r="E369" i="1"/>
  <c r="E373" i="1"/>
  <c r="E377" i="1"/>
  <c r="E388" i="1"/>
  <c r="E416" i="1"/>
  <c r="E435" i="1"/>
  <c r="E453" i="1"/>
  <c r="E472" i="1"/>
  <c r="E484" i="1"/>
  <c r="E488" i="1"/>
  <c r="E492" i="1"/>
  <c r="E515" i="1"/>
  <c r="E516" i="1"/>
  <c r="E562" i="1"/>
  <c r="E572" i="1"/>
  <c r="E586" i="1"/>
  <c r="E633" i="1"/>
  <c r="E680" i="1"/>
  <c r="E684" i="1"/>
  <c r="E709" i="1"/>
  <c r="E771" i="1"/>
  <c r="E773" i="1"/>
  <c r="E780" i="1"/>
  <c r="E809" i="1"/>
  <c r="E817" i="1"/>
  <c r="E832" i="1"/>
  <c r="E852" i="1"/>
  <c r="E912" i="1"/>
  <c r="E937" i="1"/>
  <c r="E976" i="1"/>
  <c r="E98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1" i="1"/>
  <c r="C980" i="1"/>
  <c r="C979" i="1"/>
  <c r="C978" i="1"/>
  <c r="C977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3" i="1"/>
  <c r="C942" i="1"/>
  <c r="C941" i="1"/>
  <c r="C940" i="1"/>
  <c r="C939" i="1"/>
  <c r="C938" i="1"/>
  <c r="C936" i="1"/>
  <c r="C935" i="1"/>
  <c r="C934" i="1"/>
  <c r="C933" i="1"/>
  <c r="C932" i="1"/>
  <c r="C931" i="1"/>
  <c r="C930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6" i="1"/>
  <c r="C835" i="1"/>
  <c r="C834" i="1"/>
  <c r="C833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6" i="1"/>
  <c r="C815" i="1"/>
  <c r="C814" i="1"/>
  <c r="C813" i="1"/>
  <c r="C812" i="1"/>
  <c r="C811" i="1"/>
  <c r="C810" i="1"/>
  <c r="C808" i="1"/>
  <c r="C807" i="1"/>
  <c r="C806" i="1"/>
  <c r="C805" i="1"/>
  <c r="C804" i="1"/>
  <c r="C803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79" i="1"/>
  <c r="C778" i="1"/>
  <c r="C777" i="1"/>
  <c r="C776" i="1"/>
  <c r="C775" i="1"/>
  <c r="C774" i="1"/>
  <c r="C772" i="1"/>
  <c r="C770" i="1"/>
  <c r="C769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3" i="1"/>
  <c r="C682" i="1"/>
  <c r="C681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0" i="1"/>
  <c r="C639" i="1"/>
  <c r="C638" i="1"/>
  <c r="C637" i="1"/>
  <c r="C636" i="1"/>
  <c r="C635" i="1"/>
  <c r="C634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1" i="1"/>
  <c r="C570" i="1"/>
  <c r="C569" i="1"/>
  <c r="C568" i="1"/>
  <c r="C567" i="1"/>
  <c r="C566" i="1"/>
  <c r="C565" i="1"/>
  <c r="C564" i="1"/>
  <c r="C563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1" i="1"/>
  <c r="C490" i="1"/>
  <c r="C489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1" i="1"/>
  <c r="C420" i="1"/>
  <c r="C419" i="1"/>
  <c r="C418" i="1"/>
  <c r="C417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7" i="1"/>
  <c r="C385" i="1"/>
  <c r="C384" i="1"/>
  <c r="C383" i="1"/>
  <c r="C382" i="1"/>
  <c r="C381" i="1"/>
  <c r="C380" i="1"/>
  <c r="C379" i="1"/>
  <c r="C378" i="1"/>
  <c r="C376" i="1"/>
  <c r="C375" i="1"/>
  <c r="C374" i="1"/>
  <c r="C372" i="1"/>
  <c r="C371" i="1"/>
  <c r="C370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4" i="1"/>
  <c r="C353" i="1"/>
  <c r="C352" i="1"/>
  <c r="C351" i="1"/>
  <c r="C350" i="1"/>
  <c r="C349" i="1"/>
  <c r="C348" i="1"/>
  <c r="C347" i="1"/>
  <c r="C346" i="1"/>
  <c r="C343" i="1"/>
  <c r="C342" i="1"/>
  <c r="C341" i="1"/>
  <c r="C340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2" i="1"/>
  <c r="C241" i="1"/>
  <c r="C240" i="1"/>
  <c r="C238" i="1"/>
  <c r="C237" i="1"/>
  <c r="C236" i="1"/>
  <c r="C235" i="1"/>
  <c r="C233" i="1"/>
  <c r="C232" i="1"/>
  <c r="C231" i="1"/>
  <c r="C230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29" i="1"/>
  <c r="C127" i="1"/>
  <c r="C126" i="1"/>
  <c r="C125" i="1"/>
  <c r="C124" i="1"/>
  <c r="C123" i="1"/>
  <c r="C122" i="1"/>
  <c r="C121" i="1"/>
  <c r="C120" i="1"/>
  <c r="C119" i="1"/>
  <c r="C118" i="1"/>
  <c r="C117" i="1"/>
  <c r="C115" i="1"/>
  <c r="C114" i="1"/>
  <c r="C113" i="1"/>
  <c r="C112" i="1"/>
  <c r="C111" i="1"/>
  <c r="C110" i="1"/>
  <c r="C109" i="1"/>
  <c r="C108" i="1"/>
  <c r="C106" i="1"/>
  <c r="C104" i="1"/>
  <c r="C103" i="1"/>
  <c r="C102" i="1"/>
  <c r="C101" i="1"/>
  <c r="C100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1" i="1"/>
  <c r="C70" i="1"/>
  <c r="C67" i="1"/>
  <c r="C66" i="1"/>
  <c r="C65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9" i="1"/>
  <c r="C8" i="1"/>
  <c r="C7" i="1"/>
  <c r="C6" i="1"/>
  <c r="C5" i="1"/>
  <c r="C3" i="1"/>
  <c r="C2" i="1"/>
</calcChain>
</file>

<file path=xl/sharedStrings.xml><?xml version="1.0" encoding="utf-8"?>
<sst xmlns="http://schemas.openxmlformats.org/spreadsheetml/2006/main" count="5363" uniqueCount="1059">
  <si>
    <t>Name</t>
  </si>
  <si>
    <t>Gender</t>
  </si>
  <si>
    <t>Department</t>
  </si>
  <si>
    <t>Salary</t>
  </si>
  <si>
    <t>Location</t>
  </si>
  <si>
    <t>Rating</t>
  </si>
  <si>
    <t>Ches Bonnell</t>
  </si>
  <si>
    <t>Male</t>
  </si>
  <si>
    <t>Sales</t>
  </si>
  <si>
    <t>Lagos</t>
  </si>
  <si>
    <t>Very Good</t>
  </si>
  <si>
    <t>Garwin Peasegood</t>
  </si>
  <si>
    <t>Female</t>
  </si>
  <si>
    <t>Engineering</t>
  </si>
  <si>
    <t>Good</t>
  </si>
  <si>
    <t>Sidoney Yitzhok</t>
  </si>
  <si>
    <t>Abuja</t>
  </si>
  <si>
    <t>Not Rated</t>
  </si>
  <si>
    <t>Saunders Blumson</t>
  </si>
  <si>
    <t>Legal</t>
  </si>
  <si>
    <t>Kaduna</t>
  </si>
  <si>
    <t>Gardy Grigorey</t>
  </si>
  <si>
    <t>Support</t>
  </si>
  <si>
    <t>Poor</t>
  </si>
  <si>
    <t>Marlie Charsley</t>
  </si>
  <si>
    <t>Adella Hartshorne</t>
  </si>
  <si>
    <t>Human Resources</t>
  </si>
  <si>
    <t>Average</t>
  </si>
  <si>
    <t>Rasla Fisby</t>
  </si>
  <si>
    <t>Rayna Gamlin</t>
  </si>
  <si>
    <t>Services</t>
  </si>
  <si>
    <t>Willi Vasey</t>
  </si>
  <si>
    <t>Selby Hacker</t>
  </si>
  <si>
    <t>Business Development</t>
  </si>
  <si>
    <t>Stefa Eggleston</t>
  </si>
  <si>
    <t>Phylys Benitez</t>
  </si>
  <si>
    <t>Product Management</t>
  </si>
  <si>
    <t>Ronnie Sinyard</t>
  </si>
  <si>
    <t>Axel Grigaut</t>
  </si>
  <si>
    <t>Timmi Durran</t>
  </si>
  <si>
    <t>Minna Showler</t>
  </si>
  <si>
    <t>Training</t>
  </si>
  <si>
    <t>Dyanne Strafen</t>
  </si>
  <si>
    <t>Dorolice Farry</t>
  </si>
  <si>
    <t>Elliot Tuplin</t>
  </si>
  <si>
    <t>Lion Adcock</t>
  </si>
  <si>
    <t>Vic Radolf</t>
  </si>
  <si>
    <t>Tiffani Mecozzi</t>
  </si>
  <si>
    <t>Jeane Bermingham</t>
  </si>
  <si>
    <t>Research and Development</t>
  </si>
  <si>
    <t>Very Poor</t>
  </si>
  <si>
    <t>Gavan Puttan</t>
  </si>
  <si>
    <t>Accounting</t>
  </si>
  <si>
    <t>Danielle Johananoff</t>
  </si>
  <si>
    <t>Rafaelita Blaksland</t>
  </si>
  <si>
    <t>Brit Hamnett</t>
  </si>
  <si>
    <t>Mable Phythian</t>
  </si>
  <si>
    <t>Joella Maevela</t>
  </si>
  <si>
    <t>Mollie Hanway</t>
  </si>
  <si>
    <t>Obidiah Westrope</t>
  </si>
  <si>
    <t>Murry Dryburgh</t>
  </si>
  <si>
    <t>Abbie Tann</t>
  </si>
  <si>
    <t>Aluin Churly</t>
  </si>
  <si>
    <t>Bennett Gimenez</t>
  </si>
  <si>
    <t>Isa Mogie</t>
  </si>
  <si>
    <t>Yves Clunie</t>
  </si>
  <si>
    <t>Marketing</t>
  </si>
  <si>
    <t>Iain Wiburn</t>
  </si>
  <si>
    <t>Nonah Bissell</t>
  </si>
  <si>
    <t>Mendel Gentsch</t>
  </si>
  <si>
    <t>Alfred Peplay</t>
  </si>
  <si>
    <t>Adelina Cheeseman</t>
  </si>
  <si>
    <t>Minetta Parsons</t>
  </si>
  <si>
    <t>Hobard Benninger</t>
  </si>
  <si>
    <t>Fancy Bonin</t>
  </si>
  <si>
    <t>Laura Gomar</t>
  </si>
  <si>
    <t>Beatrix Schoales</t>
  </si>
  <si>
    <t>Clemmie Hebblewaite</t>
  </si>
  <si>
    <t>Issie Crippes</t>
  </si>
  <si>
    <t>Vasily MacVanamy</t>
  </si>
  <si>
    <t>Aile Strathearn</t>
  </si>
  <si>
    <t>Shellysheldon Mahady</t>
  </si>
  <si>
    <t>Laney Renne</t>
  </si>
  <si>
    <t>Trace Sidsaff</t>
  </si>
  <si>
    <t>Kelly Corkitt</t>
  </si>
  <si>
    <t>Karlen McCaffrey</t>
  </si>
  <si>
    <t>Jordain Sparkwill</t>
  </si>
  <si>
    <t>Billie Croucher</t>
  </si>
  <si>
    <t>Izzy Brisco</t>
  </si>
  <si>
    <t>Ignacius Losel</t>
  </si>
  <si>
    <t>Peggi Bullas</t>
  </si>
  <si>
    <t>Bab Bridger</t>
  </si>
  <si>
    <t>Dyna Doucette</t>
  </si>
  <si>
    <t>Marcellina Kitt</t>
  </si>
  <si>
    <t>Shela Goade</t>
  </si>
  <si>
    <t>Gwenneth Fealey</t>
  </si>
  <si>
    <t>Kerrie Cockshutt</t>
  </si>
  <si>
    <t>Christopher Kezourec</t>
  </si>
  <si>
    <t>Larry Pioch</t>
  </si>
  <si>
    <t>Bethanne Shoppee</t>
  </si>
  <si>
    <t>Reidar Skechley</t>
  </si>
  <si>
    <t>Bari Toffano</t>
  </si>
  <si>
    <t>Robinia Scholling</t>
  </si>
  <si>
    <t>Grover Cooksey</t>
  </si>
  <si>
    <t>Layton Crayden</t>
  </si>
  <si>
    <t>Marlowe Constantine</t>
  </si>
  <si>
    <t>Rhianna McLeoid</t>
  </si>
  <si>
    <t>Alida Welman</t>
  </si>
  <si>
    <t>Jacobo Lasham</t>
  </si>
  <si>
    <t>Rhody Odhams</t>
  </si>
  <si>
    <t>Zach Polon</t>
  </si>
  <si>
    <t>Taddeo Jovis</t>
  </si>
  <si>
    <t>Katerine Lohden</t>
  </si>
  <si>
    <t>Jakob Philippe</t>
  </si>
  <si>
    <t>Monroe Hendrickx</t>
  </si>
  <si>
    <t>Fred Dudeney</t>
  </si>
  <si>
    <t>Brose MacCorkell</t>
  </si>
  <si>
    <t>Madelene Upcott</t>
  </si>
  <si>
    <t>Cara Havers</t>
  </si>
  <si>
    <t>Gisella Mewe</t>
  </si>
  <si>
    <t>Daryn Kniveton</t>
  </si>
  <si>
    <t>Stormy Church</t>
  </si>
  <si>
    <t>Cull Nannetti</t>
  </si>
  <si>
    <t>Shirlene Argo</t>
  </si>
  <si>
    <t>Konstanze Wyleman</t>
  </si>
  <si>
    <t>Vernor Atyea</t>
  </si>
  <si>
    <t>Pedro St. Hill</t>
  </si>
  <si>
    <t>Tris Hynard</t>
  </si>
  <si>
    <t>Calvin O'Carroll</t>
  </si>
  <si>
    <t>Jessica Burditt</t>
  </si>
  <si>
    <t>Aurelea Devitt</t>
  </si>
  <si>
    <t>Meryl Waggatt</t>
  </si>
  <si>
    <t>Corri Ellcome</t>
  </si>
  <si>
    <t>Evyn Fyrth</t>
  </si>
  <si>
    <t>Car Laden</t>
  </si>
  <si>
    <t>Sarene Creeboe</t>
  </si>
  <si>
    <t>Steven Labat</t>
  </si>
  <si>
    <t>Lindy Guillet</t>
  </si>
  <si>
    <t>Loren Rettie</t>
  </si>
  <si>
    <t>Daron Biaggioli</t>
  </si>
  <si>
    <t>Georg Dinnage</t>
  </si>
  <si>
    <t>Ewart Hovel</t>
  </si>
  <si>
    <t>Archaimbaud Pinchin</t>
  </si>
  <si>
    <t>Mile Swindley</t>
  </si>
  <si>
    <t>Garwood Penhale</t>
  </si>
  <si>
    <t>Valentia Etteridge</t>
  </si>
  <si>
    <t>Courtney Given</t>
  </si>
  <si>
    <t>Claudetta Petherick</t>
  </si>
  <si>
    <t>Eberto William</t>
  </si>
  <si>
    <t>Bernie Gorges</t>
  </si>
  <si>
    <t>Myrle Prandoni</t>
  </si>
  <si>
    <t>Josepha Keningham</t>
  </si>
  <si>
    <t>Garrick Hadwick</t>
  </si>
  <si>
    <t>Nessy Baskwell</t>
  </si>
  <si>
    <t>Rosco Cogley</t>
  </si>
  <si>
    <t>Tulley Chiddy</t>
  </si>
  <si>
    <t>Camille Baldinotti</t>
  </si>
  <si>
    <t>Dave Lacoste</t>
  </si>
  <si>
    <t>Crawford Scad</t>
  </si>
  <si>
    <t>Judie Di Bernardo</t>
  </si>
  <si>
    <t>Kakalina Stanaway</t>
  </si>
  <si>
    <t>Max Shower</t>
  </si>
  <si>
    <t>Juditha Hatherleigh</t>
  </si>
  <si>
    <t>Lanny Beaney</t>
  </si>
  <si>
    <t>Jim Perrygo</t>
  </si>
  <si>
    <t>Shannen Crittal</t>
  </si>
  <si>
    <t>Katya Hundy</t>
  </si>
  <si>
    <t>Cordelia Djuricic</t>
  </si>
  <si>
    <t>Emory Whitten</t>
  </si>
  <si>
    <t>Philis Rowlstone</t>
  </si>
  <si>
    <t>Fedora Graffin</t>
  </si>
  <si>
    <t>Marjie Bamford</t>
  </si>
  <si>
    <t>Doe Clubley</t>
  </si>
  <si>
    <t>Barney Bonafant</t>
  </si>
  <si>
    <t>Nessi Delves</t>
  </si>
  <si>
    <t>Addi Studdeard</t>
  </si>
  <si>
    <t>Benoite Ackermann</t>
  </si>
  <si>
    <t>Sharity Brands</t>
  </si>
  <si>
    <t>Cassondra Giottini</t>
  </si>
  <si>
    <t>Beryl Burnsyde</t>
  </si>
  <si>
    <t>Ollie Schirak</t>
  </si>
  <si>
    <t>Amaleta Baltzar</t>
  </si>
  <si>
    <t>Wyn Treadger</t>
  </si>
  <si>
    <t>Orton Livick</t>
  </si>
  <si>
    <t>Haven Belward</t>
  </si>
  <si>
    <t>Yasmeen Klimkiewich</t>
  </si>
  <si>
    <t>Kristofor Powner</t>
  </si>
  <si>
    <t>Phillipp Nekrews</t>
  </si>
  <si>
    <t>Delora Arendt</t>
  </si>
  <si>
    <t>Archibaldo Denny</t>
  </si>
  <si>
    <t>Jeane Blaszczak</t>
  </si>
  <si>
    <t>Codi Beck</t>
  </si>
  <si>
    <t>Faunie Sinton</t>
  </si>
  <si>
    <t>Nicol Giacomi</t>
  </si>
  <si>
    <t>Vassili Flay</t>
  </si>
  <si>
    <t>Halimeda Kuscha</t>
  </si>
  <si>
    <t>Charmaine Howie</t>
  </si>
  <si>
    <t>Norrie Grahl</t>
  </si>
  <si>
    <t>Ulick Maingot</t>
  </si>
  <si>
    <t>Millie Fiveash</t>
  </si>
  <si>
    <t>Kayley Southwell</t>
  </si>
  <si>
    <t>Reena McKernan</t>
  </si>
  <si>
    <t>Seward Kubera</t>
  </si>
  <si>
    <t>Rois Garrigan</t>
  </si>
  <si>
    <t>Euell Willoughley</t>
  </si>
  <si>
    <t>Lindi Morfey</t>
  </si>
  <si>
    <t>Gradey Litton</t>
  </si>
  <si>
    <t>Iris Wagg</t>
  </si>
  <si>
    <t>Angeline Christophersen</t>
  </si>
  <si>
    <t>Farrel Vanyatin</t>
  </si>
  <si>
    <t>Kienan Epinay</t>
  </si>
  <si>
    <t>Aloisia Minto</t>
  </si>
  <si>
    <t>Melisa Knott</t>
  </si>
  <si>
    <t>Koral Gerriet</t>
  </si>
  <si>
    <t>Constantino Espley</t>
  </si>
  <si>
    <t>Desi Peniman</t>
  </si>
  <si>
    <t>Torrance Collier</t>
  </si>
  <si>
    <t>Ede Mignot</t>
  </si>
  <si>
    <t>Marcia Muldrew</t>
  </si>
  <si>
    <t>Quintina Kilgannon</t>
  </si>
  <si>
    <t>Peria Revey</t>
  </si>
  <si>
    <t>Carry Loblie</t>
  </si>
  <si>
    <t>Isadora Maunsell</t>
  </si>
  <si>
    <t>Tamara Couvet</t>
  </si>
  <si>
    <t>Von Boeter</t>
  </si>
  <si>
    <t>Forester Feakins</t>
  </si>
  <si>
    <t>Gardy Eckersall</t>
  </si>
  <si>
    <t>Gamaliel Ewins</t>
  </si>
  <si>
    <t>Win Arthurs</t>
  </si>
  <si>
    <t>Richy Gray</t>
  </si>
  <si>
    <t>Patricia Dwelly</t>
  </si>
  <si>
    <t>Erv Balmann</t>
  </si>
  <si>
    <t>Demetria Le Estut</t>
  </si>
  <si>
    <t>Deedee Ciotto</t>
  </si>
  <si>
    <t>Evanne Sheryn</t>
  </si>
  <si>
    <t>Collette Blackaller</t>
  </si>
  <si>
    <t>Mariann Mowat</t>
  </si>
  <si>
    <t>Tabbatha Pickston</t>
  </si>
  <si>
    <t>Vlad Strangeway</t>
  </si>
  <si>
    <t>Duky Wallace</t>
  </si>
  <si>
    <t>Townie Dongall</t>
  </si>
  <si>
    <t>Shana Bewly</t>
  </si>
  <si>
    <t>Mick Tanguy</t>
  </si>
  <si>
    <t>Tadio Audritt</t>
  </si>
  <si>
    <t>Torey Rosell</t>
  </si>
  <si>
    <t>Chrisy Kyme</t>
  </si>
  <si>
    <t>Morten Dumphy</t>
  </si>
  <si>
    <t>Issy McLevie</t>
  </si>
  <si>
    <t>Michaeline Capehorn</t>
  </si>
  <si>
    <t>Corny Linturn</t>
  </si>
  <si>
    <t>Berny Bastide</t>
  </si>
  <si>
    <t>Aindrea Lenormand</t>
  </si>
  <si>
    <t>Nels McClounan</t>
  </si>
  <si>
    <t>Shanon Deverell</t>
  </si>
  <si>
    <t>Vaughn Carvill</t>
  </si>
  <si>
    <t>Kora Allebone</t>
  </si>
  <si>
    <t>Millard Brakewell</t>
  </si>
  <si>
    <t>Lizzie Mullally</t>
  </si>
  <si>
    <t>Florie Tortoise</t>
  </si>
  <si>
    <t>Caro Chappel</t>
  </si>
  <si>
    <t>Letisha Carrett</t>
  </si>
  <si>
    <t>Melva Jickells</t>
  </si>
  <si>
    <t>Sadie Ratt</t>
  </si>
  <si>
    <t>Riccardo Hagan</t>
  </si>
  <si>
    <t>Chauncey Schild</t>
  </si>
  <si>
    <t>Amery Ofer</t>
  </si>
  <si>
    <t>Aube Chadderton</t>
  </si>
  <si>
    <t>Michaella Perri</t>
  </si>
  <si>
    <t>Mord Cromblehome</t>
  </si>
  <si>
    <t>Major O'Cahsedy</t>
  </si>
  <si>
    <t>Joana Bartocci</t>
  </si>
  <si>
    <t>Sly Cowley</t>
  </si>
  <si>
    <t>Augusta Cheetham</t>
  </si>
  <si>
    <t>Diarmid Alman</t>
  </si>
  <si>
    <t>Gearard Wixon</t>
  </si>
  <si>
    <t>Kaye Crocroft</t>
  </si>
  <si>
    <t>Egor Minto</t>
  </si>
  <si>
    <t>Bren Absolon</t>
  </si>
  <si>
    <t>Alexine Portail</t>
  </si>
  <si>
    <t>Duffie Ibel</t>
  </si>
  <si>
    <t>Gilles Jaquet</t>
  </si>
  <si>
    <t>Payton Pickervance</t>
  </si>
  <si>
    <t>Barny Fairweather</t>
  </si>
  <si>
    <t>Margot Royds</t>
  </si>
  <si>
    <t>Frederik Dartan</t>
  </si>
  <si>
    <t>Aubert Wedmore.</t>
  </si>
  <si>
    <t>Krystal Lambswood</t>
  </si>
  <si>
    <t>Nanice Boatwright</t>
  </si>
  <si>
    <t>Northrup Aires</t>
  </si>
  <si>
    <t>Janina Wolverson</t>
  </si>
  <si>
    <t>Floria Olivia</t>
  </si>
  <si>
    <t>Andrea Becker</t>
  </si>
  <si>
    <t>Louise Lamming</t>
  </si>
  <si>
    <t>Renaldo Thomassin</t>
  </si>
  <si>
    <t>Carmel Pancoust</t>
  </si>
  <si>
    <t>Tatum Hush</t>
  </si>
  <si>
    <t>Aldrich Glenny</t>
  </si>
  <si>
    <t>Griz Thorington</t>
  </si>
  <si>
    <t>Greta Bagehot</t>
  </si>
  <si>
    <t>Eddy Stolze</t>
  </si>
  <si>
    <t>L;urette Bontein</t>
  </si>
  <si>
    <t>Cindee Saice</t>
  </si>
  <si>
    <t>Erin Androsik</t>
  </si>
  <si>
    <t>Genovera Ghost</t>
  </si>
  <si>
    <t>Felicdad Heibel</t>
  </si>
  <si>
    <t>Jobey Boneham</t>
  </si>
  <si>
    <t>Radcliffe Fairpool</t>
  </si>
  <si>
    <t>Gigi Bohling</t>
  </si>
  <si>
    <t>Gare Mattiussi</t>
  </si>
  <si>
    <t>Carlin Demke</t>
  </si>
  <si>
    <t>Wilt Wayvill</t>
  </si>
  <si>
    <t>Ardyce Eacott</t>
  </si>
  <si>
    <t>Lane Monteaux</t>
  </si>
  <si>
    <t>Cathi Gillbee</t>
  </si>
  <si>
    <t>Ronnie Mesias</t>
  </si>
  <si>
    <t>Hali Behnecke</t>
  </si>
  <si>
    <t>Grady Rochelle</t>
  </si>
  <si>
    <t>Crissie Cordel</t>
  </si>
  <si>
    <t>Durand Backhouse</t>
  </si>
  <si>
    <t>Wendel Malletratt</t>
  </si>
  <si>
    <t>Shellysheldon Ellerman</t>
  </si>
  <si>
    <t>Emmeline Bestwerthick</t>
  </si>
  <si>
    <t>Marmaduke Worssam</t>
  </si>
  <si>
    <t>Murial Ickovici</t>
  </si>
  <si>
    <t>Honoria Cootes</t>
  </si>
  <si>
    <t>Garvin Delacroix</t>
  </si>
  <si>
    <t>Merrel Blind</t>
  </si>
  <si>
    <t>Rosamond Fishe</t>
  </si>
  <si>
    <t>Shelley Moncreiffe</t>
  </si>
  <si>
    <t>Cecilla Joselevitch</t>
  </si>
  <si>
    <t>Jolynn Behnecken</t>
  </si>
  <si>
    <t>Adolph McNalley</t>
  </si>
  <si>
    <t>Pippy Roxby</t>
  </si>
  <si>
    <t>Jessi Calterone</t>
  </si>
  <si>
    <t>Moore Gligoraci</t>
  </si>
  <si>
    <t>Mallory Goldsberry</t>
  </si>
  <si>
    <t>Nerissa Kavanagh</t>
  </si>
  <si>
    <t>Foss Asquez</t>
  </si>
  <si>
    <t>Ab Lehrian</t>
  </si>
  <si>
    <t>Mickey Pybus</t>
  </si>
  <si>
    <t>Timmy Brenston</t>
  </si>
  <si>
    <t>Romona Melody</t>
  </si>
  <si>
    <t>Bendite Bloan</t>
  </si>
  <si>
    <t>Andrea Penfold</t>
  </si>
  <si>
    <t>Shari Pickston</t>
  </si>
  <si>
    <t>Dennison Crosswaite</t>
  </si>
  <si>
    <t>Lucias Minico</t>
  </si>
  <si>
    <t>Helaine Lyddy</t>
  </si>
  <si>
    <t>Carlene Torry</t>
  </si>
  <si>
    <t>Vere Kulic</t>
  </si>
  <si>
    <t>Enrichetta Mowles</t>
  </si>
  <si>
    <t>Delinda Snozzwell</t>
  </si>
  <si>
    <t>Cecilio Sprankling</t>
  </si>
  <si>
    <t>Nickolai Artin</t>
  </si>
  <si>
    <t>Ambrosio Daniely</t>
  </si>
  <si>
    <t>Simon Kembery</t>
  </si>
  <si>
    <t>Brig Dewi</t>
  </si>
  <si>
    <t>Althea Bronger</t>
  </si>
  <si>
    <t>Ansley Gounel</t>
  </si>
  <si>
    <t>Daven Smout</t>
  </si>
  <si>
    <t>Julietta Culross</t>
  </si>
  <si>
    <t>Niall Selesnick</t>
  </si>
  <si>
    <t>Lia Lurner</t>
  </si>
  <si>
    <t>Rodrigo Congdon</t>
  </si>
  <si>
    <t>Brendan Edgeller</t>
  </si>
  <si>
    <t>Revkah Antonacci</t>
  </si>
  <si>
    <t>Dewey Berthod</t>
  </si>
  <si>
    <t>Fidelio Rigmond</t>
  </si>
  <si>
    <t>Ginger Myott</t>
  </si>
  <si>
    <t>Hatti Vezey</t>
  </si>
  <si>
    <t>Eilis Pavlasek</t>
  </si>
  <si>
    <t>Kellsie Waby</t>
  </si>
  <si>
    <t>Easter Pyke</t>
  </si>
  <si>
    <t>Inger Andriveaux</t>
  </si>
  <si>
    <t>Corina Triner</t>
  </si>
  <si>
    <t>Loralyn Bruton</t>
  </si>
  <si>
    <t>Clari Boole</t>
  </si>
  <si>
    <t>Susy Challoner</t>
  </si>
  <si>
    <t>Jan Morforth</t>
  </si>
  <si>
    <t>Cindi Stratten</t>
  </si>
  <si>
    <t>Marline Wahncke</t>
  </si>
  <si>
    <t>Violetta Vial</t>
  </si>
  <si>
    <t>Beatriz Bateson</t>
  </si>
  <si>
    <t>Evangelia Gowers</t>
  </si>
  <si>
    <t>Fonzie O'Shea</t>
  </si>
  <si>
    <t>Janene Hairsine</t>
  </si>
  <si>
    <t>Linell Compfort</t>
  </si>
  <si>
    <t>Shaylah Owbrick</t>
  </si>
  <si>
    <t>Honor Herreros</t>
  </si>
  <si>
    <t>Bethanne Leicester</t>
  </si>
  <si>
    <t>Ottilie Vittel</t>
  </si>
  <si>
    <t>Barnaby Farnall</t>
  </si>
  <si>
    <t>Arlie Newcombe</t>
  </si>
  <si>
    <t>Ashien Gallen</t>
  </si>
  <si>
    <t>Stan Tolliday</t>
  </si>
  <si>
    <t>Abe Gayter</t>
  </si>
  <si>
    <t>Kissiah Maydway</t>
  </si>
  <si>
    <t>Charline Husset</t>
  </si>
  <si>
    <t>Lorain Tew</t>
  </si>
  <si>
    <t>North Bertomeu</t>
  </si>
  <si>
    <t>Martita Beaumont</t>
  </si>
  <si>
    <t>Janaya MacGinlay</t>
  </si>
  <si>
    <t>Ancell Moretto</t>
  </si>
  <si>
    <t>Minerva Ricardot</t>
  </si>
  <si>
    <t>Toby Brodhead</t>
  </si>
  <si>
    <t>Niles Mahomet</t>
  </si>
  <si>
    <t>Avigdor Karel</t>
  </si>
  <si>
    <t>Luca Wolstenholme</t>
  </si>
  <si>
    <t>Efrem Mathonnet</t>
  </si>
  <si>
    <t>Latisha Jolly</t>
  </si>
  <si>
    <t>Quentin Ferraresi</t>
  </si>
  <si>
    <t>Marco Wooland</t>
  </si>
  <si>
    <t>Thekla Lynnett</t>
  </si>
  <si>
    <t>Pedro Carluccio</t>
  </si>
  <si>
    <t>Caron Kolakovic</t>
  </si>
  <si>
    <t>Debera Gow</t>
  </si>
  <si>
    <t>Hoyt D'Alesco</t>
  </si>
  <si>
    <t>Rudyard Tomsa</t>
  </si>
  <si>
    <t>Orran Gritskov</t>
  </si>
  <si>
    <t>Tyson Prescote</t>
  </si>
  <si>
    <t>Berenice Osbaldstone</t>
  </si>
  <si>
    <t>Jessika Jaycocks</t>
  </si>
  <si>
    <t>Gabie Millichip</t>
  </si>
  <si>
    <t>Pearla Beteriss</t>
  </si>
  <si>
    <t>Harwilll Domotor</t>
  </si>
  <si>
    <t>Carolina Blumsom</t>
  </si>
  <si>
    <t>Ryon Baroch</t>
  </si>
  <si>
    <t>Marissa Infante</t>
  </si>
  <si>
    <t>Daisie Dahlman</t>
  </si>
  <si>
    <t>Joli Jodrelle</t>
  </si>
  <si>
    <t>Jessica Callcott</t>
  </si>
  <si>
    <t>Michail Sicha</t>
  </si>
  <si>
    <t>Sabina Scorrer</t>
  </si>
  <si>
    <t>Bayard Gendricke</t>
  </si>
  <si>
    <t>Esmaria Denecamp</t>
  </si>
  <si>
    <t>Antone Tolmie</t>
  </si>
  <si>
    <t>Tammi Lackham</t>
  </si>
  <si>
    <t>Northrop Reid</t>
  </si>
  <si>
    <t>Nananne Gehringer</t>
  </si>
  <si>
    <t>Loren Bentote</t>
  </si>
  <si>
    <t>Manolo Gasnell</t>
  </si>
  <si>
    <t>Wyatt Clinch</t>
  </si>
  <si>
    <t>Giselbert Newlands</t>
  </si>
  <si>
    <t>Cristal Demangeot</t>
  </si>
  <si>
    <t>Jaime Dowe</t>
  </si>
  <si>
    <t>Addia Penwright</t>
  </si>
  <si>
    <t>Ali Roubert</t>
  </si>
  <si>
    <t>Emmye Corry</t>
  </si>
  <si>
    <t>Addy Pimblett</t>
  </si>
  <si>
    <t>Angela Bangley</t>
  </si>
  <si>
    <t>Elbertine Hiscoe</t>
  </si>
  <si>
    <t>Baudoin Dummigan</t>
  </si>
  <si>
    <t>Lissy McCoy</t>
  </si>
  <si>
    <t>Ingunna Wainscoat</t>
  </si>
  <si>
    <t>Amii Elms</t>
  </si>
  <si>
    <t>Ignacio Delion</t>
  </si>
  <si>
    <t>Colby Reuven</t>
  </si>
  <si>
    <t>Maggee Stiggles</t>
  </si>
  <si>
    <t>Kelci Walkden</t>
  </si>
  <si>
    <t>Bogey Hitcham</t>
  </si>
  <si>
    <t>Pembroke Siflet</t>
  </si>
  <si>
    <t>Adolph Hartin</t>
  </si>
  <si>
    <t>Gisela Wille</t>
  </si>
  <si>
    <t>Joyce Leyband</t>
  </si>
  <si>
    <t>Reube Sushams</t>
  </si>
  <si>
    <t>Mathian MacMeeking</t>
  </si>
  <si>
    <t>Antonino Forsdicke</t>
  </si>
  <si>
    <t>Mick Spraberry</t>
  </si>
  <si>
    <t>Benita Gillice</t>
  </si>
  <si>
    <t>Caresa Christer</t>
  </si>
  <si>
    <t>Letizia Hasselby</t>
  </si>
  <si>
    <t>Luce Beentjes</t>
  </si>
  <si>
    <t>Sammy Gantlett</t>
  </si>
  <si>
    <t>Pooh Splevins</t>
  </si>
  <si>
    <t>Aeriela Aickin</t>
  </si>
  <si>
    <t>Tawnya Tickel</t>
  </si>
  <si>
    <t>Royal Nowakowska</t>
  </si>
  <si>
    <t>Winny Millam</t>
  </si>
  <si>
    <t>Michael Sidry</t>
  </si>
  <si>
    <t>Nolan Tortis</t>
  </si>
  <si>
    <t>De witt Lottrington</t>
  </si>
  <si>
    <t>Baxter Brocks</t>
  </si>
  <si>
    <t>Joyce Esel</t>
  </si>
  <si>
    <t>Van Tuxwell</t>
  </si>
  <si>
    <t>Fidela Artis</t>
  </si>
  <si>
    <t>Dov Thoresby</t>
  </si>
  <si>
    <t>Aloise MacCathay</t>
  </si>
  <si>
    <t>Cathi Delgardo</t>
  </si>
  <si>
    <t>Doro Nolte</t>
  </si>
  <si>
    <t>Noll Forbear</t>
  </si>
  <si>
    <t>Myer McCory</t>
  </si>
  <si>
    <t>Doralyn Segar</t>
  </si>
  <si>
    <t>Clo Jimpson</t>
  </si>
  <si>
    <t>Audry Yu</t>
  </si>
  <si>
    <t>Dolley Grayley</t>
  </si>
  <si>
    <t>Meredith Rucklidge</t>
  </si>
  <si>
    <t>Valida Merrigans</t>
  </si>
  <si>
    <t>Rory Ravenscroftt</t>
  </si>
  <si>
    <t>Verla Timmis</t>
  </si>
  <si>
    <t>Jo Benoi</t>
  </si>
  <si>
    <t>Marquita Liquorish</t>
  </si>
  <si>
    <t>Caty Janas</t>
  </si>
  <si>
    <t>Pennie Walmsley</t>
  </si>
  <si>
    <t>Virge Garfield</t>
  </si>
  <si>
    <t>Rebecca Shillan</t>
  </si>
  <si>
    <t>Myrilla Mercik</t>
  </si>
  <si>
    <t>Giacobo Donke</t>
  </si>
  <si>
    <t>Barbara-anne Kenchington</t>
  </si>
  <si>
    <t>Aida Bleacher</t>
  </si>
  <si>
    <t>Cly Vizard</t>
  </si>
  <si>
    <t>Aleksandr Botha</t>
  </si>
  <si>
    <t>Evangelina Lergan</t>
  </si>
  <si>
    <t>Maritsa Marusic</t>
  </si>
  <si>
    <t>Tamar MacGilfoyle</t>
  </si>
  <si>
    <t>Chancey Dyos</t>
  </si>
  <si>
    <t>Isaak Rawne</t>
  </si>
  <si>
    <t>Gideon Hehir</t>
  </si>
  <si>
    <t>Irena Trousdell</t>
  </si>
  <si>
    <t>Gino Groome</t>
  </si>
  <si>
    <t>Lamond Douthwaite</t>
  </si>
  <si>
    <t>Ebonee Roxburgh</t>
  </si>
  <si>
    <t>Nathanial Brounfield</t>
  </si>
  <si>
    <t>Mallorie Waber</t>
  </si>
  <si>
    <t>Ewart Laphorn</t>
  </si>
  <si>
    <t>Hilliary Roarty</t>
  </si>
  <si>
    <t>Putnem Manchester</t>
  </si>
  <si>
    <t>Lanie Gatlin</t>
  </si>
  <si>
    <t>Michel Jados</t>
  </si>
  <si>
    <t>Lezlie Philcott</t>
  </si>
  <si>
    <t>Sharl Bendson</t>
  </si>
  <si>
    <t>William Reeveley</t>
  </si>
  <si>
    <t>Granville Stetson</t>
  </si>
  <si>
    <t>Mirna Etoile</t>
  </si>
  <si>
    <t>Freddie Johnikin</t>
  </si>
  <si>
    <t>Natalee Craiker</t>
  </si>
  <si>
    <t>Mariette Daymont</t>
  </si>
  <si>
    <t>Lonny Caen</t>
  </si>
  <si>
    <t>Kath Bletsoe</t>
  </si>
  <si>
    <t>Gayla Blackadder</t>
  </si>
  <si>
    <t>Adela Dowsett</t>
  </si>
  <si>
    <t>Sharron Petegree</t>
  </si>
  <si>
    <t>Eleonore Airdrie</t>
  </si>
  <si>
    <t>Rhiamon Mollison</t>
  </si>
  <si>
    <t>Karon Oscroft</t>
  </si>
  <si>
    <t>Edi Hofton</t>
  </si>
  <si>
    <t>Derk Bosson</t>
  </si>
  <si>
    <t>Lorrie Derycot</t>
  </si>
  <si>
    <t>Hartwell Pratchett</t>
  </si>
  <si>
    <t>Van Ruseworth</t>
  </si>
  <si>
    <t>Inge Creer</t>
  </si>
  <si>
    <t>Elwira Lyddiard</t>
  </si>
  <si>
    <t>Kincaid Hellicar</t>
  </si>
  <si>
    <t>Maximo Guirard</t>
  </si>
  <si>
    <t>Alta Kaszper</t>
  </si>
  <si>
    <t>Lamar Blewitt</t>
  </si>
  <si>
    <t>Hector Isard</t>
  </si>
  <si>
    <t>Judi Cosgriff</t>
  </si>
  <si>
    <t>Janean Gostage</t>
  </si>
  <si>
    <t>Delphine Jewis</t>
  </si>
  <si>
    <t>Matias Cormack</t>
  </si>
  <si>
    <t>Rogers Rosenthaler</t>
  </si>
  <si>
    <t>Clarine Shambrooke</t>
  </si>
  <si>
    <t>Thedrick Rogeon</t>
  </si>
  <si>
    <t>Roanne Phizacklea</t>
  </si>
  <si>
    <t>Devinne Tuny</t>
  </si>
  <si>
    <t>Martelle Brise</t>
  </si>
  <si>
    <t>Dino Wooderson</t>
  </si>
  <si>
    <t>Effie Vasilov</t>
  </si>
  <si>
    <t>Jermaine Steers</t>
  </si>
  <si>
    <t>Elliot Revelle</t>
  </si>
  <si>
    <t>Mora Innett</t>
  </si>
  <si>
    <t>Mahalia Larcher</t>
  </si>
  <si>
    <t>Dotty Strutley</t>
  </si>
  <si>
    <t>Margy Elward</t>
  </si>
  <si>
    <t>Danica Nayshe</t>
  </si>
  <si>
    <t>Merrilee Plenty</t>
  </si>
  <si>
    <t>Romona Dimmne</t>
  </si>
  <si>
    <t>Lark Ironmonger</t>
  </si>
  <si>
    <t>Caritta Searl</t>
  </si>
  <si>
    <t>Ernestus O'Hengerty</t>
  </si>
  <si>
    <t>Camilla Castle</t>
  </si>
  <si>
    <t>Bette-ann Leafe</t>
  </si>
  <si>
    <t>Aurelia Stanners</t>
  </si>
  <si>
    <t>Shelby Buckland</t>
  </si>
  <si>
    <t>Barr Faughny</t>
  </si>
  <si>
    <t>Farris Ditchfield</t>
  </si>
  <si>
    <t>Gerald Caple</t>
  </si>
  <si>
    <t>Grier Kidsley</t>
  </si>
  <si>
    <t>Yves Pawlik</t>
  </si>
  <si>
    <t>Korney Bockings</t>
  </si>
  <si>
    <t>Stephan Bussel</t>
  </si>
  <si>
    <t>Caron Pleven</t>
  </si>
  <si>
    <t>Jedd Moretto</t>
  </si>
  <si>
    <t>Verney Sloegrave</t>
  </si>
  <si>
    <t>Nerita Mycock</t>
  </si>
  <si>
    <t>Mella Northam</t>
  </si>
  <si>
    <t>Thedrick Bothwell</t>
  </si>
  <si>
    <t>Georgianne Archbutt</t>
  </si>
  <si>
    <t>Thorvald Milliken</t>
  </si>
  <si>
    <t>Aileen McCritchie</t>
  </si>
  <si>
    <t>Drusy MacCombe</t>
  </si>
  <si>
    <t>Cathyleen Hurch</t>
  </si>
  <si>
    <t>Jannel Labb</t>
  </si>
  <si>
    <t>Cheryl Mantz</t>
  </si>
  <si>
    <t>Madlen Ashburner</t>
  </si>
  <si>
    <t>Colly Littledike</t>
  </si>
  <si>
    <t>Karyn Creeghan</t>
  </si>
  <si>
    <t>Edgard Irving</t>
  </si>
  <si>
    <t>Cyril Medford</t>
  </si>
  <si>
    <t>Kikelia Ellor</t>
  </si>
  <si>
    <t>Dael Bugge</t>
  </si>
  <si>
    <t>Ferrell Skepper</t>
  </si>
  <si>
    <t>Hannis January</t>
  </si>
  <si>
    <t>Pierson Measham</t>
  </si>
  <si>
    <t>Xylina Pargetter</t>
  </si>
  <si>
    <t>Aretha Ettridge</t>
  </si>
  <si>
    <t>Joshia Farris</t>
  </si>
  <si>
    <t>Mabel Orrow</t>
  </si>
  <si>
    <t>Alexandros Rackley</t>
  </si>
  <si>
    <t>Mickie Dagwell</t>
  </si>
  <si>
    <t>Marni Jull</t>
  </si>
  <si>
    <t>Sandy Cadden</t>
  </si>
  <si>
    <t>Marney O'Breen</t>
  </si>
  <si>
    <t>Westbrook Brandino</t>
  </si>
  <si>
    <t>Sandi Labat</t>
  </si>
  <si>
    <t>Leilah Yesinin</t>
  </si>
  <si>
    <t>Lincoln Greatex</t>
  </si>
  <si>
    <t>Patti Dradey</t>
  </si>
  <si>
    <t>Oona Donan</t>
  </si>
  <si>
    <t>Burtie Moulden</t>
  </si>
  <si>
    <t>Reg MacMichael</t>
  </si>
  <si>
    <t>Tonia Moules</t>
  </si>
  <si>
    <t>Joey Keedwell</t>
  </si>
  <si>
    <t>Bryant Scamp</t>
  </si>
  <si>
    <t>Mick Titman</t>
  </si>
  <si>
    <t>Trudie Couch</t>
  </si>
  <si>
    <t>Cyndia Skedge</t>
  </si>
  <si>
    <t>Francoise Godbold</t>
  </si>
  <si>
    <t>Staford Brood</t>
  </si>
  <si>
    <t>Filmore Fitzhenry</t>
  </si>
  <si>
    <t>Berna Dubery</t>
  </si>
  <si>
    <t>Gerrard Doorey</t>
  </si>
  <si>
    <t>Hiram Merkle</t>
  </si>
  <si>
    <t>Zebulon Allmen</t>
  </si>
  <si>
    <t>Kingsley Hagard</t>
  </si>
  <si>
    <t>My Hanscome</t>
  </si>
  <si>
    <t>Eldredge MacClure</t>
  </si>
  <si>
    <t>Pauletta Falkus</t>
  </si>
  <si>
    <t>Deck McCallion</t>
  </si>
  <si>
    <t>Miguel Woolner</t>
  </si>
  <si>
    <t>Yolande O'Dare</t>
  </si>
  <si>
    <t>Kit Battlestone</t>
  </si>
  <si>
    <t>Glennis Fussen</t>
  </si>
  <si>
    <t>Theresita Chasmer</t>
  </si>
  <si>
    <t>Pippy Shepperd</t>
  </si>
  <si>
    <t>Petronella Marusik</t>
  </si>
  <si>
    <t>Andria Kimpton</t>
  </si>
  <si>
    <t>Jarad Barbrook</t>
  </si>
  <si>
    <t>Dulsea Folkes</t>
  </si>
  <si>
    <t>Herschel Wareham</t>
  </si>
  <si>
    <t>Skip Morkham</t>
  </si>
  <si>
    <t>Dayle O'Luney</t>
  </si>
  <si>
    <t>Gray Seamon</t>
  </si>
  <si>
    <t>Krysta Elacoate</t>
  </si>
  <si>
    <t>Abramo Labbez</t>
  </si>
  <si>
    <t>Faun Rickeard</t>
  </si>
  <si>
    <t>Jamesy O'Ferris</t>
  </si>
  <si>
    <t>Fanchon Furney</t>
  </si>
  <si>
    <t>Pate Beardsley</t>
  </si>
  <si>
    <t>Grady Crosgrove</t>
  </si>
  <si>
    <t>Darcy Brewitt</t>
  </si>
  <si>
    <t>Gilda Richen</t>
  </si>
  <si>
    <t>Jobie Basili</t>
  </si>
  <si>
    <t>Everard Borer</t>
  </si>
  <si>
    <t>Anni Izzard</t>
  </si>
  <si>
    <t>Bebe Pollicott</t>
  </si>
  <si>
    <t>Julian Andrassy</t>
  </si>
  <si>
    <t>Shell O'Griffin</t>
  </si>
  <si>
    <t>Dionne Garrish</t>
  </si>
  <si>
    <t>Alexis Gotfrey</t>
  </si>
  <si>
    <t>Xavier Filipic</t>
  </si>
  <si>
    <t>Liane Bedburrow</t>
  </si>
  <si>
    <t>Meara Darrington</t>
  </si>
  <si>
    <t>Genevra Friday</t>
  </si>
  <si>
    <t>Penni Patemore</t>
  </si>
  <si>
    <t>Yanaton Wooster</t>
  </si>
  <si>
    <t>Hedvige Stelfox</t>
  </si>
  <si>
    <t>Tammy Backson</t>
  </si>
  <si>
    <t>Inger Chapelhow</t>
  </si>
  <si>
    <t>Arty Duigan</t>
  </si>
  <si>
    <t>Nani Brockley</t>
  </si>
  <si>
    <t>Curtice Advani</t>
  </si>
  <si>
    <t>Leela Eckart</t>
  </si>
  <si>
    <t>Jori Ashleigh</t>
  </si>
  <si>
    <t>Leslie Baruch</t>
  </si>
  <si>
    <t>Helene Bouts</t>
  </si>
  <si>
    <t>Eleni O'Quin</t>
  </si>
  <si>
    <t>Alic Bagg</t>
  </si>
  <si>
    <t>Maible Azemar</t>
  </si>
  <si>
    <t>Abran Danielsky</t>
  </si>
  <si>
    <t>Halette Yesenev</t>
  </si>
  <si>
    <t>Cleveland Pottiphar</t>
  </si>
  <si>
    <t>Osborn Pawle</t>
  </si>
  <si>
    <t>Chas Happel</t>
  </si>
  <si>
    <t>Roth Bourget</t>
  </si>
  <si>
    <t>Maisie Shotboulte</t>
  </si>
  <si>
    <t>Felita Whitloe</t>
  </si>
  <si>
    <t>Cindi McDuffy</t>
  </si>
  <si>
    <t>Dorise Labat</t>
  </si>
  <si>
    <t>Hephzibah Summerell</t>
  </si>
  <si>
    <t>Alyosha Riquet</t>
  </si>
  <si>
    <t>Maximo Ungerecht</t>
  </si>
  <si>
    <t>Lezlie Balmann</t>
  </si>
  <si>
    <t>Benny Karolovsky</t>
  </si>
  <si>
    <t>Gretchen Callow</t>
  </si>
  <si>
    <t>Candace Hanlon</t>
  </si>
  <si>
    <t>Oby Sorrel</t>
  </si>
  <si>
    <t>Cecilia Marshalleck</t>
  </si>
  <si>
    <t>Antonetta Coggeshall</t>
  </si>
  <si>
    <t>Purcell Le Pine</t>
  </si>
  <si>
    <t>Archibald Dyzart</t>
  </si>
  <si>
    <t>Lil Ibberson</t>
  </si>
  <si>
    <t>Karita Vasyanin</t>
  </si>
  <si>
    <t>Joaquin McVitty</t>
  </si>
  <si>
    <t>Collen Dunbleton</t>
  </si>
  <si>
    <t>Alysa Wankling</t>
  </si>
  <si>
    <t>Ardella Dyment</t>
  </si>
  <si>
    <t>Ryun Fasset</t>
  </si>
  <si>
    <t>Rodina Drinan</t>
  </si>
  <si>
    <t>Marga Lorenzo</t>
  </si>
  <si>
    <t>Alvie Keming</t>
  </si>
  <si>
    <t>Sheff Gerdts</t>
  </si>
  <si>
    <t>Josie Barnson</t>
  </si>
  <si>
    <t>Petey Probey</t>
  </si>
  <si>
    <t>Shelbi Aldin</t>
  </si>
  <si>
    <t>Estell Kingsland</t>
  </si>
  <si>
    <t>Lea Chaplin</t>
  </si>
  <si>
    <t>Onofredo Hassan</t>
  </si>
  <si>
    <t>Hyacinthie Braybrooke</t>
  </si>
  <si>
    <t>Agnes Collicott</t>
  </si>
  <si>
    <t>Margarete Blasing</t>
  </si>
  <si>
    <t>Patience Noot</t>
  </si>
  <si>
    <t>Charmane Heistermann</t>
  </si>
  <si>
    <t>Jamal Beagen</t>
  </si>
  <si>
    <t>Brigid Jeffrey</t>
  </si>
  <si>
    <t>Nelli Schoolfield</t>
  </si>
  <si>
    <t>Abigael Basire</t>
  </si>
  <si>
    <t>Anjanette Ferre</t>
  </si>
  <si>
    <t>Mackenzie Hannis</t>
  </si>
  <si>
    <t>Ambros Murthwaite</t>
  </si>
  <si>
    <t>Lek Scamaden</t>
  </si>
  <si>
    <t>Jehu Rudeforth</t>
  </si>
  <si>
    <t>Bert Yaakov</t>
  </si>
  <si>
    <t>Bordy Yatman</t>
  </si>
  <si>
    <t>Georgie Caress</t>
  </si>
  <si>
    <t>Jolynn Lumbley</t>
  </si>
  <si>
    <t>Gwendolyn Chrippes</t>
  </si>
  <si>
    <t>Blythe Clipston</t>
  </si>
  <si>
    <t>Sisely Hatchman</t>
  </si>
  <si>
    <t>Alicea Pudsall</t>
  </si>
  <si>
    <t>Karee Ruslinge</t>
  </si>
  <si>
    <t>Wilone O'Kielt</t>
  </si>
  <si>
    <t>Justino Chapiro</t>
  </si>
  <si>
    <t>Sisely Gatsby</t>
  </si>
  <si>
    <t>Shantee D'Antonio</t>
  </si>
  <si>
    <t>Blaire Ruckman</t>
  </si>
  <si>
    <t>William Coveny</t>
  </si>
  <si>
    <t>Packston Joanic</t>
  </si>
  <si>
    <t>Sile Whorton</t>
  </si>
  <si>
    <t>Billi Fellgate</t>
  </si>
  <si>
    <t>Franchot Crocken</t>
  </si>
  <si>
    <t>Cletus McGarahan</t>
  </si>
  <si>
    <t>Callie Duckels</t>
  </si>
  <si>
    <t>Roselle Wandrach</t>
  </si>
  <si>
    <t>Lishe Casemore</t>
  </si>
  <si>
    <t>Garey Bird</t>
  </si>
  <si>
    <t>Toby Micklewright</t>
  </si>
  <si>
    <t>Dell Molloy</t>
  </si>
  <si>
    <t>Fidela Dowey</t>
  </si>
  <si>
    <t>Emmanuel Westrey</t>
  </si>
  <si>
    <t>Melodie Torresi</t>
  </si>
  <si>
    <t>Dewie Stodart</t>
  </si>
  <si>
    <t>Giffer Berlin</t>
  </si>
  <si>
    <t>Bealle Glentworth</t>
  </si>
  <si>
    <t>Sarajane Scourge</t>
  </si>
  <si>
    <t>Rose Shurrocks</t>
  </si>
  <si>
    <t>Mata Fishley</t>
  </si>
  <si>
    <t>Irvine Blenkin</t>
  </si>
  <si>
    <t>Wald Bountiff</t>
  </si>
  <si>
    <t>Leonerd Jiru</t>
  </si>
  <si>
    <t>Hinda Label</t>
  </si>
  <si>
    <t>Irwin Kirsche</t>
  </si>
  <si>
    <t>Jill Shipsey</t>
  </si>
  <si>
    <t>Anabal Cooke</t>
  </si>
  <si>
    <t>Ava Whordley</t>
  </si>
  <si>
    <t>Laney Thowless</t>
  </si>
  <si>
    <t>Orlando Gorstidge</t>
  </si>
  <si>
    <t>Robbert Mandrier</t>
  </si>
  <si>
    <t>Twila Roantree</t>
  </si>
  <si>
    <t>Archibald Filliskirk</t>
  </si>
  <si>
    <t>Denni Wiggans</t>
  </si>
  <si>
    <t>Pyotr Lightewood</t>
  </si>
  <si>
    <t>Shari McNee</t>
  </si>
  <si>
    <t>Issiah Cradick</t>
  </si>
  <si>
    <t>Nollie Courteney</t>
  </si>
  <si>
    <t>Tadio Dowdle</t>
  </si>
  <si>
    <t>Ondrea Banfield</t>
  </si>
  <si>
    <t>Asia Jerson</t>
  </si>
  <si>
    <t>Cornie Arstall</t>
  </si>
  <si>
    <t>Hogan Iles</t>
  </si>
  <si>
    <t>Saundra O'Connel</t>
  </si>
  <si>
    <t>Malva Iacovacci</t>
  </si>
  <si>
    <t>Rosaline Wenderott</t>
  </si>
  <si>
    <t>Bobina Teale</t>
  </si>
  <si>
    <t>Ruby Cracie</t>
  </si>
  <si>
    <t>Sissy Muehle</t>
  </si>
  <si>
    <t>Itch Tinklin</t>
  </si>
  <si>
    <t>Sibyl Dunkirk</t>
  </si>
  <si>
    <t>Brodie Grimstead</t>
  </si>
  <si>
    <t>Amitie Mawson</t>
  </si>
  <si>
    <t>Dane Wudeland</t>
  </si>
  <si>
    <t>Yvette Bett</t>
  </si>
  <si>
    <t>Ianthe Sayre</t>
  </si>
  <si>
    <t>Jacklyn Andrioletti</t>
  </si>
  <si>
    <t>Eliza Hoggan</t>
  </si>
  <si>
    <t>Conchita Soden</t>
  </si>
  <si>
    <t>Reggie Taylerson</t>
  </si>
  <si>
    <t>Leslie Cardoso</t>
  </si>
  <si>
    <t>Milton Lilie</t>
  </si>
  <si>
    <t>Aeriell Cuell</t>
  </si>
  <si>
    <t>Anne-corinne Daulby</t>
  </si>
  <si>
    <t>Lisle Danahar</t>
  </si>
  <si>
    <t>Bryana Loyns</t>
  </si>
  <si>
    <t>Anjela Spancock</t>
  </si>
  <si>
    <t>Daisie McNeice</t>
  </si>
  <si>
    <t>Jillana Gabbitis</t>
  </si>
  <si>
    <t>Roddy Speechley</t>
  </si>
  <si>
    <t>Oran Buxcy</t>
  </si>
  <si>
    <t>Beverie Moffet</t>
  </si>
  <si>
    <t>Novelia Pyffe</t>
  </si>
  <si>
    <t>Dare Tully</t>
  </si>
  <si>
    <t>Lilyan Klimpt</t>
  </si>
  <si>
    <t>Jo-anne Gobeau</t>
  </si>
  <si>
    <t>Florinda Crace</t>
  </si>
  <si>
    <t>Dominic Ortler</t>
  </si>
  <si>
    <t>Cathrin Yanuk</t>
  </si>
  <si>
    <t>Austine Littlewood</t>
  </si>
  <si>
    <t>Alford Gerardi</t>
  </si>
  <si>
    <t>Cullie Bourcq</t>
  </si>
  <si>
    <t>Emanuel Beldan</t>
  </si>
  <si>
    <t>Hildagard Reece</t>
  </si>
  <si>
    <t>Kai Ryder</t>
  </si>
  <si>
    <t>Jeannie Petracco</t>
  </si>
  <si>
    <t>Brad Gumb</t>
  </si>
  <si>
    <t>Bonnie Newland</t>
  </si>
  <si>
    <t>Reinald Franken</t>
  </si>
  <si>
    <t>Carolyn Attack</t>
  </si>
  <si>
    <t>Naoma Cruse</t>
  </si>
  <si>
    <t>Oates Dinan</t>
  </si>
  <si>
    <t>Daphne Francillo</t>
  </si>
  <si>
    <t>Trix Lutsch</t>
  </si>
  <si>
    <t>Carolin Fieldstone</t>
  </si>
  <si>
    <t>Corabel Luberto</t>
  </si>
  <si>
    <t>Nicola Kiely</t>
  </si>
  <si>
    <t>Rey Chartman</t>
  </si>
  <si>
    <t>Israel Farndon</t>
  </si>
  <si>
    <t>Felipe Parkman</t>
  </si>
  <si>
    <t>Margit Kunze</t>
  </si>
  <si>
    <t>Oliy Feeney</t>
  </si>
  <si>
    <t>Sandie Anthonies</t>
  </si>
  <si>
    <t>Anni Dinse</t>
  </si>
  <si>
    <t>Gaultiero Have</t>
  </si>
  <si>
    <t>Corinna Griffiths</t>
  </si>
  <si>
    <t>Cherlyn Barter</t>
  </si>
  <si>
    <t>Shea Mix</t>
  </si>
  <si>
    <t>Leonidas Cavaney</t>
  </si>
  <si>
    <t>Tallie Chaikovski</t>
  </si>
  <si>
    <t>Rik Delete</t>
  </si>
  <si>
    <t>Bill Luffman</t>
  </si>
  <si>
    <t>Codie Gaunson</t>
  </si>
  <si>
    <t>Kaine Padly</t>
  </si>
  <si>
    <t>Freda Legan</t>
  </si>
  <si>
    <t>Christos Wintle</t>
  </si>
  <si>
    <t>Magnum Locksley</t>
  </si>
  <si>
    <t>Adrianne Gave</t>
  </si>
  <si>
    <t>Warner Carwithan</t>
  </si>
  <si>
    <t>Appolonia Snook</t>
  </si>
  <si>
    <t>Alikee Jecock</t>
  </si>
  <si>
    <t>Shay Chasney</t>
  </si>
  <si>
    <t>Trey Jurges</t>
  </si>
  <si>
    <t>Tracy Renad</t>
  </si>
  <si>
    <t>Sarajane Peachey</t>
  </si>
  <si>
    <t>Bili Sizey</t>
  </si>
  <si>
    <t>Clement Penhearow</t>
  </si>
  <si>
    <t>Shaun Kyrkeman</t>
  </si>
  <si>
    <t>Leena Bruckshaw</t>
  </si>
  <si>
    <t>Benni Simounet</t>
  </si>
  <si>
    <t>Kay Edling</t>
  </si>
  <si>
    <t>Shayne Stegel</t>
  </si>
  <si>
    <t>Floyd Cowgill</t>
  </si>
  <si>
    <t>Claretta MacQuist</t>
  </si>
  <si>
    <t>Brien Boise</t>
  </si>
  <si>
    <t>Pancho De Ortega</t>
  </si>
  <si>
    <t>Edd MacKnockiter</t>
  </si>
  <si>
    <t>Hobie Stockbridge</t>
  </si>
  <si>
    <t>Ludovika Plaice</t>
  </si>
  <si>
    <t>Odessa Pusill</t>
  </si>
  <si>
    <t>Caro Hainsworth</t>
  </si>
  <si>
    <t>Nicolis Winspire</t>
  </si>
  <si>
    <t>Niko MacGille</t>
  </si>
  <si>
    <t>Evanne Levens</t>
  </si>
  <si>
    <t>Michale Rolf</t>
  </si>
  <si>
    <t>Cecilla Northen</t>
  </si>
  <si>
    <t>Cyrillus Garci</t>
  </si>
  <si>
    <t>Gunar Cockshoot</t>
  </si>
  <si>
    <t>Silva Monte</t>
  </si>
  <si>
    <t>Hans Bucke</t>
  </si>
  <si>
    <t>Elia Cockton</t>
  </si>
  <si>
    <t>Freddy Linford</t>
  </si>
  <si>
    <t>Gwenore Scotchmer</t>
  </si>
  <si>
    <t>Maggie Ruberti</t>
  </si>
  <si>
    <t>Allyce Hincham</t>
  </si>
  <si>
    <t>Juanita Trembey</t>
  </si>
  <si>
    <t>Lincoln Cord</t>
  </si>
  <si>
    <t>Kerwin Blakely</t>
  </si>
  <si>
    <t>Granny Spencelayh</t>
  </si>
  <si>
    <t>Collin Jagson</t>
  </si>
  <si>
    <t>Monti Burdus</t>
  </si>
  <si>
    <t>Konstantin Timblett</t>
  </si>
  <si>
    <t>Fax Scotland</t>
  </si>
  <si>
    <t>Isidora Guido</t>
  </si>
  <si>
    <t>Erv Havill</t>
  </si>
  <si>
    <t>Yoshiko Tamblingson</t>
  </si>
  <si>
    <t>Barri Teacy</t>
  </si>
  <si>
    <t>Alisha Bloschke</t>
  </si>
  <si>
    <t>Jerrilee Maginot</t>
  </si>
  <si>
    <t>Adi Seawright</t>
  </si>
  <si>
    <t>Eward Astlett</t>
  </si>
  <si>
    <t>Larissa Ingledow</t>
  </si>
  <si>
    <t>Jolynn Edkins</t>
  </si>
  <si>
    <t>Katey Cadany</t>
  </si>
  <si>
    <t>Nicole Blowfelde</t>
  </si>
  <si>
    <t>Kelley Rounds</t>
  </si>
  <si>
    <t>Felice McMurty</t>
  </si>
  <si>
    <t>Layton Kierans</t>
  </si>
  <si>
    <t>Hedwiga Ingarfield</t>
  </si>
  <si>
    <t>Frasquito Mosley</t>
  </si>
  <si>
    <t>Amandy Jope</t>
  </si>
  <si>
    <t>Tarrah Wordsworth</t>
  </si>
  <si>
    <t>Fairfax Wallsam</t>
  </si>
  <si>
    <t>Chelsea Itzak</t>
  </si>
  <si>
    <t>Craggie Whistlecraft</t>
  </si>
  <si>
    <t>Faina Durand</t>
  </si>
  <si>
    <t>Virginia McConville</t>
  </si>
  <si>
    <t>Candy Aindrais</t>
  </si>
  <si>
    <t>Allene Gobbet</t>
  </si>
  <si>
    <t>Ruthanne Beadnell</t>
  </si>
  <si>
    <t>Damien Netley</t>
  </si>
  <si>
    <t>Rasia Fryatt</t>
  </si>
  <si>
    <t>Bev Lashley</t>
  </si>
  <si>
    <t>Madge McCloughen</t>
  </si>
  <si>
    <t>Frasier Straw</t>
  </si>
  <si>
    <t>Dean Biggam</t>
  </si>
  <si>
    <t>Husein Augar</t>
  </si>
  <si>
    <t>Shaylyn Ransbury</t>
  </si>
  <si>
    <t>Christoph Stretton</t>
  </si>
  <si>
    <t>Jordain Cyster</t>
  </si>
  <si>
    <t>Malory Biles</t>
  </si>
  <si>
    <t>Adey Ryal</t>
  </si>
  <si>
    <t>Undisclosed</t>
  </si>
  <si>
    <t>Grand Total</t>
  </si>
  <si>
    <t>Count of Name</t>
  </si>
  <si>
    <t>Column Labels</t>
  </si>
  <si>
    <t>Clean_Gender</t>
  </si>
  <si>
    <t>Rating_Score</t>
  </si>
  <si>
    <t>Row Labels</t>
  </si>
  <si>
    <t>Average of Rating_Score</t>
  </si>
  <si>
    <t>Average Performance Ratings by Gender</t>
  </si>
  <si>
    <t>Clean_Salary</t>
  </si>
  <si>
    <t>Unknown</t>
  </si>
  <si>
    <t>Q1a.</t>
  </si>
  <si>
    <t>Q1b.</t>
  </si>
  <si>
    <t>Overall Gender Distribution</t>
  </si>
  <si>
    <t>Gender Mix by Region</t>
  </si>
  <si>
    <t>Q1c.</t>
  </si>
  <si>
    <t>Gender Distribution by Department</t>
  </si>
  <si>
    <t>Q2.</t>
  </si>
  <si>
    <t>Average Salary by Gender</t>
  </si>
  <si>
    <t>Q3a.</t>
  </si>
  <si>
    <t>Q3b.</t>
  </si>
  <si>
    <t>Average of Clean_Salary</t>
  </si>
  <si>
    <t>Salary Comparison by Gender Across Departments</t>
  </si>
  <si>
    <t>Q3c.</t>
  </si>
  <si>
    <t>Regional Salary Comparison by Gender</t>
  </si>
  <si>
    <t>Salary_Compliance</t>
  </si>
  <si>
    <t>Q4a.</t>
  </si>
  <si>
    <t>Below Minimum</t>
  </si>
  <si>
    <t>Compliant</t>
  </si>
  <si>
    <t>Salary Compliance by Region</t>
  </si>
  <si>
    <t>Q4b.</t>
  </si>
  <si>
    <t>₦100,000 - ₦109,999</t>
  </si>
  <si>
    <t>₦110,000 - ₦119,999</t>
  </si>
  <si>
    <t>₦20,000 - ₦29,999</t>
  </si>
  <si>
    <t>₦30,000 - ₦39,999</t>
  </si>
  <si>
    <t>₦40,000 - ₦49,999</t>
  </si>
  <si>
    <t>₦50,000 - ₦59,999</t>
  </si>
  <si>
    <t>₦60,000 - ₦69,999</t>
  </si>
  <si>
    <t>₦70,000 - ₦79,999</t>
  </si>
  <si>
    <t>₦80,000 - ₦89,999</t>
  </si>
  <si>
    <t>₦90,000 - ₦99,999</t>
  </si>
  <si>
    <t>Salary_Band_Label</t>
  </si>
  <si>
    <t>Salary Count by Band</t>
  </si>
  <si>
    <t>Salary Count per Band by Region</t>
  </si>
  <si>
    <t xml:space="preserve">of employees earn less than $90,000, indicating </t>
  </si>
  <si>
    <t>non-compliance with the company’s wage floor policy.</t>
  </si>
  <si>
    <t>employees earning below the required minimum.</t>
  </si>
  <si>
    <t xml:space="preserve">Kaduna has the highest number of sub-compliant salaries, with 38% of </t>
  </si>
  <si>
    <r>
      <t xml:space="preserve">The majority of employees fall into the </t>
    </r>
    <r>
      <rPr>
        <b/>
        <sz val="11"/>
        <color theme="8" tint="-0.499984740745262"/>
        <rFont val="Calibri"/>
        <family val="2"/>
        <scheme val="minor"/>
      </rPr>
      <t>₦70,000–₦79,999 band</t>
    </r>
    <r>
      <rPr>
        <b/>
        <sz val="11"/>
        <color theme="1"/>
        <rFont val="Calibri"/>
        <family val="2"/>
        <scheme val="minor"/>
      </rPr>
      <t xml:space="preserve">, which is just below the compliance threshold </t>
    </r>
  </si>
  <si>
    <t>— suggesting a widespread near-compliance issue.</t>
  </si>
  <si>
    <t>Salary Band Insights by Region</t>
  </si>
  <si>
    <r>
      <t xml:space="preserve">Lagos shows the most </t>
    </r>
    <r>
      <rPr>
        <b/>
        <sz val="11"/>
        <color theme="1"/>
        <rFont val="Calibri"/>
        <family val="2"/>
        <scheme val="minor"/>
      </rPr>
      <t>balanced distribution</t>
    </r>
    <r>
      <rPr>
        <sz val="11"/>
        <color theme="1"/>
        <rFont val="Calibri"/>
        <family val="2"/>
        <scheme val="minor"/>
      </rPr>
      <t xml:space="preserve"> across mid to upper salary bands, while </t>
    </r>
    <r>
      <rPr>
        <b/>
        <sz val="11"/>
        <color theme="1"/>
        <rFont val="Calibri"/>
        <family val="2"/>
        <scheme val="minor"/>
      </rPr>
      <t>Kaduna leans lower</t>
    </r>
    <r>
      <rPr>
        <sz val="11"/>
        <color theme="1"/>
        <rFont val="Calibri"/>
        <family val="2"/>
        <scheme val="minor"/>
      </rPr>
      <t>,</t>
    </r>
  </si>
  <si>
    <t xml:space="preserve"> especially in the ₦100K–₦120K range. Abuja employees cluster mostly in the ₦40K–₦80K range.</t>
  </si>
  <si>
    <t xml:space="preserve"> There is clear evidence of regional pay variation, with Kaduna potentially requiring closer pay review.</t>
  </si>
  <si>
    <t>Compliance Metric</t>
  </si>
  <si>
    <t>Value</t>
  </si>
  <si>
    <t>% Below ₦90K</t>
  </si>
  <si>
    <t>Region With Most Below</t>
  </si>
  <si>
    <t>Most Common Band</t>
  </si>
  <si>
    <t>₦70K–₦79K</t>
  </si>
  <si>
    <t>Most Balanced Region</t>
  </si>
  <si>
    <t>Summary Box</t>
  </si>
  <si>
    <t>Bonus_Percent</t>
  </si>
  <si>
    <t>Bonus_Amount</t>
  </si>
  <si>
    <t>Total_Compensation</t>
  </si>
  <si>
    <t>Q5a.</t>
  </si>
  <si>
    <t>Sum of Bonus_Amount</t>
  </si>
  <si>
    <t>Total Bonus Paid per Region</t>
  </si>
  <si>
    <t>Q5b.</t>
  </si>
  <si>
    <t>Sum of Total_Compensation</t>
  </si>
  <si>
    <t>Total Compensation by Region</t>
  </si>
  <si>
    <t>Q5c.</t>
  </si>
  <si>
    <t>Company-Wide Compensation Summary</t>
  </si>
  <si>
    <t>Metric</t>
  </si>
  <si>
    <t>Formula</t>
  </si>
  <si>
    <t>🎯 Total Bonus Paid</t>
  </si>
  <si>
    <t>💰 Total Compensation</t>
  </si>
  <si>
    <t>👥 Total Employees</t>
  </si>
  <si>
    <t>🧾 Avg Compensation per Person</t>
  </si>
  <si>
    <t>KPI  Cards</t>
  </si>
  <si>
    <t>Total Employees</t>
  </si>
  <si>
    <t>Total Bonus Paid (₦)</t>
  </si>
  <si>
    <t>Total Compensation (₦)</t>
  </si>
  <si>
    <t>Avg Compensation per Employee (₦)</t>
  </si>
  <si>
    <t>Gender Distribution by Region</t>
  </si>
  <si>
    <t>Salary Band Distribution</t>
  </si>
  <si>
    <t>Bonus Paid by Region</t>
  </si>
  <si>
    <t>Average Rating by Gender</t>
  </si>
  <si>
    <t>Salary Gap by Department</t>
  </si>
  <si>
    <t>KPI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</si>
</sst>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₦-46A]#,##0.00"/>
    <numFmt numFmtId="165" formatCode="[$₦-46A]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name val="Calibri"/>
      <family val="2"/>
    </font>
    <font>
      <b/>
      <sz val="14"/>
      <name val="Calibri"/>
      <family val="2"/>
    </font>
    <font>
      <b/>
      <sz val="11"/>
      <name val="Calibri"/>
      <family val="2"/>
    </font>
    <font>
      <b/>
      <sz val="16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16" fillId="33" borderId="0" xfId="0" applyNumberFormat="1" applyFont="1" applyFill="1"/>
    <xf numFmtId="0" fontId="0" fillId="0" borderId="0" xfId="0" applyNumberFormat="1" applyAlignment="1">
      <alignment horizontal="center"/>
    </xf>
    <xf numFmtId="0" fontId="8" fillId="4" borderId="0" xfId="8"/>
    <xf numFmtId="43" fontId="0" fillId="0" borderId="0" xfId="42" applyFont="1"/>
    <xf numFmtId="0" fontId="18" fillId="4" borderId="0" xfId="8" applyFont="1"/>
    <xf numFmtId="0" fontId="18" fillId="0" borderId="0" xfId="0" applyFont="1"/>
    <xf numFmtId="0" fontId="0" fillId="0" borderId="0" xfId="0" applyAlignment="1">
      <alignment horizontal="right"/>
    </xf>
    <xf numFmtId="0" fontId="0" fillId="34" borderId="0" xfId="0" applyNumberFormat="1" applyFill="1"/>
    <xf numFmtId="0" fontId="0" fillId="35" borderId="0" xfId="0" applyNumberFormat="1" applyFill="1"/>
    <xf numFmtId="9" fontId="16" fillId="0" borderId="0" xfId="43" applyFont="1"/>
    <xf numFmtId="0" fontId="16" fillId="0" borderId="0" xfId="0" applyFont="1"/>
    <xf numFmtId="0" fontId="16" fillId="8" borderId="8" xfId="15" applyFont="1" applyAlignment="1">
      <alignment horizontal="left" vertical="center"/>
    </xf>
    <xf numFmtId="0" fontId="16" fillId="8" borderId="8" xfId="15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0" fillId="0" borderId="8" xfId="15" applyFont="1" applyFill="1" applyAlignment="1">
      <alignment vertical="center"/>
    </xf>
    <xf numFmtId="9" fontId="0" fillId="0" borderId="8" xfId="15" applyNumberFormat="1" applyFont="1" applyFill="1" applyAlignment="1">
      <alignment horizontal="center" vertical="center"/>
    </xf>
    <xf numFmtId="0" fontId="0" fillId="0" borderId="8" xfId="15" applyFont="1" applyFill="1" applyAlignment="1">
      <alignment horizontal="center" vertical="center"/>
    </xf>
    <xf numFmtId="164" fontId="0" fillId="0" borderId="0" xfId="42" applyNumberFormat="1" applyFont="1" applyAlignment="1">
      <alignment horizontal="right"/>
    </xf>
    <xf numFmtId="43" fontId="0" fillId="0" borderId="0" xfId="42" applyFont="1" applyAlignment="1">
      <alignment horizontal="right"/>
    </xf>
    <xf numFmtId="165" fontId="0" fillId="0" borderId="0" xfId="0" applyNumberFormat="1"/>
    <xf numFmtId="165" fontId="0" fillId="0" borderId="8" xfId="15" applyNumberFormat="1" applyFont="1" applyFill="1" applyAlignment="1">
      <alignment vertical="center"/>
    </xf>
    <xf numFmtId="0" fontId="16" fillId="0" borderId="8" xfId="15" applyFont="1" applyFill="1" applyAlignment="1">
      <alignment vertical="center"/>
    </xf>
    <xf numFmtId="0" fontId="0" fillId="0" borderId="0" xfId="0"/>
    <xf numFmtId="0" fontId="23" fillId="35" borderId="0" xfId="0" applyFont="1" applyFill="1"/>
    <xf numFmtId="0" fontId="21" fillId="36" borderId="0" xfId="0" applyFont="1" applyFill="1" applyAlignment="1">
      <alignment horizontal="center"/>
    </xf>
    <xf numFmtId="3" fontId="21" fillId="36" borderId="0" xfId="0" applyNumberFormat="1" applyFont="1" applyFill="1" applyAlignment="1">
      <alignment horizontal="center"/>
    </xf>
    <xf numFmtId="0" fontId="20" fillId="35" borderId="0" xfId="0" applyFont="1" applyFill="1" applyAlignment="1">
      <alignment horizontal="center"/>
    </xf>
    <xf numFmtId="0" fontId="0" fillId="37" borderId="0" xfId="0" applyFill="1"/>
    <xf numFmtId="0" fontId="22" fillId="35" borderId="0" xfId="0" applyFont="1" applyFill="1" applyAlignment="1">
      <alignment horizontal="center"/>
    </xf>
    <xf numFmtId="0" fontId="0" fillId="35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5" formatCode="[$₦-46A]#,##0"/>
    </dxf>
    <dxf>
      <numFmt numFmtId="165" formatCode="[$₦-46A]#,##0"/>
    </dxf>
    <dxf>
      <numFmt numFmtId="165" formatCode="[$₦-46A]#,##0"/>
    </dxf>
    <dxf>
      <alignment horizontal="right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2" formatCode="0.00"/>
    </dxf>
    <dxf>
      <numFmt numFmtId="165" formatCode="[$₦-46A]#,##0"/>
    </dxf>
    <dxf>
      <numFmt numFmtId="165" formatCode="[$₦-46A]#,##0"/>
    </dxf>
    <dxf>
      <numFmt numFmtId="165" formatCode="[$₦-46A]#,##0"/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[Palmoria_HR_Analysis_New.xlsx]Pivot Table_Q1to4!PivotTable1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Overall Gender Distribution</a:t>
            </a:r>
          </a:p>
        </c:rich>
      </c:tx>
      <c:layout>
        <c:manualLayout>
          <c:xMode val="edge"/>
          <c:yMode val="edge"/>
          <c:x val="0.28499999999999998"/>
          <c:y val="0.17809700575089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Table_Q1to4'!$B$5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Table_Q1to4'!$A$6:$A$9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'Pivot Table_Q1to4'!$B$6:$B$9</c:f>
              <c:numCache>
                <c:formatCode>General</c:formatCode>
                <c:ptCount val="3"/>
                <c:pt idx="0">
                  <c:v>441</c:v>
                </c:pt>
                <c:pt idx="1">
                  <c:v>465</c:v>
                </c:pt>
                <c:pt idx="2">
                  <c:v>109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[Palmoria_HR_Analysis_New.xlsx]Pivot Table_Q1to4!PivotTable10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Table_Q1to4'!$B$133:$B$134</c:f>
              <c:strCache>
                <c:ptCount val="1"/>
                <c:pt idx="0">
                  <c:v>Abuja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Table_Q1to4'!$A$135:$A$145</c:f>
              <c:strCache>
                <c:ptCount val="10"/>
                <c:pt idx="0">
                  <c:v>₦100,000 - ₦109,999</c:v>
                </c:pt>
                <c:pt idx="1">
                  <c:v>₦110,000 - ₦119,999</c:v>
                </c:pt>
                <c:pt idx="2">
                  <c:v>₦20,000 - ₦29,999</c:v>
                </c:pt>
                <c:pt idx="3">
                  <c:v>₦30,000 - ₦39,999</c:v>
                </c:pt>
                <c:pt idx="4">
                  <c:v>₦40,000 - ₦49,999</c:v>
                </c:pt>
                <c:pt idx="5">
                  <c:v>₦50,000 - ₦59,999</c:v>
                </c:pt>
                <c:pt idx="6">
                  <c:v>₦60,000 - ₦69,999</c:v>
                </c:pt>
                <c:pt idx="7">
                  <c:v>₦70,000 - ₦79,999</c:v>
                </c:pt>
                <c:pt idx="8">
                  <c:v>₦80,000 - ₦89,999</c:v>
                </c:pt>
                <c:pt idx="9">
                  <c:v>₦90,000 - ₦99,999</c:v>
                </c:pt>
              </c:strCache>
            </c:strRef>
          </c:cat>
          <c:val>
            <c:numRef>
              <c:f>'Pivot Table_Q1to4'!$B$135:$B$145</c:f>
              <c:numCache>
                <c:formatCode>General</c:formatCode>
                <c:ptCount val="10"/>
                <c:pt idx="0">
                  <c:v>42</c:v>
                </c:pt>
                <c:pt idx="1">
                  <c:v>33</c:v>
                </c:pt>
                <c:pt idx="2">
                  <c:v>10</c:v>
                </c:pt>
                <c:pt idx="3">
                  <c:v>38</c:v>
                </c:pt>
                <c:pt idx="4">
                  <c:v>52</c:v>
                </c:pt>
                <c:pt idx="5">
                  <c:v>40</c:v>
                </c:pt>
                <c:pt idx="6">
                  <c:v>37</c:v>
                </c:pt>
                <c:pt idx="7">
                  <c:v>37</c:v>
                </c:pt>
                <c:pt idx="8">
                  <c:v>40</c:v>
                </c:pt>
                <c:pt idx="9">
                  <c:v>31</c:v>
                </c:pt>
              </c:numCache>
            </c:numRef>
          </c:val>
        </c:ser>
        <c:ser>
          <c:idx val="1"/>
          <c:order val="1"/>
          <c:tx>
            <c:strRef>
              <c:f>'Pivot Table_Q1to4'!$C$133:$C$134</c:f>
              <c:strCache>
                <c:ptCount val="1"/>
                <c:pt idx="0">
                  <c:v>Kaduna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Table_Q1to4'!$A$135:$A$145</c:f>
              <c:strCache>
                <c:ptCount val="10"/>
                <c:pt idx="0">
                  <c:v>₦100,000 - ₦109,999</c:v>
                </c:pt>
                <c:pt idx="1">
                  <c:v>₦110,000 - ₦119,999</c:v>
                </c:pt>
                <c:pt idx="2">
                  <c:v>₦20,000 - ₦29,999</c:v>
                </c:pt>
                <c:pt idx="3">
                  <c:v>₦30,000 - ₦39,999</c:v>
                </c:pt>
                <c:pt idx="4">
                  <c:v>₦40,000 - ₦49,999</c:v>
                </c:pt>
                <c:pt idx="5">
                  <c:v>₦50,000 - ₦59,999</c:v>
                </c:pt>
                <c:pt idx="6">
                  <c:v>₦60,000 - ₦69,999</c:v>
                </c:pt>
                <c:pt idx="7">
                  <c:v>₦70,000 - ₦79,999</c:v>
                </c:pt>
                <c:pt idx="8">
                  <c:v>₦80,000 - ₦89,999</c:v>
                </c:pt>
                <c:pt idx="9">
                  <c:v>₦90,000 - ₦99,999</c:v>
                </c:pt>
              </c:strCache>
            </c:strRef>
          </c:cat>
          <c:val>
            <c:numRef>
              <c:f>'Pivot Table_Q1to4'!$C$135:$C$145</c:f>
              <c:numCache>
                <c:formatCode>General</c:formatCode>
                <c:ptCount val="10"/>
                <c:pt idx="0">
                  <c:v>45</c:v>
                </c:pt>
                <c:pt idx="1">
                  <c:v>43</c:v>
                </c:pt>
                <c:pt idx="2">
                  <c:v>11</c:v>
                </c:pt>
                <c:pt idx="3">
                  <c:v>45</c:v>
                </c:pt>
                <c:pt idx="4">
                  <c:v>34</c:v>
                </c:pt>
                <c:pt idx="5">
                  <c:v>44</c:v>
                </c:pt>
                <c:pt idx="6">
                  <c:v>39</c:v>
                </c:pt>
                <c:pt idx="7">
                  <c:v>49</c:v>
                </c:pt>
                <c:pt idx="8">
                  <c:v>43</c:v>
                </c:pt>
                <c:pt idx="9">
                  <c:v>32</c:v>
                </c:pt>
              </c:numCache>
            </c:numRef>
          </c:val>
        </c:ser>
        <c:ser>
          <c:idx val="2"/>
          <c:order val="2"/>
          <c:tx>
            <c:strRef>
              <c:f>'Pivot Table_Q1to4'!$D$133:$D$134</c:f>
              <c:strCache>
                <c:ptCount val="1"/>
                <c:pt idx="0">
                  <c:v>Lagos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Table_Q1to4'!$A$135:$A$145</c:f>
              <c:strCache>
                <c:ptCount val="10"/>
                <c:pt idx="0">
                  <c:v>₦100,000 - ₦109,999</c:v>
                </c:pt>
                <c:pt idx="1">
                  <c:v>₦110,000 - ₦119,999</c:v>
                </c:pt>
                <c:pt idx="2">
                  <c:v>₦20,000 - ₦29,999</c:v>
                </c:pt>
                <c:pt idx="3">
                  <c:v>₦30,000 - ₦39,999</c:v>
                </c:pt>
                <c:pt idx="4">
                  <c:v>₦40,000 - ₦49,999</c:v>
                </c:pt>
                <c:pt idx="5">
                  <c:v>₦50,000 - ₦59,999</c:v>
                </c:pt>
                <c:pt idx="6">
                  <c:v>₦60,000 - ₦69,999</c:v>
                </c:pt>
                <c:pt idx="7">
                  <c:v>₦70,000 - ₦79,999</c:v>
                </c:pt>
                <c:pt idx="8">
                  <c:v>₦80,000 - ₦89,999</c:v>
                </c:pt>
                <c:pt idx="9">
                  <c:v>₦90,000 - ₦99,999</c:v>
                </c:pt>
              </c:strCache>
            </c:strRef>
          </c:cat>
          <c:val>
            <c:numRef>
              <c:f>'Pivot Table_Q1to4'!$D$135:$D$145</c:f>
              <c:numCache>
                <c:formatCode>General</c:formatCode>
                <c:ptCount val="10"/>
                <c:pt idx="0">
                  <c:v>27</c:v>
                </c:pt>
                <c:pt idx="1">
                  <c:v>36</c:v>
                </c:pt>
                <c:pt idx="2">
                  <c:v>7</c:v>
                </c:pt>
                <c:pt idx="3">
                  <c:v>27</c:v>
                </c:pt>
                <c:pt idx="4">
                  <c:v>30</c:v>
                </c:pt>
                <c:pt idx="5">
                  <c:v>18</c:v>
                </c:pt>
                <c:pt idx="6">
                  <c:v>26</c:v>
                </c:pt>
                <c:pt idx="7">
                  <c:v>35</c:v>
                </c:pt>
                <c:pt idx="8">
                  <c:v>33</c:v>
                </c:pt>
                <c:pt idx="9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955704"/>
        <c:axId val="346967464"/>
      </c:barChart>
      <c:catAx>
        <c:axId val="34695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67464"/>
        <c:crosses val="autoZero"/>
        <c:auto val="1"/>
        <c:lblAlgn val="ctr"/>
        <c:lblOffset val="100"/>
        <c:noMultiLvlLbl val="0"/>
      </c:catAx>
      <c:valAx>
        <c:axId val="34696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5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[Palmoria_HR_Analysis_New.xlsx]Pivot Table_Q1to4!PivotTable9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Salary</a:t>
            </a:r>
            <a:r>
              <a:rPr lang="en-US" sz="1200" b="1" baseline="0"/>
              <a:t> Count by Band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Table_Q1to4'!$B$114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Table_Q1to4'!$A$115:$A$125</c:f>
              <c:strCache>
                <c:ptCount val="10"/>
                <c:pt idx="0">
                  <c:v>₦100,000 - ₦109,999</c:v>
                </c:pt>
                <c:pt idx="1">
                  <c:v>₦110,000 - ₦119,999</c:v>
                </c:pt>
                <c:pt idx="2">
                  <c:v>₦20,000 - ₦29,999</c:v>
                </c:pt>
                <c:pt idx="3">
                  <c:v>₦30,000 - ₦39,999</c:v>
                </c:pt>
                <c:pt idx="4">
                  <c:v>₦40,000 - ₦49,999</c:v>
                </c:pt>
                <c:pt idx="5">
                  <c:v>₦50,000 - ₦59,999</c:v>
                </c:pt>
                <c:pt idx="6">
                  <c:v>₦60,000 - ₦69,999</c:v>
                </c:pt>
                <c:pt idx="7">
                  <c:v>₦70,000 - ₦79,999</c:v>
                </c:pt>
                <c:pt idx="8">
                  <c:v>₦80,000 - ₦89,999</c:v>
                </c:pt>
                <c:pt idx="9">
                  <c:v>₦90,000 - ₦99,999</c:v>
                </c:pt>
              </c:strCache>
            </c:strRef>
          </c:cat>
          <c:val>
            <c:numRef>
              <c:f>'Pivot Table_Q1to4'!$B$115:$B$125</c:f>
              <c:numCache>
                <c:formatCode>General</c:formatCode>
                <c:ptCount val="10"/>
                <c:pt idx="0">
                  <c:v>114</c:v>
                </c:pt>
                <c:pt idx="1">
                  <c:v>112</c:v>
                </c:pt>
                <c:pt idx="2">
                  <c:v>28</c:v>
                </c:pt>
                <c:pt idx="3">
                  <c:v>110</c:v>
                </c:pt>
                <c:pt idx="4">
                  <c:v>116</c:v>
                </c:pt>
                <c:pt idx="5">
                  <c:v>102</c:v>
                </c:pt>
                <c:pt idx="6">
                  <c:v>102</c:v>
                </c:pt>
                <c:pt idx="7">
                  <c:v>121</c:v>
                </c:pt>
                <c:pt idx="8">
                  <c:v>116</c:v>
                </c:pt>
                <c:pt idx="9">
                  <c:v>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966680"/>
        <c:axId val="346956096"/>
      </c:barChart>
      <c:catAx>
        <c:axId val="34696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56096"/>
        <c:crosses val="autoZero"/>
        <c:auto val="1"/>
        <c:lblAlgn val="ctr"/>
        <c:lblOffset val="100"/>
        <c:noMultiLvlLbl val="0"/>
      </c:catAx>
      <c:valAx>
        <c:axId val="3469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6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[Palmoria_HR_Analysis_New.xlsx]Pivot Table_Q1to4!PivotTable7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Table_Q1to4'!$B$87:$B$88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Table_Q1to4'!$A$89:$A$92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'Pivot Table_Q1to4'!$B$89:$B$92</c:f>
              <c:numCache>
                <c:formatCode>[$₦-46A]#,##0</c:formatCode>
                <c:ptCount val="3"/>
                <c:pt idx="0">
                  <c:v>70452.025316455693</c:v>
                </c:pt>
                <c:pt idx="1">
                  <c:v>72297.757575757569</c:v>
                </c:pt>
                <c:pt idx="2">
                  <c:v>74163.474576271183</c:v>
                </c:pt>
              </c:numCache>
            </c:numRef>
          </c:val>
        </c:ser>
        <c:ser>
          <c:idx val="1"/>
          <c:order val="1"/>
          <c:tx>
            <c:strRef>
              <c:f>'Pivot Table_Q1to4'!$C$87:$C$88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Table_Q1to4'!$A$89:$A$92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'Pivot Table_Q1to4'!$C$89:$C$92</c:f>
              <c:numCache>
                <c:formatCode>[$₦-46A]#,##0</c:formatCode>
                <c:ptCount val="3"/>
                <c:pt idx="0">
                  <c:v>73245.53459119497</c:v>
                </c:pt>
                <c:pt idx="1">
                  <c:v>74849.945054945056</c:v>
                </c:pt>
                <c:pt idx="2">
                  <c:v>76680.645161290318</c:v>
                </c:pt>
              </c:numCache>
            </c:numRef>
          </c:val>
        </c:ser>
        <c:ser>
          <c:idx val="2"/>
          <c:order val="2"/>
          <c:tx>
            <c:strRef>
              <c:f>'Pivot Table_Q1to4'!$D$87:$D$88</c:f>
              <c:strCache>
                <c:ptCount val="1"/>
                <c:pt idx="0">
                  <c:v>Undisclosed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Table_Q1to4'!$A$89:$A$92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'Pivot Table_Q1to4'!$D$89:$D$92</c:f>
              <c:numCache>
                <c:formatCode>[$₦-46A]#,##0</c:formatCode>
                <c:ptCount val="3"/>
                <c:pt idx="0">
                  <c:v>73294.651162790702</c:v>
                </c:pt>
                <c:pt idx="1">
                  <c:v>78931.31578947368</c:v>
                </c:pt>
                <c:pt idx="2">
                  <c:v>83617.142857142855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962368"/>
        <c:axId val="346962760"/>
      </c:barChart>
      <c:catAx>
        <c:axId val="34696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62760"/>
        <c:crosses val="autoZero"/>
        <c:auto val="1"/>
        <c:lblAlgn val="ctr"/>
        <c:lblOffset val="100"/>
        <c:noMultiLvlLbl val="0"/>
      </c:catAx>
      <c:valAx>
        <c:axId val="34696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6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[Palmoria_HR_Analysis_New.xlsx]Pivot Table_Q1to4!PivotTable2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Table_Q1to4'!$B$15:$B$16</c:f>
              <c:strCache>
                <c:ptCount val="1"/>
                <c:pt idx="0">
                  <c:v>Abuja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Table_Q1to4'!$A$17:$A$20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'Pivot Table_Q1to4'!$B$17:$B$20</c:f>
              <c:numCache>
                <c:formatCode>General</c:formatCode>
                <c:ptCount val="3"/>
                <c:pt idx="0">
                  <c:v>158</c:v>
                </c:pt>
                <c:pt idx="1">
                  <c:v>159</c:v>
                </c:pt>
                <c:pt idx="2">
                  <c:v>43</c:v>
                </c:pt>
              </c:numCache>
            </c:numRef>
          </c:val>
        </c:ser>
        <c:ser>
          <c:idx val="1"/>
          <c:order val="1"/>
          <c:tx>
            <c:strRef>
              <c:f>'Pivot Table_Q1to4'!$C$15:$C$16</c:f>
              <c:strCache>
                <c:ptCount val="1"/>
                <c:pt idx="0">
                  <c:v>Kaduna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Table_Q1to4'!$A$17:$A$20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'Pivot Table_Q1to4'!$C$17:$C$20</c:f>
              <c:numCache>
                <c:formatCode>General</c:formatCode>
                <c:ptCount val="3"/>
                <c:pt idx="0">
                  <c:v>165</c:v>
                </c:pt>
                <c:pt idx="1">
                  <c:v>182</c:v>
                </c:pt>
                <c:pt idx="2">
                  <c:v>38</c:v>
                </c:pt>
              </c:numCache>
            </c:numRef>
          </c:val>
        </c:ser>
        <c:ser>
          <c:idx val="2"/>
          <c:order val="2"/>
          <c:tx>
            <c:strRef>
              <c:f>'Pivot Table_Q1to4'!$D$15:$D$16</c:f>
              <c:strCache>
                <c:ptCount val="1"/>
                <c:pt idx="0">
                  <c:v>Lagos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Table_Q1to4'!$A$17:$A$20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'Pivot Table_Q1to4'!$D$17:$D$20</c:f>
              <c:numCache>
                <c:formatCode>General</c:formatCode>
                <c:ptCount val="3"/>
                <c:pt idx="0">
                  <c:v>118</c:v>
                </c:pt>
                <c:pt idx="1">
                  <c:v>124</c:v>
                </c:pt>
                <c:pt idx="2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4195808"/>
        <c:axId val="344197768"/>
      </c:barChart>
      <c:catAx>
        <c:axId val="3441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97768"/>
        <c:crosses val="autoZero"/>
        <c:auto val="1"/>
        <c:lblAlgn val="ctr"/>
        <c:lblOffset val="100"/>
        <c:noMultiLvlLbl val="0"/>
      </c:catAx>
      <c:valAx>
        <c:axId val="34419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[Palmoria_HR_Analysis_New.xlsx]Pivot Table_Q1to4!PivotTable3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Table_Q1to4'!$B$26:$B$27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Table_Q1to4'!$A$28:$A$40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'Pivot Table_Q1to4'!$B$28:$B$40</c:f>
              <c:numCache>
                <c:formatCode>General</c:formatCode>
                <c:ptCount val="12"/>
                <c:pt idx="0">
                  <c:v>28</c:v>
                </c:pt>
                <c:pt idx="1">
                  <c:v>41</c:v>
                </c:pt>
                <c:pt idx="2">
                  <c:v>38</c:v>
                </c:pt>
                <c:pt idx="3">
                  <c:v>41</c:v>
                </c:pt>
                <c:pt idx="4">
                  <c:v>34</c:v>
                </c:pt>
                <c:pt idx="5">
                  <c:v>31</c:v>
                </c:pt>
                <c:pt idx="6">
                  <c:v>41</c:v>
                </c:pt>
                <c:pt idx="7">
                  <c:v>38</c:v>
                </c:pt>
                <c:pt idx="8">
                  <c:v>36</c:v>
                </c:pt>
                <c:pt idx="9">
                  <c:v>42</c:v>
                </c:pt>
                <c:pt idx="10">
                  <c:v>35</c:v>
                </c:pt>
                <c:pt idx="11">
                  <c:v>36</c:v>
                </c:pt>
              </c:numCache>
            </c:numRef>
          </c:val>
        </c:ser>
        <c:ser>
          <c:idx val="1"/>
          <c:order val="1"/>
          <c:tx>
            <c:strRef>
              <c:f>'Pivot Table_Q1to4'!$C$26:$C$27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Table_Q1to4'!$A$28:$A$40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'Pivot Table_Q1to4'!$C$28:$C$40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36</c:v>
                </c:pt>
                <c:pt idx="3">
                  <c:v>38</c:v>
                </c:pt>
                <c:pt idx="4">
                  <c:v>49</c:v>
                </c:pt>
                <c:pt idx="5">
                  <c:v>33</c:v>
                </c:pt>
                <c:pt idx="6">
                  <c:v>47</c:v>
                </c:pt>
                <c:pt idx="7">
                  <c:v>31</c:v>
                </c:pt>
                <c:pt idx="8">
                  <c:v>40</c:v>
                </c:pt>
                <c:pt idx="9">
                  <c:v>37</c:v>
                </c:pt>
                <c:pt idx="10">
                  <c:v>42</c:v>
                </c:pt>
                <c:pt idx="11">
                  <c:v>38</c:v>
                </c:pt>
              </c:numCache>
            </c:numRef>
          </c:val>
        </c:ser>
        <c:ser>
          <c:idx val="2"/>
          <c:order val="2"/>
          <c:tx>
            <c:strRef>
              <c:f>'Pivot Table_Q1to4'!$D$26:$D$27</c:f>
              <c:strCache>
                <c:ptCount val="1"/>
                <c:pt idx="0">
                  <c:v>Undisclosed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Table_Q1to4'!$A$28:$A$40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'Pivot Table_Q1to4'!$D$28:$D$40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4197376"/>
        <c:axId val="344192672"/>
      </c:barChart>
      <c:catAx>
        <c:axId val="34419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92672"/>
        <c:crosses val="autoZero"/>
        <c:auto val="1"/>
        <c:lblAlgn val="ctr"/>
        <c:lblOffset val="100"/>
        <c:noMultiLvlLbl val="0"/>
      </c:catAx>
      <c:valAx>
        <c:axId val="3441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973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[Palmoria_HR_Analysis_New.xlsx]Pivot Table_Q1to4!PivotTable4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Table_Q1to4'!$B$46:$B$47</c:f>
              <c:strCache>
                <c:ptCount val="1"/>
                <c:pt idx="0">
                  <c:v>Abuja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Table_Q1to4'!$A$48:$A$51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'Pivot Table_Q1to4'!$B$48:$B$51</c:f>
              <c:numCache>
                <c:formatCode>0.00</c:formatCode>
                <c:ptCount val="3"/>
                <c:pt idx="0">
                  <c:v>3.0443037974683542</c:v>
                </c:pt>
                <c:pt idx="1">
                  <c:v>2.9622641509433962</c:v>
                </c:pt>
                <c:pt idx="2">
                  <c:v>2.8372093023255816</c:v>
                </c:pt>
              </c:numCache>
            </c:numRef>
          </c:val>
        </c:ser>
        <c:ser>
          <c:idx val="1"/>
          <c:order val="1"/>
          <c:tx>
            <c:strRef>
              <c:f>'Pivot Table_Q1to4'!$C$46:$C$47</c:f>
              <c:strCache>
                <c:ptCount val="1"/>
                <c:pt idx="0">
                  <c:v>Kaduna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Table_Q1to4'!$A$48:$A$51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'Pivot Table_Q1to4'!$C$48:$C$51</c:f>
              <c:numCache>
                <c:formatCode>0.00</c:formatCode>
                <c:ptCount val="3"/>
                <c:pt idx="0">
                  <c:v>2.9030303030303028</c:v>
                </c:pt>
                <c:pt idx="1">
                  <c:v>2.8461538461538463</c:v>
                </c:pt>
                <c:pt idx="2">
                  <c:v>3.1315789473684212</c:v>
                </c:pt>
              </c:numCache>
            </c:numRef>
          </c:val>
        </c:ser>
        <c:ser>
          <c:idx val="2"/>
          <c:order val="2"/>
          <c:tx>
            <c:strRef>
              <c:f>'Pivot Table_Q1to4'!$D$46:$D$47</c:f>
              <c:strCache>
                <c:ptCount val="1"/>
                <c:pt idx="0">
                  <c:v>Lagos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Table_Q1to4'!$A$48:$A$51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'Pivot Table_Q1to4'!$D$48:$D$51</c:f>
              <c:numCache>
                <c:formatCode>0.00</c:formatCode>
                <c:ptCount val="3"/>
                <c:pt idx="0">
                  <c:v>2.9406779661016951</c:v>
                </c:pt>
                <c:pt idx="1">
                  <c:v>2.629032258064516</c:v>
                </c:pt>
                <c:pt idx="2">
                  <c:v>2.6428571428571428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961584"/>
        <c:axId val="346967856"/>
      </c:barChart>
      <c:catAx>
        <c:axId val="34696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67856"/>
        <c:crosses val="autoZero"/>
        <c:auto val="1"/>
        <c:lblAlgn val="ctr"/>
        <c:lblOffset val="100"/>
        <c:noMultiLvlLbl val="0"/>
      </c:catAx>
      <c:valAx>
        <c:axId val="3469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6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[Palmoria_HR_Analysis_New.xlsx]Pivot Table_Q1to4!PivotTable5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Average Salary by Gender</a:t>
            </a:r>
          </a:p>
        </c:rich>
      </c:tx>
      <c:layout>
        <c:manualLayout>
          <c:xMode val="edge"/>
          <c:yMode val="edge"/>
          <c:x val="0.39022058412911154"/>
          <c:y val="6.6540293574414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Table_Q1to4'!$B$57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Table_Q1to4'!$A$58:$A$61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'Pivot Table_Q1to4'!$B$58:$B$61</c:f>
              <c:numCache>
                <c:formatCode>[$₦-46A]#,##0</c:formatCode>
                <c:ptCount val="3"/>
                <c:pt idx="0">
                  <c:v>72135.691609977323</c:v>
                </c:pt>
                <c:pt idx="1">
                  <c:v>74789.526881720434</c:v>
                </c:pt>
                <c:pt idx="2">
                  <c:v>77911.376146788985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956488"/>
        <c:axId val="346961976"/>
      </c:barChart>
      <c:catAx>
        <c:axId val="34695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61976"/>
        <c:crosses val="autoZero"/>
        <c:auto val="1"/>
        <c:lblAlgn val="ctr"/>
        <c:lblOffset val="100"/>
        <c:noMultiLvlLbl val="0"/>
      </c:catAx>
      <c:valAx>
        <c:axId val="34696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5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[Palmoria_HR_Analysis_New.xlsx]Pivot Table_Q5!PivotTable1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Bonus per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Table_Q5'!$B$5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Table_Q5'!$A$6:$A$9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'Pivot Table_Q5'!$B$6:$B$9</c:f>
              <c:numCache>
                <c:formatCode>[$₦-46A]#,##0</c:formatCode>
                <c:ptCount val="3"/>
                <c:pt idx="0">
                  <c:v>2679802.7999999998</c:v>
                </c:pt>
                <c:pt idx="1">
                  <c:v>2841804.8000000003</c:v>
                </c:pt>
                <c:pt idx="2">
                  <c:v>1968001.6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959624"/>
        <c:axId val="346965504"/>
      </c:barChart>
      <c:catAx>
        <c:axId val="34695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65504"/>
        <c:crosses val="autoZero"/>
        <c:auto val="1"/>
        <c:lblAlgn val="ctr"/>
        <c:lblOffset val="100"/>
        <c:noMultiLvlLbl val="0"/>
      </c:catAx>
      <c:valAx>
        <c:axId val="3469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5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[Palmoria_HR_Analysis_New.xlsx]Pivot Table_Q1to4!PivotTable8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Table_Q1to4'!$B$98:$B$99</c:f>
              <c:strCache>
                <c:ptCount val="1"/>
                <c:pt idx="0">
                  <c:v>Below Minimum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Table_Q1to4'!$A$100:$A$103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'Pivot Table_Q1to4'!$B$100:$B$103</c:f>
              <c:numCache>
                <c:formatCode>General</c:formatCode>
                <c:ptCount val="3"/>
                <c:pt idx="0">
                  <c:v>254</c:v>
                </c:pt>
                <c:pt idx="1">
                  <c:v>265</c:v>
                </c:pt>
                <c:pt idx="2">
                  <c:v>176</c:v>
                </c:pt>
              </c:numCache>
            </c:numRef>
          </c:val>
        </c:ser>
        <c:ser>
          <c:idx val="1"/>
          <c:order val="1"/>
          <c:tx>
            <c:strRef>
              <c:f>'Pivot Table_Q1to4'!$C$98:$C$99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Table_Q1to4'!$A$100:$A$103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'Pivot Table_Q1to4'!$C$100:$C$103</c:f>
              <c:numCache>
                <c:formatCode>General</c:formatCode>
                <c:ptCount val="3"/>
                <c:pt idx="0">
                  <c:v>106</c:v>
                </c:pt>
                <c:pt idx="1">
                  <c:v>120</c:v>
                </c:pt>
                <c:pt idx="2">
                  <c:v>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964720"/>
        <c:axId val="346960016"/>
      </c:barChart>
      <c:catAx>
        <c:axId val="34696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60016"/>
        <c:crosses val="autoZero"/>
        <c:auto val="1"/>
        <c:lblAlgn val="ctr"/>
        <c:lblOffset val="100"/>
        <c:noMultiLvlLbl val="0"/>
      </c:catAx>
      <c:valAx>
        <c:axId val="3469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6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[Palmoria_HR_Analysis_New.xlsx]Pivot Table_Q5!PivotTable2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Compensation</a:t>
            </a:r>
            <a:r>
              <a:rPr lang="en-US" sz="1100" baseline="0"/>
              <a:t> by Region</a:t>
            </a:r>
            <a:endParaRPr lang="en-US" sz="1100"/>
          </a:p>
        </c:rich>
      </c:tx>
      <c:layout>
        <c:manualLayout>
          <c:xMode val="edge"/>
          <c:yMode val="edge"/>
          <c:x val="0.44296748620708126"/>
          <c:y val="7.4086100062234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Table_Q5'!$B$15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Table_Q5'!$A$16:$A$19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'Pivot Table_Q5'!$B$16:$B$19</c:f>
              <c:numCache>
                <c:formatCode>[$₦-46A]#,##0</c:formatCode>
                <c:ptCount val="3"/>
                <c:pt idx="0">
                  <c:v>28608932.800000001</c:v>
                </c:pt>
                <c:pt idx="1">
                  <c:v>31393014.800000001</c:v>
                </c:pt>
                <c:pt idx="2">
                  <c:v>22568971.600000001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[Palmoria_HR_Analysis_New.xlsx]Pivot Table_Q1to4!PivotTable6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Table_Q1to4'!$B$67:$B$68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Table_Q1to4'!$A$69:$A$81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'Pivot Table_Q1to4'!$B$69:$B$81</c:f>
              <c:numCache>
                <c:formatCode>[$₦-46A]#,##0</c:formatCode>
                <c:ptCount val="12"/>
                <c:pt idx="0">
                  <c:v>72938.928571428565</c:v>
                </c:pt>
                <c:pt idx="1">
                  <c:v>74627.804878048773</c:v>
                </c:pt>
                <c:pt idx="2">
                  <c:v>75422.105263157893</c:v>
                </c:pt>
                <c:pt idx="3">
                  <c:v>66578.780487804877</c:v>
                </c:pt>
                <c:pt idx="4">
                  <c:v>68506.76470588235</c:v>
                </c:pt>
                <c:pt idx="5">
                  <c:v>79107.741935483864</c:v>
                </c:pt>
                <c:pt idx="6">
                  <c:v>70773.170731707316</c:v>
                </c:pt>
                <c:pt idx="7">
                  <c:v>66603.947368421053</c:v>
                </c:pt>
                <c:pt idx="8">
                  <c:v>70406.666666666672</c:v>
                </c:pt>
                <c:pt idx="9">
                  <c:v>73075.476190476184</c:v>
                </c:pt>
                <c:pt idx="10">
                  <c:v>72030</c:v>
                </c:pt>
                <c:pt idx="11">
                  <c:v>77082.222222222219</c:v>
                </c:pt>
              </c:numCache>
            </c:numRef>
          </c:val>
        </c:ser>
        <c:ser>
          <c:idx val="1"/>
          <c:order val="1"/>
          <c:tx>
            <c:strRef>
              <c:f>'Pivot Table_Q1to4'!$C$67:$C$68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Table_Q1to4'!$A$69:$A$81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'Pivot Table_Q1to4'!$C$69:$C$81</c:f>
              <c:numCache>
                <c:formatCode>[$₦-46A]#,##0</c:formatCode>
                <c:ptCount val="12"/>
                <c:pt idx="0">
                  <c:v>77530</c:v>
                </c:pt>
                <c:pt idx="1">
                  <c:v>82016.486486486479</c:v>
                </c:pt>
                <c:pt idx="2">
                  <c:v>67916.944444444438</c:v>
                </c:pt>
                <c:pt idx="3">
                  <c:v>73796.052631578947</c:v>
                </c:pt>
                <c:pt idx="4">
                  <c:v>72997.959183673476</c:v>
                </c:pt>
                <c:pt idx="5">
                  <c:v>73701.818181818177</c:v>
                </c:pt>
                <c:pt idx="6">
                  <c:v>76100.851063829788</c:v>
                </c:pt>
                <c:pt idx="7">
                  <c:v>69062.580645161288</c:v>
                </c:pt>
                <c:pt idx="8">
                  <c:v>72039.75</c:v>
                </c:pt>
                <c:pt idx="9">
                  <c:v>79456.216216216213</c:v>
                </c:pt>
                <c:pt idx="10">
                  <c:v>77414.523809523816</c:v>
                </c:pt>
                <c:pt idx="11">
                  <c:v>74342.894736842107</c:v>
                </c:pt>
              </c:numCache>
            </c:numRef>
          </c:val>
        </c:ser>
        <c:ser>
          <c:idx val="2"/>
          <c:order val="2"/>
          <c:tx>
            <c:strRef>
              <c:f>'Pivot Table_Q1to4'!$D$67:$D$68</c:f>
              <c:strCache>
                <c:ptCount val="1"/>
                <c:pt idx="0">
                  <c:v>Undisclosed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Table_Q1to4'!$A$69:$A$81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'Pivot Table_Q1to4'!$D$69:$D$81</c:f>
              <c:numCache>
                <c:formatCode>[$₦-46A]#,##0</c:formatCode>
                <c:ptCount val="12"/>
                <c:pt idx="0">
                  <c:v>101255.71428571429</c:v>
                </c:pt>
                <c:pt idx="1">
                  <c:v>42516.666666666664</c:v>
                </c:pt>
                <c:pt idx="2">
                  <c:v>79136.25</c:v>
                </c:pt>
                <c:pt idx="3">
                  <c:v>83120</c:v>
                </c:pt>
                <c:pt idx="4">
                  <c:v>76272.222222222219</c:v>
                </c:pt>
                <c:pt idx="5">
                  <c:v>68856</c:v>
                </c:pt>
                <c:pt idx="6">
                  <c:v>79110</c:v>
                </c:pt>
                <c:pt idx="7">
                  <c:v>71412.222222222219</c:v>
                </c:pt>
                <c:pt idx="8">
                  <c:v>88855.71428571429</c:v>
                </c:pt>
                <c:pt idx="9">
                  <c:v>83598</c:v>
                </c:pt>
                <c:pt idx="10">
                  <c:v>67007.142857142855</c:v>
                </c:pt>
                <c:pt idx="11">
                  <c:v>79530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6956880"/>
        <c:axId val="346960408"/>
      </c:barChart>
      <c:catAx>
        <c:axId val="34695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60408"/>
        <c:crosses val="autoZero"/>
        <c:auto val="1"/>
        <c:lblAlgn val="ctr"/>
        <c:lblOffset val="100"/>
        <c:noMultiLvlLbl val="0"/>
      </c:catAx>
      <c:valAx>
        <c:axId val="34696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10</xdr:row>
      <xdr:rowOff>28576</xdr:rowOff>
    </xdr:from>
    <xdr:to>
      <xdr:col>3</xdr:col>
      <xdr:colOff>428625</xdr:colOff>
      <xdr:row>19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10</xdr:row>
      <xdr:rowOff>38100</xdr:rowOff>
    </xdr:from>
    <xdr:to>
      <xdr:col>6</xdr:col>
      <xdr:colOff>762000</xdr:colOff>
      <xdr:row>19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152399</xdr:colOff>
      <xdr:row>20</xdr:row>
      <xdr:rowOff>28575</xdr:rowOff>
    </xdr:from>
    <xdr:to>
      <xdr:col>6</xdr:col>
      <xdr:colOff>742949</xdr:colOff>
      <xdr:row>31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981075</xdr:colOff>
      <xdr:row>33</xdr:row>
      <xdr:rowOff>28575</xdr:rowOff>
    </xdr:from>
    <xdr:to>
      <xdr:col>9</xdr:col>
      <xdr:colOff>1866900</xdr:colOff>
      <xdr:row>44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219075</xdr:colOff>
      <xdr:row>33</xdr:row>
      <xdr:rowOff>38101</xdr:rowOff>
    </xdr:from>
    <xdr:to>
      <xdr:col>16</xdr:col>
      <xdr:colOff>590550</xdr:colOff>
      <xdr:row>44</xdr:row>
      <xdr:rowOff>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504824</xdr:colOff>
      <xdr:row>33</xdr:row>
      <xdr:rowOff>47625</xdr:rowOff>
    </xdr:from>
    <xdr:to>
      <xdr:col>4</xdr:col>
      <xdr:colOff>600074</xdr:colOff>
      <xdr:row>44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990600</xdr:colOff>
      <xdr:row>10</xdr:row>
      <xdr:rowOff>38100</xdr:rowOff>
    </xdr:from>
    <xdr:to>
      <xdr:col>9</xdr:col>
      <xdr:colOff>1990725</xdr:colOff>
      <xdr:row>20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962024</xdr:colOff>
      <xdr:row>47</xdr:row>
      <xdr:rowOff>57149</xdr:rowOff>
    </xdr:from>
    <xdr:to>
      <xdr:col>9</xdr:col>
      <xdr:colOff>1924049</xdr:colOff>
      <xdr:row>57</xdr:row>
      <xdr:rowOff>161924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228601</xdr:colOff>
      <xdr:row>47</xdr:row>
      <xdr:rowOff>57150</xdr:rowOff>
    </xdr:from>
    <xdr:to>
      <xdr:col>6</xdr:col>
      <xdr:colOff>628650</xdr:colOff>
      <xdr:row>59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2505075</xdr:colOff>
      <xdr:row>20</xdr:row>
      <xdr:rowOff>180975</xdr:rowOff>
    </xdr:from>
    <xdr:to>
      <xdr:col>16</xdr:col>
      <xdr:colOff>581025</xdr:colOff>
      <xdr:row>31</xdr:row>
      <xdr:rowOff>123824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10</xdr:row>
      <xdr:rowOff>0</xdr:rowOff>
    </xdr:from>
    <xdr:to>
      <xdr:col>16</xdr:col>
      <xdr:colOff>581025</xdr:colOff>
      <xdr:row>20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971550</xdr:colOff>
      <xdr:row>20</xdr:row>
      <xdr:rowOff>38100</xdr:rowOff>
    </xdr:from>
    <xdr:to>
      <xdr:col>9</xdr:col>
      <xdr:colOff>2019300</xdr:colOff>
      <xdr:row>31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762000</xdr:colOff>
      <xdr:row>59</xdr:row>
      <xdr:rowOff>171450</xdr:rowOff>
    </xdr:from>
    <xdr:to>
      <xdr:col>12</xdr:col>
      <xdr:colOff>152400</xdr:colOff>
      <xdr:row>70</xdr:row>
      <xdr:rowOff>85725</xdr:rowOff>
    </xdr:to>
    <xdr:sp macro="" textlink="">
      <xdr:nvSpPr>
        <xdr:cNvPr id="11" name="TextBox 10"/>
        <xdr:cNvSpPr txBox="1"/>
      </xdr:nvSpPr>
      <xdr:spPr>
        <a:xfrm>
          <a:off x="5781675" y="10972800"/>
          <a:ext cx="5981700" cy="2009775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KEY INSIGHTS:</a:t>
          </a:r>
        </a:p>
        <a:p>
          <a:endParaRPr lang="en-US" sz="1600" b="1"/>
        </a:p>
        <a:p>
          <a:r>
            <a:rPr lang="en-US" sz="1400"/>
            <a:t>- 42% of employees earn below ₦90,000, breaching the minimum wage policy.</a:t>
          </a:r>
        </a:p>
        <a:p>
          <a:r>
            <a:rPr lang="en-US" sz="1400"/>
            <a:t>- Kaduna has the highest concentration of lower-band salaries.</a:t>
          </a:r>
        </a:p>
        <a:p>
          <a:r>
            <a:rPr lang="en-US" sz="1400"/>
            <a:t>- Lagos shows the most balanced rating and compensation profile.</a:t>
          </a:r>
        </a:p>
        <a:p>
          <a:r>
            <a:rPr lang="en-US" sz="1400"/>
            <a:t>- Bonus payouts are highest in Abuja, driven by strong performance ratings.</a:t>
          </a:r>
        </a:p>
        <a:p>
          <a:r>
            <a:rPr lang="en-US" sz="1400"/>
            <a:t>- Overall compensation strategy shows regional disparities worth reviewing.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0.32911</cdr:x>
      <cdr:y>0.02551</cdr:y>
    </cdr:from>
    <cdr:to>
      <cdr:x>0.97152</cdr:x>
      <cdr:y>0.19388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90600" y="47625"/>
          <a:ext cx="193357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Gender Distribution by Region</a:t>
          </a:r>
          <a:endParaRPr lang="en-US" sz="1050">
            <a:solidFill>
              <a:schemeClr val="bg1"/>
            </a:solidFill>
            <a:effectLst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0.30117</cdr:x>
      <cdr:y>0.03231</cdr:y>
    </cdr:from>
    <cdr:to>
      <cdr:x>0.8114</cdr:x>
      <cdr:y>0.17768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308100" y="69850"/>
          <a:ext cx="22161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Gender Distribution by Department</a:t>
          </a:r>
          <a:endParaRPr lang="en-US" sz="1050">
            <a:solidFill>
              <a:schemeClr val="tx1">
                <a:lumMod val="75000"/>
                <a:lumOff val="25000"/>
              </a:schemeClr>
            </a:solidFill>
            <a:effectLst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0.38762</cdr:x>
      <cdr:y>0.01843</cdr:y>
    </cdr:from>
    <cdr:to>
      <cdr:x>0.85751</cdr:x>
      <cdr:y>0.13364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50975" y="38100"/>
          <a:ext cx="17589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Average Rating by Gender</a:t>
          </a:r>
          <a:endParaRPr lang="en-US" sz="1050">
            <a:solidFill>
              <a:schemeClr val="tx1">
                <a:lumMod val="75000"/>
                <a:lumOff val="25000"/>
              </a:schemeClr>
            </a:solidFill>
            <a:effectLst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0.31934</cdr:x>
      <cdr:y>0.0119</cdr:y>
    </cdr:from>
    <cdr:to>
      <cdr:x>0.80494</cdr:x>
      <cdr:y>0.13946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1900" y="22225"/>
          <a:ext cx="18732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Salary Compliance by Region</a:t>
          </a:r>
          <a:endParaRPr lang="en-US" sz="1050">
            <a:solidFill>
              <a:schemeClr val="tx1">
                <a:lumMod val="75000"/>
                <a:lumOff val="25000"/>
              </a:schemeClr>
            </a:solidFill>
            <a:effectLst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0.38547</cdr:x>
      <cdr:y>0.02969</cdr:y>
    </cdr:from>
    <cdr:to>
      <cdr:x>0.71002</cdr:x>
      <cdr:y>0.1309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89150" y="69850"/>
          <a:ext cx="17589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Salary Gap by Department</a:t>
          </a:r>
          <a:endParaRPr lang="en-US" sz="1050">
            <a:solidFill>
              <a:schemeClr val="tx1">
                <a:lumMod val="75000"/>
                <a:lumOff val="25000"/>
              </a:schemeClr>
            </a:solidFill>
            <a:effectLst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0.31732</cdr:x>
      <cdr:y>0.01718</cdr:y>
    </cdr:from>
    <cdr:to>
      <cdr:x>0.81004</cdr:x>
      <cdr:y>0.14605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4299" y="31750"/>
          <a:ext cx="21494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Salary Count per Band by Region</a:t>
          </a:r>
          <a:endParaRPr lang="en-US" sz="1050">
            <a:solidFill>
              <a:schemeClr val="tx1">
                <a:lumMod val="75000"/>
                <a:lumOff val="25000"/>
              </a:schemeClr>
            </a:solidFill>
            <a:effectLst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0.3521</cdr:x>
      <cdr:y>0.02905</cdr:y>
    </cdr:from>
    <cdr:to>
      <cdr:x>0.97317</cdr:x>
      <cdr:y>0.14373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75039" y="63088"/>
          <a:ext cx="2425436" cy="249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Regional Salary Comparison by Gender</a:t>
          </a:r>
          <a:endParaRPr lang="en-US" sz="1050">
            <a:solidFill>
              <a:schemeClr val="tx1">
                <a:lumMod val="75000"/>
                <a:lumOff val="25000"/>
              </a:schemeClr>
            </a:solidFill>
            <a:effectLst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r. Olatunji Ilori" refreshedDate="45841.963729282405" createdVersion="5" refreshedVersion="5" minRefreshableVersion="3" recordCount="1015">
  <cacheSource type="worksheet">
    <worksheetSource ref="A1:K1016" sheet="Palmoria Group emp-data"/>
  </cacheSource>
  <cacheFields count="11">
    <cacheField name="Name" numFmtId="0">
      <sharedItems/>
    </cacheField>
    <cacheField name="Gender" numFmtId="0">
      <sharedItems/>
    </cacheField>
    <cacheField name="Clean_Gender" numFmtId="0">
      <sharedItems count="3">
        <s v="Male"/>
        <s v="Female"/>
        <s v="Undisclosed"/>
      </sharedItems>
    </cacheField>
    <cacheField name="Department" numFmtId="0">
      <sharedItems count="13">
        <s v="Sales"/>
        <s v="Engineering"/>
        <s v="Unknown"/>
        <s v="Legal"/>
        <s v="Support"/>
        <s v="Human Resources"/>
        <s v="Services"/>
        <s v="Business Development"/>
        <s v="Product Management"/>
        <s v="Training"/>
        <s v="Research and Development"/>
        <s v="Accounting"/>
        <s v="Marketing"/>
      </sharedItems>
    </cacheField>
    <cacheField name="Salary" numFmtId="164">
      <sharedItems containsSemiMixedTypes="0" containsString="0" containsNumber="1" containsInteger="1" minValue="28130" maxValue="119930"/>
    </cacheField>
    <cacheField name="Clean_Salary" numFmtId="164">
      <sharedItems containsSemiMixedTypes="0" containsString="0" containsNumber="1" containsInteger="1" minValue="28130" maxValue="119930"/>
    </cacheField>
    <cacheField name="Salary_Compliance" numFmtId="43">
      <sharedItems count="2">
        <s v="Below Minimum"/>
        <s v="Compliant"/>
      </sharedItems>
    </cacheField>
    <cacheField name="Salary_Band_Label" numFmtId="43">
      <sharedItems count="10">
        <s v="₦80,000 - ₦89,999"/>
        <s v="₦60,000 - ₦69,999"/>
        <s v="₦110,000 - ₦119,999"/>
        <s v="₦50,000 - ₦59,999"/>
        <s v="₦100,000 - ₦109,999"/>
        <s v="₦40,000 - ₦49,999"/>
        <s v="₦30,000 - ₦39,999"/>
        <s v="₦70,000 - ₦79,999"/>
        <s v="₦90,000 - ₦99,999"/>
        <s v="₦20,000 - ₦29,999"/>
      </sharedItems>
    </cacheField>
    <cacheField name="Location" numFmtId="0">
      <sharedItems count="3">
        <s v="Lagos"/>
        <s v="Abuja"/>
        <s v="Kaduna"/>
      </sharedItems>
    </cacheField>
    <cacheField name="Rating" numFmtId="0">
      <sharedItems/>
    </cacheField>
    <cacheField name="Rating_Score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r. Olatunji Ilori" refreshedDate="45841.965848726853" createdVersion="5" refreshedVersion="5" minRefreshableVersion="3" recordCount="1015">
  <cacheSource type="worksheet">
    <worksheetSource ref="A1:N1016" sheet="Palmoria Group emp-data"/>
  </cacheSource>
  <cacheFields count="14">
    <cacheField name="Name" numFmtId="0">
      <sharedItems/>
    </cacheField>
    <cacheField name="Gender" numFmtId="0">
      <sharedItems/>
    </cacheField>
    <cacheField name="Clean_Gender" numFmtId="0">
      <sharedItems/>
    </cacheField>
    <cacheField name="Department" numFmtId="0">
      <sharedItems/>
    </cacheField>
    <cacheField name="Salary" numFmtId="164">
      <sharedItems containsSemiMixedTypes="0" containsString="0" containsNumber="1" containsInteger="1" minValue="28130" maxValue="119930"/>
    </cacheField>
    <cacheField name="Clean_Salary" numFmtId="164">
      <sharedItems containsSemiMixedTypes="0" containsString="0" containsNumber="1" containsInteger="1" minValue="28130" maxValue="119930"/>
    </cacheField>
    <cacheField name="Salary_Compliance" numFmtId="43">
      <sharedItems/>
    </cacheField>
    <cacheField name="Salary_Band_Label" numFmtId="43">
      <sharedItems/>
    </cacheField>
    <cacheField name="Location" numFmtId="0">
      <sharedItems count="3">
        <s v="Lagos"/>
        <s v="Abuja"/>
        <s v="Kaduna"/>
      </sharedItems>
    </cacheField>
    <cacheField name="Rating" numFmtId="0">
      <sharedItems/>
    </cacheField>
    <cacheField name="Rating_Score" numFmtId="0">
      <sharedItems containsSemiMixedTypes="0" containsString="0" containsNumber="1" containsInteger="1" minValue="0" maxValue="5"/>
    </cacheField>
    <cacheField name="Bonus_Percent" numFmtId="0">
      <sharedItems containsSemiMixedTypes="0" containsString="0" containsNumber="1" minValue="0" maxValue="0.2"/>
    </cacheField>
    <cacheField name="Bonus_Amount" numFmtId="164">
      <sharedItems containsSemiMixedTypes="0" containsString="0" containsNumber="1" minValue="0" maxValue="23760"/>
    </cacheField>
    <cacheField name="Total_Compensation" numFmtId="164">
      <sharedItems containsSemiMixedTypes="0" containsString="0" containsNumber="1" minValue="28160" maxValue="1425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5">
  <r>
    <s v="Ches Bonnell"/>
    <s v="Male"/>
    <x v="0"/>
    <x v="0"/>
    <n v="88050"/>
    <n v="88050"/>
    <x v="0"/>
    <x v="0"/>
    <x v="0"/>
    <s v="Very Good"/>
    <n v="5"/>
  </r>
  <r>
    <s v="Garwin Peasegood"/>
    <s v="Female"/>
    <x v="1"/>
    <x v="1"/>
    <n v="68220"/>
    <n v="68220"/>
    <x v="0"/>
    <x v="1"/>
    <x v="0"/>
    <s v="Good"/>
    <n v="4"/>
  </r>
  <r>
    <s v="Sidoney Yitzhok"/>
    <s v="Female"/>
    <x v="2"/>
    <x v="2"/>
    <n v="118440"/>
    <n v="118440"/>
    <x v="1"/>
    <x v="2"/>
    <x v="1"/>
    <s v="Not Rated"/>
    <n v="0"/>
  </r>
  <r>
    <s v="Saunders Blumson"/>
    <s v="Undisclosed"/>
    <x v="2"/>
    <x v="3"/>
    <n v="56370"/>
    <n v="56370"/>
    <x v="0"/>
    <x v="3"/>
    <x v="2"/>
    <s v="Very Good"/>
    <n v="5"/>
  </r>
  <r>
    <s v="Gardy Grigorey"/>
    <s v="Female"/>
    <x v="1"/>
    <x v="4"/>
    <n v="107090"/>
    <n v="107090"/>
    <x v="1"/>
    <x v="4"/>
    <x v="2"/>
    <s v="Poor"/>
    <n v="2"/>
  </r>
  <r>
    <s v="Marlie Charsley"/>
    <s v="Male"/>
    <x v="0"/>
    <x v="4"/>
    <n v="108450"/>
    <n v="108450"/>
    <x v="1"/>
    <x v="4"/>
    <x v="1"/>
    <s v="Poor"/>
    <n v="2"/>
  </r>
  <r>
    <s v="Adella Hartshorne"/>
    <s v="Female"/>
    <x v="1"/>
    <x v="5"/>
    <n v="41160"/>
    <n v="41160"/>
    <x v="0"/>
    <x v="5"/>
    <x v="0"/>
    <s v="Average"/>
    <n v="3"/>
  </r>
  <r>
    <s v="Rasla Fisby"/>
    <s v="Male"/>
    <x v="0"/>
    <x v="3"/>
    <n v="109000"/>
    <n v="109000"/>
    <x v="1"/>
    <x v="4"/>
    <x v="1"/>
    <s v="Very Good"/>
    <n v="5"/>
  </r>
  <r>
    <s v="Rayna Gamlin"/>
    <s v="Undisclosed"/>
    <x v="2"/>
    <x v="6"/>
    <n v="109000"/>
    <n v="109000"/>
    <x v="1"/>
    <x v="4"/>
    <x v="1"/>
    <s v="Average"/>
    <n v="3"/>
  </r>
  <r>
    <s v="Willi Vasey"/>
    <s v="Female"/>
    <x v="1"/>
    <x v="4"/>
    <n v="43020"/>
    <n v="43020"/>
    <x v="0"/>
    <x v="5"/>
    <x v="2"/>
    <s v="Average"/>
    <n v="3"/>
  </r>
  <r>
    <s v="Selby Hacker"/>
    <s v="Male"/>
    <x v="0"/>
    <x v="7"/>
    <n v="37800"/>
    <n v="37800"/>
    <x v="0"/>
    <x v="6"/>
    <x v="0"/>
    <s v="Average"/>
    <n v="3"/>
  </r>
  <r>
    <s v="Stefa Eggleston"/>
    <s v="Male"/>
    <x v="0"/>
    <x v="0"/>
    <n v="88380"/>
    <n v="88380"/>
    <x v="0"/>
    <x v="0"/>
    <x v="2"/>
    <s v="Average"/>
    <n v="3"/>
  </r>
  <r>
    <s v="Phylys Benitez"/>
    <s v="Female"/>
    <x v="1"/>
    <x v="8"/>
    <n v="84420"/>
    <n v="84420"/>
    <x v="0"/>
    <x v="0"/>
    <x v="1"/>
    <s v="Average"/>
    <n v="3"/>
  </r>
  <r>
    <s v="Ronnie Sinyard"/>
    <s v="Female"/>
    <x v="1"/>
    <x v="3"/>
    <n v="101760"/>
    <n v="101760"/>
    <x v="1"/>
    <x v="4"/>
    <x v="1"/>
    <s v="Good"/>
    <n v="4"/>
  </r>
  <r>
    <s v="Axel Grigaut"/>
    <s v="Male"/>
    <x v="0"/>
    <x v="0"/>
    <n v="110780"/>
    <n v="110780"/>
    <x v="1"/>
    <x v="2"/>
    <x v="1"/>
    <s v="Poor"/>
    <n v="2"/>
  </r>
  <r>
    <s v="Timmi Durran"/>
    <s v="Male"/>
    <x v="0"/>
    <x v="5"/>
    <n v="68430"/>
    <n v="68430"/>
    <x v="0"/>
    <x v="1"/>
    <x v="1"/>
    <s v="Good"/>
    <n v="4"/>
  </r>
  <r>
    <s v="Minna Showler"/>
    <s v="Female"/>
    <x v="1"/>
    <x v="9"/>
    <n v="105370"/>
    <n v="105370"/>
    <x v="1"/>
    <x v="4"/>
    <x v="2"/>
    <s v="Good"/>
    <n v="4"/>
  </r>
  <r>
    <s v="Dyanne Strafen"/>
    <s v="Male"/>
    <x v="0"/>
    <x v="1"/>
    <n v="113800"/>
    <n v="113800"/>
    <x v="1"/>
    <x v="2"/>
    <x v="0"/>
    <s v="Average"/>
    <n v="3"/>
  </r>
  <r>
    <s v="Dorolice Farry"/>
    <s v="Female"/>
    <x v="1"/>
    <x v="0"/>
    <n v="76300"/>
    <n v="76300"/>
    <x v="0"/>
    <x v="7"/>
    <x v="2"/>
    <s v="Average"/>
    <n v="3"/>
  </r>
  <r>
    <s v="Elliot Tuplin"/>
    <s v="Female"/>
    <x v="1"/>
    <x v="0"/>
    <n v="44530"/>
    <n v="44530"/>
    <x v="0"/>
    <x v="5"/>
    <x v="2"/>
    <s v="Average"/>
    <n v="3"/>
  </r>
  <r>
    <s v="Lion Adcock"/>
    <s v="Female"/>
    <x v="1"/>
    <x v="3"/>
    <n v="63710"/>
    <n v="63710"/>
    <x v="0"/>
    <x v="1"/>
    <x v="0"/>
    <s v="Average"/>
    <n v="3"/>
  </r>
  <r>
    <s v="Vic Radolf"/>
    <s v="Female"/>
    <x v="1"/>
    <x v="8"/>
    <n v="62780"/>
    <n v="62780"/>
    <x v="0"/>
    <x v="1"/>
    <x v="1"/>
    <s v="Very Good"/>
    <n v="5"/>
  </r>
  <r>
    <s v="Tiffani Mecozzi"/>
    <s v="Female"/>
    <x v="1"/>
    <x v="9"/>
    <n v="119750"/>
    <n v="119750"/>
    <x v="1"/>
    <x v="2"/>
    <x v="0"/>
    <s v="Average"/>
    <n v="3"/>
  </r>
  <r>
    <s v="Jeane Bermingham"/>
    <s v="Male"/>
    <x v="0"/>
    <x v="10"/>
    <n v="116980"/>
    <n v="116980"/>
    <x v="1"/>
    <x v="2"/>
    <x v="2"/>
    <s v="Very Poor"/>
    <n v="1"/>
  </r>
  <r>
    <s v="Gavan Puttan"/>
    <s v="Male"/>
    <x v="0"/>
    <x v="11"/>
    <n v="35940"/>
    <n v="35940"/>
    <x v="0"/>
    <x v="6"/>
    <x v="1"/>
    <s v="Good"/>
    <n v="4"/>
  </r>
  <r>
    <s v="Danielle Johananoff"/>
    <s v="Male"/>
    <x v="0"/>
    <x v="6"/>
    <n v="109040"/>
    <n v="109040"/>
    <x v="1"/>
    <x v="4"/>
    <x v="0"/>
    <s v="Average"/>
    <n v="3"/>
  </r>
  <r>
    <s v="Rafaelita Blaksland"/>
    <s v="Female"/>
    <x v="1"/>
    <x v="6"/>
    <n v="109160"/>
    <n v="109160"/>
    <x v="1"/>
    <x v="4"/>
    <x v="2"/>
    <s v="Good"/>
    <n v="4"/>
  </r>
  <r>
    <s v="Brit Hamnett"/>
    <s v="Male"/>
    <x v="0"/>
    <x v="5"/>
    <n v="75540"/>
    <n v="75540"/>
    <x v="0"/>
    <x v="7"/>
    <x v="1"/>
    <s v="Average"/>
    <n v="3"/>
  </r>
  <r>
    <s v="Mable Phythian"/>
    <s v="Female"/>
    <x v="1"/>
    <x v="1"/>
    <n v="30000"/>
    <n v="30000"/>
    <x v="0"/>
    <x v="6"/>
    <x v="2"/>
    <s v="Average"/>
    <n v="3"/>
  </r>
  <r>
    <s v="Joella Maevela"/>
    <s v="Female"/>
    <x v="1"/>
    <x v="0"/>
    <n v="76210"/>
    <n v="76210"/>
    <x v="0"/>
    <x v="7"/>
    <x v="1"/>
    <s v="Good"/>
    <n v="4"/>
  </r>
  <r>
    <s v="Mollie Hanway"/>
    <s v="Male"/>
    <x v="2"/>
    <x v="2"/>
    <n v="112650"/>
    <n v="112650"/>
    <x v="1"/>
    <x v="2"/>
    <x v="0"/>
    <s v="Average"/>
    <n v="3"/>
  </r>
  <r>
    <s v="Obidiah Westrope"/>
    <s v="Male"/>
    <x v="0"/>
    <x v="3"/>
    <n v="108460"/>
    <n v="108460"/>
    <x v="1"/>
    <x v="4"/>
    <x v="2"/>
    <s v="Good"/>
    <n v="4"/>
  </r>
  <r>
    <s v="Murry Dryburgh"/>
    <s v="Male"/>
    <x v="0"/>
    <x v="10"/>
    <n v="69070"/>
    <n v="69070"/>
    <x v="0"/>
    <x v="1"/>
    <x v="2"/>
    <s v="Poor"/>
    <n v="2"/>
  </r>
  <r>
    <s v="Abbie Tann"/>
    <s v="Female"/>
    <x v="1"/>
    <x v="7"/>
    <n v="116520"/>
    <n v="116520"/>
    <x v="1"/>
    <x v="2"/>
    <x v="0"/>
    <s v="Good"/>
    <n v="4"/>
  </r>
  <r>
    <s v="Aluin Churly"/>
    <s v="Female"/>
    <x v="1"/>
    <x v="10"/>
    <n v="96560"/>
    <n v="96560"/>
    <x v="1"/>
    <x v="8"/>
    <x v="2"/>
    <s v="Not Rated"/>
    <n v="0"/>
  </r>
  <r>
    <s v="Bennett Gimenez"/>
    <s v="Female"/>
    <x v="1"/>
    <x v="5"/>
    <n v="36460"/>
    <n v="36460"/>
    <x v="0"/>
    <x v="6"/>
    <x v="1"/>
    <s v="Good"/>
    <n v="4"/>
  </r>
  <r>
    <s v="Isa Mogie"/>
    <s v="Female"/>
    <x v="1"/>
    <x v="9"/>
    <n v="50950"/>
    <n v="50950"/>
    <x v="0"/>
    <x v="3"/>
    <x v="2"/>
    <s v="Good"/>
    <n v="4"/>
  </r>
  <r>
    <s v="Yves Clunie"/>
    <s v="Female"/>
    <x v="1"/>
    <x v="12"/>
    <n v="75440"/>
    <n v="75440"/>
    <x v="0"/>
    <x v="7"/>
    <x v="0"/>
    <s v="Average"/>
    <n v="3"/>
  </r>
  <r>
    <s v="Iain Wiburn"/>
    <s v="Female"/>
    <x v="1"/>
    <x v="0"/>
    <n v="84760"/>
    <n v="84760"/>
    <x v="0"/>
    <x v="0"/>
    <x v="2"/>
    <s v="Average"/>
    <n v="3"/>
  </r>
  <r>
    <s v="Nonah Bissell"/>
    <s v="Male"/>
    <x v="0"/>
    <x v="1"/>
    <n v="82240"/>
    <n v="82240"/>
    <x v="0"/>
    <x v="0"/>
    <x v="2"/>
    <s v="Poor"/>
    <n v="2"/>
  </r>
  <r>
    <s v="Mendel Gentsch"/>
    <s v="Male"/>
    <x v="0"/>
    <x v="5"/>
    <n v="28330"/>
    <n v="28330"/>
    <x v="0"/>
    <x v="9"/>
    <x v="0"/>
    <s v="Very Poor"/>
    <n v="1"/>
  </r>
  <r>
    <s v="Alfred Peplay"/>
    <s v="Female"/>
    <x v="1"/>
    <x v="5"/>
    <n v="60580"/>
    <n v="60580"/>
    <x v="0"/>
    <x v="1"/>
    <x v="0"/>
    <s v="Very Good"/>
    <n v="5"/>
  </r>
  <r>
    <s v="Adelina Cheeseman"/>
    <s v="Male"/>
    <x v="0"/>
    <x v="4"/>
    <n v="45510"/>
    <n v="45510"/>
    <x v="0"/>
    <x v="5"/>
    <x v="2"/>
    <s v="Very Good"/>
    <n v="5"/>
  </r>
  <r>
    <s v="Minetta Parsons"/>
    <s v="Female"/>
    <x v="1"/>
    <x v="5"/>
    <n v="110770"/>
    <n v="110770"/>
    <x v="1"/>
    <x v="2"/>
    <x v="1"/>
    <s v="Good"/>
    <n v="4"/>
  </r>
  <r>
    <s v="Hobard Benninger"/>
    <s v="Female"/>
    <x v="1"/>
    <x v="8"/>
    <n v="86920"/>
    <n v="86920"/>
    <x v="0"/>
    <x v="0"/>
    <x v="1"/>
    <s v="Average"/>
    <n v="3"/>
  </r>
  <r>
    <s v="Fancy Bonin"/>
    <s v="Undisclosed"/>
    <x v="2"/>
    <x v="9"/>
    <n v="84680"/>
    <n v="84680"/>
    <x v="0"/>
    <x v="0"/>
    <x v="0"/>
    <s v="Good"/>
    <n v="4"/>
  </r>
  <r>
    <s v="Laura Gomar"/>
    <s v="Female"/>
    <x v="1"/>
    <x v="10"/>
    <n v="36860"/>
    <n v="36860"/>
    <x v="0"/>
    <x v="6"/>
    <x v="0"/>
    <s v="Poor"/>
    <n v="2"/>
  </r>
  <r>
    <s v="Beatrix Schoales"/>
    <s v="Undisclosed"/>
    <x v="2"/>
    <x v="0"/>
    <n v="114010"/>
    <n v="114010"/>
    <x v="1"/>
    <x v="2"/>
    <x v="2"/>
    <s v="Average"/>
    <n v="3"/>
  </r>
  <r>
    <s v="Clemmie Hebblewaite"/>
    <s v="Undisclosed"/>
    <x v="2"/>
    <x v="6"/>
    <n v="54130"/>
    <n v="54130"/>
    <x v="0"/>
    <x v="3"/>
    <x v="2"/>
    <s v="Very Poor"/>
    <n v="1"/>
  </r>
  <r>
    <s v="Issie Crippes"/>
    <s v="Female"/>
    <x v="1"/>
    <x v="8"/>
    <n v="81720"/>
    <n v="81720"/>
    <x v="0"/>
    <x v="0"/>
    <x v="1"/>
    <s v="Very Good"/>
    <n v="5"/>
  </r>
  <r>
    <s v="Vasily MacVanamy"/>
    <s v="Male"/>
    <x v="0"/>
    <x v="5"/>
    <n v="84470"/>
    <n v="84470"/>
    <x v="0"/>
    <x v="0"/>
    <x v="0"/>
    <s v="Average"/>
    <n v="3"/>
  </r>
  <r>
    <s v="Aile Strathearn"/>
    <s v="Female"/>
    <x v="1"/>
    <x v="12"/>
    <n v="114600"/>
    <n v="114600"/>
    <x v="1"/>
    <x v="2"/>
    <x v="0"/>
    <s v="Good"/>
    <n v="4"/>
  </r>
  <r>
    <s v="Shellysheldon Mahady"/>
    <s v="Male"/>
    <x v="0"/>
    <x v="9"/>
    <n v="114690"/>
    <n v="114690"/>
    <x v="1"/>
    <x v="2"/>
    <x v="0"/>
    <s v="Very Poor"/>
    <n v="1"/>
  </r>
  <r>
    <s v="Laney Renne"/>
    <s v="Male"/>
    <x v="0"/>
    <x v="1"/>
    <n v="57350"/>
    <n v="57350"/>
    <x v="0"/>
    <x v="3"/>
    <x v="2"/>
    <s v="Good"/>
    <n v="4"/>
  </r>
  <r>
    <s v="Trace Sidsaff"/>
    <s v="Female"/>
    <x v="1"/>
    <x v="11"/>
    <n v="51200"/>
    <n v="51200"/>
    <x v="0"/>
    <x v="3"/>
    <x v="2"/>
    <s v="Poor"/>
    <n v="2"/>
  </r>
  <r>
    <s v="Kelly Corkitt"/>
    <s v="Female"/>
    <x v="1"/>
    <x v="5"/>
    <n v="85260"/>
    <n v="85260"/>
    <x v="0"/>
    <x v="0"/>
    <x v="0"/>
    <s v="Poor"/>
    <n v="2"/>
  </r>
  <r>
    <s v="Karlen McCaffrey"/>
    <s v="Female"/>
    <x v="1"/>
    <x v="6"/>
    <n v="71230"/>
    <n v="71230"/>
    <x v="0"/>
    <x v="7"/>
    <x v="2"/>
    <s v="Very Poor"/>
    <n v="1"/>
  </r>
  <r>
    <s v="Jordain Sparkwill"/>
    <s v="Female"/>
    <x v="1"/>
    <x v="8"/>
    <n v="107660"/>
    <n v="107660"/>
    <x v="1"/>
    <x v="4"/>
    <x v="1"/>
    <s v="Good"/>
    <n v="4"/>
  </r>
  <r>
    <s v="Billie Croucher"/>
    <s v="Female"/>
    <x v="1"/>
    <x v="1"/>
    <n v="75230"/>
    <n v="75230"/>
    <x v="0"/>
    <x v="7"/>
    <x v="2"/>
    <s v="Poor"/>
    <n v="2"/>
  </r>
  <r>
    <s v="Izzy Brisco"/>
    <s v="Female"/>
    <x v="1"/>
    <x v="12"/>
    <n v="108080"/>
    <n v="108080"/>
    <x v="1"/>
    <x v="4"/>
    <x v="1"/>
    <s v="Average"/>
    <n v="3"/>
  </r>
  <r>
    <s v="Ignacius Losel"/>
    <s v="Male"/>
    <x v="0"/>
    <x v="3"/>
    <n v="28480"/>
    <n v="28480"/>
    <x v="0"/>
    <x v="9"/>
    <x v="2"/>
    <s v="Good"/>
    <n v="4"/>
  </r>
  <r>
    <s v="Peggi Bullas"/>
    <s v="Male"/>
    <x v="0"/>
    <x v="4"/>
    <n v="56620"/>
    <n v="56620"/>
    <x v="0"/>
    <x v="3"/>
    <x v="1"/>
    <s v="Average"/>
    <n v="3"/>
  </r>
  <r>
    <s v="Bab Bridger"/>
    <s v="Male"/>
    <x v="2"/>
    <x v="2"/>
    <n v="87900"/>
    <n v="87900"/>
    <x v="0"/>
    <x v="0"/>
    <x v="2"/>
    <s v="Average"/>
    <n v="3"/>
  </r>
  <r>
    <s v="Dyna Doucette"/>
    <s v="Male"/>
    <x v="0"/>
    <x v="0"/>
    <n v="103550"/>
    <n v="103550"/>
    <x v="1"/>
    <x v="4"/>
    <x v="1"/>
    <s v="Average"/>
    <n v="3"/>
  </r>
  <r>
    <s v="Marcellina Kitt"/>
    <s v="Female"/>
    <x v="1"/>
    <x v="7"/>
    <n v="78500"/>
    <n v="78500"/>
    <x v="0"/>
    <x v="7"/>
    <x v="2"/>
    <s v="Very Good"/>
    <n v="5"/>
  </r>
  <r>
    <s v="Shela Goade"/>
    <s v="Male"/>
    <x v="0"/>
    <x v="3"/>
    <n v="93930"/>
    <n v="93930"/>
    <x v="1"/>
    <x v="8"/>
    <x v="2"/>
    <s v="Good"/>
    <n v="4"/>
  </r>
  <r>
    <s v="Gwenneth Fealey"/>
    <s v="Female"/>
    <x v="2"/>
    <x v="2"/>
    <n v="114770"/>
    <n v="114770"/>
    <x v="1"/>
    <x v="2"/>
    <x v="1"/>
    <s v="Average"/>
    <n v="3"/>
  </r>
  <r>
    <s v="Kerrie Cockshutt"/>
    <s v="Male"/>
    <x v="2"/>
    <x v="2"/>
    <n v="73530"/>
    <n v="73530"/>
    <x v="0"/>
    <x v="7"/>
    <x v="0"/>
    <s v="Average"/>
    <n v="3"/>
  </r>
  <r>
    <s v="Christopher Kezourec"/>
    <s v="Male"/>
    <x v="0"/>
    <x v="9"/>
    <n v="55310"/>
    <n v="55310"/>
    <x v="0"/>
    <x v="3"/>
    <x v="2"/>
    <s v="Very Poor"/>
    <n v="1"/>
  </r>
  <r>
    <s v="Larry Pioch"/>
    <s v="Male"/>
    <x v="0"/>
    <x v="10"/>
    <n v="49670"/>
    <n v="49670"/>
    <x v="0"/>
    <x v="5"/>
    <x v="1"/>
    <s v="Poor"/>
    <n v="2"/>
  </r>
  <r>
    <s v="Bethanne Shoppee"/>
    <s v="Female"/>
    <x v="2"/>
    <x v="4"/>
    <n v="49670"/>
    <n v="49670"/>
    <x v="0"/>
    <x v="5"/>
    <x v="1"/>
    <s v="Good"/>
    <n v="4"/>
  </r>
  <r>
    <s v="Reidar Skechley"/>
    <s v="Male"/>
    <x v="0"/>
    <x v="8"/>
    <n v="40770"/>
    <n v="40770"/>
    <x v="0"/>
    <x v="5"/>
    <x v="1"/>
    <s v="Average"/>
    <n v="3"/>
  </r>
  <r>
    <s v="Bari Toffano"/>
    <s v="Male"/>
    <x v="0"/>
    <x v="8"/>
    <n v="106780"/>
    <n v="106780"/>
    <x v="1"/>
    <x v="4"/>
    <x v="2"/>
    <s v="Poor"/>
    <n v="2"/>
  </r>
  <r>
    <s v="Robinia Scholling"/>
    <s v="Female"/>
    <x v="1"/>
    <x v="5"/>
    <n v="100730"/>
    <n v="100730"/>
    <x v="1"/>
    <x v="4"/>
    <x v="2"/>
    <s v="Average"/>
    <n v="3"/>
  </r>
  <r>
    <s v="Grover Cooksey"/>
    <s v="Undisclosed"/>
    <x v="2"/>
    <x v="6"/>
    <n v="74620"/>
    <n v="74620"/>
    <x v="0"/>
    <x v="7"/>
    <x v="2"/>
    <s v="Poor"/>
    <n v="2"/>
  </r>
  <r>
    <s v="Layton Crayden"/>
    <s v="Male"/>
    <x v="0"/>
    <x v="8"/>
    <n v="40450"/>
    <n v="40450"/>
    <x v="0"/>
    <x v="5"/>
    <x v="2"/>
    <s v="Average"/>
    <n v="3"/>
  </r>
  <r>
    <s v="Marlowe Constantine"/>
    <s v="Male"/>
    <x v="0"/>
    <x v="6"/>
    <n v="60560"/>
    <n v="60560"/>
    <x v="0"/>
    <x v="1"/>
    <x v="1"/>
    <s v="Average"/>
    <n v="3"/>
  </r>
  <r>
    <s v="Rhianna McLeoid"/>
    <s v="Male"/>
    <x v="0"/>
    <x v="3"/>
    <n v="114900"/>
    <n v="114900"/>
    <x v="1"/>
    <x v="2"/>
    <x v="2"/>
    <s v="Average"/>
    <n v="3"/>
  </r>
  <r>
    <s v="Alida Welman"/>
    <s v="Male"/>
    <x v="0"/>
    <x v="5"/>
    <n v="69860"/>
    <n v="69860"/>
    <x v="0"/>
    <x v="1"/>
    <x v="2"/>
    <s v="Average"/>
    <n v="3"/>
  </r>
  <r>
    <s v="Jacobo Lasham"/>
    <s v="Female"/>
    <x v="1"/>
    <x v="6"/>
    <n v="51320"/>
    <n v="51320"/>
    <x v="0"/>
    <x v="3"/>
    <x v="2"/>
    <s v="Very Poor"/>
    <n v="1"/>
  </r>
  <r>
    <s v="Rhody Odhams"/>
    <s v="Male"/>
    <x v="0"/>
    <x v="9"/>
    <n v="103600"/>
    <n v="103600"/>
    <x v="1"/>
    <x v="4"/>
    <x v="0"/>
    <s v="Good"/>
    <n v="4"/>
  </r>
  <r>
    <s v="Zach Polon"/>
    <s v="Male"/>
    <x v="0"/>
    <x v="12"/>
    <n v="53540"/>
    <n v="53540"/>
    <x v="0"/>
    <x v="3"/>
    <x v="2"/>
    <s v="Poor"/>
    <n v="2"/>
  </r>
  <r>
    <s v="Taddeo Jovis"/>
    <s v="Female"/>
    <x v="1"/>
    <x v="0"/>
    <n v="98740"/>
    <n v="98740"/>
    <x v="1"/>
    <x v="8"/>
    <x v="1"/>
    <s v="Poor"/>
    <n v="2"/>
  </r>
  <r>
    <s v="Katerine Lohden"/>
    <s v="Male"/>
    <x v="0"/>
    <x v="4"/>
    <n v="115090"/>
    <n v="115090"/>
    <x v="1"/>
    <x v="2"/>
    <x v="2"/>
    <s v="Average"/>
    <n v="3"/>
  </r>
  <r>
    <s v="Jakob Philippe"/>
    <s v="Male"/>
    <x v="0"/>
    <x v="12"/>
    <n v="51910"/>
    <n v="51910"/>
    <x v="0"/>
    <x v="3"/>
    <x v="2"/>
    <s v="Good"/>
    <n v="4"/>
  </r>
  <r>
    <s v="Monroe Hendrickx"/>
    <s v="Male"/>
    <x v="0"/>
    <x v="11"/>
    <n v="34080"/>
    <n v="34080"/>
    <x v="0"/>
    <x v="6"/>
    <x v="2"/>
    <s v="Not Rated"/>
    <n v="0"/>
  </r>
  <r>
    <s v="Fred Dudeney"/>
    <s v="Male"/>
    <x v="0"/>
    <x v="6"/>
    <n v="88690"/>
    <n v="88690"/>
    <x v="0"/>
    <x v="0"/>
    <x v="0"/>
    <s v="Poor"/>
    <n v="2"/>
  </r>
  <r>
    <s v="Brose MacCorkell"/>
    <s v="Female"/>
    <x v="1"/>
    <x v="5"/>
    <n v="35940"/>
    <n v="35940"/>
    <x v="0"/>
    <x v="6"/>
    <x v="2"/>
    <s v="Average"/>
    <n v="3"/>
  </r>
  <r>
    <s v="Madelene Upcott"/>
    <s v="Male"/>
    <x v="0"/>
    <x v="3"/>
    <n v="109190"/>
    <n v="109190"/>
    <x v="1"/>
    <x v="4"/>
    <x v="1"/>
    <s v="Average"/>
    <n v="3"/>
  </r>
  <r>
    <s v="Cara Havers"/>
    <s v="Male"/>
    <x v="0"/>
    <x v="12"/>
    <n v="89610"/>
    <n v="89610"/>
    <x v="0"/>
    <x v="0"/>
    <x v="0"/>
    <s v="Good"/>
    <n v="4"/>
  </r>
  <r>
    <s v="Gisella Mewe"/>
    <s v="Female"/>
    <x v="1"/>
    <x v="4"/>
    <n v="109760"/>
    <n v="109760"/>
    <x v="1"/>
    <x v="4"/>
    <x v="1"/>
    <s v="Good"/>
    <n v="4"/>
  </r>
  <r>
    <s v="Daryn Kniveton"/>
    <s v="Female"/>
    <x v="1"/>
    <x v="12"/>
    <n v="108390"/>
    <n v="108390"/>
    <x v="1"/>
    <x v="4"/>
    <x v="0"/>
    <s v="Poor"/>
    <n v="2"/>
  </r>
  <r>
    <s v="Stormy Church"/>
    <s v="Male"/>
    <x v="0"/>
    <x v="10"/>
    <n v="29880"/>
    <n v="29880"/>
    <x v="0"/>
    <x v="9"/>
    <x v="0"/>
    <s v="Very Poor"/>
    <n v="1"/>
  </r>
  <r>
    <s v="Cull Nannetti"/>
    <s v="Male"/>
    <x v="0"/>
    <x v="4"/>
    <n v="68090"/>
    <n v="68090"/>
    <x v="0"/>
    <x v="1"/>
    <x v="2"/>
    <s v="Average"/>
    <n v="3"/>
  </r>
  <r>
    <s v="Shirlene Argo"/>
    <s v="Female"/>
    <x v="1"/>
    <x v="6"/>
    <n v="87210"/>
    <n v="87210"/>
    <x v="0"/>
    <x v="0"/>
    <x v="1"/>
    <s v="Not Rated"/>
    <n v="0"/>
  </r>
  <r>
    <s v="Konstanze Wyleman"/>
    <s v="Male"/>
    <x v="0"/>
    <x v="1"/>
    <n v="90800"/>
    <n v="90800"/>
    <x v="1"/>
    <x v="8"/>
    <x v="1"/>
    <s v="Average"/>
    <n v="3"/>
  </r>
  <r>
    <s v="Vernor Atyea"/>
    <s v="Female"/>
    <x v="1"/>
    <x v="9"/>
    <n v="102930"/>
    <n v="102930"/>
    <x v="1"/>
    <x v="4"/>
    <x v="2"/>
    <s v="Good"/>
    <n v="4"/>
  </r>
  <r>
    <s v="Pedro St. Hill"/>
    <s v="Male"/>
    <x v="2"/>
    <x v="1"/>
    <n v="102930"/>
    <n v="102930"/>
    <x v="1"/>
    <x v="4"/>
    <x v="0"/>
    <s v="Average"/>
    <n v="3"/>
  </r>
  <r>
    <s v="Tris Hynard"/>
    <s v="Female"/>
    <x v="1"/>
    <x v="8"/>
    <n v="29080"/>
    <n v="29080"/>
    <x v="0"/>
    <x v="9"/>
    <x v="2"/>
    <s v="Average"/>
    <n v="3"/>
  </r>
  <r>
    <s v="Calvin O'Carroll"/>
    <s v="Female"/>
    <x v="1"/>
    <x v="10"/>
    <n v="44450"/>
    <n v="44450"/>
    <x v="0"/>
    <x v="5"/>
    <x v="1"/>
    <s v="Very Good"/>
    <n v="5"/>
  </r>
  <r>
    <s v="Jessica Burditt"/>
    <s v="Female"/>
    <x v="1"/>
    <x v="6"/>
    <n v="97120"/>
    <n v="97120"/>
    <x v="1"/>
    <x v="8"/>
    <x v="2"/>
    <s v="Average"/>
    <n v="3"/>
  </r>
  <r>
    <s v="Aurelea Devitt"/>
    <s v="Male"/>
    <x v="0"/>
    <x v="4"/>
    <n v="58840"/>
    <n v="58840"/>
    <x v="0"/>
    <x v="3"/>
    <x v="1"/>
    <s v="Average"/>
    <n v="3"/>
  </r>
  <r>
    <s v="Meryl Waggatt"/>
    <s v="Female"/>
    <x v="1"/>
    <x v="7"/>
    <n v="77060"/>
    <n v="77060"/>
    <x v="0"/>
    <x v="7"/>
    <x v="2"/>
    <s v="Good"/>
    <n v="4"/>
  </r>
  <r>
    <s v="Corri Ellcome"/>
    <s v="Female"/>
    <x v="2"/>
    <x v="2"/>
    <n v="81180"/>
    <n v="81180"/>
    <x v="0"/>
    <x v="0"/>
    <x v="2"/>
    <s v="Average"/>
    <n v="3"/>
  </r>
  <r>
    <s v="Evyn Fyrth"/>
    <s v="Male"/>
    <x v="0"/>
    <x v="4"/>
    <n v="90080"/>
    <n v="90080"/>
    <x v="1"/>
    <x v="8"/>
    <x v="2"/>
    <s v="Average"/>
    <n v="3"/>
  </r>
  <r>
    <s v="Car Laden"/>
    <s v="Male"/>
    <x v="2"/>
    <x v="8"/>
    <n v="90080"/>
    <n v="90080"/>
    <x v="1"/>
    <x v="8"/>
    <x v="0"/>
    <s v="Average"/>
    <n v="3"/>
  </r>
  <r>
    <s v="Sarene Creeboe"/>
    <s v="Male"/>
    <x v="0"/>
    <x v="8"/>
    <n v="35830"/>
    <n v="35830"/>
    <x v="0"/>
    <x v="6"/>
    <x v="2"/>
    <s v="Average"/>
    <n v="3"/>
  </r>
  <r>
    <s v="Steven Labat"/>
    <s v="Male"/>
    <x v="0"/>
    <x v="3"/>
    <n v="37110"/>
    <n v="37110"/>
    <x v="0"/>
    <x v="6"/>
    <x v="2"/>
    <s v="Average"/>
    <n v="3"/>
  </r>
  <r>
    <s v="Lindy Guillet"/>
    <s v="Male"/>
    <x v="0"/>
    <x v="9"/>
    <n v="112780"/>
    <n v="112780"/>
    <x v="1"/>
    <x v="2"/>
    <x v="1"/>
    <s v="Poor"/>
    <n v="2"/>
  </r>
  <r>
    <s v="Loren Rettie"/>
    <s v="Female"/>
    <x v="1"/>
    <x v="1"/>
    <n v="96000"/>
    <n v="96000"/>
    <x v="1"/>
    <x v="8"/>
    <x v="2"/>
    <s v="Average"/>
    <n v="3"/>
  </r>
  <r>
    <s v="Daron Biaggioli"/>
    <s v="Female"/>
    <x v="1"/>
    <x v="8"/>
    <n v="112550"/>
    <n v="112550"/>
    <x v="1"/>
    <x v="2"/>
    <x v="2"/>
    <s v="Average"/>
    <n v="3"/>
  </r>
  <r>
    <s v="Georg Dinnage"/>
    <s v="Male"/>
    <x v="0"/>
    <x v="9"/>
    <n v="88330"/>
    <n v="88330"/>
    <x v="0"/>
    <x v="0"/>
    <x v="2"/>
    <s v="Poor"/>
    <n v="2"/>
  </r>
  <r>
    <s v="Ewart Hovel"/>
    <s v="Female"/>
    <x v="1"/>
    <x v="9"/>
    <n v="116770"/>
    <n v="116770"/>
    <x v="1"/>
    <x v="2"/>
    <x v="0"/>
    <s v="Good"/>
    <n v="4"/>
  </r>
  <r>
    <s v="Archaimbaud Pinchin"/>
    <s v="Male"/>
    <x v="0"/>
    <x v="12"/>
    <n v="40270"/>
    <n v="40270"/>
    <x v="0"/>
    <x v="5"/>
    <x v="2"/>
    <s v="Average"/>
    <n v="3"/>
  </r>
  <r>
    <s v="Mile Swindley"/>
    <s v="Undisclosed"/>
    <x v="2"/>
    <x v="7"/>
    <n v="40270"/>
    <n v="40270"/>
    <x v="0"/>
    <x v="5"/>
    <x v="2"/>
    <s v="Average"/>
    <n v="3"/>
  </r>
  <r>
    <s v="Garwood Penhale"/>
    <s v="Female"/>
    <x v="1"/>
    <x v="7"/>
    <n v="96640"/>
    <n v="96640"/>
    <x v="1"/>
    <x v="8"/>
    <x v="2"/>
    <s v="Very Good"/>
    <n v="5"/>
  </r>
  <r>
    <s v="Valentia Etteridge"/>
    <s v="Female"/>
    <x v="1"/>
    <x v="7"/>
    <n v="118100"/>
    <n v="118100"/>
    <x v="1"/>
    <x v="2"/>
    <x v="0"/>
    <s v="Average"/>
    <n v="3"/>
  </r>
  <r>
    <s v="Courtney Given"/>
    <s v="Male"/>
    <x v="0"/>
    <x v="1"/>
    <n v="43600"/>
    <n v="43600"/>
    <x v="0"/>
    <x v="5"/>
    <x v="1"/>
    <s v="Average"/>
    <n v="3"/>
  </r>
  <r>
    <s v="Claudetta Petherick"/>
    <s v="Female"/>
    <x v="1"/>
    <x v="3"/>
    <n v="54520"/>
    <n v="54520"/>
    <x v="0"/>
    <x v="3"/>
    <x v="1"/>
    <s v="Poor"/>
    <n v="2"/>
  </r>
  <r>
    <s v="Eberto William"/>
    <s v="Female"/>
    <x v="1"/>
    <x v="10"/>
    <n v="57750"/>
    <n v="57750"/>
    <x v="0"/>
    <x v="3"/>
    <x v="1"/>
    <s v="Average"/>
    <n v="3"/>
  </r>
  <r>
    <s v="Bernie Gorges"/>
    <s v="Female"/>
    <x v="1"/>
    <x v="9"/>
    <n v="99970"/>
    <n v="99970"/>
    <x v="1"/>
    <x v="8"/>
    <x v="0"/>
    <s v="Average"/>
    <n v="3"/>
  </r>
  <r>
    <s v="Myrle Prandoni"/>
    <s v="Male"/>
    <x v="0"/>
    <x v="0"/>
    <n v="62200"/>
    <n v="62200"/>
    <x v="0"/>
    <x v="1"/>
    <x v="2"/>
    <s v="Very Good"/>
    <n v="5"/>
  </r>
  <r>
    <s v="Josepha Keningham"/>
    <s v="Male"/>
    <x v="0"/>
    <x v="5"/>
    <n v="42990"/>
    <n v="42990"/>
    <x v="0"/>
    <x v="5"/>
    <x v="2"/>
    <s v="Average"/>
    <n v="3"/>
  </r>
  <r>
    <s v="Garrick Hadwick"/>
    <s v="Male"/>
    <x v="0"/>
    <x v="4"/>
    <n v="117810"/>
    <n v="117810"/>
    <x v="1"/>
    <x v="2"/>
    <x v="1"/>
    <s v="Average"/>
    <n v="3"/>
  </r>
  <r>
    <s v="Nessy Baskwell"/>
    <s v="Male"/>
    <x v="0"/>
    <x v="6"/>
    <n v="58130"/>
    <n v="58130"/>
    <x v="0"/>
    <x v="3"/>
    <x v="2"/>
    <s v="Average"/>
    <n v="3"/>
  </r>
  <r>
    <s v="Rosco Cogley"/>
    <s v="Male"/>
    <x v="0"/>
    <x v="6"/>
    <n v="86840"/>
    <n v="86840"/>
    <x v="0"/>
    <x v="0"/>
    <x v="1"/>
    <s v="Average"/>
    <n v="3"/>
  </r>
  <r>
    <s v="Tulley Chiddy"/>
    <s v="Female"/>
    <x v="2"/>
    <x v="11"/>
    <n v="86840"/>
    <n v="86840"/>
    <x v="0"/>
    <x v="0"/>
    <x v="1"/>
    <s v="Average"/>
    <n v="3"/>
  </r>
  <r>
    <s v="Camille Baldinotti"/>
    <s v="Female"/>
    <x v="1"/>
    <x v="8"/>
    <n v="41700"/>
    <n v="41700"/>
    <x v="0"/>
    <x v="5"/>
    <x v="0"/>
    <s v="Good"/>
    <n v="4"/>
  </r>
  <r>
    <s v="Dave Lacoste"/>
    <s v="Male"/>
    <x v="2"/>
    <x v="3"/>
    <n v="41700"/>
    <n v="41700"/>
    <x v="0"/>
    <x v="5"/>
    <x v="1"/>
    <s v="Average"/>
    <n v="3"/>
  </r>
  <r>
    <s v="Crawford Scad"/>
    <s v="Male"/>
    <x v="0"/>
    <x v="5"/>
    <n v="72880"/>
    <n v="72880"/>
    <x v="0"/>
    <x v="7"/>
    <x v="2"/>
    <s v="Average"/>
    <n v="3"/>
  </r>
  <r>
    <s v="Larry Pioch"/>
    <s v="Male"/>
    <x v="0"/>
    <x v="10"/>
    <n v="49670"/>
    <n v="49670"/>
    <x v="0"/>
    <x v="5"/>
    <x v="1"/>
    <s v="Good"/>
    <n v="4"/>
  </r>
  <r>
    <s v="Judie Di Bernardo"/>
    <s v="Male"/>
    <x v="0"/>
    <x v="11"/>
    <n v="117150"/>
    <n v="117150"/>
    <x v="1"/>
    <x v="2"/>
    <x v="1"/>
    <s v="Average"/>
    <n v="3"/>
  </r>
  <r>
    <s v="Kakalina Stanaway"/>
    <s v="Male"/>
    <x v="0"/>
    <x v="5"/>
    <n v="97020"/>
    <n v="97020"/>
    <x v="1"/>
    <x v="8"/>
    <x v="2"/>
    <s v="Poor"/>
    <n v="2"/>
  </r>
  <r>
    <s v="Max Shower"/>
    <s v="Male"/>
    <x v="0"/>
    <x v="9"/>
    <n v="67510"/>
    <n v="67510"/>
    <x v="0"/>
    <x v="1"/>
    <x v="2"/>
    <s v="Not Rated"/>
    <n v="0"/>
  </r>
  <r>
    <s v="Juditha Hatherleigh"/>
    <s v="Female"/>
    <x v="1"/>
    <x v="5"/>
    <n v="34830"/>
    <n v="34830"/>
    <x v="0"/>
    <x v="6"/>
    <x v="2"/>
    <s v="Average"/>
    <n v="3"/>
  </r>
  <r>
    <s v="Lanny Beaney"/>
    <s v="Male"/>
    <x v="0"/>
    <x v="3"/>
    <n v="38730"/>
    <n v="38730"/>
    <x v="0"/>
    <x v="6"/>
    <x v="1"/>
    <s v="Average"/>
    <n v="3"/>
  </r>
  <r>
    <s v="Jim Perrygo"/>
    <s v="Male"/>
    <x v="0"/>
    <x v="6"/>
    <n v="96790"/>
    <n v="96790"/>
    <x v="1"/>
    <x v="8"/>
    <x v="0"/>
    <s v="Good"/>
    <n v="4"/>
  </r>
  <r>
    <s v="Shannen Crittal"/>
    <s v="Female"/>
    <x v="1"/>
    <x v="1"/>
    <n v="68040"/>
    <n v="68040"/>
    <x v="0"/>
    <x v="1"/>
    <x v="2"/>
    <s v="Good"/>
    <n v="4"/>
  </r>
  <r>
    <s v="Katya Hundy"/>
    <s v="Male"/>
    <x v="0"/>
    <x v="7"/>
    <n v="88510"/>
    <n v="88510"/>
    <x v="0"/>
    <x v="0"/>
    <x v="0"/>
    <s v="Average"/>
    <n v="3"/>
  </r>
  <r>
    <s v="Cordelia Djuricic"/>
    <s v="Female"/>
    <x v="1"/>
    <x v="5"/>
    <n v="65350"/>
    <n v="65350"/>
    <x v="0"/>
    <x v="1"/>
    <x v="1"/>
    <s v="Very Poor"/>
    <n v="1"/>
  </r>
  <r>
    <s v="Emory Whitten"/>
    <s v="Female"/>
    <x v="1"/>
    <x v="8"/>
    <n v="52000"/>
    <n v="52000"/>
    <x v="0"/>
    <x v="3"/>
    <x v="0"/>
    <s v="Not Rated"/>
    <n v="0"/>
  </r>
  <r>
    <s v="Philis Rowlstone"/>
    <s v="Female"/>
    <x v="1"/>
    <x v="5"/>
    <n v="85740"/>
    <n v="85740"/>
    <x v="0"/>
    <x v="0"/>
    <x v="0"/>
    <s v="Average"/>
    <n v="3"/>
  </r>
  <r>
    <s v="Fedora Graffin"/>
    <s v="Male"/>
    <x v="0"/>
    <x v="10"/>
    <n v="92500"/>
    <n v="92500"/>
    <x v="1"/>
    <x v="8"/>
    <x v="0"/>
    <s v="Good"/>
    <n v="4"/>
  </r>
  <r>
    <s v="Marjie Bamford"/>
    <s v="Male"/>
    <x v="0"/>
    <x v="0"/>
    <n v="80770"/>
    <n v="80770"/>
    <x v="0"/>
    <x v="0"/>
    <x v="1"/>
    <s v="Very Good"/>
    <n v="5"/>
  </r>
  <r>
    <s v="Doe Clubley"/>
    <s v="Female"/>
    <x v="1"/>
    <x v="8"/>
    <n v="67820"/>
    <n v="67820"/>
    <x v="0"/>
    <x v="1"/>
    <x v="2"/>
    <s v="Not Rated"/>
    <n v="0"/>
  </r>
  <r>
    <s v="Adella Hartshorne"/>
    <s v="Female"/>
    <x v="1"/>
    <x v="5"/>
    <n v="41160"/>
    <n v="41160"/>
    <x v="0"/>
    <x v="5"/>
    <x v="1"/>
    <s v="Good"/>
    <n v="4"/>
  </r>
  <r>
    <s v="Barney Bonafant"/>
    <s v="Female"/>
    <x v="1"/>
    <x v="1"/>
    <n v="48060"/>
    <n v="48060"/>
    <x v="0"/>
    <x v="5"/>
    <x v="1"/>
    <s v="Poor"/>
    <n v="2"/>
  </r>
  <r>
    <s v="Nessi Delves"/>
    <s v="Male"/>
    <x v="0"/>
    <x v="9"/>
    <n v="56830"/>
    <n v="56830"/>
    <x v="0"/>
    <x v="3"/>
    <x v="2"/>
    <s v="Very Good"/>
    <n v="5"/>
  </r>
  <r>
    <s v="Addi Studdeard"/>
    <s v="Female"/>
    <x v="1"/>
    <x v="8"/>
    <n v="72500"/>
    <n v="72500"/>
    <x v="0"/>
    <x v="7"/>
    <x v="0"/>
    <s v="Very Poor"/>
    <n v="1"/>
  </r>
  <r>
    <s v="Benoite Ackermann"/>
    <s v="Female"/>
    <x v="1"/>
    <x v="6"/>
    <n v="57080"/>
    <n v="57080"/>
    <x v="0"/>
    <x v="3"/>
    <x v="1"/>
    <s v="Average"/>
    <n v="3"/>
  </r>
  <r>
    <s v="Sharity Brands"/>
    <s v="Male"/>
    <x v="0"/>
    <x v="8"/>
    <n v="104080"/>
    <n v="104080"/>
    <x v="1"/>
    <x v="4"/>
    <x v="1"/>
    <s v="Very Poor"/>
    <n v="1"/>
  </r>
  <r>
    <s v="Cassondra Giottini"/>
    <s v="Male"/>
    <x v="2"/>
    <x v="12"/>
    <n v="104080"/>
    <n v="104080"/>
    <x v="1"/>
    <x v="4"/>
    <x v="2"/>
    <s v="Not Rated"/>
    <n v="0"/>
  </r>
  <r>
    <s v="Beryl Burnsyde"/>
    <s v="Male"/>
    <x v="0"/>
    <x v="3"/>
    <n v="29770"/>
    <n v="29770"/>
    <x v="0"/>
    <x v="9"/>
    <x v="0"/>
    <s v="Good"/>
    <n v="4"/>
  </r>
  <r>
    <s v="Ollie Schirak"/>
    <s v="Male"/>
    <x v="0"/>
    <x v="3"/>
    <n v="48690"/>
    <n v="48690"/>
    <x v="0"/>
    <x v="5"/>
    <x v="0"/>
    <s v="Average"/>
    <n v="3"/>
  </r>
  <r>
    <s v="Amaleta Baltzar"/>
    <s v="Undisclosed"/>
    <x v="2"/>
    <x v="10"/>
    <n v="70080"/>
    <n v="70080"/>
    <x v="0"/>
    <x v="7"/>
    <x v="0"/>
    <s v="Very Poor"/>
    <n v="1"/>
  </r>
  <r>
    <s v="Katya Hundy"/>
    <s v="Male"/>
    <x v="0"/>
    <x v="7"/>
    <n v="88510"/>
    <n v="88510"/>
    <x v="0"/>
    <x v="0"/>
    <x v="2"/>
    <s v="Poor"/>
    <n v="2"/>
  </r>
  <r>
    <s v="Wyn Treadger"/>
    <s v="Female"/>
    <x v="1"/>
    <x v="7"/>
    <n v="69190"/>
    <n v="69190"/>
    <x v="0"/>
    <x v="1"/>
    <x v="1"/>
    <s v="Average"/>
    <n v="3"/>
  </r>
  <r>
    <s v="Orton Livick"/>
    <s v="Male"/>
    <x v="0"/>
    <x v="6"/>
    <n v="37920"/>
    <n v="37920"/>
    <x v="0"/>
    <x v="6"/>
    <x v="1"/>
    <s v="Average"/>
    <n v="3"/>
  </r>
  <r>
    <s v="Haven Belward"/>
    <s v="Male"/>
    <x v="0"/>
    <x v="11"/>
    <n v="89120"/>
    <n v="89120"/>
    <x v="0"/>
    <x v="0"/>
    <x v="0"/>
    <s v="Good"/>
    <n v="4"/>
  </r>
  <r>
    <s v="Yasmeen Klimkiewich"/>
    <s v="Female"/>
    <x v="1"/>
    <x v="3"/>
    <n v="48140"/>
    <n v="48140"/>
    <x v="0"/>
    <x v="5"/>
    <x v="1"/>
    <s v="Very Good"/>
    <n v="5"/>
  </r>
  <r>
    <s v="Kristofor Powner"/>
    <s v="Male"/>
    <x v="0"/>
    <x v="4"/>
    <n v="69340"/>
    <n v="69340"/>
    <x v="0"/>
    <x v="1"/>
    <x v="0"/>
    <s v="Average"/>
    <n v="3"/>
  </r>
  <r>
    <s v="Phillipp Nekrews"/>
    <s v="Male"/>
    <x v="0"/>
    <x v="5"/>
    <n v="71330"/>
    <n v="71330"/>
    <x v="0"/>
    <x v="7"/>
    <x v="2"/>
    <s v="Very Good"/>
    <n v="5"/>
  </r>
  <r>
    <s v="Delora Arendt"/>
    <s v="Female"/>
    <x v="1"/>
    <x v="12"/>
    <n v="67620"/>
    <n v="67620"/>
    <x v="0"/>
    <x v="1"/>
    <x v="1"/>
    <s v="Good"/>
    <n v="4"/>
  </r>
  <r>
    <s v="Archibaldo Denny"/>
    <s v="Female"/>
    <x v="1"/>
    <x v="8"/>
    <n v="69740"/>
    <n v="69740"/>
    <x v="0"/>
    <x v="1"/>
    <x v="0"/>
    <s v="Not Rated"/>
    <n v="0"/>
  </r>
  <r>
    <s v="Jeane Blaszczak"/>
    <s v="Female"/>
    <x v="1"/>
    <x v="1"/>
    <n v="44300"/>
    <n v="44300"/>
    <x v="0"/>
    <x v="5"/>
    <x v="0"/>
    <s v="Good"/>
    <n v="4"/>
  </r>
  <r>
    <s v="Codi Beck"/>
    <s v="Female"/>
    <x v="1"/>
    <x v="7"/>
    <n v="40560"/>
    <n v="40560"/>
    <x v="0"/>
    <x v="5"/>
    <x v="0"/>
    <s v="Poor"/>
    <n v="2"/>
  </r>
  <r>
    <s v="Faunie Sinton"/>
    <s v="Female"/>
    <x v="1"/>
    <x v="0"/>
    <n v="115230"/>
    <n v="115230"/>
    <x v="1"/>
    <x v="2"/>
    <x v="1"/>
    <s v="Good"/>
    <n v="4"/>
  </r>
  <r>
    <s v="Nicol Giacomi"/>
    <s v="Female"/>
    <x v="1"/>
    <x v="9"/>
    <n v="39750"/>
    <n v="39750"/>
    <x v="0"/>
    <x v="6"/>
    <x v="2"/>
    <s v="Average"/>
    <n v="3"/>
  </r>
  <r>
    <s v="Crawford Scad"/>
    <s v="Male"/>
    <x v="0"/>
    <x v="5"/>
    <n v="72880"/>
    <n v="72880"/>
    <x v="0"/>
    <x v="7"/>
    <x v="0"/>
    <s v="Average"/>
    <n v="3"/>
  </r>
  <r>
    <s v="Vassili Flay"/>
    <s v="Undisclosed"/>
    <x v="2"/>
    <x v="10"/>
    <n v="108970"/>
    <n v="108970"/>
    <x v="1"/>
    <x v="4"/>
    <x v="1"/>
    <s v="Average"/>
    <n v="3"/>
  </r>
  <r>
    <s v="Halimeda Kuscha"/>
    <s v="Female"/>
    <x v="1"/>
    <x v="1"/>
    <n v="112570"/>
    <n v="112570"/>
    <x v="1"/>
    <x v="2"/>
    <x v="1"/>
    <s v="Poor"/>
    <n v="2"/>
  </r>
  <r>
    <s v="Charmaine Howie"/>
    <s v="Male"/>
    <x v="0"/>
    <x v="11"/>
    <n v="56810"/>
    <n v="56810"/>
    <x v="0"/>
    <x v="3"/>
    <x v="2"/>
    <s v="Poor"/>
    <n v="2"/>
  </r>
  <r>
    <s v="Norrie Grahl"/>
    <s v="Undisclosed"/>
    <x v="2"/>
    <x v="7"/>
    <n v="42950"/>
    <n v="42950"/>
    <x v="0"/>
    <x v="5"/>
    <x v="1"/>
    <s v="Poor"/>
    <n v="2"/>
  </r>
  <r>
    <s v="Ulick Maingot"/>
    <s v="Female"/>
    <x v="1"/>
    <x v="6"/>
    <n v="42820"/>
    <n v="42820"/>
    <x v="0"/>
    <x v="5"/>
    <x v="2"/>
    <s v="Average"/>
    <n v="3"/>
  </r>
  <r>
    <s v="Millie Fiveash"/>
    <s v="Female"/>
    <x v="1"/>
    <x v="0"/>
    <n v="57080"/>
    <n v="57080"/>
    <x v="0"/>
    <x v="3"/>
    <x v="2"/>
    <s v="Average"/>
    <n v="3"/>
  </r>
  <r>
    <s v="Kayley Southwell"/>
    <s v="Female"/>
    <x v="1"/>
    <x v="12"/>
    <n v="101670"/>
    <n v="101670"/>
    <x v="1"/>
    <x v="4"/>
    <x v="2"/>
    <s v="Average"/>
    <n v="3"/>
  </r>
  <r>
    <s v="Reena McKernan"/>
    <s v="Female"/>
    <x v="1"/>
    <x v="12"/>
    <n v="104750"/>
    <n v="104750"/>
    <x v="1"/>
    <x v="4"/>
    <x v="2"/>
    <s v="Average"/>
    <n v="3"/>
  </r>
  <r>
    <s v="Seward Kubera"/>
    <s v="Male"/>
    <x v="0"/>
    <x v="1"/>
    <n v="43330"/>
    <n v="43330"/>
    <x v="0"/>
    <x v="5"/>
    <x v="1"/>
    <s v="Very Good"/>
    <n v="5"/>
  </r>
  <r>
    <s v="Rois Garrigan"/>
    <s v="Male"/>
    <x v="0"/>
    <x v="11"/>
    <n v="61430"/>
    <n v="61430"/>
    <x v="0"/>
    <x v="1"/>
    <x v="2"/>
    <s v="Poor"/>
    <n v="2"/>
  </r>
  <r>
    <s v="Euell Willoughley"/>
    <s v="Male"/>
    <x v="0"/>
    <x v="8"/>
    <n v="105800"/>
    <n v="105800"/>
    <x v="1"/>
    <x v="4"/>
    <x v="2"/>
    <s v="Very Good"/>
    <n v="5"/>
  </r>
  <r>
    <s v="Lindi Morfey"/>
    <s v="Male"/>
    <x v="0"/>
    <x v="9"/>
    <n v="99470"/>
    <n v="99470"/>
    <x v="1"/>
    <x v="8"/>
    <x v="2"/>
    <s v="Good"/>
    <n v="4"/>
  </r>
  <r>
    <s v="Gradey Litton"/>
    <s v="Female"/>
    <x v="1"/>
    <x v="11"/>
    <n v="68890"/>
    <n v="68890"/>
    <x v="0"/>
    <x v="1"/>
    <x v="2"/>
    <s v="Good"/>
    <n v="4"/>
  </r>
  <r>
    <s v="Iris Wagg"/>
    <s v="Female"/>
    <x v="2"/>
    <x v="2"/>
    <n v="58860"/>
    <n v="58860"/>
    <x v="0"/>
    <x v="3"/>
    <x v="2"/>
    <s v="Average"/>
    <n v="3"/>
  </r>
  <r>
    <s v="Angeline Christophersen"/>
    <s v="Female"/>
    <x v="1"/>
    <x v="1"/>
    <n v="86940"/>
    <n v="86940"/>
    <x v="0"/>
    <x v="0"/>
    <x v="2"/>
    <s v="Average"/>
    <n v="3"/>
  </r>
  <r>
    <s v="Farrel Vanyatin"/>
    <s v="Male"/>
    <x v="0"/>
    <x v="4"/>
    <n v="118120"/>
    <n v="118120"/>
    <x v="1"/>
    <x v="2"/>
    <x v="0"/>
    <s v="Average"/>
    <n v="3"/>
  </r>
  <r>
    <s v="Kienan Epinay"/>
    <s v="Male"/>
    <x v="0"/>
    <x v="12"/>
    <n v="91120"/>
    <n v="91120"/>
    <x v="1"/>
    <x v="8"/>
    <x v="2"/>
    <s v="Poor"/>
    <n v="2"/>
  </r>
  <r>
    <s v="Aloisia Minto"/>
    <s v="Male"/>
    <x v="0"/>
    <x v="10"/>
    <n v="41420"/>
    <n v="41420"/>
    <x v="0"/>
    <x v="5"/>
    <x v="1"/>
    <s v="Good"/>
    <n v="4"/>
  </r>
  <r>
    <s v="Melisa Knott"/>
    <s v="Female"/>
    <x v="1"/>
    <x v="9"/>
    <n v="86010"/>
    <n v="86010"/>
    <x v="0"/>
    <x v="0"/>
    <x v="2"/>
    <s v="Average"/>
    <n v="3"/>
  </r>
  <r>
    <s v="Koral Gerriet"/>
    <s v="Male"/>
    <x v="0"/>
    <x v="4"/>
    <n v="30080"/>
    <n v="30080"/>
    <x v="0"/>
    <x v="6"/>
    <x v="1"/>
    <s v="Average"/>
    <n v="3"/>
  </r>
  <r>
    <s v="Constantino Espley"/>
    <s v="Male"/>
    <x v="0"/>
    <x v="11"/>
    <n v="96800"/>
    <n v="96800"/>
    <x v="1"/>
    <x v="8"/>
    <x v="1"/>
    <s v="Average"/>
    <n v="3"/>
  </r>
  <r>
    <s v="Desi Peniman"/>
    <s v="Female"/>
    <x v="1"/>
    <x v="3"/>
    <n v="31090"/>
    <n v="31090"/>
    <x v="0"/>
    <x v="6"/>
    <x v="0"/>
    <s v="Average"/>
    <n v="3"/>
  </r>
  <r>
    <s v="Torrance Collier"/>
    <s v="Female"/>
    <x v="1"/>
    <x v="9"/>
    <n v="96140"/>
    <n v="96140"/>
    <x v="1"/>
    <x v="8"/>
    <x v="0"/>
    <s v="Good"/>
    <n v="4"/>
  </r>
  <r>
    <s v="Ede Mignot"/>
    <s v="Female"/>
    <x v="1"/>
    <x v="10"/>
    <n v="98640"/>
    <n v="98640"/>
    <x v="1"/>
    <x v="8"/>
    <x v="2"/>
    <s v="Good"/>
    <n v="4"/>
  </r>
  <r>
    <s v="Marcia Muldrew"/>
    <s v="Female"/>
    <x v="1"/>
    <x v="0"/>
    <n v="71510"/>
    <n v="71510"/>
    <x v="0"/>
    <x v="7"/>
    <x v="0"/>
    <s v="Good"/>
    <n v="4"/>
  </r>
  <r>
    <s v="Quintina Kilgannon"/>
    <s v="Female"/>
    <x v="1"/>
    <x v="3"/>
    <n v="86490"/>
    <n v="86490"/>
    <x v="0"/>
    <x v="0"/>
    <x v="2"/>
    <s v="Poor"/>
    <n v="2"/>
  </r>
  <r>
    <s v="Peria Revey"/>
    <s v="Undisclosed"/>
    <x v="2"/>
    <x v="1"/>
    <n v="103240"/>
    <n v="103240"/>
    <x v="1"/>
    <x v="4"/>
    <x v="2"/>
    <s v="Good"/>
    <n v="4"/>
  </r>
  <r>
    <s v="Carry Loblie"/>
    <s v="Female"/>
    <x v="1"/>
    <x v="0"/>
    <n v="47550"/>
    <n v="47550"/>
    <x v="0"/>
    <x v="5"/>
    <x v="2"/>
    <s v="Average"/>
    <n v="3"/>
  </r>
  <r>
    <s v="Isadora Maunsell"/>
    <s v="Male"/>
    <x v="0"/>
    <x v="0"/>
    <n v="78490"/>
    <n v="78490"/>
    <x v="0"/>
    <x v="7"/>
    <x v="1"/>
    <s v="Average"/>
    <n v="3"/>
  </r>
  <r>
    <s v="Tamara Couvet"/>
    <s v="Female"/>
    <x v="1"/>
    <x v="1"/>
    <n v="61050"/>
    <n v="61050"/>
    <x v="0"/>
    <x v="1"/>
    <x v="1"/>
    <s v="Average"/>
    <n v="3"/>
  </r>
  <r>
    <s v="Von Boeter"/>
    <s v="Male"/>
    <x v="0"/>
    <x v="8"/>
    <n v="36370"/>
    <n v="36370"/>
    <x v="0"/>
    <x v="6"/>
    <x v="0"/>
    <s v="Good"/>
    <n v="4"/>
  </r>
  <r>
    <s v="Forester Feakins"/>
    <s v="Male"/>
    <x v="0"/>
    <x v="7"/>
    <n v="47290"/>
    <n v="47290"/>
    <x v="0"/>
    <x v="5"/>
    <x v="1"/>
    <s v="Average"/>
    <n v="3"/>
  </r>
  <r>
    <s v="Gardy Eckersall"/>
    <s v="Male"/>
    <x v="0"/>
    <x v="0"/>
    <n v="79650"/>
    <n v="79650"/>
    <x v="0"/>
    <x v="7"/>
    <x v="2"/>
    <s v="Good"/>
    <n v="4"/>
  </r>
  <r>
    <s v="Gamaliel Ewins"/>
    <s v="Male"/>
    <x v="0"/>
    <x v="8"/>
    <n v="119660"/>
    <n v="119660"/>
    <x v="1"/>
    <x v="2"/>
    <x v="1"/>
    <s v="Average"/>
    <n v="3"/>
  </r>
  <r>
    <s v="Win Arthurs"/>
    <s v="Female"/>
    <x v="1"/>
    <x v="4"/>
    <n v="43200"/>
    <n v="43200"/>
    <x v="0"/>
    <x v="5"/>
    <x v="1"/>
    <s v="Average"/>
    <n v="3"/>
  </r>
  <r>
    <s v="Richy Gray"/>
    <s v="Female"/>
    <x v="1"/>
    <x v="8"/>
    <n v="89830"/>
    <n v="89830"/>
    <x v="0"/>
    <x v="0"/>
    <x v="2"/>
    <s v="Very Good"/>
    <n v="5"/>
  </r>
  <r>
    <s v="Patricia Dwelly"/>
    <s v="Male"/>
    <x v="0"/>
    <x v="11"/>
    <n v="91500"/>
    <n v="91500"/>
    <x v="1"/>
    <x v="8"/>
    <x v="0"/>
    <s v="Poor"/>
    <n v="2"/>
  </r>
  <r>
    <s v="Erv Balmann"/>
    <s v="Female"/>
    <x v="1"/>
    <x v="6"/>
    <n v="29670"/>
    <n v="29670"/>
    <x v="0"/>
    <x v="9"/>
    <x v="0"/>
    <s v="Very Good"/>
    <n v="5"/>
  </r>
  <r>
    <s v="Demetria Le Estut"/>
    <s v="Female"/>
    <x v="1"/>
    <x v="4"/>
    <n v="75720"/>
    <n v="75720"/>
    <x v="0"/>
    <x v="7"/>
    <x v="1"/>
    <s v="Very Poor"/>
    <n v="1"/>
  </r>
  <r>
    <s v="Deedee Ciotto"/>
    <s v="Male"/>
    <x v="2"/>
    <x v="2"/>
    <n v="34830"/>
    <n v="34830"/>
    <x v="0"/>
    <x v="6"/>
    <x v="0"/>
    <s v="Poor"/>
    <n v="2"/>
  </r>
  <r>
    <s v="Evanne Sheryn"/>
    <s v="Female"/>
    <x v="1"/>
    <x v="6"/>
    <n v="81900"/>
    <n v="81900"/>
    <x v="0"/>
    <x v="0"/>
    <x v="1"/>
    <s v="Average"/>
    <n v="3"/>
  </r>
  <r>
    <s v="Collette Blackaller"/>
    <s v="Female"/>
    <x v="1"/>
    <x v="5"/>
    <n v="42380"/>
    <n v="42380"/>
    <x v="0"/>
    <x v="5"/>
    <x v="2"/>
    <s v="Good"/>
    <n v="4"/>
  </r>
  <r>
    <s v="Mariann Mowat"/>
    <s v="Male"/>
    <x v="0"/>
    <x v="12"/>
    <n v="32620"/>
    <n v="32620"/>
    <x v="0"/>
    <x v="6"/>
    <x v="2"/>
    <s v="Good"/>
    <n v="4"/>
  </r>
  <r>
    <s v="Tabbatha Pickston"/>
    <s v="Male"/>
    <x v="0"/>
    <x v="12"/>
    <n v="72040"/>
    <n v="72040"/>
    <x v="0"/>
    <x v="7"/>
    <x v="1"/>
    <s v="Average"/>
    <n v="3"/>
  </r>
  <r>
    <s v="Vlad Strangeway"/>
    <s v="Male"/>
    <x v="0"/>
    <x v="8"/>
    <n v="77740"/>
    <n v="77740"/>
    <x v="0"/>
    <x v="7"/>
    <x v="1"/>
    <s v="Good"/>
    <n v="4"/>
  </r>
  <r>
    <s v="Duky Wallace"/>
    <s v="Male"/>
    <x v="0"/>
    <x v="7"/>
    <n v="102140"/>
    <n v="102140"/>
    <x v="1"/>
    <x v="4"/>
    <x v="2"/>
    <s v="Average"/>
    <n v="3"/>
  </r>
  <r>
    <s v="Townie Dongall"/>
    <s v="Male"/>
    <x v="0"/>
    <x v="3"/>
    <n v="48630"/>
    <n v="48630"/>
    <x v="0"/>
    <x v="5"/>
    <x v="2"/>
    <s v="Not Rated"/>
    <n v="0"/>
  </r>
  <r>
    <s v="Shana Bewly"/>
    <s v="Female"/>
    <x v="1"/>
    <x v="3"/>
    <n v="105960"/>
    <n v="105960"/>
    <x v="1"/>
    <x v="4"/>
    <x v="1"/>
    <s v="Poor"/>
    <n v="2"/>
  </r>
  <r>
    <s v="Mick Tanguy"/>
    <s v="Female"/>
    <x v="1"/>
    <x v="10"/>
    <n v="97400"/>
    <n v="97400"/>
    <x v="1"/>
    <x v="8"/>
    <x v="0"/>
    <s v="Good"/>
    <n v="4"/>
  </r>
  <r>
    <s v="Tadio Audritt"/>
    <s v="Undisclosed"/>
    <x v="2"/>
    <x v="5"/>
    <n v="99450"/>
    <n v="99450"/>
    <x v="1"/>
    <x v="8"/>
    <x v="1"/>
    <s v="Average"/>
    <n v="3"/>
  </r>
  <r>
    <s v="Torey Rosell"/>
    <s v="Male"/>
    <x v="0"/>
    <x v="11"/>
    <n v="82670"/>
    <n v="82670"/>
    <x v="0"/>
    <x v="0"/>
    <x v="2"/>
    <s v="Average"/>
    <n v="3"/>
  </r>
  <r>
    <s v="Chrisy Kyme"/>
    <s v="Female"/>
    <x v="1"/>
    <x v="12"/>
    <n v="99200"/>
    <n v="99200"/>
    <x v="1"/>
    <x v="8"/>
    <x v="0"/>
    <s v="Very Good"/>
    <n v="5"/>
  </r>
  <r>
    <s v="Morten Dumphy"/>
    <s v="Male"/>
    <x v="0"/>
    <x v="3"/>
    <n v="111480"/>
    <n v="111480"/>
    <x v="1"/>
    <x v="2"/>
    <x v="2"/>
    <s v="Poor"/>
    <n v="2"/>
  </r>
  <r>
    <s v="Issy McLevie"/>
    <s v="Male"/>
    <x v="0"/>
    <x v="10"/>
    <n v="84940"/>
    <n v="84940"/>
    <x v="0"/>
    <x v="0"/>
    <x v="2"/>
    <s v="Poor"/>
    <n v="2"/>
  </r>
  <r>
    <s v="Michaeline Capehorn"/>
    <s v="Female"/>
    <x v="1"/>
    <x v="4"/>
    <n v="95340"/>
    <n v="95340"/>
    <x v="1"/>
    <x v="8"/>
    <x v="0"/>
    <s v="Poor"/>
    <n v="2"/>
  </r>
  <r>
    <s v="Corny Linturn"/>
    <s v="Female"/>
    <x v="1"/>
    <x v="8"/>
    <n v="47960"/>
    <n v="47960"/>
    <x v="0"/>
    <x v="5"/>
    <x v="2"/>
    <s v="Poor"/>
    <n v="2"/>
  </r>
  <r>
    <s v="Berny Bastide"/>
    <s v="Undisclosed"/>
    <x v="2"/>
    <x v="10"/>
    <n v="56710"/>
    <n v="56710"/>
    <x v="0"/>
    <x v="3"/>
    <x v="2"/>
    <s v="Average"/>
    <n v="3"/>
  </r>
  <r>
    <s v="Aindrea Lenormand"/>
    <s v="Female"/>
    <x v="1"/>
    <x v="5"/>
    <n v="71180"/>
    <n v="71180"/>
    <x v="0"/>
    <x v="7"/>
    <x v="1"/>
    <s v="Good"/>
    <n v="4"/>
  </r>
  <r>
    <s v="Nels McClounan"/>
    <s v="Male"/>
    <x v="2"/>
    <x v="9"/>
    <n v="71180"/>
    <n v="71180"/>
    <x v="0"/>
    <x v="7"/>
    <x v="1"/>
    <s v="Average"/>
    <n v="3"/>
  </r>
  <r>
    <s v="Shanon Deverell"/>
    <s v="Female"/>
    <x v="1"/>
    <x v="10"/>
    <n v="78180"/>
    <n v="78180"/>
    <x v="0"/>
    <x v="7"/>
    <x v="0"/>
    <s v="Very Good"/>
    <n v="5"/>
  </r>
  <r>
    <s v="Vaughn Carvill"/>
    <s v="Female"/>
    <x v="1"/>
    <x v="9"/>
    <n v="84750"/>
    <n v="84750"/>
    <x v="0"/>
    <x v="0"/>
    <x v="0"/>
    <s v="Average"/>
    <n v="3"/>
  </r>
  <r>
    <s v="Kora Allebone"/>
    <s v="Female"/>
    <x v="1"/>
    <x v="3"/>
    <n v="98970"/>
    <n v="98970"/>
    <x v="1"/>
    <x v="8"/>
    <x v="0"/>
    <s v="Not Rated"/>
    <n v="0"/>
  </r>
  <r>
    <s v="Millard Brakewell"/>
    <s v="Male"/>
    <x v="0"/>
    <x v="8"/>
    <n v="76560"/>
    <n v="76560"/>
    <x v="0"/>
    <x v="7"/>
    <x v="2"/>
    <s v="Good"/>
    <n v="4"/>
  </r>
  <r>
    <s v="Lizzie Mullally"/>
    <s v="Male"/>
    <x v="2"/>
    <x v="4"/>
    <n v="76560"/>
    <n v="76560"/>
    <x v="0"/>
    <x v="7"/>
    <x v="2"/>
    <s v="Average"/>
    <n v="3"/>
  </r>
  <r>
    <s v="Florie Tortoise"/>
    <s v="Female"/>
    <x v="1"/>
    <x v="0"/>
    <n v="35930"/>
    <n v="35930"/>
    <x v="0"/>
    <x v="6"/>
    <x v="1"/>
    <s v="Average"/>
    <n v="3"/>
  </r>
  <r>
    <s v="Caro Chappel"/>
    <s v="Female"/>
    <x v="1"/>
    <x v="0"/>
    <n v="104410"/>
    <n v="104410"/>
    <x v="1"/>
    <x v="4"/>
    <x v="2"/>
    <s v="Average"/>
    <n v="3"/>
  </r>
  <r>
    <s v="Letisha Carrett"/>
    <s v="Female"/>
    <x v="1"/>
    <x v="0"/>
    <n v="84600"/>
    <n v="84600"/>
    <x v="0"/>
    <x v="0"/>
    <x v="1"/>
    <s v="Very Poor"/>
    <n v="1"/>
  </r>
  <r>
    <s v="Melva Jickells"/>
    <s v="Female"/>
    <x v="1"/>
    <x v="8"/>
    <n v="68800"/>
    <n v="68800"/>
    <x v="0"/>
    <x v="1"/>
    <x v="0"/>
    <s v="Poor"/>
    <n v="2"/>
  </r>
  <r>
    <s v="Sadie Ratt"/>
    <s v="Male"/>
    <x v="2"/>
    <x v="2"/>
    <n v="38660"/>
    <n v="38660"/>
    <x v="0"/>
    <x v="6"/>
    <x v="0"/>
    <s v="Good"/>
    <n v="4"/>
  </r>
  <r>
    <s v="Riccardo Hagan"/>
    <s v="Male"/>
    <x v="0"/>
    <x v="5"/>
    <n v="86560"/>
    <n v="86560"/>
    <x v="0"/>
    <x v="0"/>
    <x v="1"/>
    <s v="Average"/>
    <n v="3"/>
  </r>
  <r>
    <s v="Chauncey Schild"/>
    <s v="Female"/>
    <x v="1"/>
    <x v="4"/>
    <n v="107340"/>
    <n v="107340"/>
    <x v="1"/>
    <x v="4"/>
    <x v="1"/>
    <s v="Average"/>
    <n v="3"/>
  </r>
  <r>
    <s v="Amery Ofer"/>
    <s v="Female"/>
    <x v="1"/>
    <x v="3"/>
    <n v="111050"/>
    <n v="111050"/>
    <x v="1"/>
    <x v="2"/>
    <x v="1"/>
    <s v="Very Good"/>
    <n v="5"/>
  </r>
  <r>
    <s v="Aube Chadderton"/>
    <s v="Female"/>
    <x v="2"/>
    <x v="5"/>
    <n v="111050"/>
    <n v="111050"/>
    <x v="1"/>
    <x v="2"/>
    <x v="1"/>
    <s v="Average"/>
    <n v="3"/>
  </r>
  <r>
    <s v="Michaella Perri"/>
    <s v="Male"/>
    <x v="0"/>
    <x v="9"/>
    <n v="75320"/>
    <n v="75320"/>
    <x v="0"/>
    <x v="7"/>
    <x v="0"/>
    <s v="Very Poor"/>
    <n v="1"/>
  </r>
  <r>
    <s v="Mord Cromblehome"/>
    <s v="Male"/>
    <x v="0"/>
    <x v="3"/>
    <n v="57910"/>
    <n v="57910"/>
    <x v="0"/>
    <x v="3"/>
    <x v="2"/>
    <s v="Average"/>
    <n v="3"/>
  </r>
  <r>
    <s v="Major O'Cahsedy"/>
    <s v="Female"/>
    <x v="1"/>
    <x v="3"/>
    <n v="29490"/>
    <n v="29490"/>
    <x v="0"/>
    <x v="9"/>
    <x v="1"/>
    <s v="Not Rated"/>
    <n v="0"/>
  </r>
  <r>
    <s v="Joana Bartocci"/>
    <s v="Male"/>
    <x v="0"/>
    <x v="5"/>
    <n v="52670"/>
    <n v="52670"/>
    <x v="0"/>
    <x v="3"/>
    <x v="2"/>
    <s v="Average"/>
    <n v="3"/>
  </r>
  <r>
    <s v="Sly Cowley"/>
    <s v="Male"/>
    <x v="0"/>
    <x v="11"/>
    <n v="48530"/>
    <n v="48530"/>
    <x v="0"/>
    <x v="5"/>
    <x v="1"/>
    <s v="Average"/>
    <n v="3"/>
  </r>
  <r>
    <s v="Augusta Cheetham"/>
    <s v="Male"/>
    <x v="0"/>
    <x v="10"/>
    <n v="105470"/>
    <n v="105470"/>
    <x v="1"/>
    <x v="4"/>
    <x v="1"/>
    <s v="Average"/>
    <n v="3"/>
  </r>
  <r>
    <s v="Diarmid Alman"/>
    <s v="Female"/>
    <x v="1"/>
    <x v="9"/>
    <n v="98200"/>
    <n v="98200"/>
    <x v="1"/>
    <x v="8"/>
    <x v="1"/>
    <s v="Poor"/>
    <n v="2"/>
  </r>
  <r>
    <s v="Gearard Wixon"/>
    <s v="Male"/>
    <x v="0"/>
    <x v="5"/>
    <n v="106190"/>
    <n v="106190"/>
    <x v="1"/>
    <x v="4"/>
    <x v="1"/>
    <s v="Very Good"/>
    <n v="5"/>
  </r>
  <r>
    <s v="Kaye Crocroft"/>
    <s v="Male"/>
    <x v="0"/>
    <x v="0"/>
    <n v="52610"/>
    <n v="52610"/>
    <x v="0"/>
    <x v="3"/>
    <x v="0"/>
    <s v="Poor"/>
    <n v="2"/>
  </r>
  <r>
    <s v="Egor Minto"/>
    <s v="Undisclosed"/>
    <x v="2"/>
    <x v="3"/>
    <n v="63450"/>
    <n v="63450"/>
    <x v="0"/>
    <x v="1"/>
    <x v="1"/>
    <s v="Good"/>
    <n v="4"/>
  </r>
  <r>
    <s v="Bren Absolon"/>
    <s v="Male"/>
    <x v="0"/>
    <x v="11"/>
    <n v="74710"/>
    <n v="74710"/>
    <x v="0"/>
    <x v="7"/>
    <x v="1"/>
    <s v="Good"/>
    <n v="4"/>
  </r>
  <r>
    <s v="Alexine Portail"/>
    <s v="Female"/>
    <x v="1"/>
    <x v="0"/>
    <n v="60330"/>
    <n v="60330"/>
    <x v="0"/>
    <x v="1"/>
    <x v="0"/>
    <s v="Average"/>
    <n v="3"/>
  </r>
  <r>
    <s v="Duffie Ibel"/>
    <s v="Male"/>
    <x v="0"/>
    <x v="0"/>
    <n v="61010"/>
    <n v="61010"/>
    <x v="0"/>
    <x v="1"/>
    <x v="2"/>
    <s v="Average"/>
    <n v="3"/>
  </r>
  <r>
    <s v="Gilles Jaquet"/>
    <s v="Female"/>
    <x v="1"/>
    <x v="11"/>
    <n v="76300"/>
    <n v="76300"/>
    <x v="0"/>
    <x v="7"/>
    <x v="2"/>
    <s v="Not Rated"/>
    <n v="0"/>
  </r>
  <r>
    <s v="Payton Pickervance"/>
    <s v="Male"/>
    <x v="0"/>
    <x v="12"/>
    <n v="117020"/>
    <n v="117020"/>
    <x v="1"/>
    <x v="2"/>
    <x v="2"/>
    <s v="Average"/>
    <n v="3"/>
  </r>
  <r>
    <s v="Barny Fairweather"/>
    <s v="Male"/>
    <x v="0"/>
    <x v="12"/>
    <n v="77130"/>
    <n v="77130"/>
    <x v="0"/>
    <x v="7"/>
    <x v="0"/>
    <s v="Very Poor"/>
    <n v="1"/>
  </r>
  <r>
    <s v="Margot Royds"/>
    <s v="Female"/>
    <x v="1"/>
    <x v="5"/>
    <n v="106930"/>
    <n v="106930"/>
    <x v="1"/>
    <x v="4"/>
    <x v="0"/>
    <s v="Average"/>
    <n v="3"/>
  </r>
  <r>
    <s v="Frederik Dartan"/>
    <s v="Male"/>
    <x v="0"/>
    <x v="1"/>
    <n v="62090"/>
    <n v="62090"/>
    <x v="0"/>
    <x v="1"/>
    <x v="1"/>
    <s v="Very Good"/>
    <n v="5"/>
  </r>
  <r>
    <s v="Aubert Wedmore."/>
    <s v="Female"/>
    <x v="1"/>
    <x v="12"/>
    <n v="61330"/>
    <n v="61330"/>
    <x v="0"/>
    <x v="1"/>
    <x v="0"/>
    <s v="Average"/>
    <n v="3"/>
  </r>
  <r>
    <s v="Krystal Lambswood"/>
    <s v="Female"/>
    <x v="1"/>
    <x v="9"/>
    <n v="41600"/>
    <n v="41600"/>
    <x v="0"/>
    <x v="5"/>
    <x v="1"/>
    <s v="Not Rated"/>
    <n v="0"/>
  </r>
  <r>
    <s v="Nanice Boatwright"/>
    <s v="Undisclosed"/>
    <x v="2"/>
    <x v="12"/>
    <n v="105870"/>
    <n v="105870"/>
    <x v="1"/>
    <x v="4"/>
    <x v="1"/>
    <s v="Very Poor"/>
    <n v="1"/>
  </r>
  <r>
    <s v="Northrup Aires"/>
    <s v="Female"/>
    <x v="1"/>
    <x v="5"/>
    <n v="118300"/>
    <n v="118300"/>
    <x v="1"/>
    <x v="2"/>
    <x v="2"/>
    <s v="Average"/>
    <n v="3"/>
  </r>
  <r>
    <s v="Janina Wolverson"/>
    <s v="Female"/>
    <x v="1"/>
    <x v="10"/>
    <n v="99680"/>
    <n v="99680"/>
    <x v="1"/>
    <x v="8"/>
    <x v="2"/>
    <s v="Good"/>
    <n v="4"/>
  </r>
  <r>
    <s v="Floria Olivia"/>
    <s v="Female"/>
    <x v="1"/>
    <x v="0"/>
    <n v="101500"/>
    <n v="101500"/>
    <x v="1"/>
    <x v="4"/>
    <x v="1"/>
    <s v="Good"/>
    <n v="4"/>
  </r>
  <r>
    <s v="Andrea Becker"/>
    <s v="Female"/>
    <x v="1"/>
    <x v="5"/>
    <n v="46160"/>
    <n v="46160"/>
    <x v="0"/>
    <x v="5"/>
    <x v="2"/>
    <s v="Average"/>
    <n v="3"/>
  </r>
  <r>
    <s v="Louise Lamming"/>
    <s v="Female"/>
    <x v="1"/>
    <x v="0"/>
    <n v="41930"/>
    <n v="41930"/>
    <x v="0"/>
    <x v="5"/>
    <x v="0"/>
    <s v="Average"/>
    <n v="3"/>
  </r>
  <r>
    <s v="Renaldo Thomassin"/>
    <s v="Male"/>
    <x v="0"/>
    <x v="7"/>
    <n v="73360"/>
    <n v="73360"/>
    <x v="0"/>
    <x v="7"/>
    <x v="2"/>
    <s v="Average"/>
    <n v="3"/>
  </r>
  <r>
    <s v="Carmel Pancoust"/>
    <s v="Female"/>
    <x v="1"/>
    <x v="6"/>
    <n v="119550"/>
    <n v="119550"/>
    <x v="1"/>
    <x v="2"/>
    <x v="1"/>
    <s v="Good"/>
    <n v="4"/>
  </r>
  <r>
    <s v="Tatum Hush"/>
    <s v="Female"/>
    <x v="1"/>
    <x v="5"/>
    <n v="53240"/>
    <n v="53240"/>
    <x v="0"/>
    <x v="3"/>
    <x v="1"/>
    <s v="Good"/>
    <n v="4"/>
  </r>
  <r>
    <s v="Aldrich Glenny"/>
    <s v="Male"/>
    <x v="0"/>
    <x v="7"/>
    <n v="90880"/>
    <n v="90880"/>
    <x v="1"/>
    <x v="8"/>
    <x v="2"/>
    <s v="Average"/>
    <n v="3"/>
  </r>
  <r>
    <s v="Calvin O'Carroll"/>
    <s v="Female"/>
    <x v="1"/>
    <x v="10"/>
    <n v="44450"/>
    <n v="44450"/>
    <x v="0"/>
    <x v="5"/>
    <x v="2"/>
    <s v="Very Poor"/>
    <n v="1"/>
  </r>
  <r>
    <s v="Griz Thorington"/>
    <s v="Male"/>
    <x v="0"/>
    <x v="4"/>
    <n v="47670"/>
    <n v="47670"/>
    <x v="0"/>
    <x v="5"/>
    <x v="1"/>
    <s v="Average"/>
    <n v="3"/>
  </r>
  <r>
    <s v="Greta Bagehot"/>
    <s v="Female"/>
    <x v="2"/>
    <x v="2"/>
    <n v="111420"/>
    <n v="111420"/>
    <x v="1"/>
    <x v="2"/>
    <x v="2"/>
    <s v="Not Rated"/>
    <n v="0"/>
  </r>
  <r>
    <s v="Eddy Stolze"/>
    <s v="Male"/>
    <x v="0"/>
    <x v="9"/>
    <n v="47760"/>
    <n v="47760"/>
    <x v="0"/>
    <x v="5"/>
    <x v="2"/>
    <s v="Average"/>
    <n v="3"/>
  </r>
  <r>
    <s v="L;urette Bontein"/>
    <s v="Male"/>
    <x v="0"/>
    <x v="8"/>
    <n v="47650"/>
    <n v="47650"/>
    <x v="0"/>
    <x v="5"/>
    <x v="1"/>
    <s v="Good"/>
    <n v="4"/>
  </r>
  <r>
    <s v="Cindee Saice"/>
    <s v="Female"/>
    <x v="1"/>
    <x v="6"/>
    <n v="103360"/>
    <n v="103360"/>
    <x v="1"/>
    <x v="4"/>
    <x v="1"/>
    <s v="Very Good"/>
    <n v="5"/>
  </r>
  <r>
    <s v="Erin Androsik"/>
    <s v="Male"/>
    <x v="0"/>
    <x v="5"/>
    <n v="48530"/>
    <n v="48530"/>
    <x v="0"/>
    <x v="5"/>
    <x v="2"/>
    <s v="Poor"/>
    <n v="2"/>
  </r>
  <r>
    <s v="Genovera Ghost"/>
    <s v="Male"/>
    <x v="0"/>
    <x v="12"/>
    <n v="72160"/>
    <n v="72160"/>
    <x v="0"/>
    <x v="7"/>
    <x v="2"/>
    <s v="Average"/>
    <n v="3"/>
  </r>
  <r>
    <s v="Felicdad Heibel"/>
    <s v="Male"/>
    <x v="0"/>
    <x v="7"/>
    <n v="60800"/>
    <n v="60800"/>
    <x v="0"/>
    <x v="1"/>
    <x v="1"/>
    <s v="Average"/>
    <n v="3"/>
  </r>
  <r>
    <s v="Jobey Boneham"/>
    <s v="Female"/>
    <x v="1"/>
    <x v="6"/>
    <n v="74010"/>
    <n v="74010"/>
    <x v="0"/>
    <x v="7"/>
    <x v="2"/>
    <s v="Average"/>
    <n v="3"/>
  </r>
  <r>
    <s v="Radcliffe Fairpool"/>
    <s v="Female"/>
    <x v="1"/>
    <x v="6"/>
    <n v="60760"/>
    <n v="60760"/>
    <x v="0"/>
    <x v="1"/>
    <x v="0"/>
    <s v="Very Good"/>
    <n v="5"/>
  </r>
  <r>
    <s v="Gigi Bohling"/>
    <s v="Male"/>
    <x v="0"/>
    <x v="1"/>
    <n v="74550"/>
    <n v="74550"/>
    <x v="0"/>
    <x v="7"/>
    <x v="0"/>
    <s v="Average"/>
    <n v="3"/>
  </r>
  <r>
    <s v="Gare Mattiussi"/>
    <s v="Male"/>
    <x v="0"/>
    <x v="1"/>
    <n v="32500"/>
    <n v="32500"/>
    <x v="0"/>
    <x v="6"/>
    <x v="1"/>
    <s v="Poor"/>
    <n v="2"/>
  </r>
  <r>
    <s v="Carlin Demke"/>
    <s v="Male"/>
    <x v="0"/>
    <x v="7"/>
    <n v="110040"/>
    <n v="110040"/>
    <x v="1"/>
    <x v="2"/>
    <x v="0"/>
    <s v="Good"/>
    <n v="4"/>
  </r>
  <r>
    <s v="Wilt Wayvill"/>
    <s v="Female"/>
    <x v="1"/>
    <x v="3"/>
    <n v="99750"/>
    <n v="99750"/>
    <x v="1"/>
    <x v="8"/>
    <x v="2"/>
    <s v="Average"/>
    <n v="3"/>
  </r>
  <r>
    <s v="Ardyce Eacott"/>
    <s v="Female"/>
    <x v="1"/>
    <x v="5"/>
    <n v="92470"/>
    <n v="92470"/>
    <x v="1"/>
    <x v="8"/>
    <x v="2"/>
    <s v="Average"/>
    <n v="3"/>
  </r>
  <r>
    <s v="Lane Monteaux"/>
    <s v="Female"/>
    <x v="1"/>
    <x v="1"/>
    <n v="109980"/>
    <n v="109980"/>
    <x v="1"/>
    <x v="4"/>
    <x v="2"/>
    <s v="Average"/>
    <n v="3"/>
  </r>
  <r>
    <s v="Cathi Gillbee"/>
    <s v="Male"/>
    <x v="0"/>
    <x v="3"/>
    <n v="41790"/>
    <n v="41790"/>
    <x v="0"/>
    <x v="5"/>
    <x v="1"/>
    <s v="Average"/>
    <n v="3"/>
  </r>
  <r>
    <s v="Ronnie Mesias"/>
    <s v="Male"/>
    <x v="0"/>
    <x v="4"/>
    <n v="86360"/>
    <n v="86360"/>
    <x v="0"/>
    <x v="0"/>
    <x v="2"/>
    <s v="Very Poor"/>
    <n v="1"/>
  </r>
  <r>
    <s v="Hali Behnecke"/>
    <s v="Male"/>
    <x v="0"/>
    <x v="5"/>
    <n v="65570"/>
    <n v="65570"/>
    <x v="0"/>
    <x v="1"/>
    <x v="2"/>
    <s v="Very Good"/>
    <n v="5"/>
  </r>
  <r>
    <s v="Grady Rochelle"/>
    <s v="Female"/>
    <x v="1"/>
    <x v="11"/>
    <n v="69160"/>
    <n v="69160"/>
    <x v="0"/>
    <x v="1"/>
    <x v="2"/>
    <s v="Very Good"/>
    <n v="5"/>
  </r>
  <r>
    <s v="Crissie Cordel"/>
    <s v="Female"/>
    <x v="1"/>
    <x v="8"/>
    <n v="41570"/>
    <n v="41570"/>
    <x v="0"/>
    <x v="5"/>
    <x v="1"/>
    <s v="Good"/>
    <n v="4"/>
  </r>
  <r>
    <s v="Durand Backhouse"/>
    <s v="Female"/>
    <x v="1"/>
    <x v="0"/>
    <n v="83400"/>
    <n v="83400"/>
    <x v="0"/>
    <x v="0"/>
    <x v="2"/>
    <s v="Poor"/>
    <n v="2"/>
  </r>
  <r>
    <s v="Wendel Malletratt"/>
    <s v="Male"/>
    <x v="0"/>
    <x v="7"/>
    <n v="67660"/>
    <n v="67660"/>
    <x v="0"/>
    <x v="1"/>
    <x v="2"/>
    <s v="Very Poor"/>
    <n v="1"/>
  </r>
  <r>
    <s v="Shellysheldon Ellerman"/>
    <s v="Female"/>
    <x v="1"/>
    <x v="8"/>
    <n v="34470"/>
    <n v="34470"/>
    <x v="0"/>
    <x v="6"/>
    <x v="1"/>
    <s v="Good"/>
    <n v="4"/>
  </r>
  <r>
    <s v="Emmeline Bestwerthick"/>
    <s v="Female"/>
    <x v="1"/>
    <x v="0"/>
    <n v="38240"/>
    <n v="38240"/>
    <x v="0"/>
    <x v="6"/>
    <x v="2"/>
    <s v="Not Rated"/>
    <n v="0"/>
  </r>
  <r>
    <s v="Marmaduke Worssam"/>
    <s v="Female"/>
    <x v="1"/>
    <x v="1"/>
    <n v="78380"/>
    <n v="78380"/>
    <x v="0"/>
    <x v="7"/>
    <x v="1"/>
    <s v="Very Poor"/>
    <n v="1"/>
  </r>
  <r>
    <s v="Murial Ickovici"/>
    <s v="Female"/>
    <x v="1"/>
    <x v="7"/>
    <n v="72500"/>
    <n v="72500"/>
    <x v="0"/>
    <x v="7"/>
    <x v="0"/>
    <s v="Average"/>
    <n v="3"/>
  </r>
  <r>
    <s v="Honoria Cootes"/>
    <s v="Female"/>
    <x v="1"/>
    <x v="1"/>
    <n v="115640"/>
    <n v="115640"/>
    <x v="1"/>
    <x v="2"/>
    <x v="1"/>
    <s v="Average"/>
    <n v="3"/>
  </r>
  <r>
    <s v="Garvin Delacroix"/>
    <s v="Male"/>
    <x v="2"/>
    <x v="2"/>
    <n v="46250"/>
    <n v="46250"/>
    <x v="0"/>
    <x v="5"/>
    <x v="1"/>
    <s v="Average"/>
    <n v="3"/>
  </r>
  <r>
    <s v="Merrel Blind"/>
    <s v="Female"/>
    <x v="1"/>
    <x v="8"/>
    <n v="82120"/>
    <n v="82120"/>
    <x v="0"/>
    <x v="0"/>
    <x v="0"/>
    <s v="Average"/>
    <n v="3"/>
  </r>
  <r>
    <s v="Rosamond Fishe"/>
    <s v="Male"/>
    <x v="0"/>
    <x v="6"/>
    <n v="108160"/>
    <n v="108160"/>
    <x v="1"/>
    <x v="4"/>
    <x v="0"/>
    <s v="Good"/>
    <n v="4"/>
  </r>
  <r>
    <s v="Shelley Moncreiffe"/>
    <s v="Male"/>
    <x v="0"/>
    <x v="0"/>
    <n v="108360"/>
    <n v="108360"/>
    <x v="1"/>
    <x v="4"/>
    <x v="1"/>
    <s v="Average"/>
    <n v="3"/>
  </r>
  <r>
    <s v="Cecilla Joselevitch"/>
    <s v="Female"/>
    <x v="1"/>
    <x v="5"/>
    <n v="77840"/>
    <n v="77840"/>
    <x v="0"/>
    <x v="7"/>
    <x v="1"/>
    <s v="Poor"/>
    <n v="2"/>
  </r>
  <r>
    <s v="Jolynn Behnecken"/>
    <s v="Female"/>
    <x v="1"/>
    <x v="6"/>
    <n v="85180"/>
    <n v="85180"/>
    <x v="0"/>
    <x v="0"/>
    <x v="2"/>
    <s v="Poor"/>
    <n v="2"/>
  </r>
  <r>
    <s v="Adolph McNalley"/>
    <s v="Male"/>
    <x v="0"/>
    <x v="7"/>
    <n v="85920"/>
    <n v="85920"/>
    <x v="0"/>
    <x v="0"/>
    <x v="1"/>
    <s v="Poor"/>
    <n v="2"/>
  </r>
  <r>
    <s v="Pippy Roxby"/>
    <s v="Female"/>
    <x v="1"/>
    <x v="5"/>
    <n v="106490"/>
    <n v="106490"/>
    <x v="1"/>
    <x v="4"/>
    <x v="2"/>
    <s v="Average"/>
    <n v="3"/>
  </r>
  <r>
    <s v="Jessi Calterone"/>
    <s v="Male"/>
    <x v="0"/>
    <x v="3"/>
    <n v="38520"/>
    <n v="38520"/>
    <x v="0"/>
    <x v="6"/>
    <x v="0"/>
    <s v="Poor"/>
    <n v="2"/>
  </r>
  <r>
    <s v="Moore Gligoraci"/>
    <s v="Female"/>
    <x v="1"/>
    <x v="9"/>
    <n v="49530"/>
    <n v="49530"/>
    <x v="0"/>
    <x v="5"/>
    <x v="0"/>
    <s v="Average"/>
    <n v="3"/>
  </r>
  <r>
    <s v="Mallory Goldsberry"/>
    <s v="Male"/>
    <x v="0"/>
    <x v="8"/>
    <n v="29610"/>
    <n v="29610"/>
    <x v="0"/>
    <x v="9"/>
    <x v="1"/>
    <s v="Average"/>
    <n v="3"/>
  </r>
  <r>
    <s v="Nerissa Kavanagh"/>
    <s v="Male"/>
    <x v="0"/>
    <x v="9"/>
    <n v="84170"/>
    <n v="84170"/>
    <x v="0"/>
    <x v="0"/>
    <x v="1"/>
    <s v="Good"/>
    <n v="4"/>
  </r>
  <r>
    <s v="Foss Asquez"/>
    <s v="Male"/>
    <x v="0"/>
    <x v="4"/>
    <n v="92190"/>
    <n v="92190"/>
    <x v="1"/>
    <x v="8"/>
    <x v="1"/>
    <s v="Average"/>
    <n v="3"/>
  </r>
  <r>
    <s v="Ab Lehrian"/>
    <s v="Male"/>
    <x v="2"/>
    <x v="2"/>
    <n v="82240"/>
    <n v="82240"/>
    <x v="0"/>
    <x v="0"/>
    <x v="0"/>
    <s v="Average"/>
    <n v="3"/>
  </r>
  <r>
    <s v="Mickey Pybus"/>
    <s v="Male"/>
    <x v="0"/>
    <x v="5"/>
    <n v="87850"/>
    <n v="87850"/>
    <x v="0"/>
    <x v="0"/>
    <x v="2"/>
    <s v="Good"/>
    <n v="4"/>
  </r>
  <r>
    <s v="Timmy Brenston"/>
    <s v="Male"/>
    <x v="0"/>
    <x v="7"/>
    <n v="43700"/>
    <n v="43700"/>
    <x v="0"/>
    <x v="5"/>
    <x v="0"/>
    <s v="Average"/>
    <n v="3"/>
  </r>
  <r>
    <s v="Romona Melody"/>
    <s v="Female"/>
    <x v="1"/>
    <x v="6"/>
    <n v="88690"/>
    <n v="88690"/>
    <x v="0"/>
    <x v="0"/>
    <x v="0"/>
    <s v="Not Rated"/>
    <n v="0"/>
  </r>
  <r>
    <s v="Bendite Bloan"/>
    <s v="Male"/>
    <x v="0"/>
    <x v="12"/>
    <n v="31820"/>
    <n v="31820"/>
    <x v="0"/>
    <x v="6"/>
    <x v="0"/>
    <s v="Average"/>
    <n v="3"/>
  </r>
  <r>
    <s v="Andrea Penfold"/>
    <s v="Male"/>
    <x v="0"/>
    <x v="12"/>
    <n v="70230"/>
    <n v="70230"/>
    <x v="0"/>
    <x v="7"/>
    <x v="2"/>
    <s v="Average"/>
    <n v="3"/>
  </r>
  <r>
    <s v="Shari Pickston"/>
    <s v="Male"/>
    <x v="0"/>
    <x v="3"/>
    <n v="96320"/>
    <n v="96320"/>
    <x v="1"/>
    <x v="8"/>
    <x v="1"/>
    <s v="Average"/>
    <n v="3"/>
  </r>
  <r>
    <s v="Dennison Crosswaite"/>
    <s v="Male"/>
    <x v="0"/>
    <x v="3"/>
    <n v="90700"/>
    <n v="90700"/>
    <x v="1"/>
    <x v="8"/>
    <x v="1"/>
    <s v="Very Poor"/>
    <n v="1"/>
  </r>
  <r>
    <s v="Lucias Minico"/>
    <s v="Female"/>
    <x v="1"/>
    <x v="6"/>
    <n v="67960"/>
    <n v="67960"/>
    <x v="0"/>
    <x v="1"/>
    <x v="2"/>
    <s v="Average"/>
    <n v="3"/>
  </r>
  <r>
    <s v="Helaine Lyddy"/>
    <s v="Male"/>
    <x v="0"/>
    <x v="6"/>
    <n v="103110"/>
    <n v="103110"/>
    <x v="1"/>
    <x v="4"/>
    <x v="2"/>
    <s v="Good"/>
    <n v="4"/>
  </r>
  <r>
    <s v="Carlene Torry"/>
    <s v="Female"/>
    <x v="1"/>
    <x v="1"/>
    <n v="59610"/>
    <n v="59610"/>
    <x v="0"/>
    <x v="3"/>
    <x v="0"/>
    <s v="Good"/>
    <n v="4"/>
  </r>
  <r>
    <s v="Vere Kulic"/>
    <s v="Male"/>
    <x v="0"/>
    <x v="3"/>
    <n v="66570"/>
    <n v="66570"/>
    <x v="0"/>
    <x v="1"/>
    <x v="1"/>
    <s v="Poor"/>
    <n v="2"/>
  </r>
  <r>
    <s v="Enrichetta Mowles"/>
    <s v="Female"/>
    <x v="1"/>
    <x v="11"/>
    <n v="74390"/>
    <n v="74390"/>
    <x v="0"/>
    <x v="7"/>
    <x v="2"/>
    <s v="Average"/>
    <n v="3"/>
  </r>
  <r>
    <s v="Delinda Snozzwell"/>
    <s v="Undisclosed"/>
    <x v="2"/>
    <x v="1"/>
    <n v="67010"/>
    <n v="67010"/>
    <x v="0"/>
    <x v="1"/>
    <x v="1"/>
    <s v="Good"/>
    <n v="4"/>
  </r>
  <r>
    <s v="Cecilio Sprankling"/>
    <s v="Male"/>
    <x v="0"/>
    <x v="10"/>
    <n v="109710"/>
    <n v="109710"/>
    <x v="1"/>
    <x v="4"/>
    <x v="1"/>
    <s v="Average"/>
    <n v="3"/>
  </r>
  <r>
    <s v="Nickolai Artin"/>
    <s v="Female"/>
    <x v="1"/>
    <x v="8"/>
    <n v="110910"/>
    <n v="110910"/>
    <x v="1"/>
    <x v="2"/>
    <x v="0"/>
    <s v="Average"/>
    <n v="3"/>
  </r>
  <r>
    <s v="Beryl Burnsyde"/>
    <s v="Male"/>
    <x v="0"/>
    <x v="3"/>
    <n v="29770"/>
    <n v="29770"/>
    <x v="0"/>
    <x v="9"/>
    <x v="1"/>
    <s v="Very Good"/>
    <n v="5"/>
  </r>
  <r>
    <s v="Ambrosio Daniely"/>
    <s v="Female"/>
    <x v="1"/>
    <x v="4"/>
    <n v="80060"/>
    <n v="80060"/>
    <x v="0"/>
    <x v="0"/>
    <x v="2"/>
    <s v="Very Good"/>
    <n v="5"/>
  </r>
  <r>
    <s v="Simon Kembery"/>
    <s v="Male"/>
    <x v="0"/>
    <x v="9"/>
    <n v="99750"/>
    <n v="99750"/>
    <x v="1"/>
    <x v="8"/>
    <x v="0"/>
    <s v="Average"/>
    <n v="3"/>
  </r>
  <r>
    <s v="Brig Dewi"/>
    <s v="Male"/>
    <x v="0"/>
    <x v="0"/>
    <n v="108250"/>
    <n v="108250"/>
    <x v="1"/>
    <x v="4"/>
    <x v="0"/>
    <s v="Average"/>
    <n v="3"/>
  </r>
  <r>
    <s v="Althea Bronger"/>
    <s v="Male"/>
    <x v="0"/>
    <x v="8"/>
    <n v="104340"/>
    <n v="104340"/>
    <x v="1"/>
    <x v="4"/>
    <x v="2"/>
    <s v="Average"/>
    <n v="3"/>
  </r>
  <r>
    <s v="Ansley Gounel"/>
    <s v="Female"/>
    <x v="1"/>
    <x v="8"/>
    <n v="38440"/>
    <n v="38440"/>
    <x v="0"/>
    <x v="6"/>
    <x v="0"/>
    <s v="Average"/>
    <n v="3"/>
  </r>
  <r>
    <s v="Daven Smout"/>
    <s v="Female"/>
    <x v="1"/>
    <x v="4"/>
    <n v="50800"/>
    <n v="50800"/>
    <x v="0"/>
    <x v="3"/>
    <x v="1"/>
    <s v="Very Good"/>
    <n v="5"/>
  </r>
  <r>
    <s v="Julietta Culross"/>
    <s v="Female"/>
    <x v="2"/>
    <x v="2"/>
    <n v="44400"/>
    <n v="44400"/>
    <x v="0"/>
    <x v="5"/>
    <x v="0"/>
    <s v="Average"/>
    <n v="3"/>
  </r>
  <r>
    <s v="Niall Selesnick"/>
    <s v="Female"/>
    <x v="1"/>
    <x v="1"/>
    <n v="34980"/>
    <n v="34980"/>
    <x v="0"/>
    <x v="6"/>
    <x v="0"/>
    <s v="Good"/>
    <n v="4"/>
  </r>
  <r>
    <s v="Lia Lurner"/>
    <s v="Female"/>
    <x v="1"/>
    <x v="4"/>
    <n v="77260"/>
    <n v="77260"/>
    <x v="0"/>
    <x v="7"/>
    <x v="1"/>
    <s v="Average"/>
    <n v="3"/>
  </r>
  <r>
    <s v="Rodrigo Congdon"/>
    <s v="Female"/>
    <x v="1"/>
    <x v="3"/>
    <n v="117940"/>
    <n v="117940"/>
    <x v="1"/>
    <x v="2"/>
    <x v="0"/>
    <s v="Average"/>
    <n v="3"/>
  </r>
  <r>
    <s v="Brendan Edgeller"/>
    <s v="Female"/>
    <x v="1"/>
    <x v="3"/>
    <n v="31040"/>
    <n v="31040"/>
    <x v="0"/>
    <x v="6"/>
    <x v="1"/>
    <s v="Good"/>
    <n v="4"/>
  </r>
  <r>
    <s v="Revkah Antonacci"/>
    <s v="Male"/>
    <x v="2"/>
    <x v="2"/>
    <n v="109140"/>
    <n v="109140"/>
    <x v="1"/>
    <x v="4"/>
    <x v="1"/>
    <s v="Average"/>
    <n v="3"/>
  </r>
  <r>
    <s v="Dewey Berthod"/>
    <s v="Female"/>
    <x v="2"/>
    <x v="2"/>
    <n v="109140"/>
    <n v="109140"/>
    <x v="1"/>
    <x v="4"/>
    <x v="0"/>
    <s v="Average"/>
    <n v="3"/>
  </r>
  <r>
    <s v="Fidelio Rigmond"/>
    <s v="Male"/>
    <x v="0"/>
    <x v="6"/>
    <n v="96370"/>
    <n v="96370"/>
    <x v="1"/>
    <x v="8"/>
    <x v="0"/>
    <s v="Not Rated"/>
    <n v="0"/>
  </r>
  <r>
    <s v="Ginger Myott"/>
    <s v="Female"/>
    <x v="1"/>
    <x v="6"/>
    <n v="31170"/>
    <n v="31170"/>
    <x v="0"/>
    <x v="6"/>
    <x v="1"/>
    <s v="Average"/>
    <n v="3"/>
  </r>
  <r>
    <s v="Hatti Vezey"/>
    <s v="Female"/>
    <x v="1"/>
    <x v="7"/>
    <n v="116240"/>
    <n v="116240"/>
    <x v="1"/>
    <x v="2"/>
    <x v="2"/>
    <s v="Average"/>
    <n v="3"/>
  </r>
  <r>
    <s v="Eilis Pavlasek"/>
    <s v="Male"/>
    <x v="0"/>
    <x v="8"/>
    <n v="115190"/>
    <n v="115190"/>
    <x v="1"/>
    <x v="2"/>
    <x v="2"/>
    <s v="Very Poor"/>
    <n v="1"/>
  </r>
  <r>
    <s v="Kellsie Waby"/>
    <s v="Male"/>
    <x v="0"/>
    <x v="9"/>
    <n v="79570"/>
    <n v="79570"/>
    <x v="0"/>
    <x v="7"/>
    <x v="2"/>
    <s v="Average"/>
    <n v="3"/>
  </r>
  <r>
    <s v="Easter Pyke"/>
    <s v="Female"/>
    <x v="1"/>
    <x v="9"/>
    <n v="95680"/>
    <n v="95680"/>
    <x v="1"/>
    <x v="8"/>
    <x v="2"/>
    <s v="Very Good"/>
    <n v="5"/>
  </r>
  <r>
    <s v="Inger Andriveaux"/>
    <s v="Undisclosed"/>
    <x v="2"/>
    <x v="11"/>
    <n v="107110"/>
    <n v="107110"/>
    <x v="1"/>
    <x v="4"/>
    <x v="1"/>
    <s v="Good"/>
    <n v="4"/>
  </r>
  <r>
    <s v="Corina Triner"/>
    <s v="Male"/>
    <x v="0"/>
    <x v="0"/>
    <n v="66100"/>
    <n v="66100"/>
    <x v="0"/>
    <x v="1"/>
    <x v="2"/>
    <s v="Poor"/>
    <n v="2"/>
  </r>
  <r>
    <s v="Loralyn Bruton"/>
    <s v="Male"/>
    <x v="0"/>
    <x v="3"/>
    <n v="39960"/>
    <n v="39960"/>
    <x v="0"/>
    <x v="6"/>
    <x v="1"/>
    <s v="Average"/>
    <n v="3"/>
  </r>
  <r>
    <s v="Clari Boole"/>
    <s v="Male"/>
    <x v="2"/>
    <x v="2"/>
    <n v="111850"/>
    <n v="111850"/>
    <x v="1"/>
    <x v="2"/>
    <x v="2"/>
    <s v="Average"/>
    <n v="3"/>
  </r>
  <r>
    <s v="Susy Challoner"/>
    <s v="Female"/>
    <x v="1"/>
    <x v="7"/>
    <n v="29890"/>
    <n v="29890"/>
    <x v="0"/>
    <x v="9"/>
    <x v="2"/>
    <s v="Good"/>
    <n v="4"/>
  </r>
  <r>
    <s v="Jan Morforth"/>
    <s v="Male"/>
    <x v="0"/>
    <x v="12"/>
    <n v="48170"/>
    <n v="48170"/>
    <x v="0"/>
    <x v="5"/>
    <x v="1"/>
    <s v="Good"/>
    <n v="4"/>
  </r>
  <r>
    <s v="Cindi Stratten"/>
    <s v="Female"/>
    <x v="1"/>
    <x v="6"/>
    <n v="99200"/>
    <n v="99200"/>
    <x v="1"/>
    <x v="8"/>
    <x v="0"/>
    <s v="Good"/>
    <n v="4"/>
  </r>
  <r>
    <s v="Marline Wahncke"/>
    <s v="Male"/>
    <x v="0"/>
    <x v="3"/>
    <n v="72840"/>
    <n v="72840"/>
    <x v="0"/>
    <x v="7"/>
    <x v="1"/>
    <s v="Average"/>
    <n v="3"/>
  </r>
  <r>
    <s v="Violetta Vial"/>
    <s v="Male"/>
    <x v="0"/>
    <x v="1"/>
    <n v="68970"/>
    <n v="68970"/>
    <x v="0"/>
    <x v="1"/>
    <x v="2"/>
    <s v="Average"/>
    <n v="3"/>
  </r>
  <r>
    <s v="Beatriz Bateson"/>
    <s v="Male"/>
    <x v="0"/>
    <x v="12"/>
    <n v="89090"/>
    <n v="89090"/>
    <x v="0"/>
    <x v="0"/>
    <x v="2"/>
    <s v="Good"/>
    <n v="4"/>
  </r>
  <r>
    <s v="Angeline Christophersen"/>
    <s v="Female"/>
    <x v="1"/>
    <x v="1"/>
    <n v="86940"/>
    <n v="86940"/>
    <x v="0"/>
    <x v="0"/>
    <x v="1"/>
    <s v="Poor"/>
    <n v="2"/>
  </r>
  <r>
    <s v="Evangelia Gowers"/>
    <s v="Male"/>
    <x v="0"/>
    <x v="7"/>
    <n v="118450"/>
    <n v="118450"/>
    <x v="1"/>
    <x v="2"/>
    <x v="2"/>
    <s v="Very Good"/>
    <n v="5"/>
  </r>
  <r>
    <s v="Fonzie O'Shea"/>
    <s v="Male"/>
    <x v="0"/>
    <x v="8"/>
    <n v="80360"/>
    <n v="80360"/>
    <x v="0"/>
    <x v="0"/>
    <x v="2"/>
    <s v="Average"/>
    <n v="3"/>
  </r>
  <r>
    <s v="Janene Hairsine"/>
    <s v="Female"/>
    <x v="1"/>
    <x v="12"/>
    <n v="104770"/>
    <n v="104770"/>
    <x v="1"/>
    <x v="4"/>
    <x v="1"/>
    <s v="Average"/>
    <n v="3"/>
  </r>
  <r>
    <s v="Linell Compfort"/>
    <s v="Female"/>
    <x v="1"/>
    <x v="11"/>
    <n v="70440"/>
    <n v="70440"/>
    <x v="0"/>
    <x v="7"/>
    <x v="1"/>
    <s v="Very Good"/>
    <n v="5"/>
  </r>
  <r>
    <s v="Shaylah Owbrick"/>
    <s v="Male"/>
    <x v="0"/>
    <x v="4"/>
    <n v="56900"/>
    <n v="56900"/>
    <x v="0"/>
    <x v="3"/>
    <x v="1"/>
    <s v="Average"/>
    <n v="3"/>
  </r>
  <r>
    <s v="Erin Androsik"/>
    <s v="Male"/>
    <x v="0"/>
    <x v="5"/>
    <n v="48530"/>
    <n v="48530"/>
    <x v="0"/>
    <x v="5"/>
    <x v="0"/>
    <s v="Very Good"/>
    <n v="5"/>
  </r>
  <r>
    <s v="Honor Herreros"/>
    <s v="Male"/>
    <x v="2"/>
    <x v="10"/>
    <n v="48530"/>
    <n v="48530"/>
    <x v="0"/>
    <x v="5"/>
    <x v="1"/>
    <s v="Average"/>
    <n v="3"/>
  </r>
  <r>
    <s v="Bethanne Leicester"/>
    <s v="Undisclosed"/>
    <x v="2"/>
    <x v="6"/>
    <n v="72450"/>
    <n v="72450"/>
    <x v="0"/>
    <x v="7"/>
    <x v="1"/>
    <s v="Not Rated"/>
    <n v="0"/>
  </r>
  <r>
    <s v="Ottilie Vittel"/>
    <s v="Female"/>
    <x v="1"/>
    <x v="7"/>
    <n v="34500"/>
    <n v="34500"/>
    <x v="0"/>
    <x v="6"/>
    <x v="1"/>
    <s v="Not Rated"/>
    <n v="0"/>
  </r>
  <r>
    <s v="Barnaby Farnall"/>
    <s v="Undisclosed"/>
    <x v="2"/>
    <x v="1"/>
    <n v="118800"/>
    <n v="118800"/>
    <x v="1"/>
    <x v="2"/>
    <x v="2"/>
    <s v="Very Good"/>
    <n v="5"/>
  </r>
  <r>
    <s v="Arlie Newcombe"/>
    <s v="Male"/>
    <x v="2"/>
    <x v="11"/>
    <n v="118800"/>
    <n v="118800"/>
    <x v="1"/>
    <x v="2"/>
    <x v="0"/>
    <s v="Not Rated"/>
    <n v="0"/>
  </r>
  <r>
    <s v="Ashien Gallen"/>
    <s v="Female"/>
    <x v="1"/>
    <x v="10"/>
    <n v="115080"/>
    <n v="115080"/>
    <x v="1"/>
    <x v="2"/>
    <x v="1"/>
    <s v="Very Good"/>
    <n v="5"/>
  </r>
  <r>
    <s v="Stan Tolliday"/>
    <s v="Female"/>
    <x v="1"/>
    <x v="0"/>
    <n v="39540"/>
    <n v="39540"/>
    <x v="0"/>
    <x v="6"/>
    <x v="0"/>
    <s v="Average"/>
    <n v="3"/>
  </r>
  <r>
    <s v="Minetta Parsons"/>
    <s v="Female"/>
    <x v="1"/>
    <x v="5"/>
    <n v="110770"/>
    <n v="110770"/>
    <x v="1"/>
    <x v="2"/>
    <x v="1"/>
    <s v="Average"/>
    <n v="3"/>
  </r>
  <r>
    <s v="Abe Gayter"/>
    <s v="Male"/>
    <x v="2"/>
    <x v="9"/>
    <n v="110770"/>
    <n v="110770"/>
    <x v="1"/>
    <x v="2"/>
    <x v="0"/>
    <s v="Good"/>
    <n v="4"/>
  </r>
  <r>
    <s v="Kissiah Maydway"/>
    <s v="Male"/>
    <x v="0"/>
    <x v="11"/>
    <n v="106460"/>
    <n v="106460"/>
    <x v="1"/>
    <x v="4"/>
    <x v="0"/>
    <s v="Poor"/>
    <n v="2"/>
  </r>
  <r>
    <s v="Charline Husset"/>
    <s v="Male"/>
    <x v="0"/>
    <x v="4"/>
    <n v="94530"/>
    <n v="94530"/>
    <x v="1"/>
    <x v="8"/>
    <x v="1"/>
    <s v="Poor"/>
    <n v="2"/>
  </r>
  <r>
    <s v="Lorain Tew"/>
    <s v="Female"/>
    <x v="1"/>
    <x v="7"/>
    <n v="71590"/>
    <n v="71590"/>
    <x v="0"/>
    <x v="7"/>
    <x v="0"/>
    <s v="Poor"/>
    <n v="2"/>
  </r>
  <r>
    <s v="North Bertomeu"/>
    <s v="Female"/>
    <x v="1"/>
    <x v="12"/>
    <n v="104900"/>
    <n v="104900"/>
    <x v="1"/>
    <x v="4"/>
    <x v="1"/>
    <s v="Good"/>
    <n v="4"/>
  </r>
  <r>
    <s v="Martita Beaumont"/>
    <s v="Male"/>
    <x v="0"/>
    <x v="1"/>
    <n v="81790"/>
    <n v="81790"/>
    <x v="0"/>
    <x v="0"/>
    <x v="0"/>
    <s v="Not Rated"/>
    <n v="0"/>
  </r>
  <r>
    <s v="Janaya MacGinlay"/>
    <s v="Female"/>
    <x v="1"/>
    <x v="4"/>
    <n v="33050"/>
    <n v="33050"/>
    <x v="0"/>
    <x v="6"/>
    <x v="1"/>
    <s v="Average"/>
    <n v="3"/>
  </r>
  <r>
    <s v="Cara Havers"/>
    <s v="Male"/>
    <x v="0"/>
    <x v="12"/>
    <n v="89610"/>
    <n v="89610"/>
    <x v="0"/>
    <x v="0"/>
    <x v="2"/>
    <s v="Very Good"/>
    <n v="5"/>
  </r>
  <r>
    <s v="Ancell Moretto"/>
    <s v="Female"/>
    <x v="1"/>
    <x v="8"/>
    <n v="96920"/>
    <n v="96920"/>
    <x v="1"/>
    <x v="8"/>
    <x v="1"/>
    <s v="Very Poor"/>
    <n v="1"/>
  </r>
  <r>
    <s v="Minerva Ricardot"/>
    <s v="Male"/>
    <x v="2"/>
    <x v="2"/>
    <n v="105470"/>
    <n v="105470"/>
    <x v="1"/>
    <x v="4"/>
    <x v="1"/>
    <s v="Not Rated"/>
    <n v="0"/>
  </r>
  <r>
    <s v="Toby Brodhead"/>
    <s v="Female"/>
    <x v="1"/>
    <x v="11"/>
    <n v="98400"/>
    <n v="98400"/>
    <x v="1"/>
    <x v="8"/>
    <x v="0"/>
    <s v="Average"/>
    <n v="3"/>
  </r>
  <r>
    <s v="Tulley Chiddy"/>
    <s v="Female"/>
    <x v="2"/>
    <x v="11"/>
    <n v="98400"/>
    <n v="98400"/>
    <x v="1"/>
    <x v="8"/>
    <x v="0"/>
    <s v="Very Good"/>
    <n v="5"/>
  </r>
  <r>
    <s v="Niles Mahomet"/>
    <s v="Female"/>
    <x v="1"/>
    <x v="5"/>
    <n v="50020"/>
    <n v="50020"/>
    <x v="0"/>
    <x v="3"/>
    <x v="1"/>
    <s v="Average"/>
    <n v="3"/>
  </r>
  <r>
    <s v="Avigdor Karel"/>
    <s v="Male"/>
    <x v="0"/>
    <x v="9"/>
    <n v="71210"/>
    <n v="71210"/>
    <x v="0"/>
    <x v="7"/>
    <x v="2"/>
    <s v="Average"/>
    <n v="3"/>
  </r>
  <r>
    <s v="Luca Wolstenholme"/>
    <s v="Male"/>
    <x v="0"/>
    <x v="1"/>
    <n v="53180"/>
    <n v="53180"/>
    <x v="0"/>
    <x v="3"/>
    <x v="2"/>
    <s v="Average"/>
    <n v="3"/>
  </r>
  <r>
    <s v="Efrem Mathonnet"/>
    <s v="Female"/>
    <x v="1"/>
    <x v="5"/>
    <n v="107020"/>
    <n v="107020"/>
    <x v="1"/>
    <x v="4"/>
    <x v="2"/>
    <s v="Average"/>
    <n v="3"/>
  </r>
  <r>
    <s v="Latisha Jolly"/>
    <s v="Female"/>
    <x v="1"/>
    <x v="10"/>
    <n v="58400"/>
    <n v="58400"/>
    <x v="0"/>
    <x v="3"/>
    <x v="0"/>
    <s v="Average"/>
    <n v="3"/>
  </r>
  <r>
    <s v="Quentin Ferraresi"/>
    <s v="Female"/>
    <x v="1"/>
    <x v="11"/>
    <n v="49000"/>
    <n v="49000"/>
    <x v="0"/>
    <x v="5"/>
    <x v="1"/>
    <s v="Good"/>
    <n v="4"/>
  </r>
  <r>
    <s v="Marco Wooland"/>
    <s v="Female"/>
    <x v="1"/>
    <x v="6"/>
    <n v="85530"/>
    <n v="85530"/>
    <x v="0"/>
    <x v="0"/>
    <x v="2"/>
    <s v="Average"/>
    <n v="3"/>
  </r>
  <r>
    <s v="Thekla Lynnett"/>
    <s v="Male"/>
    <x v="0"/>
    <x v="9"/>
    <n v="53950"/>
    <n v="53950"/>
    <x v="0"/>
    <x v="3"/>
    <x v="0"/>
    <s v="Poor"/>
    <n v="2"/>
  </r>
  <r>
    <s v="Pedro Carluccio"/>
    <s v="Male"/>
    <x v="0"/>
    <x v="6"/>
    <n v="41140"/>
    <n v="41140"/>
    <x v="0"/>
    <x v="5"/>
    <x v="0"/>
    <s v="Average"/>
    <n v="3"/>
  </r>
  <r>
    <s v="Caron Kolakovic"/>
    <s v="Male"/>
    <x v="0"/>
    <x v="11"/>
    <n v="49920"/>
    <n v="49920"/>
    <x v="0"/>
    <x v="5"/>
    <x v="2"/>
    <s v="Average"/>
    <n v="3"/>
  </r>
  <r>
    <s v="Debera Gow"/>
    <s v="Female"/>
    <x v="1"/>
    <x v="10"/>
    <n v="39700"/>
    <n v="39700"/>
    <x v="0"/>
    <x v="6"/>
    <x v="0"/>
    <s v="Average"/>
    <n v="3"/>
  </r>
  <r>
    <s v="Hoyt D'Alesco"/>
    <s v="Male"/>
    <x v="0"/>
    <x v="0"/>
    <n v="53540"/>
    <n v="53540"/>
    <x v="0"/>
    <x v="3"/>
    <x v="1"/>
    <s v="Poor"/>
    <n v="2"/>
  </r>
  <r>
    <s v="Rudyard Tomsa"/>
    <s v="Female"/>
    <x v="1"/>
    <x v="12"/>
    <n v="43900"/>
    <n v="43900"/>
    <x v="0"/>
    <x v="5"/>
    <x v="2"/>
    <s v="Good"/>
    <n v="4"/>
  </r>
  <r>
    <s v="Orran Gritskov"/>
    <s v="Female"/>
    <x v="1"/>
    <x v="3"/>
    <n v="72700"/>
    <n v="72700"/>
    <x v="0"/>
    <x v="7"/>
    <x v="0"/>
    <s v="Not Rated"/>
    <n v="0"/>
  </r>
  <r>
    <s v="Tyson Prescote"/>
    <s v="Male"/>
    <x v="0"/>
    <x v="5"/>
    <n v="29420"/>
    <n v="29420"/>
    <x v="0"/>
    <x v="9"/>
    <x v="2"/>
    <s v="Average"/>
    <n v="3"/>
  </r>
  <r>
    <s v="Berenice Osbaldstone"/>
    <s v="Female"/>
    <x v="1"/>
    <x v="3"/>
    <n v="58280"/>
    <n v="58280"/>
    <x v="0"/>
    <x v="3"/>
    <x v="1"/>
    <s v="Average"/>
    <n v="3"/>
  </r>
  <r>
    <s v="Jessika Jaycocks"/>
    <s v="Female"/>
    <x v="1"/>
    <x v="10"/>
    <n v="67980"/>
    <n v="67980"/>
    <x v="0"/>
    <x v="1"/>
    <x v="0"/>
    <s v="Average"/>
    <n v="3"/>
  </r>
  <r>
    <s v="Gabie Millichip"/>
    <s v="Male"/>
    <x v="0"/>
    <x v="3"/>
    <n v="49760"/>
    <n v="49760"/>
    <x v="0"/>
    <x v="5"/>
    <x v="1"/>
    <s v="Very Good"/>
    <n v="5"/>
  </r>
  <r>
    <s v="Pearla Beteriss"/>
    <s v="Male"/>
    <x v="0"/>
    <x v="6"/>
    <n v="69910"/>
    <n v="69910"/>
    <x v="0"/>
    <x v="1"/>
    <x v="2"/>
    <s v="Good"/>
    <n v="4"/>
  </r>
  <r>
    <s v="Harwilll Domotor"/>
    <s v="Male"/>
    <x v="0"/>
    <x v="9"/>
    <n v="112370"/>
    <n v="112370"/>
    <x v="1"/>
    <x v="2"/>
    <x v="2"/>
    <s v="Average"/>
    <n v="3"/>
  </r>
  <r>
    <s v="Carolina Blumsom"/>
    <s v="Male"/>
    <x v="0"/>
    <x v="3"/>
    <n v="28580"/>
    <n v="28580"/>
    <x v="0"/>
    <x v="9"/>
    <x v="1"/>
    <s v="Average"/>
    <n v="3"/>
  </r>
  <r>
    <s v="Ryon Baroch"/>
    <s v="Male"/>
    <x v="0"/>
    <x v="11"/>
    <n v="43590"/>
    <n v="43590"/>
    <x v="0"/>
    <x v="5"/>
    <x v="1"/>
    <s v="Poor"/>
    <n v="2"/>
  </r>
  <r>
    <s v="Georg Dinnage"/>
    <s v="Male"/>
    <x v="0"/>
    <x v="9"/>
    <n v="88330"/>
    <n v="88330"/>
    <x v="0"/>
    <x v="0"/>
    <x v="2"/>
    <s v="Good"/>
    <n v="4"/>
  </r>
  <r>
    <s v="Marissa Infante"/>
    <s v="Undisclosed"/>
    <x v="2"/>
    <x v="9"/>
    <n v="78840"/>
    <n v="78840"/>
    <x v="0"/>
    <x v="7"/>
    <x v="0"/>
    <s v="Average"/>
    <n v="3"/>
  </r>
  <r>
    <s v="Daisie Dahlman"/>
    <s v="Female"/>
    <x v="1"/>
    <x v="5"/>
    <n v="61990"/>
    <n v="61990"/>
    <x v="0"/>
    <x v="1"/>
    <x v="0"/>
    <s v="Not Rated"/>
    <n v="0"/>
  </r>
  <r>
    <s v="Joli Jodrelle"/>
    <s v="Male"/>
    <x v="0"/>
    <x v="6"/>
    <n v="77100"/>
    <n v="77100"/>
    <x v="0"/>
    <x v="7"/>
    <x v="2"/>
    <s v="Good"/>
    <n v="4"/>
  </r>
  <r>
    <s v="Jessica Callcott"/>
    <s v="Female"/>
    <x v="1"/>
    <x v="12"/>
    <n v="66020"/>
    <n v="66020"/>
    <x v="0"/>
    <x v="1"/>
    <x v="0"/>
    <s v="Very Good"/>
    <n v="5"/>
  </r>
  <r>
    <s v="Michail Sicha"/>
    <s v="Male"/>
    <x v="2"/>
    <x v="12"/>
    <n v="66020"/>
    <n v="66020"/>
    <x v="0"/>
    <x v="1"/>
    <x v="2"/>
    <s v="Very Poor"/>
    <n v="1"/>
  </r>
  <r>
    <s v="Sabina Scorrer"/>
    <s v="Female"/>
    <x v="1"/>
    <x v="4"/>
    <n v="70930"/>
    <n v="70930"/>
    <x v="0"/>
    <x v="7"/>
    <x v="2"/>
    <s v="Average"/>
    <n v="3"/>
  </r>
  <r>
    <s v="Bayard Gendricke"/>
    <s v="Male"/>
    <x v="0"/>
    <x v="3"/>
    <n v="40980"/>
    <n v="40980"/>
    <x v="0"/>
    <x v="5"/>
    <x v="2"/>
    <s v="Very Poor"/>
    <n v="1"/>
  </r>
  <r>
    <s v="Esmaria Denecamp"/>
    <s v="Male"/>
    <x v="0"/>
    <x v="12"/>
    <n v="48980"/>
    <n v="48980"/>
    <x v="0"/>
    <x v="5"/>
    <x v="2"/>
    <s v="Very Poor"/>
    <n v="1"/>
  </r>
  <r>
    <s v="Antone Tolmie"/>
    <s v="Male"/>
    <x v="0"/>
    <x v="9"/>
    <n v="110820"/>
    <n v="110820"/>
    <x v="1"/>
    <x v="2"/>
    <x v="2"/>
    <s v="Good"/>
    <n v="4"/>
  </r>
  <r>
    <s v="Tammi Lackham"/>
    <s v="Female"/>
    <x v="1"/>
    <x v="7"/>
    <n v="61690"/>
    <n v="61690"/>
    <x v="0"/>
    <x v="1"/>
    <x v="1"/>
    <s v="Good"/>
    <n v="4"/>
  </r>
  <r>
    <s v="Northrop Reid"/>
    <s v="Female"/>
    <x v="2"/>
    <x v="2"/>
    <n v="51170"/>
    <n v="51170"/>
    <x v="0"/>
    <x v="3"/>
    <x v="2"/>
    <s v="Average"/>
    <n v="3"/>
  </r>
  <r>
    <s v="Nananne Gehringer"/>
    <s v="Undisclosed"/>
    <x v="2"/>
    <x v="4"/>
    <n v="104800"/>
    <n v="104800"/>
    <x v="1"/>
    <x v="4"/>
    <x v="0"/>
    <s v="Average"/>
    <n v="3"/>
  </r>
  <r>
    <s v="Loren Bentote"/>
    <s v="Male"/>
    <x v="0"/>
    <x v="11"/>
    <n v="56280"/>
    <n v="56280"/>
    <x v="0"/>
    <x v="3"/>
    <x v="2"/>
    <s v="Poor"/>
    <n v="2"/>
  </r>
  <r>
    <s v="Manolo Gasnell"/>
    <s v="Male"/>
    <x v="0"/>
    <x v="1"/>
    <n v="88380"/>
    <n v="88380"/>
    <x v="0"/>
    <x v="0"/>
    <x v="2"/>
    <s v="Good"/>
    <n v="4"/>
  </r>
  <r>
    <s v="Wyatt Clinch"/>
    <s v="Male"/>
    <x v="0"/>
    <x v="1"/>
    <n v="52590"/>
    <n v="52590"/>
    <x v="0"/>
    <x v="3"/>
    <x v="0"/>
    <s v="Good"/>
    <n v="4"/>
  </r>
  <r>
    <s v="Giselbert Newlands"/>
    <s v="Male"/>
    <x v="0"/>
    <x v="6"/>
    <n v="47650"/>
    <n v="47650"/>
    <x v="0"/>
    <x v="5"/>
    <x v="1"/>
    <s v="Poor"/>
    <n v="2"/>
  </r>
  <r>
    <s v="Cristal Demangeot"/>
    <s v="Female"/>
    <x v="1"/>
    <x v="0"/>
    <n v="72350"/>
    <n v="72350"/>
    <x v="0"/>
    <x v="7"/>
    <x v="1"/>
    <s v="Good"/>
    <n v="4"/>
  </r>
  <r>
    <s v="Jaime Dowe"/>
    <s v="Female"/>
    <x v="1"/>
    <x v="11"/>
    <n v="39940"/>
    <n v="39940"/>
    <x v="0"/>
    <x v="6"/>
    <x v="0"/>
    <s v="Average"/>
    <n v="3"/>
  </r>
  <r>
    <s v="Addia Penwright"/>
    <s v="Male"/>
    <x v="0"/>
    <x v="10"/>
    <n v="28130"/>
    <n v="28130"/>
    <x v="0"/>
    <x v="9"/>
    <x v="1"/>
    <s v="Poor"/>
    <n v="2"/>
  </r>
  <r>
    <s v="Ali Roubert"/>
    <s v="Undisclosed"/>
    <x v="2"/>
    <x v="1"/>
    <n v="69460"/>
    <n v="69460"/>
    <x v="0"/>
    <x v="1"/>
    <x v="1"/>
    <s v="Very Good"/>
    <n v="5"/>
  </r>
  <r>
    <s v="Emmye Corry"/>
    <s v="Male"/>
    <x v="0"/>
    <x v="6"/>
    <n v="109030"/>
    <n v="109030"/>
    <x v="1"/>
    <x v="4"/>
    <x v="1"/>
    <s v="Very Good"/>
    <n v="5"/>
  </r>
  <r>
    <s v="Addy Pimblett"/>
    <s v="Male"/>
    <x v="0"/>
    <x v="8"/>
    <n v="66460"/>
    <n v="66460"/>
    <x v="0"/>
    <x v="1"/>
    <x v="0"/>
    <s v="Average"/>
    <n v="3"/>
  </r>
  <r>
    <s v="Angela Bangley"/>
    <s v="Female"/>
    <x v="1"/>
    <x v="9"/>
    <n v="50810"/>
    <n v="50810"/>
    <x v="0"/>
    <x v="3"/>
    <x v="1"/>
    <s v="Not Rated"/>
    <n v="0"/>
  </r>
  <r>
    <s v="Elbertine Hiscoe"/>
    <s v="Female"/>
    <x v="2"/>
    <x v="9"/>
    <n v="50810"/>
    <n v="50810"/>
    <x v="0"/>
    <x v="3"/>
    <x v="1"/>
    <s v="Good"/>
    <n v="4"/>
  </r>
  <r>
    <s v="Baudoin Dummigan"/>
    <s v="Male"/>
    <x v="0"/>
    <x v="3"/>
    <n v="114510"/>
    <n v="114510"/>
    <x v="1"/>
    <x v="2"/>
    <x v="2"/>
    <s v="Average"/>
    <n v="3"/>
  </r>
  <r>
    <s v="Lissy McCoy"/>
    <s v="Female"/>
    <x v="1"/>
    <x v="7"/>
    <n v="86230"/>
    <n v="86230"/>
    <x v="0"/>
    <x v="0"/>
    <x v="1"/>
    <s v="Poor"/>
    <n v="2"/>
  </r>
  <r>
    <s v="Ingunna Wainscoat"/>
    <s v="Male"/>
    <x v="0"/>
    <x v="4"/>
    <n v="73240"/>
    <n v="73240"/>
    <x v="0"/>
    <x v="7"/>
    <x v="2"/>
    <s v="Average"/>
    <n v="3"/>
  </r>
  <r>
    <s v="Amii Elms"/>
    <s v="Female"/>
    <x v="1"/>
    <x v="7"/>
    <n v="53920"/>
    <n v="53920"/>
    <x v="0"/>
    <x v="3"/>
    <x v="2"/>
    <s v="Poor"/>
    <n v="2"/>
  </r>
  <r>
    <s v="Ignacio Delion"/>
    <s v="Female"/>
    <x v="1"/>
    <x v="1"/>
    <n v="113690"/>
    <n v="113690"/>
    <x v="1"/>
    <x v="2"/>
    <x v="2"/>
    <s v="Average"/>
    <n v="3"/>
  </r>
  <r>
    <s v="Colby Reuven"/>
    <s v="Male"/>
    <x v="0"/>
    <x v="7"/>
    <n v="101790"/>
    <n v="101790"/>
    <x v="1"/>
    <x v="4"/>
    <x v="0"/>
    <s v="Average"/>
    <n v="3"/>
  </r>
  <r>
    <s v="Maggee Stiggles"/>
    <s v="Female"/>
    <x v="1"/>
    <x v="1"/>
    <n v="38930"/>
    <n v="38930"/>
    <x v="0"/>
    <x v="6"/>
    <x v="1"/>
    <s v="Average"/>
    <n v="3"/>
  </r>
  <r>
    <s v="Kelci Walkden"/>
    <s v="Male"/>
    <x v="0"/>
    <x v="5"/>
    <n v="57090"/>
    <n v="57090"/>
    <x v="0"/>
    <x v="3"/>
    <x v="2"/>
    <s v="Very Poor"/>
    <n v="1"/>
  </r>
  <r>
    <s v="Bogey Hitcham"/>
    <s v="Male"/>
    <x v="0"/>
    <x v="8"/>
    <n v="106170"/>
    <n v="106170"/>
    <x v="1"/>
    <x v="4"/>
    <x v="0"/>
    <s v="Poor"/>
    <n v="2"/>
  </r>
  <r>
    <s v="Pembroke Siflet"/>
    <s v="Female"/>
    <x v="1"/>
    <x v="5"/>
    <n v="59550"/>
    <n v="59550"/>
    <x v="0"/>
    <x v="3"/>
    <x v="1"/>
    <s v="Average"/>
    <n v="3"/>
  </r>
  <r>
    <s v="Adolph Hartin"/>
    <s v="Male"/>
    <x v="0"/>
    <x v="8"/>
    <n v="89960"/>
    <n v="89960"/>
    <x v="0"/>
    <x v="0"/>
    <x v="0"/>
    <s v="Poor"/>
    <n v="2"/>
  </r>
  <r>
    <s v="Gisela Wille"/>
    <s v="Undisclosed"/>
    <x v="2"/>
    <x v="4"/>
    <n v="58850"/>
    <n v="58850"/>
    <x v="0"/>
    <x v="3"/>
    <x v="0"/>
    <s v="Poor"/>
    <n v="2"/>
  </r>
  <r>
    <s v="Joyce Leyband"/>
    <s v="Female"/>
    <x v="1"/>
    <x v="8"/>
    <n v="68200"/>
    <n v="68200"/>
    <x v="0"/>
    <x v="1"/>
    <x v="0"/>
    <s v="Average"/>
    <n v="3"/>
  </r>
  <r>
    <s v="Reube Sushams"/>
    <s v="Male"/>
    <x v="0"/>
    <x v="12"/>
    <n v="90130"/>
    <n v="90130"/>
    <x v="1"/>
    <x v="8"/>
    <x v="2"/>
    <s v="Good"/>
    <n v="4"/>
  </r>
  <r>
    <s v="Mathian MacMeeking"/>
    <s v="Female"/>
    <x v="1"/>
    <x v="6"/>
    <n v="45060"/>
    <n v="45060"/>
    <x v="0"/>
    <x v="5"/>
    <x v="2"/>
    <s v="Good"/>
    <n v="4"/>
  </r>
  <r>
    <s v="Antonino Forsdicke"/>
    <s v="Male"/>
    <x v="0"/>
    <x v="8"/>
    <n v="66370"/>
    <n v="66370"/>
    <x v="0"/>
    <x v="1"/>
    <x v="0"/>
    <s v="Average"/>
    <n v="3"/>
  </r>
  <r>
    <s v="Mick Spraberry"/>
    <s v="Female"/>
    <x v="1"/>
    <x v="6"/>
    <n v="85880"/>
    <n v="85880"/>
    <x v="0"/>
    <x v="0"/>
    <x v="1"/>
    <s v="Good"/>
    <n v="4"/>
  </r>
  <r>
    <s v="Benita Gillice"/>
    <s v="Male"/>
    <x v="2"/>
    <x v="11"/>
    <n v="85880"/>
    <n v="85880"/>
    <x v="0"/>
    <x v="0"/>
    <x v="2"/>
    <s v="Poor"/>
    <n v="2"/>
  </r>
  <r>
    <s v="Caresa Christer"/>
    <s v="Male"/>
    <x v="0"/>
    <x v="4"/>
    <n v="59260"/>
    <n v="59260"/>
    <x v="0"/>
    <x v="3"/>
    <x v="0"/>
    <s v="Poor"/>
    <n v="2"/>
  </r>
  <r>
    <s v="Letizia Hasselby"/>
    <s v="Male"/>
    <x v="0"/>
    <x v="3"/>
    <n v="61790"/>
    <n v="61790"/>
    <x v="0"/>
    <x v="1"/>
    <x v="1"/>
    <s v="Average"/>
    <n v="3"/>
  </r>
  <r>
    <s v="Luce Beentjes"/>
    <s v="Male"/>
    <x v="0"/>
    <x v="9"/>
    <n v="48180"/>
    <n v="48180"/>
    <x v="0"/>
    <x v="5"/>
    <x v="1"/>
    <s v="Good"/>
    <n v="4"/>
  </r>
  <r>
    <s v="Sammy Gantlett"/>
    <s v="Female"/>
    <x v="1"/>
    <x v="8"/>
    <n v="74800"/>
    <n v="74800"/>
    <x v="0"/>
    <x v="7"/>
    <x v="0"/>
    <s v="Very Poor"/>
    <n v="1"/>
  </r>
  <r>
    <s v="Pooh Splevins"/>
    <s v="Female"/>
    <x v="1"/>
    <x v="7"/>
    <n v="31020"/>
    <n v="31020"/>
    <x v="0"/>
    <x v="6"/>
    <x v="0"/>
    <s v="Average"/>
    <n v="3"/>
  </r>
  <r>
    <s v="Aeriela Aickin"/>
    <s v="Male"/>
    <x v="0"/>
    <x v="8"/>
    <n v="37550"/>
    <n v="37550"/>
    <x v="0"/>
    <x v="6"/>
    <x v="1"/>
    <s v="Average"/>
    <n v="3"/>
  </r>
  <r>
    <s v="Tabbatha Pickston"/>
    <s v="Male"/>
    <x v="0"/>
    <x v="12"/>
    <n v="72040"/>
    <n v="72040"/>
    <x v="0"/>
    <x v="7"/>
    <x v="1"/>
    <s v="Good"/>
    <n v="4"/>
  </r>
  <r>
    <s v="Tawnya Tickel"/>
    <s v="Male"/>
    <x v="0"/>
    <x v="4"/>
    <n v="118840"/>
    <n v="118840"/>
    <x v="1"/>
    <x v="2"/>
    <x v="1"/>
    <s v="Not Rated"/>
    <n v="0"/>
  </r>
  <r>
    <s v="Royal Nowakowska"/>
    <s v="Male"/>
    <x v="0"/>
    <x v="5"/>
    <n v="79570"/>
    <n v="79570"/>
    <x v="0"/>
    <x v="7"/>
    <x v="2"/>
    <s v="Average"/>
    <n v="3"/>
  </r>
  <r>
    <s v="Winny Millam"/>
    <s v="Female"/>
    <x v="1"/>
    <x v="7"/>
    <n v="94050"/>
    <n v="94050"/>
    <x v="1"/>
    <x v="8"/>
    <x v="0"/>
    <s v="Not Rated"/>
    <n v="0"/>
  </r>
  <r>
    <s v="Michael Sidry"/>
    <s v="Male"/>
    <x v="0"/>
    <x v="8"/>
    <n v="81260"/>
    <n v="81260"/>
    <x v="0"/>
    <x v="0"/>
    <x v="1"/>
    <s v="Average"/>
    <n v="3"/>
  </r>
  <r>
    <s v="Nolan Tortis"/>
    <s v="Male"/>
    <x v="0"/>
    <x v="4"/>
    <n v="36710"/>
    <n v="36710"/>
    <x v="0"/>
    <x v="6"/>
    <x v="1"/>
    <s v="Average"/>
    <n v="3"/>
  </r>
  <r>
    <s v="De witt Lottrington"/>
    <s v="Female"/>
    <x v="1"/>
    <x v="0"/>
    <n v="98360"/>
    <n v="98360"/>
    <x v="1"/>
    <x v="8"/>
    <x v="1"/>
    <s v="Very Poor"/>
    <n v="1"/>
  </r>
  <r>
    <s v="Baxter Brocks"/>
    <s v="Female"/>
    <x v="1"/>
    <x v="5"/>
    <n v="39680"/>
    <n v="39680"/>
    <x v="0"/>
    <x v="6"/>
    <x v="1"/>
    <s v="Poor"/>
    <n v="2"/>
  </r>
  <r>
    <s v="Joyce Esel"/>
    <s v="Male"/>
    <x v="0"/>
    <x v="0"/>
    <n v="101390"/>
    <n v="101390"/>
    <x v="1"/>
    <x v="4"/>
    <x v="2"/>
    <s v="Good"/>
    <n v="4"/>
  </r>
  <r>
    <s v="Van Tuxwell"/>
    <s v="Female"/>
    <x v="1"/>
    <x v="7"/>
    <n v="80700"/>
    <n v="80700"/>
    <x v="0"/>
    <x v="0"/>
    <x v="1"/>
    <s v="Good"/>
    <n v="4"/>
  </r>
  <r>
    <s v="Fidela Artis"/>
    <s v="Female"/>
    <x v="1"/>
    <x v="0"/>
    <n v="78020"/>
    <n v="78020"/>
    <x v="0"/>
    <x v="7"/>
    <x v="0"/>
    <s v="Average"/>
    <n v="3"/>
  </r>
  <r>
    <s v="Dov Thoresby"/>
    <s v="Male"/>
    <x v="0"/>
    <x v="4"/>
    <n v="115490"/>
    <n v="115490"/>
    <x v="1"/>
    <x v="2"/>
    <x v="1"/>
    <s v="Poor"/>
    <n v="2"/>
  </r>
  <r>
    <s v="Aloise MacCathay"/>
    <s v="Male"/>
    <x v="2"/>
    <x v="2"/>
    <n v="115490"/>
    <n v="115490"/>
    <x v="1"/>
    <x v="2"/>
    <x v="0"/>
    <s v="Average"/>
    <n v="3"/>
  </r>
  <r>
    <s v="Cathi Delgardo"/>
    <s v="Male"/>
    <x v="0"/>
    <x v="8"/>
    <n v="111910"/>
    <n v="111910"/>
    <x v="1"/>
    <x v="2"/>
    <x v="1"/>
    <s v="Good"/>
    <n v="4"/>
  </r>
  <r>
    <s v="Doro Nolte"/>
    <s v="Female"/>
    <x v="1"/>
    <x v="6"/>
    <n v="109050"/>
    <n v="109050"/>
    <x v="1"/>
    <x v="4"/>
    <x v="2"/>
    <s v="Average"/>
    <n v="3"/>
  </r>
  <r>
    <s v="Easter Pyke"/>
    <s v="Female"/>
    <x v="1"/>
    <x v="9"/>
    <n v="95680"/>
    <n v="95680"/>
    <x v="1"/>
    <x v="8"/>
    <x v="1"/>
    <s v="Average"/>
    <n v="3"/>
  </r>
  <r>
    <s v="Noll Forbear"/>
    <s v="Male"/>
    <x v="0"/>
    <x v="6"/>
    <n v="109380"/>
    <n v="109380"/>
    <x v="1"/>
    <x v="4"/>
    <x v="2"/>
    <s v="Average"/>
    <n v="3"/>
  </r>
  <r>
    <s v="Myer McCory"/>
    <s v="Male"/>
    <x v="0"/>
    <x v="10"/>
    <n v="69710"/>
    <n v="69710"/>
    <x v="0"/>
    <x v="1"/>
    <x v="2"/>
    <s v="Average"/>
    <n v="3"/>
  </r>
  <r>
    <s v="Doralyn Segar"/>
    <s v="Female"/>
    <x v="1"/>
    <x v="4"/>
    <n v="30000"/>
    <n v="30000"/>
    <x v="0"/>
    <x v="6"/>
    <x v="2"/>
    <s v="Average"/>
    <n v="3"/>
  </r>
  <r>
    <s v="Clo Jimpson"/>
    <s v="Male"/>
    <x v="0"/>
    <x v="3"/>
    <n v="57620"/>
    <n v="57620"/>
    <x v="0"/>
    <x v="3"/>
    <x v="0"/>
    <s v="Very Poor"/>
    <n v="1"/>
  </r>
  <r>
    <s v="Brose MacCorkell"/>
    <s v="Female"/>
    <x v="1"/>
    <x v="5"/>
    <n v="35940"/>
    <n v="35940"/>
    <x v="0"/>
    <x v="6"/>
    <x v="0"/>
    <s v="Poor"/>
    <n v="2"/>
  </r>
  <r>
    <s v="Audry Yu"/>
    <s v="Female"/>
    <x v="1"/>
    <x v="9"/>
    <n v="101190"/>
    <n v="101190"/>
    <x v="1"/>
    <x v="4"/>
    <x v="1"/>
    <s v="Average"/>
    <n v="3"/>
  </r>
  <r>
    <s v="Dolley Grayley"/>
    <s v="Female"/>
    <x v="1"/>
    <x v="3"/>
    <n v="48980"/>
    <n v="48980"/>
    <x v="0"/>
    <x v="5"/>
    <x v="1"/>
    <s v="Very Good"/>
    <n v="5"/>
  </r>
  <r>
    <s v="Meredith Rucklidge"/>
    <s v="Male"/>
    <x v="0"/>
    <x v="3"/>
    <n v="115840"/>
    <n v="115840"/>
    <x v="1"/>
    <x v="2"/>
    <x v="0"/>
    <s v="Not Rated"/>
    <n v="0"/>
  </r>
  <r>
    <s v="Valida Merrigans"/>
    <s v="Male"/>
    <x v="2"/>
    <x v="0"/>
    <n v="115840"/>
    <n v="115840"/>
    <x v="1"/>
    <x v="2"/>
    <x v="2"/>
    <s v="Very Poor"/>
    <n v="1"/>
  </r>
  <r>
    <s v="Rory Ravenscroftt"/>
    <s v="Female"/>
    <x v="1"/>
    <x v="11"/>
    <n v="45450"/>
    <n v="45450"/>
    <x v="0"/>
    <x v="5"/>
    <x v="2"/>
    <s v="Very Good"/>
    <n v="5"/>
  </r>
  <r>
    <s v="Verla Timmis"/>
    <s v="Male"/>
    <x v="0"/>
    <x v="4"/>
    <n v="54140"/>
    <n v="54140"/>
    <x v="0"/>
    <x v="3"/>
    <x v="1"/>
    <s v="Average"/>
    <n v="3"/>
  </r>
  <r>
    <s v="Jo Benoi"/>
    <s v="Female"/>
    <x v="1"/>
    <x v="5"/>
    <n v="117520"/>
    <n v="117520"/>
    <x v="1"/>
    <x v="2"/>
    <x v="2"/>
    <s v="Average"/>
    <n v="3"/>
  </r>
  <r>
    <s v="Marquita Liquorish"/>
    <s v="Female"/>
    <x v="2"/>
    <x v="3"/>
    <n v="117520"/>
    <n v="117520"/>
    <x v="1"/>
    <x v="2"/>
    <x v="2"/>
    <s v="Average"/>
    <n v="3"/>
  </r>
  <r>
    <s v="Caty Janas"/>
    <s v="Male"/>
    <x v="0"/>
    <x v="11"/>
    <n v="93210"/>
    <n v="93210"/>
    <x v="1"/>
    <x v="8"/>
    <x v="0"/>
    <s v="Poor"/>
    <n v="2"/>
  </r>
  <r>
    <s v="Pennie Walmsley"/>
    <s v="Male"/>
    <x v="0"/>
    <x v="4"/>
    <n v="104470"/>
    <n v="104470"/>
    <x v="1"/>
    <x v="4"/>
    <x v="0"/>
    <s v="Not Rated"/>
    <n v="0"/>
  </r>
  <r>
    <s v="Virge Garfield"/>
    <s v="Male"/>
    <x v="0"/>
    <x v="9"/>
    <n v="110890"/>
    <n v="110890"/>
    <x v="1"/>
    <x v="2"/>
    <x v="1"/>
    <s v="Poor"/>
    <n v="2"/>
  </r>
  <r>
    <s v="Rebecca Shillan"/>
    <s v="Male"/>
    <x v="2"/>
    <x v="10"/>
    <n v="110890"/>
    <n v="110890"/>
    <x v="1"/>
    <x v="2"/>
    <x v="1"/>
    <s v="Good"/>
    <n v="4"/>
  </r>
  <r>
    <s v="Myrilla Mercik"/>
    <s v="Female"/>
    <x v="1"/>
    <x v="9"/>
    <n v="96660"/>
    <n v="96660"/>
    <x v="1"/>
    <x v="8"/>
    <x v="2"/>
    <s v="Average"/>
    <n v="3"/>
  </r>
  <r>
    <s v="Giacobo Donke"/>
    <s v="Male"/>
    <x v="0"/>
    <x v="6"/>
    <n v="118360"/>
    <n v="118360"/>
    <x v="1"/>
    <x v="2"/>
    <x v="2"/>
    <s v="Average"/>
    <n v="3"/>
  </r>
  <r>
    <s v="Barbara-anne Kenchington"/>
    <s v="Female"/>
    <x v="1"/>
    <x v="4"/>
    <n v="88030"/>
    <n v="88030"/>
    <x v="0"/>
    <x v="0"/>
    <x v="1"/>
    <s v="Average"/>
    <n v="3"/>
  </r>
  <r>
    <s v="Aida Bleacher"/>
    <s v="Male"/>
    <x v="0"/>
    <x v="8"/>
    <n v="87810"/>
    <n v="87810"/>
    <x v="0"/>
    <x v="0"/>
    <x v="1"/>
    <s v="Not Rated"/>
    <n v="0"/>
  </r>
  <r>
    <s v="Cly Vizard"/>
    <s v="Male"/>
    <x v="0"/>
    <x v="7"/>
    <n v="51520"/>
    <n v="51520"/>
    <x v="0"/>
    <x v="3"/>
    <x v="1"/>
    <s v="Average"/>
    <n v="3"/>
  </r>
  <r>
    <s v="Aleksandr Botha"/>
    <s v="Male"/>
    <x v="0"/>
    <x v="0"/>
    <n v="60260"/>
    <n v="60260"/>
    <x v="0"/>
    <x v="1"/>
    <x v="1"/>
    <s v="Not Rated"/>
    <n v="0"/>
  </r>
  <r>
    <s v="Evangelina Lergan"/>
    <s v="Male"/>
    <x v="0"/>
    <x v="4"/>
    <n v="61210"/>
    <n v="61210"/>
    <x v="0"/>
    <x v="1"/>
    <x v="2"/>
    <s v="Average"/>
    <n v="3"/>
  </r>
  <r>
    <s v="Maritsa Marusic"/>
    <s v="Male"/>
    <x v="0"/>
    <x v="10"/>
    <n v="52750"/>
    <n v="52750"/>
    <x v="0"/>
    <x v="3"/>
    <x v="2"/>
    <s v="Average"/>
    <n v="3"/>
  </r>
  <r>
    <s v="Tamar MacGilfoyle"/>
    <s v="Male"/>
    <x v="0"/>
    <x v="8"/>
    <n v="47270"/>
    <n v="47270"/>
    <x v="0"/>
    <x v="5"/>
    <x v="2"/>
    <s v="Average"/>
    <n v="3"/>
  </r>
  <r>
    <s v="Chancey Dyos"/>
    <s v="Male"/>
    <x v="0"/>
    <x v="0"/>
    <n v="118060"/>
    <n v="118060"/>
    <x v="1"/>
    <x v="2"/>
    <x v="2"/>
    <s v="Good"/>
    <n v="4"/>
  </r>
  <r>
    <s v="Isaak Rawne"/>
    <s v="Male"/>
    <x v="0"/>
    <x v="12"/>
    <n v="37360"/>
    <n v="37360"/>
    <x v="0"/>
    <x v="6"/>
    <x v="0"/>
    <s v="Average"/>
    <n v="3"/>
  </r>
  <r>
    <s v="Gideon Hehir"/>
    <s v="Female"/>
    <x v="1"/>
    <x v="7"/>
    <n v="66510"/>
    <n v="66510"/>
    <x v="0"/>
    <x v="1"/>
    <x v="2"/>
    <s v="Average"/>
    <n v="3"/>
  </r>
  <r>
    <s v="Irena Trousdell"/>
    <s v="Female"/>
    <x v="1"/>
    <x v="12"/>
    <n v="29530"/>
    <n v="29530"/>
    <x v="0"/>
    <x v="9"/>
    <x v="2"/>
    <s v="Very Poor"/>
    <n v="1"/>
  </r>
  <r>
    <s v="Gino Groome"/>
    <s v="Female"/>
    <x v="1"/>
    <x v="10"/>
    <n v="60440"/>
    <n v="60440"/>
    <x v="0"/>
    <x v="1"/>
    <x v="0"/>
    <s v="Very Good"/>
    <n v="5"/>
  </r>
  <r>
    <s v="Lamond Douthwaite"/>
    <s v="Male"/>
    <x v="0"/>
    <x v="1"/>
    <n v="90530"/>
    <n v="90530"/>
    <x v="1"/>
    <x v="8"/>
    <x v="0"/>
    <s v="Very Poor"/>
    <n v="1"/>
  </r>
  <r>
    <s v="Ebonee Roxburgh"/>
    <s v="Male"/>
    <x v="0"/>
    <x v="9"/>
    <n v="67950"/>
    <n v="67950"/>
    <x v="0"/>
    <x v="1"/>
    <x v="2"/>
    <s v="Very Good"/>
    <n v="5"/>
  </r>
  <r>
    <s v="Nathanial Brounfield"/>
    <s v="Male"/>
    <x v="0"/>
    <x v="11"/>
    <n v="105120"/>
    <n v="105120"/>
    <x v="1"/>
    <x v="4"/>
    <x v="2"/>
    <s v="Average"/>
    <n v="3"/>
  </r>
  <r>
    <s v="Mallorie Waber"/>
    <s v="Male"/>
    <x v="0"/>
    <x v="9"/>
    <n v="60570"/>
    <n v="60570"/>
    <x v="0"/>
    <x v="1"/>
    <x v="0"/>
    <s v="Good"/>
    <n v="4"/>
  </r>
  <r>
    <s v="Ewart Laphorn"/>
    <s v="Female"/>
    <x v="1"/>
    <x v="9"/>
    <n v="119110"/>
    <n v="119110"/>
    <x v="1"/>
    <x v="2"/>
    <x v="2"/>
    <s v="Good"/>
    <n v="4"/>
  </r>
  <r>
    <s v="Hilliary Roarty"/>
    <s v="Male"/>
    <x v="0"/>
    <x v="6"/>
    <n v="104770"/>
    <n v="104770"/>
    <x v="1"/>
    <x v="4"/>
    <x v="2"/>
    <s v="Poor"/>
    <n v="2"/>
  </r>
  <r>
    <s v="Putnem Manchester"/>
    <s v="Male"/>
    <x v="0"/>
    <x v="0"/>
    <n v="70360"/>
    <n v="70360"/>
    <x v="0"/>
    <x v="7"/>
    <x v="0"/>
    <s v="Average"/>
    <n v="3"/>
  </r>
  <r>
    <s v="Lanie Gatlin"/>
    <s v="Female"/>
    <x v="1"/>
    <x v="4"/>
    <n v="45110"/>
    <n v="45110"/>
    <x v="0"/>
    <x v="5"/>
    <x v="1"/>
    <s v="Not Rated"/>
    <n v="0"/>
  </r>
  <r>
    <s v="Michel Jados"/>
    <s v="Male"/>
    <x v="2"/>
    <x v="10"/>
    <n v="45110"/>
    <n v="45110"/>
    <x v="0"/>
    <x v="5"/>
    <x v="1"/>
    <s v="Very Poor"/>
    <n v="1"/>
  </r>
  <r>
    <s v="Lezlie Philcott"/>
    <s v="Female"/>
    <x v="2"/>
    <x v="10"/>
    <n v="45110"/>
    <n v="45110"/>
    <x v="0"/>
    <x v="5"/>
    <x v="0"/>
    <s v="Not Rated"/>
    <n v="0"/>
  </r>
  <r>
    <s v="Sharl Bendson"/>
    <s v="Female"/>
    <x v="1"/>
    <x v="7"/>
    <n v="33630"/>
    <n v="33630"/>
    <x v="0"/>
    <x v="6"/>
    <x v="1"/>
    <s v="Poor"/>
    <n v="2"/>
  </r>
  <r>
    <s v="William Reeveley"/>
    <s v="Male"/>
    <x v="0"/>
    <x v="9"/>
    <n v="53870"/>
    <n v="53870"/>
    <x v="0"/>
    <x v="3"/>
    <x v="1"/>
    <s v="Good"/>
    <n v="4"/>
  </r>
  <r>
    <s v="Granville Stetson"/>
    <s v="Female"/>
    <x v="1"/>
    <x v="1"/>
    <n v="111190"/>
    <n v="111190"/>
    <x v="1"/>
    <x v="2"/>
    <x v="0"/>
    <s v="Average"/>
    <n v="3"/>
  </r>
  <r>
    <s v="Mirna Etoile"/>
    <s v="Female"/>
    <x v="1"/>
    <x v="3"/>
    <n v="29970"/>
    <n v="29970"/>
    <x v="0"/>
    <x v="9"/>
    <x v="2"/>
    <s v="Average"/>
    <n v="3"/>
  </r>
  <r>
    <s v="Freddie Johnikin"/>
    <s v="Male"/>
    <x v="0"/>
    <x v="4"/>
    <n v="64960"/>
    <n v="64960"/>
    <x v="0"/>
    <x v="1"/>
    <x v="0"/>
    <s v="Average"/>
    <n v="3"/>
  </r>
  <r>
    <s v="Natalee Craiker"/>
    <s v="Male"/>
    <x v="0"/>
    <x v="8"/>
    <n v="111230"/>
    <n v="111230"/>
    <x v="1"/>
    <x v="2"/>
    <x v="1"/>
    <s v="Average"/>
    <n v="3"/>
  </r>
  <r>
    <s v="Mariette Daymont"/>
    <s v="Female"/>
    <x v="1"/>
    <x v="0"/>
    <n v="99530"/>
    <n v="99530"/>
    <x v="1"/>
    <x v="8"/>
    <x v="1"/>
    <s v="Average"/>
    <n v="3"/>
  </r>
  <r>
    <s v="Aldrich Glenny"/>
    <s v="Male"/>
    <x v="0"/>
    <x v="7"/>
    <n v="90880"/>
    <n v="90880"/>
    <x v="1"/>
    <x v="8"/>
    <x v="1"/>
    <s v="Not Rated"/>
    <n v="0"/>
  </r>
  <r>
    <s v="Lonny Caen"/>
    <s v="Female"/>
    <x v="1"/>
    <x v="10"/>
    <n v="35980"/>
    <n v="35980"/>
    <x v="0"/>
    <x v="6"/>
    <x v="0"/>
    <s v="Very Good"/>
    <n v="5"/>
  </r>
  <r>
    <s v="Murial Ickovici"/>
    <s v="Female"/>
    <x v="1"/>
    <x v="7"/>
    <n v="72500"/>
    <n v="72500"/>
    <x v="0"/>
    <x v="7"/>
    <x v="2"/>
    <s v="Good"/>
    <n v="4"/>
  </r>
  <r>
    <s v="Kath Bletsoe"/>
    <s v="Male"/>
    <x v="0"/>
    <x v="12"/>
    <n v="65700"/>
    <n v="65700"/>
    <x v="0"/>
    <x v="1"/>
    <x v="1"/>
    <s v="Very Poor"/>
    <n v="1"/>
  </r>
  <r>
    <s v="Gayla Blackadder"/>
    <s v="Female"/>
    <x v="1"/>
    <x v="6"/>
    <n v="109170"/>
    <n v="109170"/>
    <x v="1"/>
    <x v="4"/>
    <x v="0"/>
    <s v="Good"/>
    <n v="4"/>
  </r>
  <r>
    <s v="Adela Dowsett"/>
    <s v="Male"/>
    <x v="0"/>
    <x v="4"/>
    <n v="95020"/>
    <n v="95020"/>
    <x v="1"/>
    <x v="8"/>
    <x v="0"/>
    <s v="Average"/>
    <n v="3"/>
  </r>
  <r>
    <s v="Addi Studdeard"/>
    <s v="Female"/>
    <x v="1"/>
    <x v="8"/>
    <n v="72500"/>
    <n v="72500"/>
    <x v="0"/>
    <x v="7"/>
    <x v="1"/>
    <s v="Poor"/>
    <n v="2"/>
  </r>
  <r>
    <s v="Sharron Petegree"/>
    <s v="Female"/>
    <x v="1"/>
    <x v="8"/>
    <n v="87290"/>
    <n v="87290"/>
    <x v="0"/>
    <x v="0"/>
    <x v="2"/>
    <s v="Good"/>
    <n v="4"/>
  </r>
  <r>
    <s v="Eleonore Airdrie"/>
    <s v="Female"/>
    <x v="1"/>
    <x v="1"/>
    <n v="97110"/>
    <n v="97110"/>
    <x v="1"/>
    <x v="8"/>
    <x v="1"/>
    <s v="Average"/>
    <n v="3"/>
  </r>
  <r>
    <s v="Rhiamon Mollison"/>
    <s v="Female"/>
    <x v="1"/>
    <x v="10"/>
    <n v="59430"/>
    <n v="59430"/>
    <x v="0"/>
    <x v="3"/>
    <x v="0"/>
    <s v="Average"/>
    <n v="3"/>
  </r>
  <r>
    <s v="Karon Oscroft"/>
    <s v="Male"/>
    <x v="0"/>
    <x v="12"/>
    <n v="112120"/>
    <n v="112120"/>
    <x v="1"/>
    <x v="2"/>
    <x v="0"/>
    <s v="Average"/>
    <n v="3"/>
  </r>
  <r>
    <s v="Edi Hofton"/>
    <s v="Male"/>
    <x v="0"/>
    <x v="10"/>
    <n v="28160"/>
    <n v="28160"/>
    <x v="0"/>
    <x v="9"/>
    <x v="1"/>
    <s v="Not Rated"/>
    <n v="0"/>
  </r>
  <r>
    <s v="Derk Bosson"/>
    <s v="Female"/>
    <x v="1"/>
    <x v="3"/>
    <n v="75870"/>
    <n v="75870"/>
    <x v="0"/>
    <x v="7"/>
    <x v="0"/>
    <s v="Average"/>
    <n v="3"/>
  </r>
  <r>
    <s v="Lorrie Derycot"/>
    <s v="Female"/>
    <x v="1"/>
    <x v="4"/>
    <n v="93270"/>
    <n v="93270"/>
    <x v="1"/>
    <x v="8"/>
    <x v="0"/>
    <s v="Average"/>
    <n v="3"/>
  </r>
  <r>
    <s v="Hartwell Pratchett"/>
    <s v="Female"/>
    <x v="1"/>
    <x v="9"/>
    <n v="42730"/>
    <n v="42730"/>
    <x v="0"/>
    <x v="5"/>
    <x v="0"/>
    <s v="Average"/>
    <n v="3"/>
  </r>
  <r>
    <s v="Van Ruseworth"/>
    <s v="Female"/>
    <x v="1"/>
    <x v="6"/>
    <n v="80610"/>
    <n v="80610"/>
    <x v="0"/>
    <x v="0"/>
    <x v="1"/>
    <s v="Average"/>
    <n v="3"/>
  </r>
  <r>
    <s v="Inge Creer"/>
    <s v="Female"/>
    <x v="1"/>
    <x v="6"/>
    <n v="69060"/>
    <n v="69060"/>
    <x v="0"/>
    <x v="1"/>
    <x v="0"/>
    <s v="Very Poor"/>
    <n v="1"/>
  </r>
  <r>
    <s v="Elwira Lyddiard"/>
    <s v="Male"/>
    <x v="0"/>
    <x v="8"/>
    <n v="31280"/>
    <n v="31280"/>
    <x v="0"/>
    <x v="6"/>
    <x v="1"/>
    <s v="Average"/>
    <n v="3"/>
  </r>
  <r>
    <s v="Kincaid Hellicar"/>
    <s v="Male"/>
    <x v="0"/>
    <x v="7"/>
    <n v="96610"/>
    <n v="96610"/>
    <x v="1"/>
    <x v="8"/>
    <x v="2"/>
    <s v="Very Good"/>
    <n v="5"/>
  </r>
  <r>
    <s v="Maximo Guirard"/>
    <s v="Female"/>
    <x v="1"/>
    <x v="7"/>
    <n v="37020"/>
    <n v="37020"/>
    <x v="0"/>
    <x v="6"/>
    <x v="2"/>
    <s v="Average"/>
    <n v="3"/>
  </r>
  <r>
    <s v="Alta Kaszper"/>
    <s v="Male"/>
    <x v="0"/>
    <x v="9"/>
    <n v="54970"/>
    <n v="54970"/>
    <x v="0"/>
    <x v="3"/>
    <x v="0"/>
    <s v="Average"/>
    <n v="3"/>
  </r>
  <r>
    <s v="Lamar Blewitt"/>
    <s v="Male"/>
    <x v="0"/>
    <x v="6"/>
    <n v="41910"/>
    <n v="41910"/>
    <x v="0"/>
    <x v="5"/>
    <x v="0"/>
    <s v="Poor"/>
    <n v="2"/>
  </r>
  <r>
    <s v="Hector Isard"/>
    <s v="Male"/>
    <x v="0"/>
    <x v="4"/>
    <n v="116970"/>
    <n v="116970"/>
    <x v="1"/>
    <x v="2"/>
    <x v="1"/>
    <s v="Very Good"/>
    <n v="5"/>
  </r>
  <r>
    <s v="Barbara-anne Kenchington"/>
    <s v="Female"/>
    <x v="1"/>
    <x v="4"/>
    <n v="88030"/>
    <n v="88030"/>
    <x v="0"/>
    <x v="0"/>
    <x v="2"/>
    <s v="Very Good"/>
    <n v="5"/>
  </r>
  <r>
    <s v="Judi Cosgriff"/>
    <s v="Female"/>
    <x v="1"/>
    <x v="5"/>
    <n v="86390"/>
    <n v="86390"/>
    <x v="0"/>
    <x v="0"/>
    <x v="1"/>
    <s v="Good"/>
    <n v="4"/>
  </r>
  <r>
    <s v="Janean Gostage"/>
    <s v="Male"/>
    <x v="0"/>
    <x v="6"/>
    <n v="81150"/>
    <n v="81150"/>
    <x v="0"/>
    <x v="0"/>
    <x v="1"/>
    <s v="Not Rated"/>
    <n v="0"/>
  </r>
  <r>
    <s v="Delphine Jewis"/>
    <s v="Female"/>
    <x v="1"/>
    <x v="11"/>
    <n v="71820"/>
    <n v="71820"/>
    <x v="0"/>
    <x v="7"/>
    <x v="2"/>
    <s v="Average"/>
    <n v="3"/>
  </r>
  <r>
    <s v="Matias Cormack"/>
    <s v="Male"/>
    <x v="0"/>
    <x v="10"/>
    <n v="85460"/>
    <n v="85460"/>
    <x v="0"/>
    <x v="0"/>
    <x v="2"/>
    <s v="Average"/>
    <n v="3"/>
  </r>
  <r>
    <s v="Rogers Rosenthaler"/>
    <s v="Female"/>
    <x v="1"/>
    <x v="7"/>
    <n v="91190"/>
    <n v="91190"/>
    <x v="1"/>
    <x v="8"/>
    <x v="0"/>
    <s v="Poor"/>
    <n v="2"/>
  </r>
  <r>
    <s v="Clarine Shambrooke"/>
    <s v="Undisclosed"/>
    <x v="2"/>
    <x v="4"/>
    <n v="93160"/>
    <n v="93160"/>
    <x v="1"/>
    <x v="8"/>
    <x v="0"/>
    <s v="Average"/>
    <n v="3"/>
  </r>
  <r>
    <s v="Thedrick Rogeon"/>
    <s v="Male"/>
    <x v="0"/>
    <x v="12"/>
    <n v="110950"/>
    <n v="110950"/>
    <x v="1"/>
    <x v="2"/>
    <x v="2"/>
    <s v="Poor"/>
    <n v="2"/>
  </r>
  <r>
    <s v="Roanne Phizacklea"/>
    <s v="Female"/>
    <x v="1"/>
    <x v="8"/>
    <n v="35990"/>
    <n v="35990"/>
    <x v="0"/>
    <x v="6"/>
    <x v="1"/>
    <s v="Average"/>
    <n v="3"/>
  </r>
  <r>
    <s v="Devinne Tuny"/>
    <s v="Male"/>
    <x v="0"/>
    <x v="1"/>
    <n v="39970"/>
    <n v="39970"/>
    <x v="0"/>
    <x v="6"/>
    <x v="2"/>
    <s v="Average"/>
    <n v="3"/>
  </r>
  <r>
    <s v="Martelle Brise"/>
    <s v="Male"/>
    <x v="0"/>
    <x v="9"/>
    <n v="79520"/>
    <n v="79520"/>
    <x v="0"/>
    <x v="7"/>
    <x v="2"/>
    <s v="Average"/>
    <n v="3"/>
  </r>
  <r>
    <s v="Dino Wooderson"/>
    <s v="Male"/>
    <x v="0"/>
    <x v="3"/>
    <n v="52120"/>
    <n v="52120"/>
    <x v="0"/>
    <x v="3"/>
    <x v="1"/>
    <s v="Poor"/>
    <n v="2"/>
  </r>
  <r>
    <s v="Effie Vasilov"/>
    <s v="Male"/>
    <x v="0"/>
    <x v="4"/>
    <n v="60010"/>
    <n v="60010"/>
    <x v="0"/>
    <x v="1"/>
    <x v="0"/>
    <s v="Average"/>
    <n v="3"/>
  </r>
  <r>
    <s v="Jermaine Steers"/>
    <s v="Female"/>
    <x v="1"/>
    <x v="11"/>
    <n v="35440"/>
    <n v="35440"/>
    <x v="0"/>
    <x v="6"/>
    <x v="1"/>
    <s v="Good"/>
    <n v="4"/>
  </r>
  <r>
    <s v="Saunders Blumson"/>
    <s v="Undisclosed"/>
    <x v="2"/>
    <x v="3"/>
    <n v="56370"/>
    <n v="56370"/>
    <x v="0"/>
    <x v="3"/>
    <x v="1"/>
    <s v="Average"/>
    <n v="3"/>
  </r>
  <r>
    <s v="Elliot Revelle"/>
    <s v="Male"/>
    <x v="2"/>
    <x v="3"/>
    <n v="56370"/>
    <n v="56370"/>
    <x v="0"/>
    <x v="3"/>
    <x v="1"/>
    <s v="Average"/>
    <n v="3"/>
  </r>
  <r>
    <s v="Mora Innett"/>
    <s v="Female"/>
    <x v="1"/>
    <x v="3"/>
    <n v="105610"/>
    <n v="105610"/>
    <x v="1"/>
    <x v="4"/>
    <x v="0"/>
    <s v="Poor"/>
    <n v="2"/>
  </r>
  <r>
    <s v="Mahalia Larcher"/>
    <s v="Male"/>
    <x v="0"/>
    <x v="11"/>
    <n v="113280"/>
    <n v="113280"/>
    <x v="1"/>
    <x v="2"/>
    <x v="1"/>
    <s v="Good"/>
    <n v="4"/>
  </r>
  <r>
    <s v="Dotty Strutley"/>
    <s v="Female"/>
    <x v="1"/>
    <x v="1"/>
    <n v="41980"/>
    <n v="41980"/>
    <x v="0"/>
    <x v="5"/>
    <x v="0"/>
    <s v="Average"/>
    <n v="3"/>
  </r>
  <r>
    <s v="Margy Elward"/>
    <s v="Male"/>
    <x v="0"/>
    <x v="7"/>
    <n v="103670"/>
    <n v="103670"/>
    <x v="1"/>
    <x v="4"/>
    <x v="0"/>
    <s v="Average"/>
    <n v="3"/>
  </r>
  <r>
    <s v="Danica Nayshe"/>
    <s v="Female"/>
    <x v="1"/>
    <x v="6"/>
    <n v="89690"/>
    <n v="89690"/>
    <x v="0"/>
    <x v="0"/>
    <x v="2"/>
    <s v="Good"/>
    <n v="4"/>
  </r>
  <r>
    <s v="Shari Pickston"/>
    <s v="Male"/>
    <x v="0"/>
    <x v="3"/>
    <n v="96320"/>
    <n v="96320"/>
    <x v="1"/>
    <x v="8"/>
    <x v="0"/>
    <s v="Not Rated"/>
    <n v="0"/>
  </r>
  <r>
    <s v="Merrilee Plenty"/>
    <s v="Female"/>
    <x v="1"/>
    <x v="10"/>
    <n v="87620"/>
    <n v="87620"/>
    <x v="0"/>
    <x v="0"/>
    <x v="1"/>
    <s v="Good"/>
    <n v="4"/>
  </r>
  <r>
    <s v="Romona Dimmne"/>
    <s v="Female"/>
    <x v="1"/>
    <x v="10"/>
    <n v="48250"/>
    <n v="48250"/>
    <x v="0"/>
    <x v="5"/>
    <x v="2"/>
    <s v="Poor"/>
    <n v="2"/>
  </r>
  <r>
    <s v="Lark Ironmonger"/>
    <s v="Male"/>
    <x v="0"/>
    <x v="12"/>
    <n v="85780"/>
    <n v="85780"/>
    <x v="0"/>
    <x v="0"/>
    <x v="1"/>
    <s v="Poor"/>
    <n v="2"/>
  </r>
  <r>
    <s v="Aube Chadderton"/>
    <s v="Female"/>
    <x v="2"/>
    <x v="5"/>
    <n v="85780"/>
    <n v="85780"/>
    <x v="0"/>
    <x v="0"/>
    <x v="0"/>
    <s v="Average"/>
    <n v="3"/>
  </r>
  <r>
    <s v="Caritta Searl"/>
    <s v="Male"/>
    <x v="0"/>
    <x v="0"/>
    <n v="54010"/>
    <n v="54010"/>
    <x v="0"/>
    <x v="3"/>
    <x v="2"/>
    <s v="Poor"/>
    <n v="2"/>
  </r>
  <r>
    <s v="Ernestus O'Hengerty"/>
    <s v="Female"/>
    <x v="1"/>
    <x v="10"/>
    <n v="31020"/>
    <n v="31020"/>
    <x v="0"/>
    <x v="6"/>
    <x v="1"/>
    <s v="Average"/>
    <n v="3"/>
  </r>
  <r>
    <s v="Camilla Castle"/>
    <s v="Female"/>
    <x v="1"/>
    <x v="8"/>
    <n v="75480"/>
    <n v="75480"/>
    <x v="0"/>
    <x v="7"/>
    <x v="2"/>
    <s v="Average"/>
    <n v="3"/>
  </r>
  <r>
    <s v="Bette-ann Leafe"/>
    <s v="Male"/>
    <x v="0"/>
    <x v="5"/>
    <n v="93500"/>
    <n v="93500"/>
    <x v="1"/>
    <x v="8"/>
    <x v="1"/>
    <s v="Average"/>
    <n v="3"/>
  </r>
  <r>
    <s v="Aurelia Stanners"/>
    <s v="Female"/>
    <x v="1"/>
    <x v="6"/>
    <n v="98630"/>
    <n v="98630"/>
    <x v="1"/>
    <x v="8"/>
    <x v="0"/>
    <s v="Good"/>
    <n v="4"/>
  </r>
  <r>
    <s v="Shelby Buckland"/>
    <s v="Male"/>
    <x v="0"/>
    <x v="6"/>
    <n v="76390"/>
    <n v="76390"/>
    <x v="0"/>
    <x v="7"/>
    <x v="0"/>
    <s v="Average"/>
    <n v="3"/>
  </r>
  <r>
    <s v="Barr Faughny"/>
    <s v="Female"/>
    <x v="1"/>
    <x v="12"/>
    <n v="68010"/>
    <n v="68010"/>
    <x v="0"/>
    <x v="1"/>
    <x v="1"/>
    <s v="Average"/>
    <n v="3"/>
  </r>
  <r>
    <s v="Farris Ditchfield"/>
    <s v="Male"/>
    <x v="0"/>
    <x v="5"/>
    <n v="58030"/>
    <n v="58030"/>
    <x v="0"/>
    <x v="3"/>
    <x v="2"/>
    <s v="Good"/>
    <n v="4"/>
  </r>
  <r>
    <s v="Gerald Caple"/>
    <s v="Male"/>
    <x v="0"/>
    <x v="9"/>
    <n v="59300"/>
    <n v="59300"/>
    <x v="0"/>
    <x v="3"/>
    <x v="2"/>
    <s v="Good"/>
    <n v="4"/>
  </r>
  <r>
    <s v="Grier Kidsley"/>
    <s v="Female"/>
    <x v="1"/>
    <x v="8"/>
    <n v="51800"/>
    <n v="51800"/>
    <x v="0"/>
    <x v="3"/>
    <x v="1"/>
    <s v="Average"/>
    <n v="3"/>
  </r>
  <r>
    <s v="Yves Pawlik"/>
    <s v="Male"/>
    <x v="0"/>
    <x v="11"/>
    <n v="57930"/>
    <n v="57930"/>
    <x v="0"/>
    <x v="3"/>
    <x v="1"/>
    <s v="Very Good"/>
    <n v="5"/>
  </r>
  <r>
    <s v="Korney Bockings"/>
    <s v="Male"/>
    <x v="0"/>
    <x v="1"/>
    <n v="40530"/>
    <n v="40530"/>
    <x v="0"/>
    <x v="5"/>
    <x v="0"/>
    <s v="Average"/>
    <n v="3"/>
  </r>
  <r>
    <s v="Stephan Bussel"/>
    <s v="Male"/>
    <x v="0"/>
    <x v="10"/>
    <n v="48290"/>
    <n v="48290"/>
    <x v="0"/>
    <x v="5"/>
    <x v="2"/>
    <s v="Average"/>
    <n v="3"/>
  </r>
  <r>
    <s v="Caron Pleven"/>
    <s v="Female"/>
    <x v="2"/>
    <x v="5"/>
    <n v="48290"/>
    <n v="48290"/>
    <x v="0"/>
    <x v="5"/>
    <x v="1"/>
    <s v="Average"/>
    <n v="3"/>
  </r>
  <r>
    <s v="Jedd Moretto"/>
    <s v="Male"/>
    <x v="0"/>
    <x v="4"/>
    <n v="63720"/>
    <n v="63720"/>
    <x v="0"/>
    <x v="1"/>
    <x v="2"/>
    <s v="Very Good"/>
    <n v="5"/>
  </r>
  <r>
    <s v="Verney Sloegrave"/>
    <s v="Male"/>
    <x v="0"/>
    <x v="0"/>
    <n v="84500"/>
    <n v="84500"/>
    <x v="0"/>
    <x v="0"/>
    <x v="2"/>
    <s v="Average"/>
    <n v="3"/>
  </r>
  <r>
    <s v="Nerita Mycock"/>
    <s v="Male"/>
    <x v="0"/>
    <x v="11"/>
    <n v="67430"/>
    <n v="67430"/>
    <x v="0"/>
    <x v="1"/>
    <x v="2"/>
    <s v="Average"/>
    <n v="3"/>
  </r>
  <r>
    <s v="Mella Northam"/>
    <s v="Male"/>
    <x v="0"/>
    <x v="4"/>
    <n v="109120"/>
    <n v="109120"/>
    <x v="1"/>
    <x v="4"/>
    <x v="2"/>
    <s v="Not Rated"/>
    <n v="0"/>
  </r>
  <r>
    <s v="Thedrick Bothwell"/>
    <s v="Male"/>
    <x v="0"/>
    <x v="7"/>
    <n v="69760"/>
    <n v="69760"/>
    <x v="0"/>
    <x v="1"/>
    <x v="2"/>
    <s v="Average"/>
    <n v="3"/>
  </r>
  <r>
    <s v="Georgianne Archbutt"/>
    <s v="Female"/>
    <x v="1"/>
    <x v="6"/>
    <n v="45600"/>
    <n v="45600"/>
    <x v="0"/>
    <x v="5"/>
    <x v="2"/>
    <s v="Not Rated"/>
    <n v="0"/>
  </r>
  <r>
    <s v="Thorvald Milliken"/>
    <s v="Female"/>
    <x v="1"/>
    <x v="7"/>
    <n v="33030"/>
    <n v="33030"/>
    <x v="0"/>
    <x v="6"/>
    <x v="0"/>
    <s v="Good"/>
    <n v="4"/>
  </r>
  <r>
    <s v="Aileen McCritchie"/>
    <s v="Male"/>
    <x v="0"/>
    <x v="7"/>
    <n v="80170"/>
    <n v="80170"/>
    <x v="0"/>
    <x v="0"/>
    <x v="0"/>
    <s v="Average"/>
    <n v="3"/>
  </r>
  <r>
    <s v="Drusy MacCombe"/>
    <s v="Male"/>
    <x v="0"/>
    <x v="9"/>
    <n v="43510"/>
    <n v="43510"/>
    <x v="0"/>
    <x v="5"/>
    <x v="2"/>
    <s v="Average"/>
    <n v="3"/>
  </r>
  <r>
    <s v="Cathyleen Hurch"/>
    <s v="Female"/>
    <x v="1"/>
    <x v="0"/>
    <n v="49390"/>
    <n v="49390"/>
    <x v="0"/>
    <x v="5"/>
    <x v="0"/>
    <s v="Average"/>
    <n v="3"/>
  </r>
  <r>
    <s v="Jannel Labb"/>
    <s v="Female"/>
    <x v="1"/>
    <x v="10"/>
    <n v="47910"/>
    <n v="47910"/>
    <x v="0"/>
    <x v="5"/>
    <x v="2"/>
    <s v="Average"/>
    <n v="3"/>
  </r>
  <r>
    <s v="Cheryl Mantz"/>
    <s v="Male"/>
    <x v="0"/>
    <x v="0"/>
    <n v="35740"/>
    <n v="35740"/>
    <x v="0"/>
    <x v="6"/>
    <x v="2"/>
    <s v="Good"/>
    <n v="4"/>
  </r>
  <r>
    <s v="Madlen Ashburner"/>
    <s v="Male"/>
    <x v="0"/>
    <x v="4"/>
    <n v="42240"/>
    <n v="42240"/>
    <x v="0"/>
    <x v="5"/>
    <x v="1"/>
    <s v="Very Good"/>
    <n v="5"/>
  </r>
  <r>
    <s v="Colly Littledike"/>
    <s v="Female"/>
    <x v="1"/>
    <x v="6"/>
    <n v="117150"/>
    <n v="117150"/>
    <x v="1"/>
    <x v="2"/>
    <x v="0"/>
    <s v="Average"/>
    <n v="3"/>
  </r>
  <r>
    <s v="Karyn Creeghan"/>
    <s v="Male"/>
    <x v="0"/>
    <x v="1"/>
    <n v="36540"/>
    <n v="36540"/>
    <x v="0"/>
    <x v="6"/>
    <x v="2"/>
    <s v="Good"/>
    <n v="4"/>
  </r>
  <r>
    <s v="Edgard Irving"/>
    <s v="Undisclosed"/>
    <x v="2"/>
    <x v="10"/>
    <n v="87290"/>
    <n v="87290"/>
    <x v="0"/>
    <x v="0"/>
    <x v="2"/>
    <s v="Good"/>
    <n v="4"/>
  </r>
  <r>
    <s v="Cyril Medford"/>
    <s v="Female"/>
    <x v="1"/>
    <x v="10"/>
    <n v="85720"/>
    <n v="85720"/>
    <x v="0"/>
    <x v="0"/>
    <x v="1"/>
    <s v="Average"/>
    <n v="3"/>
  </r>
  <r>
    <s v="Kikelia Ellor"/>
    <s v="Undisclosed"/>
    <x v="2"/>
    <x v="1"/>
    <n v="34620"/>
    <n v="34620"/>
    <x v="0"/>
    <x v="6"/>
    <x v="2"/>
    <s v="Very Good"/>
    <n v="5"/>
  </r>
  <r>
    <s v="Dael Bugge"/>
    <s v="Male"/>
    <x v="0"/>
    <x v="9"/>
    <n v="62690"/>
    <n v="62690"/>
    <x v="0"/>
    <x v="1"/>
    <x v="0"/>
    <s v="Poor"/>
    <n v="2"/>
  </r>
  <r>
    <s v="Joyce Esel"/>
    <s v="Male"/>
    <x v="0"/>
    <x v="0"/>
    <n v="101390"/>
    <n v="101390"/>
    <x v="1"/>
    <x v="4"/>
    <x v="2"/>
    <s v="Average"/>
    <n v="3"/>
  </r>
  <r>
    <s v="Ferrell Skepper"/>
    <s v="Female"/>
    <x v="1"/>
    <x v="10"/>
    <n v="30250"/>
    <n v="30250"/>
    <x v="0"/>
    <x v="6"/>
    <x v="2"/>
    <s v="Average"/>
    <n v="3"/>
  </r>
  <r>
    <s v="Hannis January"/>
    <s v="Male"/>
    <x v="0"/>
    <x v="7"/>
    <n v="29530"/>
    <n v="29530"/>
    <x v="0"/>
    <x v="9"/>
    <x v="0"/>
    <s v="Not Rated"/>
    <n v="0"/>
  </r>
  <r>
    <s v="Pierson Measham"/>
    <s v="Male"/>
    <x v="0"/>
    <x v="7"/>
    <n v="103160"/>
    <n v="103160"/>
    <x v="1"/>
    <x v="4"/>
    <x v="2"/>
    <s v="Good"/>
    <n v="4"/>
  </r>
  <r>
    <s v="Xylina Pargetter"/>
    <s v="Female"/>
    <x v="1"/>
    <x v="3"/>
    <n v="109790"/>
    <n v="109790"/>
    <x v="1"/>
    <x v="4"/>
    <x v="2"/>
    <s v="Average"/>
    <n v="3"/>
  </r>
  <r>
    <s v="Aretha Ettridge"/>
    <s v="Female"/>
    <x v="1"/>
    <x v="11"/>
    <n v="33760"/>
    <n v="33760"/>
    <x v="0"/>
    <x v="6"/>
    <x v="1"/>
    <s v="Average"/>
    <n v="3"/>
  </r>
  <r>
    <s v="Joshia Farris"/>
    <s v="Female"/>
    <x v="1"/>
    <x v="3"/>
    <n v="36740"/>
    <n v="36740"/>
    <x v="0"/>
    <x v="6"/>
    <x v="2"/>
    <s v="Average"/>
    <n v="3"/>
  </r>
  <r>
    <s v="Cathi Delgardo"/>
    <s v="Male"/>
    <x v="0"/>
    <x v="8"/>
    <n v="111910"/>
    <n v="111910"/>
    <x v="1"/>
    <x v="2"/>
    <x v="1"/>
    <s v="Not Rated"/>
    <n v="0"/>
  </r>
  <r>
    <s v="Mabel Orrow"/>
    <s v="Male"/>
    <x v="0"/>
    <x v="8"/>
    <n v="31240"/>
    <n v="31240"/>
    <x v="0"/>
    <x v="6"/>
    <x v="1"/>
    <s v="Poor"/>
    <n v="2"/>
  </r>
  <r>
    <s v="Alexandros Rackley"/>
    <s v="Female"/>
    <x v="1"/>
    <x v="3"/>
    <n v="75730"/>
    <n v="75730"/>
    <x v="0"/>
    <x v="7"/>
    <x v="2"/>
    <s v="Not Rated"/>
    <n v="0"/>
  </r>
  <r>
    <s v="Mickie Dagwell"/>
    <s v="Male"/>
    <x v="0"/>
    <x v="1"/>
    <n v="50860"/>
    <n v="50860"/>
    <x v="0"/>
    <x v="3"/>
    <x v="1"/>
    <s v="Not Rated"/>
    <n v="0"/>
  </r>
  <r>
    <s v="Mariette Daymont"/>
    <s v="Female"/>
    <x v="1"/>
    <x v="0"/>
    <n v="99530"/>
    <n v="99530"/>
    <x v="1"/>
    <x v="8"/>
    <x v="0"/>
    <s v="Not Rated"/>
    <n v="0"/>
  </r>
  <r>
    <s v="Win Arthurs"/>
    <s v="Female"/>
    <x v="1"/>
    <x v="4"/>
    <n v="43200"/>
    <n v="43200"/>
    <x v="0"/>
    <x v="5"/>
    <x v="1"/>
    <s v="Very Good"/>
    <n v="5"/>
  </r>
  <r>
    <s v="Marni Jull"/>
    <s v="Female"/>
    <x v="1"/>
    <x v="6"/>
    <n v="84200"/>
    <n v="84200"/>
    <x v="0"/>
    <x v="0"/>
    <x v="1"/>
    <s v="Good"/>
    <n v="4"/>
  </r>
  <r>
    <s v="Sandy Cadden"/>
    <s v="Female"/>
    <x v="1"/>
    <x v="3"/>
    <n v="95980"/>
    <n v="95980"/>
    <x v="1"/>
    <x v="8"/>
    <x v="0"/>
    <s v="Average"/>
    <n v="3"/>
  </r>
  <r>
    <s v="Wyn Treadger"/>
    <s v="Female"/>
    <x v="1"/>
    <x v="7"/>
    <n v="69190"/>
    <n v="69190"/>
    <x v="0"/>
    <x v="1"/>
    <x v="2"/>
    <s v="Good"/>
    <n v="4"/>
  </r>
  <r>
    <s v="Marney O'Breen"/>
    <s v="Female"/>
    <x v="1"/>
    <x v="8"/>
    <n v="65920"/>
    <n v="65920"/>
    <x v="0"/>
    <x v="1"/>
    <x v="2"/>
    <s v="Good"/>
    <n v="4"/>
  </r>
  <r>
    <s v="Westbrook Brandino"/>
    <s v="Male"/>
    <x v="0"/>
    <x v="3"/>
    <n v="113620"/>
    <n v="113620"/>
    <x v="1"/>
    <x v="2"/>
    <x v="0"/>
    <s v="Poor"/>
    <n v="2"/>
  </r>
  <r>
    <s v="Sandi Labat"/>
    <s v="Male"/>
    <x v="0"/>
    <x v="0"/>
    <n v="60140"/>
    <n v="60140"/>
    <x v="0"/>
    <x v="1"/>
    <x v="1"/>
    <s v="Average"/>
    <n v="3"/>
  </r>
  <r>
    <s v="Leilah Yesinin"/>
    <s v="Female"/>
    <x v="1"/>
    <x v="10"/>
    <n v="92450"/>
    <n v="92450"/>
    <x v="1"/>
    <x v="8"/>
    <x v="2"/>
    <s v="Not Rated"/>
    <n v="0"/>
  </r>
  <r>
    <s v="Lincoln Greatex"/>
    <s v="Male"/>
    <x v="0"/>
    <x v="5"/>
    <n v="34650"/>
    <n v="34650"/>
    <x v="0"/>
    <x v="6"/>
    <x v="1"/>
    <s v="Average"/>
    <n v="3"/>
  </r>
  <r>
    <s v="Patti Dradey"/>
    <s v="Male"/>
    <x v="0"/>
    <x v="6"/>
    <n v="84740"/>
    <n v="84740"/>
    <x v="0"/>
    <x v="0"/>
    <x v="0"/>
    <s v="Average"/>
    <n v="3"/>
  </r>
  <r>
    <s v="Oona Donan"/>
    <s v="Female"/>
    <x v="1"/>
    <x v="7"/>
    <n v="88360"/>
    <n v="88360"/>
    <x v="0"/>
    <x v="0"/>
    <x v="0"/>
    <s v="Average"/>
    <n v="3"/>
  </r>
  <r>
    <s v="Burtie Moulden"/>
    <s v="Female"/>
    <x v="1"/>
    <x v="6"/>
    <n v="116220"/>
    <n v="116220"/>
    <x v="1"/>
    <x v="2"/>
    <x v="0"/>
    <s v="Poor"/>
    <n v="2"/>
  </r>
  <r>
    <s v="Mathian MacMeeking"/>
    <s v="Female"/>
    <x v="1"/>
    <x v="6"/>
    <n v="45060"/>
    <n v="45060"/>
    <x v="0"/>
    <x v="5"/>
    <x v="0"/>
    <s v="Average"/>
    <n v="3"/>
  </r>
  <r>
    <s v="Reg MacMichael"/>
    <s v="Male"/>
    <x v="0"/>
    <x v="6"/>
    <n v="106890"/>
    <n v="106890"/>
    <x v="1"/>
    <x v="4"/>
    <x v="2"/>
    <s v="Average"/>
    <n v="3"/>
  </r>
  <r>
    <s v="Ignacius Losel"/>
    <s v="Male"/>
    <x v="0"/>
    <x v="3"/>
    <n v="28480"/>
    <n v="28480"/>
    <x v="0"/>
    <x v="9"/>
    <x v="2"/>
    <s v="Poor"/>
    <n v="2"/>
  </r>
  <r>
    <s v="Tonia Moules"/>
    <s v="Female"/>
    <x v="2"/>
    <x v="7"/>
    <n v="28480"/>
    <n v="28480"/>
    <x v="0"/>
    <x v="9"/>
    <x v="1"/>
    <s v="Good"/>
    <n v="4"/>
  </r>
  <r>
    <s v="Joey Keedwell"/>
    <s v="Female"/>
    <x v="1"/>
    <x v="12"/>
    <n v="107440"/>
    <n v="107440"/>
    <x v="1"/>
    <x v="4"/>
    <x v="2"/>
    <s v="Poor"/>
    <n v="2"/>
  </r>
  <r>
    <s v="Clo Jimpson"/>
    <s v="Male"/>
    <x v="0"/>
    <x v="3"/>
    <n v="57620"/>
    <n v="57620"/>
    <x v="0"/>
    <x v="3"/>
    <x v="1"/>
    <s v="Good"/>
    <n v="4"/>
  </r>
  <r>
    <s v="Bryant Scamp"/>
    <s v="Female"/>
    <x v="1"/>
    <x v="5"/>
    <n v="29810"/>
    <n v="29810"/>
    <x v="0"/>
    <x v="9"/>
    <x v="2"/>
    <s v="Average"/>
    <n v="3"/>
  </r>
  <r>
    <s v="Mick Titman"/>
    <s v="Male"/>
    <x v="0"/>
    <x v="9"/>
    <n v="105330"/>
    <n v="105330"/>
    <x v="1"/>
    <x v="4"/>
    <x v="0"/>
    <s v="Poor"/>
    <n v="2"/>
  </r>
  <r>
    <s v="Trudie Couch"/>
    <s v="Female"/>
    <x v="1"/>
    <x v="3"/>
    <n v="43110"/>
    <n v="43110"/>
    <x v="0"/>
    <x v="5"/>
    <x v="0"/>
    <s v="Average"/>
    <n v="3"/>
  </r>
  <r>
    <s v="Cyndia Skedge"/>
    <s v="Male"/>
    <x v="0"/>
    <x v="4"/>
    <n v="52630"/>
    <n v="52630"/>
    <x v="0"/>
    <x v="3"/>
    <x v="1"/>
    <s v="Average"/>
    <n v="3"/>
  </r>
  <r>
    <s v="Francoise Godbold"/>
    <s v="Male"/>
    <x v="0"/>
    <x v="0"/>
    <n v="46350"/>
    <n v="46350"/>
    <x v="0"/>
    <x v="5"/>
    <x v="2"/>
    <s v="Average"/>
    <n v="3"/>
  </r>
  <r>
    <s v="Staford Brood"/>
    <s v="Female"/>
    <x v="2"/>
    <x v="2"/>
    <n v="39800"/>
    <n v="39800"/>
    <x v="0"/>
    <x v="6"/>
    <x v="2"/>
    <s v="Good"/>
    <n v="4"/>
  </r>
  <r>
    <s v="Filmore Fitzhenry"/>
    <s v="Male"/>
    <x v="0"/>
    <x v="5"/>
    <n v="108170"/>
    <n v="108170"/>
    <x v="1"/>
    <x v="4"/>
    <x v="2"/>
    <s v="Not Rated"/>
    <n v="0"/>
  </r>
  <r>
    <s v="Berna Dubery"/>
    <s v="Male"/>
    <x v="0"/>
    <x v="6"/>
    <n v="69730"/>
    <n v="69730"/>
    <x v="0"/>
    <x v="1"/>
    <x v="2"/>
    <s v="Very Poor"/>
    <n v="1"/>
  </r>
  <r>
    <s v="Gerrard Doorey"/>
    <s v="Male"/>
    <x v="0"/>
    <x v="8"/>
    <n v="110200"/>
    <n v="110200"/>
    <x v="1"/>
    <x v="2"/>
    <x v="1"/>
    <s v="Average"/>
    <n v="3"/>
  </r>
  <r>
    <s v="Hiram Merkle"/>
    <s v="Male"/>
    <x v="0"/>
    <x v="3"/>
    <n v="116090"/>
    <n v="116090"/>
    <x v="1"/>
    <x v="2"/>
    <x v="2"/>
    <s v="Not Rated"/>
    <n v="0"/>
  </r>
  <r>
    <s v="Zebulon Allmen"/>
    <s v="Undisclosed"/>
    <x v="2"/>
    <x v="7"/>
    <n v="52140"/>
    <n v="52140"/>
    <x v="0"/>
    <x v="3"/>
    <x v="1"/>
    <s v="Average"/>
    <n v="3"/>
  </r>
  <r>
    <s v="Kingsley Hagard"/>
    <s v="Male"/>
    <x v="0"/>
    <x v="1"/>
    <n v="32810"/>
    <n v="32810"/>
    <x v="0"/>
    <x v="6"/>
    <x v="2"/>
    <s v="Average"/>
    <n v="3"/>
  </r>
  <r>
    <s v="My Hanscome"/>
    <s v="Male"/>
    <x v="0"/>
    <x v="0"/>
    <n v="59430"/>
    <n v="59430"/>
    <x v="0"/>
    <x v="3"/>
    <x v="0"/>
    <s v="Average"/>
    <n v="3"/>
  </r>
  <r>
    <s v="Eldredge MacClure"/>
    <s v="Male"/>
    <x v="0"/>
    <x v="3"/>
    <n v="46990"/>
    <n v="46990"/>
    <x v="0"/>
    <x v="5"/>
    <x v="2"/>
    <s v="Average"/>
    <n v="3"/>
  </r>
  <r>
    <s v="Pauletta Falkus"/>
    <s v="Male"/>
    <x v="0"/>
    <x v="0"/>
    <n v="33560"/>
    <n v="33560"/>
    <x v="0"/>
    <x v="6"/>
    <x v="2"/>
    <s v="Average"/>
    <n v="3"/>
  </r>
  <r>
    <s v="Deck McCallion"/>
    <s v="Male"/>
    <x v="0"/>
    <x v="0"/>
    <n v="33890"/>
    <n v="33890"/>
    <x v="0"/>
    <x v="6"/>
    <x v="1"/>
    <s v="Average"/>
    <n v="3"/>
  </r>
  <r>
    <s v="Miguel Woolner"/>
    <s v="Male"/>
    <x v="0"/>
    <x v="9"/>
    <n v="51740"/>
    <n v="51740"/>
    <x v="0"/>
    <x v="3"/>
    <x v="2"/>
    <s v="Poor"/>
    <n v="2"/>
  </r>
  <r>
    <s v="Yolande O'Dare"/>
    <s v="Female"/>
    <x v="1"/>
    <x v="11"/>
    <n v="51650"/>
    <n v="51650"/>
    <x v="0"/>
    <x v="3"/>
    <x v="1"/>
    <s v="Good"/>
    <n v="4"/>
  </r>
  <r>
    <s v="Kit Battlestone"/>
    <s v="Female"/>
    <x v="1"/>
    <x v="10"/>
    <n v="115980"/>
    <n v="115980"/>
    <x v="1"/>
    <x v="2"/>
    <x v="1"/>
    <s v="Good"/>
    <n v="4"/>
  </r>
  <r>
    <s v="Glennis Fussen"/>
    <s v="Female"/>
    <x v="1"/>
    <x v="0"/>
    <n v="58370"/>
    <n v="58370"/>
    <x v="0"/>
    <x v="3"/>
    <x v="2"/>
    <s v="Good"/>
    <n v="4"/>
  </r>
  <r>
    <s v="Rhiamon Mollison"/>
    <s v="Female"/>
    <x v="1"/>
    <x v="10"/>
    <n v="59430"/>
    <n v="59430"/>
    <x v="0"/>
    <x v="3"/>
    <x v="1"/>
    <s v="Average"/>
    <n v="3"/>
  </r>
  <r>
    <s v="Theresita Chasmer"/>
    <s v="Female"/>
    <x v="1"/>
    <x v="8"/>
    <n v="106670"/>
    <n v="106670"/>
    <x v="1"/>
    <x v="4"/>
    <x v="0"/>
    <s v="Average"/>
    <n v="3"/>
  </r>
  <r>
    <s v="Pippy Shepperd"/>
    <s v="Female"/>
    <x v="1"/>
    <x v="11"/>
    <n v="44850"/>
    <n v="44850"/>
    <x v="0"/>
    <x v="5"/>
    <x v="2"/>
    <s v="Very Good"/>
    <n v="5"/>
  </r>
  <r>
    <s v="Petronella Marusik"/>
    <s v="Male"/>
    <x v="0"/>
    <x v="11"/>
    <n v="75600"/>
    <n v="75600"/>
    <x v="0"/>
    <x v="7"/>
    <x v="1"/>
    <s v="Average"/>
    <n v="3"/>
  </r>
  <r>
    <s v="Andria Kimpton"/>
    <s v="Male"/>
    <x v="0"/>
    <x v="8"/>
    <n v="69120"/>
    <n v="69120"/>
    <x v="0"/>
    <x v="1"/>
    <x v="1"/>
    <s v="Average"/>
    <n v="3"/>
  </r>
  <r>
    <s v="Jarad Barbrook"/>
    <s v="Female"/>
    <x v="1"/>
    <x v="5"/>
    <n v="31200"/>
    <n v="31200"/>
    <x v="0"/>
    <x v="6"/>
    <x v="1"/>
    <s v="Very Poor"/>
    <n v="1"/>
  </r>
  <r>
    <s v="Dulsea Folkes"/>
    <s v="Female"/>
    <x v="1"/>
    <x v="6"/>
    <n v="42160"/>
    <n v="42160"/>
    <x v="0"/>
    <x v="5"/>
    <x v="0"/>
    <s v="Very Good"/>
    <n v="5"/>
  </r>
  <r>
    <s v="Herschel Wareham"/>
    <s v="Male"/>
    <x v="0"/>
    <x v="6"/>
    <n v="110830"/>
    <n v="110830"/>
    <x v="1"/>
    <x v="2"/>
    <x v="2"/>
    <s v="Average"/>
    <n v="3"/>
  </r>
  <r>
    <s v="Skip Morkham"/>
    <s v="Female"/>
    <x v="1"/>
    <x v="12"/>
    <n v="83180"/>
    <n v="83180"/>
    <x v="0"/>
    <x v="0"/>
    <x v="2"/>
    <s v="Average"/>
    <n v="3"/>
  </r>
  <r>
    <s v="Merrilee Plenty"/>
    <s v="Female"/>
    <x v="1"/>
    <x v="10"/>
    <n v="87620"/>
    <n v="87620"/>
    <x v="0"/>
    <x v="0"/>
    <x v="1"/>
    <s v="Very Good"/>
    <n v="5"/>
  </r>
  <r>
    <s v="Dayle O'Luney"/>
    <s v="Female"/>
    <x v="1"/>
    <x v="10"/>
    <n v="46750"/>
    <n v="46750"/>
    <x v="0"/>
    <x v="5"/>
    <x v="1"/>
    <s v="Good"/>
    <n v="4"/>
  </r>
  <r>
    <s v="Gray Seamon"/>
    <s v="Female"/>
    <x v="1"/>
    <x v="7"/>
    <n v="78540"/>
    <n v="78540"/>
    <x v="0"/>
    <x v="7"/>
    <x v="2"/>
    <s v="Average"/>
    <n v="3"/>
  </r>
  <r>
    <s v="Krysta Elacoate"/>
    <s v="Male"/>
    <x v="0"/>
    <x v="5"/>
    <n v="106930"/>
    <n v="106930"/>
    <x v="1"/>
    <x v="4"/>
    <x v="1"/>
    <s v="Very Poor"/>
    <n v="1"/>
  </r>
  <r>
    <s v="Abramo Labbez"/>
    <s v="Female"/>
    <x v="1"/>
    <x v="10"/>
    <n v="77000"/>
    <n v="77000"/>
    <x v="0"/>
    <x v="7"/>
    <x v="0"/>
    <s v="Average"/>
    <n v="3"/>
  </r>
  <r>
    <s v="Faun Rickeard"/>
    <s v="Male"/>
    <x v="0"/>
    <x v="8"/>
    <n v="74920"/>
    <n v="74920"/>
    <x v="0"/>
    <x v="7"/>
    <x v="0"/>
    <s v="Average"/>
    <n v="3"/>
  </r>
  <r>
    <s v="Jamesy O'Ferris"/>
    <s v="Male"/>
    <x v="0"/>
    <x v="11"/>
    <n v="36550"/>
    <n v="36550"/>
    <x v="0"/>
    <x v="6"/>
    <x v="2"/>
    <s v="Average"/>
    <n v="3"/>
  </r>
  <r>
    <s v="Fanchon Furney"/>
    <s v="Male"/>
    <x v="0"/>
    <x v="11"/>
    <n v="95950"/>
    <n v="95950"/>
    <x v="1"/>
    <x v="8"/>
    <x v="1"/>
    <s v="Average"/>
    <n v="3"/>
  </r>
  <r>
    <s v="Pate Beardsley"/>
    <s v="Male"/>
    <x v="0"/>
    <x v="6"/>
    <n v="85880"/>
    <n v="85880"/>
    <x v="0"/>
    <x v="0"/>
    <x v="0"/>
    <s v="Very Good"/>
    <n v="5"/>
  </r>
  <r>
    <s v="Grady Crosgrove"/>
    <s v="Undisclosed"/>
    <x v="2"/>
    <x v="0"/>
    <n v="77910"/>
    <n v="77910"/>
    <x v="0"/>
    <x v="7"/>
    <x v="2"/>
    <s v="Average"/>
    <n v="3"/>
  </r>
  <r>
    <s v="Darcy Brewitt"/>
    <s v="Male"/>
    <x v="0"/>
    <x v="5"/>
    <n v="116670"/>
    <n v="116670"/>
    <x v="1"/>
    <x v="2"/>
    <x v="2"/>
    <s v="Average"/>
    <n v="3"/>
  </r>
  <r>
    <s v="Foss Asquez"/>
    <s v="Male"/>
    <x v="0"/>
    <x v="4"/>
    <n v="92190"/>
    <n v="92190"/>
    <x v="1"/>
    <x v="8"/>
    <x v="2"/>
    <s v="Not Rated"/>
    <n v="0"/>
  </r>
  <r>
    <s v="Gilda Richen"/>
    <s v="Female"/>
    <x v="1"/>
    <x v="4"/>
    <n v="71920"/>
    <n v="71920"/>
    <x v="0"/>
    <x v="7"/>
    <x v="1"/>
    <s v="Poor"/>
    <n v="2"/>
  </r>
  <r>
    <s v="Antonino Forsdicke"/>
    <s v="Male"/>
    <x v="0"/>
    <x v="8"/>
    <n v="66370"/>
    <n v="66370"/>
    <x v="0"/>
    <x v="1"/>
    <x v="1"/>
    <s v="Average"/>
    <n v="3"/>
  </r>
  <r>
    <s v="Jobie Basili"/>
    <s v="Female"/>
    <x v="1"/>
    <x v="0"/>
    <n v="39340"/>
    <n v="39340"/>
    <x v="0"/>
    <x v="6"/>
    <x v="2"/>
    <s v="Good"/>
    <n v="4"/>
  </r>
  <r>
    <s v="Everard Borer"/>
    <s v="Female"/>
    <x v="2"/>
    <x v="12"/>
    <n v="39340"/>
    <n v="39340"/>
    <x v="0"/>
    <x v="6"/>
    <x v="1"/>
    <s v="Average"/>
    <n v="3"/>
  </r>
  <r>
    <s v="Anni Izzard"/>
    <s v="Male"/>
    <x v="0"/>
    <x v="5"/>
    <n v="103490"/>
    <n v="103490"/>
    <x v="1"/>
    <x v="4"/>
    <x v="1"/>
    <s v="Good"/>
    <n v="4"/>
  </r>
  <r>
    <s v="Bebe Pollicott"/>
    <s v="Female"/>
    <x v="1"/>
    <x v="3"/>
    <n v="87740"/>
    <n v="87740"/>
    <x v="0"/>
    <x v="0"/>
    <x v="2"/>
    <s v="Average"/>
    <n v="3"/>
  </r>
  <r>
    <s v="Julian Andrassy"/>
    <s v="Female"/>
    <x v="1"/>
    <x v="12"/>
    <n v="113980"/>
    <n v="113980"/>
    <x v="1"/>
    <x v="2"/>
    <x v="0"/>
    <s v="Poor"/>
    <n v="2"/>
  </r>
  <r>
    <s v="Shell O'Griffin"/>
    <s v="Female"/>
    <x v="2"/>
    <x v="0"/>
    <n v="113980"/>
    <n v="113980"/>
    <x v="1"/>
    <x v="2"/>
    <x v="0"/>
    <s v="Average"/>
    <n v="3"/>
  </r>
  <r>
    <s v="Dionne Garrish"/>
    <s v="Female"/>
    <x v="1"/>
    <x v="1"/>
    <n v="41600"/>
    <n v="41600"/>
    <x v="0"/>
    <x v="5"/>
    <x v="1"/>
    <s v="Good"/>
    <n v="4"/>
  </r>
  <r>
    <s v="Gilles Jaquet"/>
    <s v="Female"/>
    <x v="1"/>
    <x v="11"/>
    <n v="76300"/>
    <n v="76300"/>
    <x v="0"/>
    <x v="7"/>
    <x v="2"/>
    <s v="Good"/>
    <n v="4"/>
  </r>
  <r>
    <s v="Alexis Gotfrey"/>
    <s v="Male"/>
    <x v="0"/>
    <x v="1"/>
    <n v="114470"/>
    <n v="114470"/>
    <x v="1"/>
    <x v="2"/>
    <x v="0"/>
    <s v="Very Good"/>
    <n v="5"/>
  </r>
  <r>
    <s v="Xavier Filipic"/>
    <s v="Female"/>
    <x v="1"/>
    <x v="12"/>
    <n v="31050"/>
    <n v="31050"/>
    <x v="0"/>
    <x v="6"/>
    <x v="2"/>
    <s v="Good"/>
    <n v="4"/>
  </r>
  <r>
    <s v="Liane Bedburrow"/>
    <s v="Female"/>
    <x v="1"/>
    <x v="9"/>
    <n v="76620"/>
    <n v="76620"/>
    <x v="0"/>
    <x v="7"/>
    <x v="1"/>
    <s v="Average"/>
    <n v="3"/>
  </r>
  <r>
    <s v="Meara Darrington"/>
    <s v="Male"/>
    <x v="0"/>
    <x v="1"/>
    <n v="76190"/>
    <n v="76190"/>
    <x v="0"/>
    <x v="7"/>
    <x v="1"/>
    <s v="Poor"/>
    <n v="2"/>
  </r>
  <r>
    <s v="Genevra Friday"/>
    <s v="Female"/>
    <x v="1"/>
    <x v="10"/>
    <n v="50450"/>
    <n v="50450"/>
    <x v="0"/>
    <x v="3"/>
    <x v="0"/>
    <s v="Average"/>
    <n v="3"/>
  </r>
  <r>
    <s v="Penni Patemore"/>
    <s v="Male"/>
    <x v="0"/>
    <x v="6"/>
    <n v="29330"/>
    <n v="29330"/>
    <x v="0"/>
    <x v="9"/>
    <x v="2"/>
    <s v="Average"/>
    <n v="3"/>
  </r>
  <r>
    <s v="Yanaton Wooster"/>
    <s v="Male"/>
    <x v="0"/>
    <x v="12"/>
    <n v="76930"/>
    <n v="76930"/>
    <x v="0"/>
    <x v="7"/>
    <x v="1"/>
    <s v="Average"/>
    <n v="3"/>
  </r>
  <r>
    <s v="Hedvige Stelfox"/>
    <s v="Female"/>
    <x v="1"/>
    <x v="5"/>
    <n v="33800"/>
    <n v="33800"/>
    <x v="0"/>
    <x v="6"/>
    <x v="1"/>
    <s v="Average"/>
    <n v="3"/>
  </r>
  <r>
    <s v="Tammy Backson"/>
    <s v="Female"/>
    <x v="1"/>
    <x v="12"/>
    <n v="44820"/>
    <n v="44820"/>
    <x v="0"/>
    <x v="5"/>
    <x v="1"/>
    <s v="Average"/>
    <n v="3"/>
  </r>
  <r>
    <s v="Delinda Snozzwell"/>
    <s v="Undisclosed"/>
    <x v="2"/>
    <x v="1"/>
    <n v="67010"/>
    <n v="67010"/>
    <x v="0"/>
    <x v="1"/>
    <x v="1"/>
    <s v="Good"/>
    <n v="4"/>
  </r>
  <r>
    <s v="Inger Chapelhow"/>
    <s v="Female"/>
    <x v="1"/>
    <x v="10"/>
    <n v="84310"/>
    <n v="84310"/>
    <x v="0"/>
    <x v="0"/>
    <x v="0"/>
    <s v="Average"/>
    <n v="3"/>
  </r>
  <r>
    <s v="Arty Duigan"/>
    <s v="Male"/>
    <x v="0"/>
    <x v="3"/>
    <n v="108600"/>
    <n v="108600"/>
    <x v="1"/>
    <x v="4"/>
    <x v="1"/>
    <s v="Very Good"/>
    <n v="5"/>
  </r>
  <r>
    <s v="Nani Brockley"/>
    <s v="Male"/>
    <x v="0"/>
    <x v="8"/>
    <n v="47000"/>
    <n v="47000"/>
    <x v="0"/>
    <x v="5"/>
    <x v="1"/>
    <s v="Good"/>
    <n v="4"/>
  </r>
  <r>
    <s v="Curtice Advani"/>
    <s v="Male"/>
    <x v="0"/>
    <x v="8"/>
    <n v="59810"/>
    <n v="59810"/>
    <x v="0"/>
    <x v="3"/>
    <x v="0"/>
    <s v="Average"/>
    <n v="3"/>
  </r>
  <r>
    <s v="Leela Eckart"/>
    <s v="Male"/>
    <x v="0"/>
    <x v="3"/>
    <n v="90340"/>
    <n v="90340"/>
    <x v="1"/>
    <x v="8"/>
    <x v="2"/>
    <s v="Average"/>
    <n v="3"/>
  </r>
  <r>
    <s v="Krystal Lambswood"/>
    <s v="Female"/>
    <x v="1"/>
    <x v="9"/>
    <n v="41600"/>
    <n v="41600"/>
    <x v="0"/>
    <x v="5"/>
    <x v="2"/>
    <s v="Poor"/>
    <n v="2"/>
  </r>
  <r>
    <s v="Cristal Demangeot"/>
    <s v="Female"/>
    <x v="1"/>
    <x v="0"/>
    <n v="72350"/>
    <n v="72350"/>
    <x v="0"/>
    <x v="7"/>
    <x v="2"/>
    <s v="Poor"/>
    <n v="2"/>
  </r>
  <r>
    <s v="Jori Ashleigh"/>
    <s v="Male"/>
    <x v="0"/>
    <x v="3"/>
    <n v="64270"/>
    <n v="64270"/>
    <x v="0"/>
    <x v="1"/>
    <x v="1"/>
    <s v="Average"/>
    <n v="3"/>
  </r>
  <r>
    <s v="Leslie Baruch"/>
    <s v="Female"/>
    <x v="1"/>
    <x v="11"/>
    <n v="103990"/>
    <n v="103990"/>
    <x v="1"/>
    <x v="4"/>
    <x v="2"/>
    <s v="Very Good"/>
    <n v="5"/>
  </r>
  <r>
    <s v="Helene Bouts"/>
    <s v="Male"/>
    <x v="0"/>
    <x v="0"/>
    <n v="70380"/>
    <n v="70380"/>
    <x v="0"/>
    <x v="7"/>
    <x v="0"/>
    <s v="Good"/>
    <n v="4"/>
  </r>
  <r>
    <s v="Eleni O'Quin"/>
    <s v="Male"/>
    <x v="0"/>
    <x v="3"/>
    <n v="89020"/>
    <n v="89020"/>
    <x v="0"/>
    <x v="0"/>
    <x v="0"/>
    <s v="Average"/>
    <n v="3"/>
  </r>
  <r>
    <s v="Alic Bagg"/>
    <s v="Male"/>
    <x v="0"/>
    <x v="3"/>
    <n v="113750"/>
    <n v="113750"/>
    <x v="1"/>
    <x v="2"/>
    <x v="2"/>
    <s v="Average"/>
    <n v="3"/>
  </r>
  <r>
    <s v="Maible Azemar"/>
    <s v="Male"/>
    <x v="2"/>
    <x v="11"/>
    <n v="113750"/>
    <n v="113750"/>
    <x v="1"/>
    <x v="2"/>
    <x v="2"/>
    <s v="Average"/>
    <n v="3"/>
  </r>
  <r>
    <s v="Abran Danielsky"/>
    <s v="Female"/>
    <x v="1"/>
    <x v="1"/>
    <n v="32720"/>
    <n v="32720"/>
    <x v="0"/>
    <x v="6"/>
    <x v="2"/>
    <s v="Average"/>
    <n v="3"/>
  </r>
  <r>
    <s v="Halette Yesenev"/>
    <s v="Male"/>
    <x v="0"/>
    <x v="6"/>
    <n v="61920"/>
    <n v="61920"/>
    <x v="0"/>
    <x v="1"/>
    <x v="2"/>
    <s v="Average"/>
    <n v="3"/>
  </r>
  <r>
    <s v="Cleveland Pottiphar"/>
    <s v="Female"/>
    <x v="1"/>
    <x v="12"/>
    <n v="74600"/>
    <n v="74600"/>
    <x v="0"/>
    <x v="7"/>
    <x v="0"/>
    <s v="Very Good"/>
    <n v="5"/>
  </r>
  <r>
    <s v="Osborn Pawle"/>
    <s v="Male"/>
    <x v="0"/>
    <x v="9"/>
    <n v="38030"/>
    <n v="38030"/>
    <x v="0"/>
    <x v="6"/>
    <x v="1"/>
    <s v="Average"/>
    <n v="3"/>
  </r>
  <r>
    <s v="Chas Happel"/>
    <s v="Female"/>
    <x v="1"/>
    <x v="6"/>
    <n v="30940"/>
    <n v="30940"/>
    <x v="0"/>
    <x v="6"/>
    <x v="2"/>
    <s v="Very Poor"/>
    <n v="1"/>
  </r>
  <r>
    <s v="Roth Bourget"/>
    <s v="Male"/>
    <x v="0"/>
    <x v="6"/>
    <n v="28870"/>
    <n v="28870"/>
    <x v="0"/>
    <x v="9"/>
    <x v="2"/>
    <s v="Average"/>
    <n v="3"/>
  </r>
  <r>
    <s v="Maisie Shotboulte"/>
    <s v="Female"/>
    <x v="1"/>
    <x v="12"/>
    <n v="71210"/>
    <n v="71210"/>
    <x v="0"/>
    <x v="7"/>
    <x v="1"/>
    <s v="Very Good"/>
    <n v="5"/>
  </r>
  <r>
    <s v="Felita Whitloe"/>
    <s v="Male"/>
    <x v="0"/>
    <x v="9"/>
    <n v="63450"/>
    <n v="63450"/>
    <x v="0"/>
    <x v="1"/>
    <x v="2"/>
    <s v="Good"/>
    <n v="4"/>
  </r>
  <r>
    <s v="Cindi McDuffy"/>
    <s v="Female"/>
    <x v="1"/>
    <x v="6"/>
    <n v="87930"/>
    <n v="87930"/>
    <x v="0"/>
    <x v="0"/>
    <x v="1"/>
    <s v="Very Poor"/>
    <n v="1"/>
  </r>
  <r>
    <s v="Murry Dryburgh"/>
    <s v="Male"/>
    <x v="0"/>
    <x v="10"/>
    <n v="69070"/>
    <n v="69070"/>
    <x v="0"/>
    <x v="1"/>
    <x v="1"/>
    <s v="Average"/>
    <n v="3"/>
  </r>
  <r>
    <s v="Dorise Labat"/>
    <s v="Male"/>
    <x v="0"/>
    <x v="7"/>
    <n v="101610"/>
    <n v="101610"/>
    <x v="1"/>
    <x v="4"/>
    <x v="2"/>
    <s v="Average"/>
    <n v="3"/>
  </r>
  <r>
    <s v="Hephzibah Summerell"/>
    <s v="Female"/>
    <x v="1"/>
    <x v="6"/>
    <n v="28310"/>
    <n v="28310"/>
    <x v="0"/>
    <x v="9"/>
    <x v="1"/>
    <s v="Average"/>
    <n v="3"/>
  </r>
  <r>
    <s v="Alyosha Riquet"/>
    <s v="Male"/>
    <x v="0"/>
    <x v="3"/>
    <n v="89840"/>
    <n v="89840"/>
    <x v="0"/>
    <x v="0"/>
    <x v="1"/>
    <s v="Very Good"/>
    <n v="5"/>
  </r>
  <r>
    <s v="Maximo Ungerecht"/>
    <s v="Male"/>
    <x v="0"/>
    <x v="4"/>
    <n v="96250"/>
    <n v="96250"/>
    <x v="1"/>
    <x v="8"/>
    <x v="0"/>
    <s v="Average"/>
    <n v="3"/>
  </r>
  <r>
    <s v="Lezlie Balmann"/>
    <s v="Male"/>
    <x v="0"/>
    <x v="8"/>
    <n v="112460"/>
    <n v="112460"/>
    <x v="1"/>
    <x v="2"/>
    <x v="2"/>
    <s v="Poor"/>
    <n v="2"/>
  </r>
  <r>
    <s v="Benny Karolovsky"/>
    <s v="Undisclosed"/>
    <x v="2"/>
    <x v="5"/>
    <n v="115440"/>
    <n v="115440"/>
    <x v="1"/>
    <x v="2"/>
    <x v="1"/>
    <s v="Average"/>
    <n v="3"/>
  </r>
  <r>
    <s v="Gretchen Callow"/>
    <s v="Female"/>
    <x v="1"/>
    <x v="9"/>
    <n v="33920"/>
    <n v="33920"/>
    <x v="0"/>
    <x v="6"/>
    <x v="2"/>
    <s v="Average"/>
    <n v="3"/>
  </r>
  <r>
    <s v="Candace Hanlon"/>
    <s v="Male"/>
    <x v="0"/>
    <x v="4"/>
    <n v="46280"/>
    <n v="46280"/>
    <x v="0"/>
    <x v="5"/>
    <x v="0"/>
    <s v="Average"/>
    <n v="3"/>
  </r>
  <r>
    <s v="Oby Sorrel"/>
    <s v="Female"/>
    <x v="1"/>
    <x v="4"/>
    <n v="58940"/>
    <n v="58940"/>
    <x v="0"/>
    <x v="3"/>
    <x v="2"/>
    <s v="Average"/>
    <n v="3"/>
  </r>
  <r>
    <s v="Cecilia Marshalleck"/>
    <s v="Female"/>
    <x v="1"/>
    <x v="12"/>
    <n v="118980"/>
    <n v="118980"/>
    <x v="1"/>
    <x v="2"/>
    <x v="1"/>
    <s v="Not Rated"/>
    <n v="0"/>
  </r>
  <r>
    <s v="Antonetta Coggeshall"/>
    <s v="Male"/>
    <x v="0"/>
    <x v="0"/>
    <n v="96750"/>
    <n v="96750"/>
    <x v="1"/>
    <x v="8"/>
    <x v="2"/>
    <s v="Average"/>
    <n v="3"/>
  </r>
  <r>
    <s v="Purcell Le Pine"/>
    <s v="Undisclosed"/>
    <x v="2"/>
    <x v="3"/>
    <n v="101220"/>
    <n v="101220"/>
    <x v="1"/>
    <x v="4"/>
    <x v="2"/>
    <s v="Good"/>
    <n v="4"/>
  </r>
  <r>
    <s v="Archibald Dyzart"/>
    <s v="Male"/>
    <x v="0"/>
    <x v="8"/>
    <n v="63020"/>
    <n v="63020"/>
    <x v="0"/>
    <x v="1"/>
    <x v="1"/>
    <s v="Average"/>
    <n v="3"/>
  </r>
  <r>
    <s v="Lil Ibberson"/>
    <s v="Male"/>
    <x v="0"/>
    <x v="7"/>
    <n v="75920"/>
    <n v="75920"/>
    <x v="0"/>
    <x v="7"/>
    <x v="2"/>
    <s v="Good"/>
    <n v="4"/>
  </r>
  <r>
    <s v="Karita Vasyanin"/>
    <s v="Male"/>
    <x v="0"/>
    <x v="3"/>
    <n v="93080"/>
    <n v="93080"/>
    <x v="1"/>
    <x v="8"/>
    <x v="0"/>
    <s v="Average"/>
    <n v="3"/>
  </r>
  <r>
    <s v="Joaquin McVitty"/>
    <s v="Male"/>
    <x v="0"/>
    <x v="0"/>
    <n v="68860"/>
    <n v="68860"/>
    <x v="0"/>
    <x v="1"/>
    <x v="0"/>
    <s v="Good"/>
    <n v="4"/>
  </r>
  <r>
    <s v="Collen Dunbleton"/>
    <s v="Male"/>
    <x v="0"/>
    <x v="1"/>
    <n v="118980"/>
    <n v="118980"/>
    <x v="1"/>
    <x v="2"/>
    <x v="1"/>
    <s v="Poor"/>
    <n v="2"/>
  </r>
  <r>
    <s v="Alysa Wankling"/>
    <s v="Undisclosed"/>
    <x v="2"/>
    <x v="3"/>
    <n v="106460"/>
    <n v="106460"/>
    <x v="1"/>
    <x v="4"/>
    <x v="0"/>
    <s v="Good"/>
    <n v="4"/>
  </r>
  <r>
    <s v="Ardella Dyment"/>
    <s v="Female"/>
    <x v="1"/>
    <x v="7"/>
    <n v="70650"/>
    <n v="70650"/>
    <x v="0"/>
    <x v="7"/>
    <x v="2"/>
    <s v="Good"/>
    <n v="4"/>
  </r>
  <r>
    <s v="Ryun Fasset"/>
    <s v="Male"/>
    <x v="2"/>
    <x v="2"/>
    <n v="101120"/>
    <n v="101120"/>
    <x v="1"/>
    <x v="4"/>
    <x v="2"/>
    <s v="Very Good"/>
    <n v="5"/>
  </r>
  <r>
    <s v="Rodina Drinan"/>
    <s v="Female"/>
    <x v="1"/>
    <x v="0"/>
    <n v="77050"/>
    <n v="77050"/>
    <x v="0"/>
    <x v="7"/>
    <x v="1"/>
    <s v="Good"/>
    <n v="4"/>
  </r>
  <r>
    <s v="Louise Lamming"/>
    <s v="Female"/>
    <x v="1"/>
    <x v="0"/>
    <n v="41930"/>
    <n v="41930"/>
    <x v="0"/>
    <x v="5"/>
    <x v="1"/>
    <s v="Poor"/>
    <n v="2"/>
  </r>
  <r>
    <s v="Marga Lorenzo"/>
    <s v="Female"/>
    <x v="1"/>
    <x v="3"/>
    <n v="89360"/>
    <n v="89360"/>
    <x v="0"/>
    <x v="0"/>
    <x v="1"/>
    <s v="Good"/>
    <n v="4"/>
  </r>
  <r>
    <s v="Alvie Keming"/>
    <s v="Female"/>
    <x v="1"/>
    <x v="3"/>
    <n v="37840"/>
    <n v="37840"/>
    <x v="0"/>
    <x v="6"/>
    <x v="2"/>
    <s v="Poor"/>
    <n v="2"/>
  </r>
  <r>
    <s v="Sheff Gerdts"/>
    <s v="Male"/>
    <x v="0"/>
    <x v="7"/>
    <n v="89160"/>
    <n v="89160"/>
    <x v="0"/>
    <x v="0"/>
    <x v="1"/>
    <s v="Average"/>
    <n v="3"/>
  </r>
  <r>
    <s v="Josie Barnson"/>
    <s v="Female"/>
    <x v="1"/>
    <x v="9"/>
    <n v="74110"/>
    <n v="74110"/>
    <x v="0"/>
    <x v="7"/>
    <x v="2"/>
    <s v="Very Good"/>
    <n v="5"/>
  </r>
  <r>
    <s v="Petey Probey"/>
    <s v="Male"/>
    <x v="0"/>
    <x v="6"/>
    <n v="31630"/>
    <n v="31630"/>
    <x v="0"/>
    <x v="6"/>
    <x v="2"/>
    <s v="Poor"/>
    <n v="2"/>
  </r>
  <r>
    <s v="Shelbi Aldin"/>
    <s v="Female"/>
    <x v="1"/>
    <x v="10"/>
    <n v="40910"/>
    <n v="40910"/>
    <x v="0"/>
    <x v="5"/>
    <x v="1"/>
    <s v="Poor"/>
    <n v="2"/>
  </r>
  <r>
    <s v="Estell Kingsland"/>
    <s v="Male"/>
    <x v="0"/>
    <x v="0"/>
    <n v="32190"/>
    <n v="32190"/>
    <x v="0"/>
    <x v="6"/>
    <x v="2"/>
    <s v="Average"/>
    <n v="3"/>
  </r>
  <r>
    <s v="Lea Chaplin"/>
    <s v="Female"/>
    <x v="1"/>
    <x v="5"/>
    <n v="73490"/>
    <n v="73490"/>
    <x v="0"/>
    <x v="7"/>
    <x v="2"/>
    <s v="Poor"/>
    <n v="2"/>
  </r>
  <r>
    <s v="Onofredo Hassan"/>
    <s v="Male"/>
    <x v="0"/>
    <x v="8"/>
    <n v="52220"/>
    <n v="52220"/>
    <x v="0"/>
    <x v="3"/>
    <x v="2"/>
    <s v="Average"/>
    <n v="3"/>
  </r>
  <r>
    <s v="Hyacinthie Braybrooke"/>
    <s v="Female"/>
    <x v="1"/>
    <x v="4"/>
    <n v="68900"/>
    <n v="68900"/>
    <x v="0"/>
    <x v="1"/>
    <x v="1"/>
    <s v="Average"/>
    <n v="3"/>
  </r>
  <r>
    <s v="Agnes Collicott"/>
    <s v="Female"/>
    <x v="1"/>
    <x v="0"/>
    <n v="83750"/>
    <n v="83750"/>
    <x v="0"/>
    <x v="0"/>
    <x v="1"/>
    <s v="Average"/>
    <n v="3"/>
  </r>
  <r>
    <s v="Margarete Blasing"/>
    <s v="Male"/>
    <x v="0"/>
    <x v="4"/>
    <n v="110970"/>
    <n v="110970"/>
    <x v="1"/>
    <x v="2"/>
    <x v="2"/>
    <s v="Not Rated"/>
    <n v="0"/>
  </r>
  <r>
    <s v="Patience Noot"/>
    <s v="Female"/>
    <x v="1"/>
    <x v="7"/>
    <n v="49520"/>
    <n v="49520"/>
    <x v="0"/>
    <x v="5"/>
    <x v="1"/>
    <s v="Average"/>
    <n v="3"/>
  </r>
  <r>
    <s v="Charmane Heistermann"/>
    <s v="Female"/>
    <x v="1"/>
    <x v="7"/>
    <n v="86560"/>
    <n v="86560"/>
    <x v="0"/>
    <x v="0"/>
    <x v="2"/>
    <s v="Average"/>
    <n v="3"/>
  </r>
  <r>
    <s v="Jamal Beagen"/>
    <s v="Female"/>
    <x v="1"/>
    <x v="4"/>
    <n v="35830"/>
    <n v="35830"/>
    <x v="0"/>
    <x v="6"/>
    <x v="2"/>
    <s v="Average"/>
    <n v="3"/>
  </r>
  <r>
    <s v="Brigid Jeffrey"/>
    <s v="Female"/>
    <x v="1"/>
    <x v="4"/>
    <n v="53910"/>
    <n v="53910"/>
    <x v="0"/>
    <x v="3"/>
    <x v="2"/>
    <s v="Good"/>
    <n v="4"/>
  </r>
  <r>
    <s v="Nelli Schoolfield"/>
    <s v="Female"/>
    <x v="1"/>
    <x v="1"/>
    <n v="109870"/>
    <n v="109870"/>
    <x v="1"/>
    <x v="4"/>
    <x v="2"/>
    <s v="Average"/>
    <n v="3"/>
  </r>
  <r>
    <s v="Abigael Basire"/>
    <s v="Male"/>
    <x v="0"/>
    <x v="1"/>
    <n v="61620"/>
    <n v="61620"/>
    <x v="0"/>
    <x v="1"/>
    <x v="1"/>
    <s v="Average"/>
    <n v="3"/>
  </r>
  <r>
    <s v="Anjanette Ferre"/>
    <s v="Undisclosed"/>
    <x v="2"/>
    <x v="5"/>
    <n v="67960"/>
    <n v="67960"/>
    <x v="0"/>
    <x v="1"/>
    <x v="1"/>
    <s v="Average"/>
    <n v="3"/>
  </r>
  <r>
    <s v="Mackenzie Hannis"/>
    <s v="Female"/>
    <x v="1"/>
    <x v="9"/>
    <n v="57000"/>
    <n v="57000"/>
    <x v="0"/>
    <x v="3"/>
    <x v="1"/>
    <s v="Very Poor"/>
    <n v="1"/>
  </r>
  <r>
    <s v="Ambros Murthwaite"/>
    <s v="Male"/>
    <x v="0"/>
    <x v="0"/>
    <n v="70610"/>
    <n v="70610"/>
    <x v="0"/>
    <x v="7"/>
    <x v="0"/>
    <s v="Average"/>
    <n v="3"/>
  </r>
  <r>
    <s v="Lek Scamaden"/>
    <s v="Female"/>
    <x v="1"/>
    <x v="9"/>
    <n v="51860"/>
    <n v="51860"/>
    <x v="0"/>
    <x v="3"/>
    <x v="1"/>
    <s v="Good"/>
    <n v="4"/>
  </r>
  <r>
    <s v="Jehu Rudeforth"/>
    <s v="Female"/>
    <x v="1"/>
    <x v="1"/>
    <n v="60130"/>
    <n v="60130"/>
    <x v="0"/>
    <x v="1"/>
    <x v="1"/>
    <s v="Average"/>
    <n v="3"/>
  </r>
  <r>
    <s v="Bert Yaakov"/>
    <s v="Male"/>
    <x v="0"/>
    <x v="10"/>
    <n v="72040"/>
    <n v="72040"/>
    <x v="0"/>
    <x v="7"/>
    <x v="2"/>
    <s v="Poor"/>
    <n v="2"/>
  </r>
  <r>
    <s v="Bordy Yatman"/>
    <s v="Female"/>
    <x v="1"/>
    <x v="8"/>
    <n v="108450"/>
    <n v="108450"/>
    <x v="1"/>
    <x v="4"/>
    <x v="0"/>
    <s v="Good"/>
    <n v="4"/>
  </r>
  <r>
    <s v="Georgie Caress"/>
    <s v="Male"/>
    <x v="0"/>
    <x v="12"/>
    <n v="58260"/>
    <n v="58260"/>
    <x v="0"/>
    <x v="3"/>
    <x v="1"/>
    <s v="Average"/>
    <n v="3"/>
  </r>
  <r>
    <s v="Mollie Hanway"/>
    <s v="Male"/>
    <x v="2"/>
    <x v="2"/>
    <n v="112650"/>
    <n v="112650"/>
    <x v="1"/>
    <x v="2"/>
    <x v="0"/>
    <s v="Average"/>
    <n v="3"/>
  </r>
  <r>
    <s v="Krysta Elacoate"/>
    <s v="Male"/>
    <x v="0"/>
    <x v="5"/>
    <n v="106930"/>
    <n v="106930"/>
    <x v="1"/>
    <x v="4"/>
    <x v="2"/>
    <s v="Average"/>
    <n v="3"/>
  </r>
  <r>
    <s v="Jolynn Lumbley"/>
    <s v="Undisclosed"/>
    <x v="2"/>
    <x v="10"/>
    <n v="70020"/>
    <n v="70020"/>
    <x v="0"/>
    <x v="7"/>
    <x v="1"/>
    <s v="Average"/>
    <n v="3"/>
  </r>
  <r>
    <s v="Gwendolyn Chrippes"/>
    <s v="Male"/>
    <x v="2"/>
    <x v="1"/>
    <n v="70020"/>
    <n v="70020"/>
    <x v="0"/>
    <x v="7"/>
    <x v="1"/>
    <s v="Good"/>
    <n v="4"/>
  </r>
  <r>
    <s v="Blythe Clipston"/>
    <s v="Female"/>
    <x v="1"/>
    <x v="5"/>
    <n v="35670"/>
    <n v="35670"/>
    <x v="0"/>
    <x v="6"/>
    <x v="2"/>
    <s v="Average"/>
    <n v="3"/>
  </r>
  <r>
    <s v="Sisely Hatchman"/>
    <s v="Female"/>
    <x v="2"/>
    <x v="0"/>
    <n v="35670"/>
    <n v="35670"/>
    <x v="0"/>
    <x v="6"/>
    <x v="2"/>
    <s v="Average"/>
    <n v="3"/>
  </r>
  <r>
    <s v="Alicea Pudsall"/>
    <s v="Male"/>
    <x v="0"/>
    <x v="11"/>
    <n v="67630"/>
    <n v="67630"/>
    <x v="0"/>
    <x v="1"/>
    <x v="1"/>
    <s v="Average"/>
    <n v="3"/>
  </r>
  <r>
    <s v="Karee Ruslinge"/>
    <s v="Female"/>
    <x v="1"/>
    <x v="5"/>
    <n v="82300"/>
    <n v="82300"/>
    <x v="0"/>
    <x v="0"/>
    <x v="2"/>
    <s v="Not Rated"/>
    <n v="0"/>
  </r>
  <r>
    <s v="Wilone O'Kielt"/>
    <s v="Female"/>
    <x v="1"/>
    <x v="7"/>
    <n v="114870"/>
    <n v="114870"/>
    <x v="1"/>
    <x v="2"/>
    <x v="0"/>
    <s v="Not Rated"/>
    <n v="0"/>
  </r>
  <r>
    <s v="Justino Chapiro"/>
    <s v="Male"/>
    <x v="0"/>
    <x v="0"/>
    <n v="71030"/>
    <n v="71030"/>
    <x v="0"/>
    <x v="7"/>
    <x v="0"/>
    <s v="Average"/>
    <n v="3"/>
  </r>
  <r>
    <s v="Maritsa Marusic"/>
    <s v="Male"/>
    <x v="0"/>
    <x v="10"/>
    <n v="52750"/>
    <n v="52750"/>
    <x v="0"/>
    <x v="3"/>
    <x v="1"/>
    <s v="Average"/>
    <n v="3"/>
  </r>
  <r>
    <s v="Sisely Gatsby"/>
    <s v="Female"/>
    <x v="1"/>
    <x v="4"/>
    <n v="85670"/>
    <n v="85670"/>
    <x v="0"/>
    <x v="0"/>
    <x v="2"/>
    <s v="Average"/>
    <n v="3"/>
  </r>
  <r>
    <s v="Shantee D'Antonio"/>
    <s v="Female"/>
    <x v="2"/>
    <x v="8"/>
    <n v="85670"/>
    <n v="85670"/>
    <x v="0"/>
    <x v="0"/>
    <x v="2"/>
    <s v="Good"/>
    <n v="4"/>
  </r>
  <r>
    <s v="Blaire Ruckman"/>
    <s v="Male"/>
    <x v="0"/>
    <x v="7"/>
    <n v="61700"/>
    <n v="61700"/>
    <x v="0"/>
    <x v="1"/>
    <x v="2"/>
    <s v="Average"/>
    <n v="3"/>
  </r>
  <r>
    <s v="William Coveny"/>
    <s v="Male"/>
    <x v="0"/>
    <x v="3"/>
    <n v="66140"/>
    <n v="66140"/>
    <x v="0"/>
    <x v="1"/>
    <x v="1"/>
    <s v="Good"/>
    <n v="4"/>
  </r>
  <r>
    <s v="Packston Joanic"/>
    <s v="Male"/>
    <x v="0"/>
    <x v="12"/>
    <n v="51860"/>
    <n v="51860"/>
    <x v="0"/>
    <x v="3"/>
    <x v="2"/>
    <s v="Good"/>
    <n v="4"/>
  </r>
  <r>
    <s v="Joana Bartocci"/>
    <s v="Male"/>
    <x v="0"/>
    <x v="5"/>
    <n v="52670"/>
    <n v="52670"/>
    <x v="0"/>
    <x v="3"/>
    <x v="1"/>
    <s v="Average"/>
    <n v="3"/>
  </r>
  <r>
    <s v="Sile Whorton"/>
    <s v="Female"/>
    <x v="1"/>
    <x v="3"/>
    <n v="61210"/>
    <n v="61210"/>
    <x v="0"/>
    <x v="1"/>
    <x v="2"/>
    <s v="Not Rated"/>
    <n v="0"/>
  </r>
  <r>
    <s v="Billi Fellgate"/>
    <s v="Female"/>
    <x v="1"/>
    <x v="7"/>
    <n v="68980"/>
    <n v="68980"/>
    <x v="0"/>
    <x v="1"/>
    <x v="2"/>
    <s v="Average"/>
    <n v="3"/>
  </r>
  <r>
    <s v="Franchot Crocken"/>
    <s v="Female"/>
    <x v="1"/>
    <x v="11"/>
    <n v="29610"/>
    <n v="29610"/>
    <x v="0"/>
    <x v="9"/>
    <x v="1"/>
    <s v="Average"/>
    <n v="3"/>
  </r>
  <r>
    <s v="Cletus McGarahan"/>
    <s v="Female"/>
    <x v="1"/>
    <x v="1"/>
    <n v="114430"/>
    <n v="114430"/>
    <x v="1"/>
    <x v="2"/>
    <x v="0"/>
    <s v="Good"/>
    <n v="4"/>
  </r>
  <r>
    <s v="Callie Duckels"/>
    <s v="Male"/>
    <x v="0"/>
    <x v="8"/>
    <n v="53760"/>
    <n v="53760"/>
    <x v="0"/>
    <x v="3"/>
    <x v="1"/>
    <s v="Average"/>
    <n v="3"/>
  </r>
  <r>
    <s v="Roselle Wandrach"/>
    <s v="Male"/>
    <x v="0"/>
    <x v="0"/>
    <n v="91310"/>
    <n v="91310"/>
    <x v="1"/>
    <x v="8"/>
    <x v="1"/>
    <s v="Average"/>
    <n v="3"/>
  </r>
  <r>
    <s v="Lishe Casemore"/>
    <s v="Male"/>
    <x v="0"/>
    <x v="6"/>
    <n v="117840"/>
    <n v="117840"/>
    <x v="1"/>
    <x v="2"/>
    <x v="2"/>
    <s v="Average"/>
    <n v="3"/>
  </r>
  <r>
    <s v="Garey Bird"/>
    <s v="Female"/>
    <x v="1"/>
    <x v="8"/>
    <n v="31830"/>
    <n v="31830"/>
    <x v="0"/>
    <x v="6"/>
    <x v="0"/>
    <s v="Average"/>
    <n v="3"/>
  </r>
  <r>
    <s v="Toby Micklewright"/>
    <s v="Male"/>
    <x v="0"/>
    <x v="3"/>
    <n v="32980"/>
    <n v="32980"/>
    <x v="0"/>
    <x v="6"/>
    <x v="0"/>
    <s v="Not Rated"/>
    <n v="0"/>
  </r>
  <r>
    <s v="Dell Molloy"/>
    <s v="Male"/>
    <x v="0"/>
    <x v="1"/>
    <n v="47360"/>
    <n v="47360"/>
    <x v="0"/>
    <x v="5"/>
    <x v="1"/>
    <s v="Poor"/>
    <n v="2"/>
  </r>
  <r>
    <s v="Fidela Dowey"/>
    <s v="Female"/>
    <x v="1"/>
    <x v="1"/>
    <n v="86740"/>
    <n v="86740"/>
    <x v="0"/>
    <x v="0"/>
    <x v="0"/>
    <s v="Very Good"/>
    <n v="5"/>
  </r>
  <r>
    <s v="Emmanuel Westrey"/>
    <s v="Female"/>
    <x v="1"/>
    <x v="4"/>
    <n v="87400"/>
    <n v="87400"/>
    <x v="0"/>
    <x v="0"/>
    <x v="2"/>
    <s v="Average"/>
    <n v="3"/>
  </r>
  <r>
    <s v="Abigael Basire"/>
    <s v="Male"/>
    <x v="0"/>
    <x v="1"/>
    <n v="61620"/>
    <n v="61620"/>
    <x v="0"/>
    <x v="1"/>
    <x v="0"/>
    <s v="Poor"/>
    <n v="2"/>
  </r>
  <r>
    <s v="Melodie Torresi"/>
    <s v="Female"/>
    <x v="1"/>
    <x v="7"/>
    <n v="75090"/>
    <n v="75090"/>
    <x v="0"/>
    <x v="7"/>
    <x v="0"/>
    <s v="Average"/>
    <n v="3"/>
  </r>
  <r>
    <s v="Dewie Stodart"/>
    <s v="Male"/>
    <x v="0"/>
    <x v="11"/>
    <n v="78020"/>
    <n v="78020"/>
    <x v="0"/>
    <x v="7"/>
    <x v="2"/>
    <s v="Average"/>
    <n v="3"/>
  </r>
  <r>
    <s v="Fred Dudeney"/>
    <s v="Male"/>
    <x v="0"/>
    <x v="6"/>
    <n v="88690"/>
    <n v="88690"/>
    <x v="0"/>
    <x v="0"/>
    <x v="1"/>
    <s v="Very Good"/>
    <n v="5"/>
  </r>
  <r>
    <s v="Giffer Berlin"/>
    <s v="Female"/>
    <x v="1"/>
    <x v="10"/>
    <n v="92340"/>
    <n v="92340"/>
    <x v="1"/>
    <x v="8"/>
    <x v="2"/>
    <s v="Good"/>
    <n v="4"/>
  </r>
  <r>
    <s v="Bealle Glentworth"/>
    <s v="Male"/>
    <x v="2"/>
    <x v="2"/>
    <n v="99480"/>
    <n v="99480"/>
    <x v="1"/>
    <x v="8"/>
    <x v="1"/>
    <s v="Poor"/>
    <n v="2"/>
  </r>
  <r>
    <s v="Van Tuxwell"/>
    <s v="Female"/>
    <x v="1"/>
    <x v="7"/>
    <n v="80700"/>
    <n v="80700"/>
    <x v="0"/>
    <x v="0"/>
    <x v="1"/>
    <s v="Poor"/>
    <n v="2"/>
  </r>
  <r>
    <s v="Sarajane Scourge"/>
    <s v="Female"/>
    <x v="1"/>
    <x v="7"/>
    <n v="58830"/>
    <n v="58830"/>
    <x v="0"/>
    <x v="3"/>
    <x v="1"/>
    <s v="Poor"/>
    <n v="2"/>
  </r>
  <r>
    <s v="Rose Shurrocks"/>
    <s v="Female"/>
    <x v="1"/>
    <x v="10"/>
    <n v="32140"/>
    <n v="32140"/>
    <x v="0"/>
    <x v="6"/>
    <x v="2"/>
    <s v="Good"/>
    <n v="4"/>
  </r>
  <r>
    <s v="Mata Fishley"/>
    <s v="Male"/>
    <x v="0"/>
    <x v="11"/>
    <n v="102520"/>
    <n v="102520"/>
    <x v="1"/>
    <x v="4"/>
    <x v="1"/>
    <s v="Poor"/>
    <n v="2"/>
  </r>
  <r>
    <s v="Irvine Blenkin"/>
    <s v="Male"/>
    <x v="0"/>
    <x v="5"/>
    <n v="79590"/>
    <n v="79590"/>
    <x v="0"/>
    <x v="7"/>
    <x v="1"/>
    <s v="Very Poor"/>
    <n v="1"/>
  </r>
  <r>
    <s v="Wald Bountiff"/>
    <s v="Female"/>
    <x v="1"/>
    <x v="4"/>
    <n v="28970"/>
    <n v="28970"/>
    <x v="0"/>
    <x v="9"/>
    <x v="0"/>
    <s v="Very Good"/>
    <n v="5"/>
  </r>
  <r>
    <s v="Leonerd Jiru"/>
    <s v="Female"/>
    <x v="2"/>
    <x v="12"/>
    <n v="28970"/>
    <n v="28970"/>
    <x v="0"/>
    <x v="9"/>
    <x v="0"/>
    <s v="Not Rated"/>
    <n v="0"/>
  </r>
  <r>
    <s v="Hinda Label"/>
    <s v="Female"/>
    <x v="1"/>
    <x v="5"/>
    <n v="92700"/>
    <n v="92700"/>
    <x v="1"/>
    <x v="8"/>
    <x v="2"/>
    <s v="Average"/>
    <n v="3"/>
  </r>
  <r>
    <s v="Irwin Kirsche"/>
    <s v="Female"/>
    <x v="1"/>
    <x v="11"/>
    <n v="36150"/>
    <n v="36150"/>
    <x v="0"/>
    <x v="6"/>
    <x v="2"/>
    <s v="Poor"/>
    <n v="2"/>
  </r>
  <r>
    <s v="Sile Whorton"/>
    <s v="Female"/>
    <x v="1"/>
    <x v="3"/>
    <n v="61210"/>
    <n v="61210"/>
    <x v="0"/>
    <x v="1"/>
    <x v="1"/>
    <s v="Average"/>
    <n v="3"/>
  </r>
  <r>
    <s v="Jill Shipsey"/>
    <s v="Male"/>
    <x v="0"/>
    <x v="11"/>
    <n v="52960"/>
    <n v="52960"/>
    <x v="0"/>
    <x v="3"/>
    <x v="0"/>
    <s v="Average"/>
    <n v="3"/>
  </r>
  <r>
    <s v="Nerissa Kavanagh"/>
    <s v="Male"/>
    <x v="0"/>
    <x v="9"/>
    <n v="84170"/>
    <n v="84170"/>
    <x v="0"/>
    <x v="0"/>
    <x v="0"/>
    <s v="Not Rated"/>
    <n v="0"/>
  </r>
  <r>
    <s v="Anabal Cooke"/>
    <s v="Female"/>
    <x v="1"/>
    <x v="8"/>
    <n v="31920"/>
    <n v="31920"/>
    <x v="0"/>
    <x v="6"/>
    <x v="2"/>
    <s v="Average"/>
    <n v="3"/>
  </r>
  <r>
    <s v="Ava Whordley"/>
    <s v="Female"/>
    <x v="1"/>
    <x v="8"/>
    <n v="104210"/>
    <n v="104210"/>
    <x v="1"/>
    <x v="4"/>
    <x v="1"/>
    <s v="Very Good"/>
    <n v="5"/>
  </r>
  <r>
    <s v="Laney Thowless"/>
    <s v="Male"/>
    <x v="2"/>
    <x v="8"/>
    <n v="104210"/>
    <n v="104210"/>
    <x v="1"/>
    <x v="4"/>
    <x v="2"/>
    <s v="Good"/>
    <n v="4"/>
  </r>
  <r>
    <s v="Ansley Gounel"/>
    <s v="Female"/>
    <x v="1"/>
    <x v="8"/>
    <n v="38440"/>
    <n v="38440"/>
    <x v="0"/>
    <x v="6"/>
    <x v="1"/>
    <s v="Poor"/>
    <n v="2"/>
  </r>
  <r>
    <s v="Cletus McGarahan"/>
    <s v="Female"/>
    <x v="1"/>
    <x v="1"/>
    <n v="114430"/>
    <n v="114430"/>
    <x v="1"/>
    <x v="2"/>
    <x v="2"/>
    <s v="Very Good"/>
    <n v="5"/>
  </r>
  <r>
    <s v="Althea Bronger"/>
    <s v="Male"/>
    <x v="0"/>
    <x v="8"/>
    <n v="104340"/>
    <n v="104340"/>
    <x v="1"/>
    <x v="4"/>
    <x v="2"/>
    <s v="Poor"/>
    <n v="2"/>
  </r>
  <r>
    <s v="Orlando Gorstidge"/>
    <s v="Male"/>
    <x v="0"/>
    <x v="12"/>
    <n v="40750"/>
    <n v="40750"/>
    <x v="0"/>
    <x v="5"/>
    <x v="0"/>
    <s v="Very Poor"/>
    <n v="1"/>
  </r>
  <r>
    <s v="Robbert Mandrier"/>
    <s v="Female"/>
    <x v="1"/>
    <x v="9"/>
    <n v="98020"/>
    <n v="98020"/>
    <x v="1"/>
    <x v="8"/>
    <x v="1"/>
    <s v="Very Good"/>
    <n v="5"/>
  </r>
  <r>
    <s v="Twila Roantree"/>
    <s v="Female"/>
    <x v="1"/>
    <x v="0"/>
    <n v="96620"/>
    <n v="96620"/>
    <x v="1"/>
    <x v="8"/>
    <x v="0"/>
    <s v="Poor"/>
    <n v="2"/>
  </r>
  <r>
    <s v="Archibald Filliskirk"/>
    <s v="Male"/>
    <x v="0"/>
    <x v="10"/>
    <n v="40400"/>
    <n v="40400"/>
    <x v="0"/>
    <x v="5"/>
    <x v="1"/>
    <s v="Very Good"/>
    <n v="5"/>
  </r>
  <r>
    <s v="Denni Wiggans"/>
    <s v="Male"/>
    <x v="0"/>
    <x v="8"/>
    <n v="81220"/>
    <n v="81220"/>
    <x v="0"/>
    <x v="0"/>
    <x v="0"/>
    <s v="Poor"/>
    <n v="2"/>
  </r>
  <r>
    <s v="Pyotr Lightewood"/>
    <s v="Male"/>
    <x v="0"/>
    <x v="9"/>
    <n v="33840"/>
    <n v="33840"/>
    <x v="0"/>
    <x v="6"/>
    <x v="0"/>
    <s v="Not Rated"/>
    <n v="0"/>
  </r>
  <r>
    <s v="Shari McNee"/>
    <s v="Male"/>
    <x v="0"/>
    <x v="10"/>
    <n v="75880"/>
    <n v="75880"/>
    <x v="0"/>
    <x v="7"/>
    <x v="0"/>
    <s v="Average"/>
    <n v="3"/>
  </r>
  <r>
    <s v="Issiah Cradick"/>
    <s v="Male"/>
    <x v="0"/>
    <x v="1"/>
    <n v="81380"/>
    <n v="81380"/>
    <x v="0"/>
    <x v="0"/>
    <x v="0"/>
    <s v="Not Rated"/>
    <n v="0"/>
  </r>
  <r>
    <s v="Nollie Courteney"/>
    <s v="Male"/>
    <x v="0"/>
    <x v="10"/>
    <n v="71490"/>
    <n v="71490"/>
    <x v="0"/>
    <x v="7"/>
    <x v="1"/>
    <s v="Not Rated"/>
    <n v="0"/>
  </r>
  <r>
    <s v="Tadio Dowdle"/>
    <s v="Female"/>
    <x v="1"/>
    <x v="8"/>
    <n v="91930"/>
    <n v="91930"/>
    <x v="1"/>
    <x v="8"/>
    <x v="2"/>
    <s v="Average"/>
    <n v="3"/>
  </r>
  <r>
    <s v="Ondrea Banfield"/>
    <s v="Female"/>
    <x v="1"/>
    <x v="1"/>
    <n v="107790"/>
    <n v="107790"/>
    <x v="1"/>
    <x v="4"/>
    <x v="2"/>
    <s v="Average"/>
    <n v="3"/>
  </r>
  <r>
    <s v="Asia Jerson"/>
    <s v="Male"/>
    <x v="2"/>
    <x v="6"/>
    <n v="107790"/>
    <n v="107790"/>
    <x v="1"/>
    <x v="4"/>
    <x v="2"/>
    <s v="Very Good"/>
    <n v="5"/>
  </r>
  <r>
    <s v="Cornie Arstall"/>
    <s v="Female"/>
    <x v="1"/>
    <x v="8"/>
    <n v="69970"/>
    <n v="69970"/>
    <x v="0"/>
    <x v="1"/>
    <x v="1"/>
    <s v="Average"/>
    <n v="3"/>
  </r>
  <r>
    <s v="Jeane Blaszczak"/>
    <s v="Female"/>
    <x v="1"/>
    <x v="1"/>
    <n v="44300"/>
    <n v="44300"/>
    <x v="0"/>
    <x v="5"/>
    <x v="0"/>
    <s v="Poor"/>
    <n v="2"/>
  </r>
  <r>
    <s v="Hogan Iles"/>
    <s v="Female"/>
    <x v="1"/>
    <x v="11"/>
    <n v="114180"/>
    <n v="114180"/>
    <x v="1"/>
    <x v="2"/>
    <x v="0"/>
    <s v="Very Good"/>
    <n v="5"/>
  </r>
  <r>
    <s v="Saundra O'Connel"/>
    <s v="Male"/>
    <x v="0"/>
    <x v="5"/>
    <n v="85330"/>
    <n v="85330"/>
    <x v="0"/>
    <x v="0"/>
    <x v="1"/>
    <s v="Average"/>
    <n v="3"/>
  </r>
  <r>
    <s v="Malva Iacovacci"/>
    <s v="Female"/>
    <x v="2"/>
    <x v="2"/>
    <n v="65130"/>
    <n v="65130"/>
    <x v="0"/>
    <x v="1"/>
    <x v="1"/>
    <s v="Average"/>
    <n v="3"/>
  </r>
  <r>
    <s v="Rosaline Wenderott"/>
    <s v="Female"/>
    <x v="1"/>
    <x v="0"/>
    <n v="36820"/>
    <n v="36820"/>
    <x v="0"/>
    <x v="6"/>
    <x v="1"/>
    <s v="Good"/>
    <n v="4"/>
  </r>
  <r>
    <s v="Bobina Teale"/>
    <s v="Male"/>
    <x v="0"/>
    <x v="12"/>
    <n v="116890"/>
    <n v="116890"/>
    <x v="1"/>
    <x v="2"/>
    <x v="2"/>
    <s v="Average"/>
    <n v="3"/>
  </r>
  <r>
    <s v="Ruby Cracie"/>
    <s v="Male"/>
    <x v="0"/>
    <x v="10"/>
    <n v="78710"/>
    <n v="78710"/>
    <x v="0"/>
    <x v="7"/>
    <x v="2"/>
    <s v="Poor"/>
    <n v="2"/>
  </r>
  <r>
    <s v="Sissy Muehle"/>
    <s v="Female"/>
    <x v="1"/>
    <x v="11"/>
    <n v="86470"/>
    <n v="86470"/>
    <x v="0"/>
    <x v="0"/>
    <x v="2"/>
    <s v="Average"/>
    <n v="3"/>
  </r>
  <r>
    <s v="Lonny Caen"/>
    <s v="Female"/>
    <x v="1"/>
    <x v="10"/>
    <n v="35980"/>
    <n v="35980"/>
    <x v="0"/>
    <x v="6"/>
    <x v="0"/>
    <s v="Good"/>
    <n v="4"/>
  </r>
  <r>
    <s v="Itch Tinklin"/>
    <s v="Female"/>
    <x v="1"/>
    <x v="4"/>
    <n v="77110"/>
    <n v="77110"/>
    <x v="0"/>
    <x v="7"/>
    <x v="1"/>
    <s v="Average"/>
    <n v="3"/>
  </r>
  <r>
    <s v="Sibyl Dunkirk"/>
    <s v="Female"/>
    <x v="1"/>
    <x v="8"/>
    <n v="86570"/>
    <n v="86570"/>
    <x v="0"/>
    <x v="0"/>
    <x v="2"/>
    <s v="Very Poor"/>
    <n v="1"/>
  </r>
  <r>
    <s v="Brodie Grimstead"/>
    <s v="Male"/>
    <x v="0"/>
    <x v="7"/>
    <n v="117850"/>
    <n v="117850"/>
    <x v="1"/>
    <x v="2"/>
    <x v="2"/>
    <s v="Good"/>
    <n v="4"/>
  </r>
  <r>
    <s v="Amitie Mawson"/>
    <s v="Female"/>
    <x v="1"/>
    <x v="12"/>
    <n v="116500"/>
    <n v="116500"/>
    <x v="1"/>
    <x v="2"/>
    <x v="0"/>
    <s v="Not Rated"/>
    <n v="0"/>
  </r>
  <r>
    <s v="Dane Wudeland"/>
    <s v="Female"/>
    <x v="1"/>
    <x v="11"/>
    <n v="80030"/>
    <n v="80030"/>
    <x v="0"/>
    <x v="0"/>
    <x v="2"/>
    <s v="Poor"/>
    <n v="2"/>
  </r>
  <r>
    <s v="Oby Sorrel"/>
    <s v="Female"/>
    <x v="1"/>
    <x v="4"/>
    <n v="58940"/>
    <n v="58940"/>
    <x v="0"/>
    <x v="3"/>
    <x v="2"/>
    <s v="Average"/>
    <n v="3"/>
  </r>
  <r>
    <s v="Yvette Bett"/>
    <s v="Male"/>
    <x v="0"/>
    <x v="5"/>
    <n v="76320"/>
    <n v="76320"/>
    <x v="0"/>
    <x v="7"/>
    <x v="0"/>
    <s v="Good"/>
    <n v="4"/>
  </r>
  <r>
    <s v="Ianthe Sayre"/>
    <s v="Male"/>
    <x v="0"/>
    <x v="4"/>
    <n v="110730"/>
    <n v="110730"/>
    <x v="1"/>
    <x v="2"/>
    <x v="1"/>
    <s v="Very Good"/>
    <n v="5"/>
  </r>
  <r>
    <s v="Jacklyn Andrioletti"/>
    <s v="Female"/>
    <x v="1"/>
    <x v="9"/>
    <n v="86990"/>
    <n v="86990"/>
    <x v="0"/>
    <x v="0"/>
    <x v="1"/>
    <s v="Poor"/>
    <n v="2"/>
  </r>
  <r>
    <s v="Eliza Hoggan"/>
    <s v="Female"/>
    <x v="2"/>
    <x v="3"/>
    <n v="86990"/>
    <n v="86990"/>
    <x v="0"/>
    <x v="0"/>
    <x v="0"/>
    <s v="Average"/>
    <n v="3"/>
  </r>
  <r>
    <s v="Conchita Soden"/>
    <s v="Male"/>
    <x v="0"/>
    <x v="12"/>
    <n v="74410"/>
    <n v="74410"/>
    <x v="0"/>
    <x v="7"/>
    <x v="1"/>
    <s v="Good"/>
    <n v="4"/>
  </r>
  <r>
    <s v="Reggie Taylerson"/>
    <s v="Male"/>
    <x v="0"/>
    <x v="12"/>
    <n v="87610"/>
    <n v="87610"/>
    <x v="0"/>
    <x v="0"/>
    <x v="0"/>
    <s v="Good"/>
    <n v="4"/>
  </r>
  <r>
    <s v="Leslie Cardoso"/>
    <s v="Female"/>
    <x v="1"/>
    <x v="7"/>
    <n v="103340"/>
    <n v="103340"/>
    <x v="1"/>
    <x v="4"/>
    <x v="1"/>
    <s v="Good"/>
    <n v="4"/>
  </r>
  <r>
    <s v="Milton Lilie"/>
    <s v="Female"/>
    <x v="1"/>
    <x v="7"/>
    <n v="46470"/>
    <n v="46470"/>
    <x v="0"/>
    <x v="5"/>
    <x v="2"/>
    <s v="Average"/>
    <n v="3"/>
  </r>
  <r>
    <s v="Aeriell Cuell"/>
    <s v="Male"/>
    <x v="0"/>
    <x v="3"/>
    <n v="108290"/>
    <n v="108290"/>
    <x v="1"/>
    <x v="4"/>
    <x v="1"/>
    <s v="Very Poor"/>
    <n v="1"/>
  </r>
  <r>
    <s v="Anne-corinne Daulby"/>
    <s v="Male"/>
    <x v="0"/>
    <x v="1"/>
    <n v="78640"/>
    <n v="78640"/>
    <x v="0"/>
    <x v="7"/>
    <x v="0"/>
    <s v="Good"/>
    <n v="4"/>
  </r>
  <r>
    <s v="Lisle Danahar"/>
    <s v="Undisclosed"/>
    <x v="2"/>
    <x v="0"/>
    <n v="75990"/>
    <n v="75990"/>
    <x v="0"/>
    <x v="7"/>
    <x v="2"/>
    <s v="Average"/>
    <n v="3"/>
  </r>
  <r>
    <s v="Bryana Loyns"/>
    <s v="Male"/>
    <x v="0"/>
    <x v="0"/>
    <n v="55280"/>
    <n v="55280"/>
    <x v="0"/>
    <x v="3"/>
    <x v="2"/>
    <s v="Average"/>
    <n v="3"/>
  </r>
  <r>
    <s v="Anjela Spancock"/>
    <s v="Undisclosed"/>
    <x v="2"/>
    <x v="11"/>
    <n v="98010"/>
    <n v="98010"/>
    <x v="1"/>
    <x v="8"/>
    <x v="0"/>
    <s v="Average"/>
    <n v="3"/>
  </r>
  <r>
    <s v="Daisie McNeice"/>
    <s v="Male"/>
    <x v="0"/>
    <x v="5"/>
    <n v="50310"/>
    <n v="50310"/>
    <x v="0"/>
    <x v="3"/>
    <x v="2"/>
    <s v="Average"/>
    <n v="3"/>
  </r>
  <r>
    <s v="Jillana Gabbitis"/>
    <s v="Male"/>
    <x v="0"/>
    <x v="12"/>
    <n v="91360"/>
    <n v="91360"/>
    <x v="1"/>
    <x v="8"/>
    <x v="2"/>
    <s v="Average"/>
    <n v="3"/>
  </r>
  <r>
    <s v="Roddy Speechley"/>
    <s v="Male"/>
    <x v="0"/>
    <x v="11"/>
    <n v="115920"/>
    <n v="115920"/>
    <x v="1"/>
    <x v="2"/>
    <x v="1"/>
    <s v="Good"/>
    <n v="4"/>
  </r>
  <r>
    <s v="Oran Buxcy"/>
    <s v="Female"/>
    <x v="1"/>
    <x v="1"/>
    <n v="56870"/>
    <n v="56870"/>
    <x v="0"/>
    <x v="3"/>
    <x v="0"/>
    <s v="Poor"/>
    <n v="2"/>
  </r>
  <r>
    <s v="Beverie Moffet"/>
    <s v="Female"/>
    <x v="1"/>
    <x v="4"/>
    <n v="75970"/>
    <n v="75970"/>
    <x v="0"/>
    <x v="7"/>
    <x v="1"/>
    <s v="Very Good"/>
    <n v="5"/>
  </r>
  <r>
    <s v="Novelia Pyffe"/>
    <s v="Male"/>
    <x v="0"/>
    <x v="11"/>
    <n v="52270"/>
    <n v="52270"/>
    <x v="0"/>
    <x v="3"/>
    <x v="2"/>
    <s v="Good"/>
    <n v="4"/>
  </r>
  <r>
    <s v="Dare Tully"/>
    <s v="Male"/>
    <x v="0"/>
    <x v="7"/>
    <n v="39780"/>
    <n v="39780"/>
    <x v="0"/>
    <x v="6"/>
    <x v="0"/>
    <s v="Not Rated"/>
    <n v="0"/>
  </r>
  <r>
    <s v="Lilyan Klimpt"/>
    <s v="Male"/>
    <x v="0"/>
    <x v="6"/>
    <n v="58960"/>
    <n v="58960"/>
    <x v="0"/>
    <x v="3"/>
    <x v="0"/>
    <s v="Average"/>
    <n v="3"/>
  </r>
  <r>
    <s v="Jo-anne Gobeau"/>
    <s v="Female"/>
    <x v="1"/>
    <x v="9"/>
    <n v="37900"/>
    <n v="37900"/>
    <x v="0"/>
    <x v="6"/>
    <x v="1"/>
    <s v="Good"/>
    <n v="4"/>
  </r>
  <r>
    <s v="Sheff Gerdts"/>
    <s v="Male"/>
    <x v="0"/>
    <x v="7"/>
    <n v="89160"/>
    <n v="89160"/>
    <x v="0"/>
    <x v="0"/>
    <x v="0"/>
    <s v="Good"/>
    <n v="4"/>
  </r>
  <r>
    <s v="Florinda Crace"/>
    <s v="Female"/>
    <x v="1"/>
    <x v="0"/>
    <n v="45510"/>
    <n v="45510"/>
    <x v="0"/>
    <x v="5"/>
    <x v="1"/>
    <s v="Good"/>
    <n v="4"/>
  </r>
  <r>
    <s v="Dominic Ortler"/>
    <s v="Female"/>
    <x v="1"/>
    <x v="8"/>
    <n v="66610"/>
    <n v="66610"/>
    <x v="0"/>
    <x v="1"/>
    <x v="1"/>
    <s v="Average"/>
    <n v="3"/>
  </r>
  <r>
    <s v="Cathrin Yanuk"/>
    <s v="Male"/>
    <x v="0"/>
    <x v="0"/>
    <n v="44120"/>
    <n v="44120"/>
    <x v="0"/>
    <x v="5"/>
    <x v="0"/>
    <s v="Very Poor"/>
    <n v="1"/>
  </r>
  <r>
    <s v="Austine Littlewood"/>
    <s v="Female"/>
    <x v="1"/>
    <x v="6"/>
    <n v="32270"/>
    <n v="32270"/>
    <x v="0"/>
    <x v="6"/>
    <x v="1"/>
    <s v="Average"/>
    <n v="3"/>
  </r>
  <r>
    <s v="Alford Gerardi"/>
    <s v="Female"/>
    <x v="1"/>
    <x v="1"/>
    <n v="37130"/>
    <n v="37130"/>
    <x v="0"/>
    <x v="6"/>
    <x v="0"/>
    <s v="Not Rated"/>
    <n v="0"/>
  </r>
  <r>
    <s v="Cullie Bourcq"/>
    <s v="Female"/>
    <x v="1"/>
    <x v="0"/>
    <n v="45590"/>
    <n v="45590"/>
    <x v="0"/>
    <x v="5"/>
    <x v="1"/>
    <s v="Good"/>
    <n v="4"/>
  </r>
  <r>
    <s v="Emanuel Beldan"/>
    <s v="Male"/>
    <x v="0"/>
    <x v="11"/>
    <n v="94070"/>
    <n v="94070"/>
    <x v="1"/>
    <x v="8"/>
    <x v="1"/>
    <s v="Average"/>
    <n v="3"/>
  </r>
  <r>
    <s v="Danica Nayshe"/>
    <s v="Female"/>
    <x v="1"/>
    <x v="6"/>
    <n v="89690"/>
    <n v="89690"/>
    <x v="0"/>
    <x v="0"/>
    <x v="2"/>
    <s v="Not Rated"/>
    <n v="0"/>
  </r>
  <r>
    <s v="Hildagard Reece"/>
    <s v="Female"/>
    <x v="1"/>
    <x v="6"/>
    <n v="41220"/>
    <n v="41220"/>
    <x v="0"/>
    <x v="5"/>
    <x v="0"/>
    <s v="Average"/>
    <n v="3"/>
  </r>
  <r>
    <s v="Kai Ryder"/>
    <s v="Female"/>
    <x v="1"/>
    <x v="11"/>
    <n v="119930"/>
    <n v="119930"/>
    <x v="1"/>
    <x v="2"/>
    <x v="0"/>
    <s v="Average"/>
    <n v="3"/>
  </r>
  <r>
    <s v="Alfred Peplay"/>
    <s v="Female"/>
    <x v="1"/>
    <x v="5"/>
    <n v="60580"/>
    <n v="60580"/>
    <x v="0"/>
    <x v="1"/>
    <x v="2"/>
    <s v="Not Rated"/>
    <n v="0"/>
  </r>
  <r>
    <s v="Jeannie Petracco"/>
    <s v="Female"/>
    <x v="1"/>
    <x v="1"/>
    <n v="94820"/>
    <n v="94820"/>
    <x v="1"/>
    <x v="8"/>
    <x v="1"/>
    <s v="Average"/>
    <n v="3"/>
  </r>
  <r>
    <s v="Brad Gumb"/>
    <s v="Male"/>
    <x v="0"/>
    <x v="11"/>
    <n v="38830"/>
    <n v="38830"/>
    <x v="0"/>
    <x v="6"/>
    <x v="2"/>
    <s v="Good"/>
    <n v="4"/>
  </r>
  <r>
    <s v="Bonnie Newland"/>
    <s v="Male"/>
    <x v="2"/>
    <x v="2"/>
    <n v="91450"/>
    <n v="91450"/>
    <x v="1"/>
    <x v="8"/>
    <x v="1"/>
    <s v="Average"/>
    <n v="3"/>
  </r>
  <r>
    <s v="Reinald Franken"/>
    <s v="Female"/>
    <x v="1"/>
    <x v="1"/>
    <n v="28870"/>
    <n v="28870"/>
    <x v="0"/>
    <x v="9"/>
    <x v="1"/>
    <s v="Very Good"/>
    <n v="5"/>
  </r>
  <r>
    <s v="Carolyn Attack"/>
    <s v="Female"/>
    <x v="1"/>
    <x v="12"/>
    <n v="70760"/>
    <n v="70760"/>
    <x v="0"/>
    <x v="7"/>
    <x v="0"/>
    <s v="Good"/>
    <n v="4"/>
  </r>
  <r>
    <s v="Bogey Hitcham"/>
    <s v="Male"/>
    <x v="0"/>
    <x v="8"/>
    <n v="106170"/>
    <n v="106170"/>
    <x v="1"/>
    <x v="4"/>
    <x v="1"/>
    <s v="Good"/>
    <n v="4"/>
  </r>
  <r>
    <s v="Naoma Cruse"/>
    <s v="Male"/>
    <x v="0"/>
    <x v="10"/>
    <n v="71540"/>
    <n v="71540"/>
    <x v="0"/>
    <x v="7"/>
    <x v="2"/>
    <s v="Average"/>
    <n v="3"/>
  </r>
  <r>
    <s v="Oates Dinan"/>
    <s v="Female"/>
    <x v="1"/>
    <x v="10"/>
    <n v="104680"/>
    <n v="104680"/>
    <x v="1"/>
    <x v="4"/>
    <x v="0"/>
    <s v="Average"/>
    <n v="3"/>
  </r>
  <r>
    <s v="Daphne Francillo"/>
    <s v="Male"/>
    <x v="0"/>
    <x v="9"/>
    <n v="63370"/>
    <n v="63370"/>
    <x v="0"/>
    <x v="1"/>
    <x v="0"/>
    <s v="Average"/>
    <n v="3"/>
  </r>
  <r>
    <s v="Kissiah Maydway"/>
    <s v="Male"/>
    <x v="0"/>
    <x v="11"/>
    <n v="106460"/>
    <n v="106460"/>
    <x v="1"/>
    <x v="4"/>
    <x v="0"/>
    <s v="Good"/>
    <n v="4"/>
  </r>
  <r>
    <s v="Trix Lutsch"/>
    <s v="Male"/>
    <x v="0"/>
    <x v="7"/>
    <n v="106400"/>
    <n v="106400"/>
    <x v="1"/>
    <x v="4"/>
    <x v="0"/>
    <s v="Average"/>
    <n v="3"/>
  </r>
  <r>
    <s v="Carolin Fieldstone"/>
    <s v="Female"/>
    <x v="1"/>
    <x v="12"/>
    <n v="36920"/>
    <n v="36920"/>
    <x v="0"/>
    <x v="6"/>
    <x v="2"/>
    <s v="Average"/>
    <n v="3"/>
  </r>
  <r>
    <s v="Dulsea Folkes"/>
    <s v="Female"/>
    <x v="1"/>
    <x v="6"/>
    <n v="42160"/>
    <n v="42160"/>
    <x v="0"/>
    <x v="5"/>
    <x v="1"/>
    <s v="Average"/>
    <n v="3"/>
  </r>
  <r>
    <s v="Corabel Luberto"/>
    <s v="Female"/>
    <x v="1"/>
    <x v="5"/>
    <n v="57820"/>
    <n v="57820"/>
    <x v="0"/>
    <x v="3"/>
    <x v="2"/>
    <s v="Average"/>
    <n v="3"/>
  </r>
  <r>
    <s v="Nicola Kiely"/>
    <s v="Female"/>
    <x v="1"/>
    <x v="7"/>
    <n v="93740"/>
    <n v="93740"/>
    <x v="1"/>
    <x v="8"/>
    <x v="2"/>
    <s v="Average"/>
    <n v="3"/>
  </r>
  <r>
    <s v="Rey Chartman"/>
    <s v="Female"/>
    <x v="1"/>
    <x v="9"/>
    <n v="93960"/>
    <n v="93960"/>
    <x v="1"/>
    <x v="8"/>
    <x v="2"/>
    <s v="Poor"/>
    <n v="2"/>
  </r>
  <r>
    <s v="Israel Farndon"/>
    <s v="Male"/>
    <x v="0"/>
    <x v="12"/>
    <n v="107220"/>
    <n v="107220"/>
    <x v="1"/>
    <x v="4"/>
    <x v="0"/>
    <s v="Average"/>
    <n v="3"/>
  </r>
  <r>
    <s v="Felipe Parkman"/>
    <s v="Female"/>
    <x v="1"/>
    <x v="9"/>
    <n v="90150"/>
    <n v="90150"/>
    <x v="1"/>
    <x v="8"/>
    <x v="1"/>
    <s v="Very Good"/>
    <n v="5"/>
  </r>
  <r>
    <s v="Margit Kunze"/>
    <s v="Male"/>
    <x v="0"/>
    <x v="1"/>
    <n v="94020"/>
    <n v="94020"/>
    <x v="1"/>
    <x v="8"/>
    <x v="1"/>
    <s v="Good"/>
    <n v="4"/>
  </r>
  <r>
    <s v="Oliy Feeney"/>
    <s v="Female"/>
    <x v="1"/>
    <x v="12"/>
    <n v="42970"/>
    <n v="42970"/>
    <x v="0"/>
    <x v="5"/>
    <x v="0"/>
    <s v="Good"/>
    <n v="4"/>
  </r>
  <r>
    <s v="Sandie Anthonies"/>
    <s v="Male"/>
    <x v="0"/>
    <x v="3"/>
    <n v="33410"/>
    <n v="33410"/>
    <x v="0"/>
    <x v="6"/>
    <x v="2"/>
    <s v="Average"/>
    <n v="3"/>
  </r>
  <r>
    <s v="Anni Dinse"/>
    <s v="Male"/>
    <x v="0"/>
    <x v="8"/>
    <n v="119670"/>
    <n v="119670"/>
    <x v="1"/>
    <x v="2"/>
    <x v="0"/>
    <s v="Average"/>
    <n v="3"/>
  </r>
  <r>
    <s v="Gaultiero Have"/>
    <s v="Male"/>
    <x v="0"/>
    <x v="11"/>
    <n v="115380"/>
    <n v="115380"/>
    <x v="1"/>
    <x v="2"/>
    <x v="2"/>
    <s v="Average"/>
    <n v="3"/>
  </r>
  <r>
    <s v="Corinna Griffiths"/>
    <s v="Male"/>
    <x v="0"/>
    <x v="4"/>
    <n v="75010"/>
    <n v="75010"/>
    <x v="0"/>
    <x v="7"/>
    <x v="2"/>
    <s v="Good"/>
    <n v="4"/>
  </r>
  <r>
    <s v="Cherlyn Barter"/>
    <s v="Female"/>
    <x v="1"/>
    <x v="11"/>
    <n v="104120"/>
    <n v="104120"/>
    <x v="1"/>
    <x v="4"/>
    <x v="1"/>
    <s v="Good"/>
    <n v="4"/>
  </r>
  <r>
    <s v="Shea Mix"/>
    <s v="Male"/>
    <x v="0"/>
    <x v="10"/>
    <n v="82680"/>
    <n v="82680"/>
    <x v="0"/>
    <x v="0"/>
    <x v="0"/>
    <s v="Very Poor"/>
    <n v="1"/>
  </r>
  <r>
    <s v="Leonidas Cavaney"/>
    <s v="Male"/>
    <x v="0"/>
    <x v="11"/>
    <n v="52250"/>
    <n v="52250"/>
    <x v="0"/>
    <x v="3"/>
    <x v="2"/>
    <s v="Very Poor"/>
    <n v="1"/>
  </r>
  <r>
    <s v="Tallie Chaikovski"/>
    <s v="Male"/>
    <x v="0"/>
    <x v="0"/>
    <n v="83190"/>
    <n v="83190"/>
    <x v="0"/>
    <x v="0"/>
    <x v="0"/>
    <s v="Average"/>
    <n v="3"/>
  </r>
  <r>
    <s v="Andria Kimpton"/>
    <s v="Male"/>
    <x v="0"/>
    <x v="8"/>
    <n v="69120"/>
    <n v="69120"/>
    <x v="0"/>
    <x v="1"/>
    <x v="2"/>
    <s v="Average"/>
    <n v="3"/>
  </r>
  <r>
    <s v="Rik Delete"/>
    <s v="Female"/>
    <x v="2"/>
    <x v="9"/>
    <n v="69120"/>
    <n v="69120"/>
    <x v="0"/>
    <x v="1"/>
    <x v="2"/>
    <s v="Good"/>
    <n v="4"/>
  </r>
  <r>
    <s v="Bill Luffman"/>
    <s v="Undisclosed"/>
    <x v="2"/>
    <x v="2"/>
    <n v="41570"/>
    <n v="41570"/>
    <x v="0"/>
    <x v="5"/>
    <x v="1"/>
    <s v="Average"/>
    <n v="3"/>
  </r>
  <r>
    <s v="Codie Gaunson"/>
    <s v="Male"/>
    <x v="0"/>
    <x v="11"/>
    <n v="83590"/>
    <n v="83590"/>
    <x v="0"/>
    <x v="0"/>
    <x v="1"/>
    <s v="Poor"/>
    <n v="2"/>
  </r>
  <r>
    <s v="Kaine Padly"/>
    <s v="Male"/>
    <x v="0"/>
    <x v="10"/>
    <n v="107700"/>
    <n v="107700"/>
    <x v="1"/>
    <x v="4"/>
    <x v="1"/>
    <s v="Very Good"/>
    <n v="5"/>
  </r>
  <r>
    <s v="Freda Legan"/>
    <s v="Female"/>
    <x v="1"/>
    <x v="0"/>
    <n v="102130"/>
    <n v="102130"/>
    <x v="1"/>
    <x v="4"/>
    <x v="2"/>
    <s v="Average"/>
    <n v="3"/>
  </r>
  <r>
    <s v="Hiram Merkle"/>
    <s v="Male"/>
    <x v="0"/>
    <x v="3"/>
    <n v="116090"/>
    <n v="116090"/>
    <x v="1"/>
    <x v="2"/>
    <x v="2"/>
    <s v="Average"/>
    <n v="3"/>
  </r>
  <r>
    <s v="Christos Wintle"/>
    <s v="Male"/>
    <x v="0"/>
    <x v="1"/>
    <n v="74360"/>
    <n v="74360"/>
    <x v="0"/>
    <x v="7"/>
    <x v="0"/>
    <s v="Good"/>
    <n v="4"/>
  </r>
  <r>
    <s v="Magnum Locksley"/>
    <s v="Female"/>
    <x v="1"/>
    <x v="6"/>
    <n v="42310"/>
    <n v="42310"/>
    <x v="0"/>
    <x v="5"/>
    <x v="1"/>
    <s v="Not Rated"/>
    <n v="0"/>
  </r>
  <r>
    <s v="Adrianne Gave"/>
    <s v="Male"/>
    <x v="0"/>
    <x v="1"/>
    <n v="78440"/>
    <n v="78440"/>
    <x v="0"/>
    <x v="7"/>
    <x v="0"/>
    <s v="Poor"/>
    <n v="2"/>
  </r>
  <r>
    <s v="Warner Carwithan"/>
    <s v="Female"/>
    <x v="1"/>
    <x v="4"/>
    <n v="113760"/>
    <n v="113760"/>
    <x v="1"/>
    <x v="2"/>
    <x v="2"/>
    <s v="Good"/>
    <n v="4"/>
  </r>
  <r>
    <s v="Appolonia Snook"/>
    <s v="Female"/>
    <x v="1"/>
    <x v="6"/>
    <n v="93880"/>
    <n v="93880"/>
    <x v="1"/>
    <x v="8"/>
    <x v="2"/>
    <s v="Average"/>
    <n v="3"/>
  </r>
  <r>
    <s v="Alikee Jecock"/>
    <s v="Female"/>
    <x v="1"/>
    <x v="3"/>
    <n v="85000"/>
    <n v="85000"/>
    <x v="0"/>
    <x v="0"/>
    <x v="2"/>
    <s v="Poor"/>
    <n v="2"/>
  </r>
  <r>
    <s v="Shay Chasney"/>
    <s v="Male"/>
    <x v="0"/>
    <x v="5"/>
    <n v="72550"/>
    <n v="72550"/>
    <x v="0"/>
    <x v="7"/>
    <x v="0"/>
    <s v="Average"/>
    <n v="3"/>
  </r>
  <r>
    <s v="Trey Jurges"/>
    <s v="Female"/>
    <x v="1"/>
    <x v="3"/>
    <n v="72360"/>
    <n v="72360"/>
    <x v="0"/>
    <x v="7"/>
    <x v="2"/>
    <s v="Poor"/>
    <n v="2"/>
  </r>
  <r>
    <s v="Tracy Renad"/>
    <s v="Female"/>
    <x v="1"/>
    <x v="11"/>
    <n v="114890"/>
    <n v="114890"/>
    <x v="1"/>
    <x v="2"/>
    <x v="1"/>
    <s v="Average"/>
    <n v="3"/>
  </r>
  <r>
    <s v="Sarajane Peachey"/>
    <s v="Female"/>
    <x v="1"/>
    <x v="12"/>
    <n v="107580"/>
    <n v="107580"/>
    <x v="1"/>
    <x v="4"/>
    <x v="1"/>
    <s v="Poor"/>
    <n v="2"/>
  </r>
  <r>
    <s v="Bili Sizey"/>
    <s v="Male"/>
    <x v="0"/>
    <x v="10"/>
    <n v="36040"/>
    <n v="36040"/>
    <x v="0"/>
    <x v="6"/>
    <x v="1"/>
    <s v="Average"/>
    <n v="3"/>
  </r>
  <r>
    <s v="Clement Penhearow"/>
    <s v="Female"/>
    <x v="2"/>
    <x v="2"/>
    <n v="58310"/>
    <n v="58310"/>
    <x v="0"/>
    <x v="3"/>
    <x v="2"/>
    <s v="Average"/>
    <n v="3"/>
  </r>
  <r>
    <s v="Shaun Kyrkeman"/>
    <s v="Male"/>
    <x v="0"/>
    <x v="8"/>
    <n v="35010"/>
    <n v="35010"/>
    <x v="0"/>
    <x v="6"/>
    <x v="2"/>
    <s v="Average"/>
    <n v="3"/>
  </r>
  <r>
    <s v="Leena Bruckshaw"/>
    <s v="Male"/>
    <x v="0"/>
    <x v="10"/>
    <n v="74280"/>
    <n v="74280"/>
    <x v="0"/>
    <x v="7"/>
    <x v="0"/>
    <s v="Average"/>
    <n v="3"/>
  </r>
  <r>
    <s v="Benni Simounet"/>
    <s v="Male"/>
    <x v="0"/>
    <x v="10"/>
    <n v="115790"/>
    <n v="115790"/>
    <x v="1"/>
    <x v="2"/>
    <x v="0"/>
    <s v="Very Poor"/>
    <n v="1"/>
  </r>
  <r>
    <s v="Kay Edling"/>
    <s v="Male"/>
    <x v="0"/>
    <x v="4"/>
    <n v="38330"/>
    <n v="38330"/>
    <x v="0"/>
    <x v="6"/>
    <x v="0"/>
    <s v="Average"/>
    <n v="3"/>
  </r>
  <r>
    <s v="Shayne Stegel"/>
    <s v="Male"/>
    <x v="0"/>
    <x v="7"/>
    <n v="70270"/>
    <n v="70270"/>
    <x v="0"/>
    <x v="7"/>
    <x v="1"/>
    <s v="Very Good"/>
    <n v="5"/>
  </r>
  <r>
    <s v="Floyd Cowgill"/>
    <s v="Male"/>
    <x v="0"/>
    <x v="4"/>
    <n v="37060"/>
    <n v="37060"/>
    <x v="0"/>
    <x v="6"/>
    <x v="2"/>
    <s v="Average"/>
    <n v="3"/>
  </r>
  <r>
    <s v="William Reeveley"/>
    <s v="Male"/>
    <x v="0"/>
    <x v="9"/>
    <n v="53870"/>
    <n v="53870"/>
    <x v="0"/>
    <x v="3"/>
    <x v="1"/>
    <s v="Good"/>
    <n v="4"/>
  </r>
  <r>
    <s v="Claretta MacQuist"/>
    <s v="Male"/>
    <x v="2"/>
    <x v="5"/>
    <n v="53870"/>
    <n v="53870"/>
    <x v="0"/>
    <x v="3"/>
    <x v="1"/>
    <s v="Average"/>
    <n v="3"/>
  </r>
  <r>
    <s v="Inger Chapelhow"/>
    <s v="Female"/>
    <x v="1"/>
    <x v="10"/>
    <n v="84310"/>
    <n v="84310"/>
    <x v="0"/>
    <x v="0"/>
    <x v="1"/>
    <s v="Good"/>
    <n v="4"/>
  </r>
  <r>
    <s v="Brien Boise"/>
    <s v="Female"/>
    <x v="1"/>
    <x v="10"/>
    <n v="58100"/>
    <n v="58100"/>
    <x v="0"/>
    <x v="3"/>
    <x v="2"/>
    <s v="Very Good"/>
    <n v="5"/>
  </r>
  <r>
    <s v="Pancho De Ortega"/>
    <s v="Male"/>
    <x v="0"/>
    <x v="4"/>
    <n v="99780"/>
    <n v="99780"/>
    <x v="1"/>
    <x v="8"/>
    <x v="2"/>
    <s v="Very Good"/>
    <n v="5"/>
  </r>
  <r>
    <s v="Edd MacKnockiter"/>
    <s v="Male"/>
    <x v="0"/>
    <x v="11"/>
    <n v="119020"/>
    <n v="119020"/>
    <x v="1"/>
    <x v="2"/>
    <x v="0"/>
    <s v="Poor"/>
    <n v="2"/>
  </r>
  <r>
    <s v="Hobie Stockbridge"/>
    <s v="Male"/>
    <x v="0"/>
    <x v="1"/>
    <n v="92940"/>
    <n v="92940"/>
    <x v="1"/>
    <x v="8"/>
    <x v="0"/>
    <s v="Good"/>
    <n v="4"/>
  </r>
  <r>
    <s v="Ludovika Plaice"/>
    <s v="Male"/>
    <x v="0"/>
    <x v="9"/>
    <n v="59670"/>
    <n v="59670"/>
    <x v="0"/>
    <x v="3"/>
    <x v="2"/>
    <s v="Not Rated"/>
    <n v="0"/>
  </r>
  <r>
    <s v="Odessa Pusill"/>
    <s v="Female"/>
    <x v="2"/>
    <x v="2"/>
    <n v="41000"/>
    <n v="41000"/>
    <x v="0"/>
    <x v="5"/>
    <x v="0"/>
    <s v="Not Rated"/>
    <n v="0"/>
  </r>
  <r>
    <s v="Caro Hainsworth"/>
    <s v="Male"/>
    <x v="0"/>
    <x v="12"/>
    <n v="77470"/>
    <n v="77470"/>
    <x v="0"/>
    <x v="7"/>
    <x v="2"/>
    <s v="Good"/>
    <n v="4"/>
  </r>
  <r>
    <s v="Nicolis Winspire"/>
    <s v="Male"/>
    <x v="0"/>
    <x v="1"/>
    <n v="45650"/>
    <n v="45650"/>
    <x v="0"/>
    <x v="5"/>
    <x v="0"/>
    <s v="Good"/>
    <n v="4"/>
  </r>
  <r>
    <s v="Niko MacGille"/>
    <s v="Female"/>
    <x v="1"/>
    <x v="1"/>
    <n v="88430"/>
    <n v="88430"/>
    <x v="0"/>
    <x v="0"/>
    <x v="0"/>
    <s v="Average"/>
    <n v="3"/>
  </r>
  <r>
    <s v="Evanne Levens"/>
    <s v="Male"/>
    <x v="0"/>
    <x v="5"/>
    <n v="36880"/>
    <n v="36880"/>
    <x v="0"/>
    <x v="6"/>
    <x v="2"/>
    <s v="Good"/>
    <n v="4"/>
  </r>
  <r>
    <s v="Trix Lutsch"/>
    <s v="Male"/>
    <x v="0"/>
    <x v="7"/>
    <n v="106400"/>
    <n v="106400"/>
    <x v="1"/>
    <x v="4"/>
    <x v="1"/>
    <s v="Poor"/>
    <n v="2"/>
  </r>
  <r>
    <s v="Michale Rolf"/>
    <s v="Male"/>
    <x v="0"/>
    <x v="6"/>
    <n v="111820"/>
    <n v="111820"/>
    <x v="1"/>
    <x v="2"/>
    <x v="0"/>
    <s v="Very Good"/>
    <n v="5"/>
  </r>
  <r>
    <s v="Cecilla Northen"/>
    <s v="Male"/>
    <x v="0"/>
    <x v="5"/>
    <n v="92870"/>
    <n v="92870"/>
    <x v="1"/>
    <x v="8"/>
    <x v="1"/>
    <s v="Average"/>
    <n v="3"/>
  </r>
  <r>
    <s v="Cyrillus Garci"/>
    <s v="Male"/>
    <x v="0"/>
    <x v="7"/>
    <n v="100360"/>
    <n v="100360"/>
    <x v="1"/>
    <x v="4"/>
    <x v="0"/>
    <s v="Average"/>
    <n v="3"/>
  </r>
  <r>
    <s v="Dayle O'Luney"/>
    <s v="Female"/>
    <x v="1"/>
    <x v="10"/>
    <n v="46750"/>
    <n v="46750"/>
    <x v="0"/>
    <x v="5"/>
    <x v="0"/>
    <s v="Average"/>
    <n v="3"/>
  </r>
  <r>
    <s v="Gunar Cockshoot"/>
    <s v="Male"/>
    <x v="0"/>
    <x v="7"/>
    <n v="48950"/>
    <n v="48950"/>
    <x v="0"/>
    <x v="5"/>
    <x v="1"/>
    <s v="Good"/>
    <n v="4"/>
  </r>
  <r>
    <s v="Silva Monte"/>
    <s v="Male"/>
    <x v="0"/>
    <x v="0"/>
    <n v="52810"/>
    <n v="52810"/>
    <x v="0"/>
    <x v="3"/>
    <x v="1"/>
    <s v="Poor"/>
    <n v="2"/>
  </r>
  <r>
    <s v="Hans Bucke"/>
    <s v="Male"/>
    <x v="0"/>
    <x v="3"/>
    <n v="78560"/>
    <n v="78560"/>
    <x v="0"/>
    <x v="7"/>
    <x v="2"/>
    <s v="Very Poor"/>
    <n v="1"/>
  </r>
  <r>
    <s v="Elia Cockton"/>
    <s v="Female"/>
    <x v="1"/>
    <x v="4"/>
    <n v="75280"/>
    <n v="75280"/>
    <x v="0"/>
    <x v="7"/>
    <x v="2"/>
    <s v="Average"/>
    <n v="3"/>
  </r>
  <r>
    <s v="Freddy Linford"/>
    <s v="Female"/>
    <x v="1"/>
    <x v="9"/>
    <n v="93130"/>
    <n v="93130"/>
    <x v="1"/>
    <x v="8"/>
    <x v="2"/>
    <s v="Poor"/>
    <n v="2"/>
  </r>
  <r>
    <s v="Gwenore Scotchmer"/>
    <s v="Female"/>
    <x v="1"/>
    <x v="7"/>
    <n v="105290"/>
    <n v="105290"/>
    <x v="1"/>
    <x v="4"/>
    <x v="2"/>
    <s v="Very Poor"/>
    <n v="1"/>
  </r>
  <r>
    <s v="Maggie Ruberti"/>
    <s v="Male"/>
    <x v="0"/>
    <x v="9"/>
    <n v="108340"/>
    <n v="108340"/>
    <x v="1"/>
    <x v="4"/>
    <x v="2"/>
    <s v="Not Rated"/>
    <n v="0"/>
  </r>
  <r>
    <s v="Desi Peniman"/>
    <s v="Female"/>
    <x v="1"/>
    <x v="3"/>
    <n v="31090"/>
    <n v="31090"/>
    <x v="0"/>
    <x v="6"/>
    <x v="2"/>
    <s v="Average"/>
    <n v="3"/>
  </r>
  <r>
    <s v="Allyce Hincham"/>
    <s v="Male"/>
    <x v="0"/>
    <x v="7"/>
    <n v="101420"/>
    <n v="101420"/>
    <x v="1"/>
    <x v="4"/>
    <x v="0"/>
    <s v="Average"/>
    <n v="3"/>
  </r>
  <r>
    <s v="Juanita Trembey"/>
    <s v="Undisclosed"/>
    <x v="2"/>
    <x v="7"/>
    <n v="54780"/>
    <n v="54780"/>
    <x v="0"/>
    <x v="3"/>
    <x v="2"/>
    <s v="Very Good"/>
    <n v="5"/>
  </r>
  <r>
    <s v="Lincoln Cord"/>
    <s v="Female"/>
    <x v="1"/>
    <x v="4"/>
    <n v="63560"/>
    <n v="63560"/>
    <x v="0"/>
    <x v="1"/>
    <x v="1"/>
    <s v="Very Good"/>
    <n v="5"/>
  </r>
  <r>
    <s v="Kerwin Blakely"/>
    <s v="Male"/>
    <x v="0"/>
    <x v="10"/>
    <n v="68480"/>
    <n v="68480"/>
    <x v="0"/>
    <x v="1"/>
    <x v="0"/>
    <s v="Poor"/>
    <n v="2"/>
  </r>
  <r>
    <s v="Granny Spencelayh"/>
    <s v="Male"/>
    <x v="0"/>
    <x v="3"/>
    <n v="99460"/>
    <n v="99460"/>
    <x v="1"/>
    <x v="8"/>
    <x v="1"/>
    <s v="Average"/>
    <n v="3"/>
  </r>
  <r>
    <s v="Collin Jagson"/>
    <s v="Male"/>
    <x v="0"/>
    <x v="6"/>
    <n v="100420"/>
    <n v="100420"/>
    <x v="1"/>
    <x v="4"/>
    <x v="1"/>
    <s v="Poor"/>
    <n v="2"/>
  </r>
  <r>
    <s v="Monti Burdus"/>
    <s v="Female"/>
    <x v="1"/>
    <x v="5"/>
    <n v="39650"/>
    <n v="39650"/>
    <x v="0"/>
    <x v="6"/>
    <x v="1"/>
    <s v="Average"/>
    <n v="3"/>
  </r>
  <r>
    <s v="Konstantin Timblett"/>
    <s v="Female"/>
    <x v="1"/>
    <x v="9"/>
    <n v="56250"/>
    <n v="56250"/>
    <x v="0"/>
    <x v="3"/>
    <x v="1"/>
    <s v="Average"/>
    <n v="3"/>
  </r>
  <r>
    <s v="Fax Scotland"/>
    <s v="Female"/>
    <x v="1"/>
    <x v="12"/>
    <n v="57640"/>
    <n v="57640"/>
    <x v="0"/>
    <x v="3"/>
    <x v="1"/>
    <s v="Average"/>
    <n v="3"/>
  </r>
  <r>
    <s v="Isidora Guido"/>
    <s v="Male"/>
    <x v="0"/>
    <x v="1"/>
    <n v="43150"/>
    <n v="43150"/>
    <x v="0"/>
    <x v="5"/>
    <x v="1"/>
    <s v="Very Good"/>
    <n v="5"/>
  </r>
  <r>
    <s v="Erv Havill"/>
    <s v="Female"/>
    <x v="1"/>
    <x v="11"/>
    <n v="106080"/>
    <n v="106080"/>
    <x v="1"/>
    <x v="4"/>
    <x v="1"/>
    <s v="Not Rated"/>
    <n v="0"/>
  </r>
  <r>
    <s v="Yoshiko Tamblingson"/>
    <s v="Male"/>
    <x v="0"/>
    <x v="0"/>
    <n v="29590"/>
    <n v="29590"/>
    <x v="0"/>
    <x v="9"/>
    <x v="2"/>
    <s v="Good"/>
    <n v="4"/>
  </r>
  <r>
    <s v="Barri Teacy"/>
    <s v="Female"/>
    <x v="1"/>
    <x v="11"/>
    <n v="86240"/>
    <n v="86240"/>
    <x v="0"/>
    <x v="0"/>
    <x v="0"/>
    <s v="Average"/>
    <n v="3"/>
  </r>
  <r>
    <s v="Alisha Bloschke"/>
    <s v="Undisclosed"/>
    <x v="2"/>
    <x v="8"/>
    <n v="36480"/>
    <n v="36480"/>
    <x v="0"/>
    <x v="6"/>
    <x v="1"/>
    <s v="Average"/>
    <n v="3"/>
  </r>
  <r>
    <s v="Jerrilee Maginot"/>
    <s v="Male"/>
    <x v="2"/>
    <x v="7"/>
    <n v="36480"/>
    <n v="36480"/>
    <x v="0"/>
    <x v="6"/>
    <x v="2"/>
    <s v="Average"/>
    <n v="3"/>
  </r>
  <r>
    <s v="Adi Seawright"/>
    <s v="Female"/>
    <x v="1"/>
    <x v="12"/>
    <n v="48590"/>
    <n v="48590"/>
    <x v="0"/>
    <x v="5"/>
    <x v="2"/>
    <s v="Very Poor"/>
    <n v="1"/>
  </r>
  <r>
    <s v="Eward Astlett"/>
    <s v="Male"/>
    <x v="0"/>
    <x v="1"/>
    <n v="41670"/>
    <n v="41670"/>
    <x v="0"/>
    <x v="5"/>
    <x v="0"/>
    <s v="Average"/>
    <n v="3"/>
  </r>
  <r>
    <s v="Chauncey Schild"/>
    <s v="Female"/>
    <x v="1"/>
    <x v="4"/>
    <n v="107340"/>
    <n v="107340"/>
    <x v="1"/>
    <x v="4"/>
    <x v="0"/>
    <s v="Very Good"/>
    <n v="5"/>
  </r>
  <r>
    <s v="Larissa Ingledow"/>
    <s v="Male"/>
    <x v="0"/>
    <x v="10"/>
    <n v="62280"/>
    <n v="62280"/>
    <x v="0"/>
    <x v="1"/>
    <x v="2"/>
    <s v="Not Rated"/>
    <n v="0"/>
  </r>
  <r>
    <s v="Orton Livick"/>
    <s v="Male"/>
    <x v="0"/>
    <x v="6"/>
    <n v="37920"/>
    <n v="37920"/>
    <x v="0"/>
    <x v="6"/>
    <x v="1"/>
    <s v="Not Rated"/>
    <n v="0"/>
  </r>
  <r>
    <s v="Jolynn Edkins"/>
    <s v="Female"/>
    <x v="2"/>
    <x v="4"/>
    <n v="37920"/>
    <n v="37920"/>
    <x v="0"/>
    <x v="6"/>
    <x v="2"/>
    <s v="Average"/>
    <n v="3"/>
  </r>
  <r>
    <s v="Beverie Moffet"/>
    <s v="Female"/>
    <x v="1"/>
    <x v="4"/>
    <n v="75970"/>
    <n v="75970"/>
    <x v="0"/>
    <x v="7"/>
    <x v="2"/>
    <s v="Average"/>
    <n v="3"/>
  </r>
  <r>
    <s v="Katey Cadany"/>
    <s v="Male"/>
    <x v="0"/>
    <x v="6"/>
    <n v="92010"/>
    <n v="92010"/>
    <x v="1"/>
    <x v="8"/>
    <x v="1"/>
    <s v="Very Poor"/>
    <n v="1"/>
  </r>
  <r>
    <s v="Alida Welman"/>
    <s v="Male"/>
    <x v="0"/>
    <x v="5"/>
    <n v="69860"/>
    <n v="69860"/>
    <x v="0"/>
    <x v="1"/>
    <x v="0"/>
    <s v="Poor"/>
    <n v="2"/>
  </r>
  <r>
    <s v="Nicole Blowfelde"/>
    <s v="Female"/>
    <x v="1"/>
    <x v="9"/>
    <n v="59560"/>
    <n v="59560"/>
    <x v="0"/>
    <x v="3"/>
    <x v="2"/>
    <s v="Very Good"/>
    <n v="5"/>
  </r>
  <r>
    <s v="Kelley Rounds"/>
    <s v="Female"/>
    <x v="1"/>
    <x v="1"/>
    <n v="114810"/>
    <n v="114810"/>
    <x v="1"/>
    <x v="2"/>
    <x v="2"/>
    <s v="Average"/>
    <n v="3"/>
  </r>
  <r>
    <s v="Felice McMurty"/>
    <s v="Female"/>
    <x v="1"/>
    <x v="8"/>
    <n v="66870"/>
    <n v="66870"/>
    <x v="0"/>
    <x v="1"/>
    <x v="1"/>
    <s v="Not Rated"/>
    <n v="0"/>
  </r>
  <r>
    <s v="Layton Kierans"/>
    <s v="Male"/>
    <x v="0"/>
    <x v="5"/>
    <n v="113790"/>
    <n v="113790"/>
    <x v="1"/>
    <x v="2"/>
    <x v="2"/>
    <s v="Very Poor"/>
    <n v="1"/>
  </r>
  <r>
    <s v="Hedwiga Ingarfield"/>
    <s v="Female"/>
    <x v="1"/>
    <x v="3"/>
    <n v="38250"/>
    <n v="38250"/>
    <x v="0"/>
    <x v="6"/>
    <x v="2"/>
    <s v="Average"/>
    <n v="3"/>
  </r>
  <r>
    <s v="Frasquito Mosley"/>
    <s v="Undisclosed"/>
    <x v="2"/>
    <x v="4"/>
    <n v="48090"/>
    <n v="48090"/>
    <x v="0"/>
    <x v="5"/>
    <x v="1"/>
    <s v="Not Rated"/>
    <n v="0"/>
  </r>
  <r>
    <s v="Amandy Jope"/>
    <s v="Male"/>
    <x v="0"/>
    <x v="11"/>
    <n v="99630"/>
    <n v="99630"/>
    <x v="1"/>
    <x v="8"/>
    <x v="1"/>
    <s v="Average"/>
    <n v="3"/>
  </r>
  <r>
    <s v="Tarrah Wordsworth"/>
    <s v="Female"/>
    <x v="1"/>
    <x v="8"/>
    <n v="86340"/>
    <n v="86340"/>
    <x v="0"/>
    <x v="0"/>
    <x v="1"/>
    <s v="Poor"/>
    <n v="2"/>
  </r>
  <r>
    <s v="Fairfax Wallsam"/>
    <s v="Undisclosed"/>
    <x v="2"/>
    <x v="0"/>
    <n v="88590"/>
    <n v="88590"/>
    <x v="0"/>
    <x v="0"/>
    <x v="1"/>
    <s v="Average"/>
    <n v="3"/>
  </r>
  <r>
    <s v="Chelsea Itzak"/>
    <s v="Male"/>
    <x v="0"/>
    <x v="4"/>
    <n v="61100"/>
    <n v="61100"/>
    <x v="0"/>
    <x v="1"/>
    <x v="2"/>
    <s v="Average"/>
    <n v="3"/>
  </r>
  <r>
    <s v="Craggie Whistlecraft"/>
    <s v="Male"/>
    <x v="0"/>
    <x v="8"/>
    <n v="71240"/>
    <n v="71240"/>
    <x v="0"/>
    <x v="7"/>
    <x v="1"/>
    <s v="Average"/>
    <n v="3"/>
  </r>
  <r>
    <s v="Faina Durand"/>
    <s v="Male"/>
    <x v="0"/>
    <x v="0"/>
    <n v="114650"/>
    <n v="114650"/>
    <x v="1"/>
    <x v="2"/>
    <x v="2"/>
    <s v="Very Poor"/>
    <n v="1"/>
  </r>
  <r>
    <s v="Joella Maevela"/>
    <s v="Female"/>
    <x v="1"/>
    <x v="0"/>
    <n v="76210"/>
    <n v="76210"/>
    <x v="0"/>
    <x v="7"/>
    <x v="2"/>
    <s v="Good"/>
    <n v="4"/>
  </r>
  <r>
    <s v="Virginia McConville"/>
    <s v="Female"/>
    <x v="1"/>
    <x v="5"/>
    <n v="76900"/>
    <n v="76900"/>
    <x v="0"/>
    <x v="7"/>
    <x v="1"/>
    <s v="Very Good"/>
    <n v="5"/>
  </r>
  <r>
    <s v="Candy Aindrais"/>
    <s v="Female"/>
    <x v="1"/>
    <x v="7"/>
    <n v="116590"/>
    <n v="116590"/>
    <x v="1"/>
    <x v="2"/>
    <x v="0"/>
    <s v="Very Good"/>
    <n v="5"/>
  </r>
  <r>
    <s v="Allene Gobbet"/>
    <s v="Female"/>
    <x v="1"/>
    <x v="1"/>
    <n v="78390"/>
    <n v="78390"/>
    <x v="0"/>
    <x v="7"/>
    <x v="1"/>
    <s v="Average"/>
    <n v="3"/>
  </r>
  <r>
    <s v="Ruthanne Beadnell"/>
    <s v="Female"/>
    <x v="1"/>
    <x v="11"/>
    <n v="103610"/>
    <n v="103610"/>
    <x v="1"/>
    <x v="4"/>
    <x v="2"/>
    <s v="Poor"/>
    <n v="2"/>
  </r>
  <r>
    <s v="Damien Netley"/>
    <s v="Male"/>
    <x v="0"/>
    <x v="1"/>
    <n v="98110"/>
    <n v="98110"/>
    <x v="1"/>
    <x v="8"/>
    <x v="1"/>
    <s v="Good"/>
    <n v="4"/>
  </r>
  <r>
    <s v="Rasia Fryatt"/>
    <s v="Female"/>
    <x v="1"/>
    <x v="5"/>
    <n v="33960"/>
    <n v="33960"/>
    <x v="0"/>
    <x v="6"/>
    <x v="0"/>
    <s v="Not Rated"/>
    <n v="0"/>
  </r>
  <r>
    <s v="Bev Lashley"/>
    <s v="Male"/>
    <x v="0"/>
    <x v="7"/>
    <n v="112110"/>
    <n v="112110"/>
    <x v="1"/>
    <x v="2"/>
    <x v="2"/>
    <s v="Not Rated"/>
    <n v="0"/>
  </r>
  <r>
    <s v="Curtice Advani"/>
    <s v="Male"/>
    <x v="0"/>
    <x v="8"/>
    <n v="59810"/>
    <n v="59810"/>
    <x v="0"/>
    <x v="3"/>
    <x v="0"/>
    <s v="Good"/>
    <n v="4"/>
  </r>
  <r>
    <s v="Madge McCloughen"/>
    <s v="Undisclosed"/>
    <x v="2"/>
    <x v="9"/>
    <n v="91310"/>
    <n v="91310"/>
    <x v="1"/>
    <x v="8"/>
    <x v="2"/>
    <s v="Average"/>
    <n v="3"/>
  </r>
  <r>
    <s v="Frasier Straw"/>
    <s v="Male"/>
    <x v="0"/>
    <x v="7"/>
    <n v="71370"/>
    <n v="71370"/>
    <x v="0"/>
    <x v="7"/>
    <x v="0"/>
    <s v="Average"/>
    <n v="3"/>
  </r>
  <r>
    <s v="Dean Biggam"/>
    <s v="Female"/>
    <x v="1"/>
    <x v="9"/>
    <n v="71570"/>
    <n v="71570"/>
    <x v="0"/>
    <x v="7"/>
    <x v="1"/>
    <s v="Not Rated"/>
    <n v="0"/>
  </r>
  <r>
    <s v="Anni Dinse"/>
    <s v="Male"/>
    <x v="0"/>
    <x v="8"/>
    <n v="119670"/>
    <n v="119670"/>
    <x v="1"/>
    <x v="2"/>
    <x v="0"/>
    <s v="Not Rated"/>
    <n v="0"/>
  </r>
  <r>
    <s v="Husein Augar"/>
    <s v="Female"/>
    <x v="1"/>
    <x v="12"/>
    <n v="67910"/>
    <n v="67910"/>
    <x v="0"/>
    <x v="1"/>
    <x v="2"/>
    <s v="Average"/>
    <n v="3"/>
  </r>
  <r>
    <s v="Shaylyn Ransbury"/>
    <s v="Female"/>
    <x v="1"/>
    <x v="4"/>
    <n v="100370"/>
    <n v="100370"/>
    <x v="1"/>
    <x v="4"/>
    <x v="1"/>
    <s v="Average"/>
    <n v="3"/>
  </r>
  <r>
    <s v="Christoph Stretton"/>
    <s v="Female"/>
    <x v="1"/>
    <x v="7"/>
    <n v="90240"/>
    <n v="90240"/>
    <x v="1"/>
    <x v="8"/>
    <x v="1"/>
    <s v="Poor"/>
    <n v="2"/>
  </r>
  <r>
    <s v="Jordain Cyster"/>
    <s v="Female"/>
    <x v="1"/>
    <x v="1"/>
    <n v="75870"/>
    <n v="75870"/>
    <x v="0"/>
    <x v="7"/>
    <x v="2"/>
    <s v="Average"/>
    <n v="3"/>
  </r>
  <r>
    <s v="Malory Biles"/>
    <s v="Female"/>
    <x v="1"/>
    <x v="9"/>
    <n v="58740"/>
    <n v="58740"/>
    <x v="0"/>
    <x v="3"/>
    <x v="2"/>
    <s v="Not Rated"/>
    <n v="0"/>
  </r>
  <r>
    <s v="Adey Ryal"/>
    <s v="Female"/>
    <x v="1"/>
    <x v="3"/>
    <n v="32500"/>
    <n v="32500"/>
    <x v="0"/>
    <x v="6"/>
    <x v="0"/>
    <s v="Average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5">
  <r>
    <s v="Ches Bonnell"/>
    <s v="Male"/>
    <s v="Male"/>
    <s v="Sales"/>
    <n v="88050"/>
    <n v="88050"/>
    <s v="Below Minimum"/>
    <s v="₦80,000 - ₦89,999"/>
    <x v="0"/>
    <s v="Very Good"/>
    <n v="5"/>
    <n v="0.2"/>
    <n v="17610"/>
    <n v="105660"/>
  </r>
  <r>
    <s v="Garwin Peasegood"/>
    <s v="Female"/>
    <s v="Female"/>
    <s v="Engineering"/>
    <n v="68220"/>
    <n v="68220"/>
    <s v="Below Minimum"/>
    <s v="₦60,000 - ₦69,999"/>
    <x v="0"/>
    <s v="Good"/>
    <n v="4"/>
    <n v="0.15"/>
    <n v="10233"/>
    <n v="78453"/>
  </r>
  <r>
    <s v="Sidoney Yitzhok"/>
    <s v="Female"/>
    <s v="Undisclosed"/>
    <s v="Unknown"/>
    <n v="118440"/>
    <n v="118440"/>
    <s v="Compliant"/>
    <s v="₦110,000 - ₦119,999"/>
    <x v="1"/>
    <s v="Not Rated"/>
    <n v="0"/>
    <n v="0"/>
    <n v="0"/>
    <n v="118440"/>
  </r>
  <r>
    <s v="Saunders Blumson"/>
    <s v="Undisclosed"/>
    <s v="Undisclosed"/>
    <s v="Legal"/>
    <n v="56370"/>
    <n v="56370"/>
    <s v="Below Minimum"/>
    <s v="₦50,000 - ₦59,999"/>
    <x v="2"/>
    <s v="Very Good"/>
    <n v="5"/>
    <n v="0.2"/>
    <n v="11274"/>
    <n v="67644"/>
  </r>
  <r>
    <s v="Gardy Grigorey"/>
    <s v="Female"/>
    <s v="Female"/>
    <s v="Support"/>
    <n v="107090"/>
    <n v="107090"/>
    <s v="Compliant"/>
    <s v="₦100,000 - ₦109,999"/>
    <x v="2"/>
    <s v="Poor"/>
    <n v="2"/>
    <n v="0.05"/>
    <n v="5354.5"/>
    <n v="112444.5"/>
  </r>
  <r>
    <s v="Marlie Charsley"/>
    <s v="Male"/>
    <s v="Male"/>
    <s v="Support"/>
    <n v="108450"/>
    <n v="108450"/>
    <s v="Compliant"/>
    <s v="₦100,000 - ₦109,999"/>
    <x v="1"/>
    <s v="Poor"/>
    <n v="2"/>
    <n v="0.05"/>
    <n v="5422.5"/>
    <n v="113872.5"/>
  </r>
  <r>
    <s v="Adella Hartshorne"/>
    <s v="Female"/>
    <s v="Female"/>
    <s v="Human Resources"/>
    <n v="41160"/>
    <n v="41160"/>
    <s v="Below Minimum"/>
    <s v="₦40,000 - ₦49,999"/>
    <x v="0"/>
    <s v="Average"/>
    <n v="3"/>
    <n v="0.1"/>
    <n v="4116"/>
    <n v="45276"/>
  </r>
  <r>
    <s v="Rasla Fisby"/>
    <s v="Male"/>
    <s v="Male"/>
    <s v="Legal"/>
    <n v="109000"/>
    <n v="109000"/>
    <s v="Compliant"/>
    <s v="₦100,000 - ₦109,999"/>
    <x v="1"/>
    <s v="Very Good"/>
    <n v="5"/>
    <n v="0.2"/>
    <n v="21800"/>
    <n v="130800"/>
  </r>
  <r>
    <s v="Rayna Gamlin"/>
    <s v="Undisclosed"/>
    <s v="Undisclosed"/>
    <s v="Services"/>
    <n v="109000"/>
    <n v="109000"/>
    <s v="Compliant"/>
    <s v="₦100,000 - ₦109,999"/>
    <x v="1"/>
    <s v="Average"/>
    <n v="3"/>
    <n v="0.1"/>
    <n v="10900"/>
    <n v="119900"/>
  </r>
  <r>
    <s v="Willi Vasey"/>
    <s v="Female"/>
    <s v="Female"/>
    <s v="Support"/>
    <n v="43020"/>
    <n v="43020"/>
    <s v="Below Minimum"/>
    <s v="₦40,000 - ₦49,999"/>
    <x v="2"/>
    <s v="Average"/>
    <n v="3"/>
    <n v="0.1"/>
    <n v="4302"/>
    <n v="47322"/>
  </r>
  <r>
    <s v="Selby Hacker"/>
    <s v="Male"/>
    <s v="Male"/>
    <s v="Business Development"/>
    <n v="37800"/>
    <n v="37800"/>
    <s v="Below Minimum"/>
    <s v="₦30,000 - ₦39,999"/>
    <x v="0"/>
    <s v="Average"/>
    <n v="3"/>
    <n v="0.1"/>
    <n v="3780"/>
    <n v="41580"/>
  </r>
  <r>
    <s v="Stefa Eggleston"/>
    <s v="Male"/>
    <s v="Male"/>
    <s v="Sales"/>
    <n v="88380"/>
    <n v="88380"/>
    <s v="Below Minimum"/>
    <s v="₦80,000 - ₦89,999"/>
    <x v="2"/>
    <s v="Average"/>
    <n v="3"/>
    <n v="0.1"/>
    <n v="8838"/>
    <n v="97218"/>
  </r>
  <r>
    <s v="Phylys Benitez"/>
    <s v="Female"/>
    <s v="Female"/>
    <s v="Product Management"/>
    <n v="84420"/>
    <n v="84420"/>
    <s v="Below Minimum"/>
    <s v="₦80,000 - ₦89,999"/>
    <x v="1"/>
    <s v="Average"/>
    <n v="3"/>
    <n v="0.1"/>
    <n v="8442"/>
    <n v="92862"/>
  </r>
  <r>
    <s v="Ronnie Sinyard"/>
    <s v="Female"/>
    <s v="Female"/>
    <s v="Legal"/>
    <n v="101760"/>
    <n v="101760"/>
    <s v="Compliant"/>
    <s v="₦100,000 - ₦109,999"/>
    <x v="1"/>
    <s v="Good"/>
    <n v="4"/>
    <n v="0.15"/>
    <n v="15264"/>
    <n v="117024"/>
  </r>
  <r>
    <s v="Axel Grigaut"/>
    <s v="Male"/>
    <s v="Male"/>
    <s v="Sales"/>
    <n v="110780"/>
    <n v="110780"/>
    <s v="Compliant"/>
    <s v="₦110,000 - ₦119,999"/>
    <x v="1"/>
    <s v="Poor"/>
    <n v="2"/>
    <n v="0.05"/>
    <n v="5539"/>
    <n v="116319"/>
  </r>
  <r>
    <s v="Timmi Durran"/>
    <s v="Male"/>
    <s v="Male"/>
    <s v="Human Resources"/>
    <n v="68430"/>
    <n v="68430"/>
    <s v="Below Minimum"/>
    <s v="₦60,000 - ₦69,999"/>
    <x v="1"/>
    <s v="Good"/>
    <n v="4"/>
    <n v="0.15"/>
    <n v="10264.5"/>
    <n v="78694.5"/>
  </r>
  <r>
    <s v="Minna Showler"/>
    <s v="Female"/>
    <s v="Female"/>
    <s v="Training"/>
    <n v="105370"/>
    <n v="105370"/>
    <s v="Compliant"/>
    <s v="₦100,000 - ₦109,999"/>
    <x v="2"/>
    <s v="Good"/>
    <n v="4"/>
    <n v="0.15"/>
    <n v="15805.5"/>
    <n v="121175.5"/>
  </r>
  <r>
    <s v="Dyanne Strafen"/>
    <s v="Male"/>
    <s v="Male"/>
    <s v="Engineering"/>
    <n v="113800"/>
    <n v="113800"/>
    <s v="Compliant"/>
    <s v="₦110,000 - ₦119,999"/>
    <x v="0"/>
    <s v="Average"/>
    <n v="3"/>
    <n v="0.1"/>
    <n v="11380"/>
    <n v="125180"/>
  </r>
  <r>
    <s v="Dorolice Farry"/>
    <s v="Female"/>
    <s v="Female"/>
    <s v="Sales"/>
    <n v="76300"/>
    <n v="76300"/>
    <s v="Below Minimum"/>
    <s v="₦70,000 - ₦79,999"/>
    <x v="2"/>
    <s v="Average"/>
    <n v="3"/>
    <n v="0.1"/>
    <n v="7630"/>
    <n v="83930"/>
  </r>
  <r>
    <s v="Elliot Tuplin"/>
    <s v="Female"/>
    <s v="Female"/>
    <s v="Sales"/>
    <n v="44530"/>
    <n v="44530"/>
    <s v="Below Minimum"/>
    <s v="₦40,000 - ₦49,999"/>
    <x v="2"/>
    <s v="Average"/>
    <n v="3"/>
    <n v="0.1"/>
    <n v="4453"/>
    <n v="48983"/>
  </r>
  <r>
    <s v="Lion Adcock"/>
    <s v="Female"/>
    <s v="Female"/>
    <s v="Legal"/>
    <n v="63710"/>
    <n v="63710"/>
    <s v="Below Minimum"/>
    <s v="₦60,000 - ₦69,999"/>
    <x v="0"/>
    <s v="Average"/>
    <n v="3"/>
    <n v="0.1"/>
    <n v="6371"/>
    <n v="70081"/>
  </r>
  <r>
    <s v="Vic Radolf"/>
    <s v="Female"/>
    <s v="Female"/>
    <s v="Product Management"/>
    <n v="62780"/>
    <n v="62780"/>
    <s v="Below Minimum"/>
    <s v="₦60,000 - ₦69,999"/>
    <x v="1"/>
    <s v="Very Good"/>
    <n v="5"/>
    <n v="0.2"/>
    <n v="12556"/>
    <n v="75336"/>
  </r>
  <r>
    <s v="Tiffani Mecozzi"/>
    <s v="Female"/>
    <s v="Female"/>
    <s v="Training"/>
    <n v="119750"/>
    <n v="119750"/>
    <s v="Compliant"/>
    <s v="₦110,000 - ₦119,999"/>
    <x v="0"/>
    <s v="Average"/>
    <n v="3"/>
    <n v="0.1"/>
    <n v="11975"/>
    <n v="131725"/>
  </r>
  <r>
    <s v="Jeane Bermingham"/>
    <s v="Male"/>
    <s v="Male"/>
    <s v="Research and Development"/>
    <n v="116980"/>
    <n v="116980"/>
    <s v="Compliant"/>
    <s v="₦110,000 - ₦119,999"/>
    <x v="2"/>
    <s v="Very Poor"/>
    <n v="1"/>
    <n v="0.02"/>
    <n v="2339.6"/>
    <n v="119319.6"/>
  </r>
  <r>
    <s v="Gavan Puttan"/>
    <s v="Male"/>
    <s v="Male"/>
    <s v="Accounting"/>
    <n v="35940"/>
    <n v="35940"/>
    <s v="Below Minimum"/>
    <s v="₦30,000 - ₦39,999"/>
    <x v="1"/>
    <s v="Good"/>
    <n v="4"/>
    <n v="0.15"/>
    <n v="5391"/>
    <n v="41331"/>
  </r>
  <r>
    <s v="Danielle Johananoff"/>
    <s v="Male"/>
    <s v="Male"/>
    <s v="Services"/>
    <n v="109040"/>
    <n v="109040"/>
    <s v="Compliant"/>
    <s v="₦100,000 - ₦109,999"/>
    <x v="0"/>
    <s v="Average"/>
    <n v="3"/>
    <n v="0.1"/>
    <n v="10904"/>
    <n v="119944"/>
  </r>
  <r>
    <s v="Rafaelita Blaksland"/>
    <s v="Female"/>
    <s v="Female"/>
    <s v="Services"/>
    <n v="109160"/>
    <n v="109160"/>
    <s v="Compliant"/>
    <s v="₦100,000 - ₦109,999"/>
    <x v="2"/>
    <s v="Good"/>
    <n v="4"/>
    <n v="0.15"/>
    <n v="16374"/>
    <n v="125534"/>
  </r>
  <r>
    <s v="Brit Hamnett"/>
    <s v="Male"/>
    <s v="Male"/>
    <s v="Human Resources"/>
    <n v="75540"/>
    <n v="75540"/>
    <s v="Below Minimum"/>
    <s v="₦70,000 - ₦79,999"/>
    <x v="1"/>
    <s v="Average"/>
    <n v="3"/>
    <n v="0.1"/>
    <n v="7554"/>
    <n v="83094"/>
  </r>
  <r>
    <s v="Mable Phythian"/>
    <s v="Female"/>
    <s v="Female"/>
    <s v="Engineering"/>
    <n v="30000"/>
    <n v="30000"/>
    <s v="Below Minimum"/>
    <s v="₦30,000 - ₦39,999"/>
    <x v="2"/>
    <s v="Average"/>
    <n v="3"/>
    <n v="0.1"/>
    <n v="3000"/>
    <n v="33000"/>
  </r>
  <r>
    <s v="Joella Maevela"/>
    <s v="Female"/>
    <s v="Female"/>
    <s v="Sales"/>
    <n v="76210"/>
    <n v="76210"/>
    <s v="Below Minimum"/>
    <s v="₦70,000 - ₦79,999"/>
    <x v="1"/>
    <s v="Good"/>
    <n v="4"/>
    <n v="0.15"/>
    <n v="11431.5"/>
    <n v="87641.5"/>
  </r>
  <r>
    <s v="Mollie Hanway"/>
    <s v="Male"/>
    <s v="Undisclosed"/>
    <s v="Unknown"/>
    <n v="112650"/>
    <n v="112650"/>
    <s v="Compliant"/>
    <s v="₦110,000 - ₦119,999"/>
    <x v="0"/>
    <s v="Average"/>
    <n v="3"/>
    <n v="0.1"/>
    <n v="11265"/>
    <n v="123915"/>
  </r>
  <r>
    <s v="Obidiah Westrope"/>
    <s v="Male"/>
    <s v="Male"/>
    <s v="Legal"/>
    <n v="108460"/>
    <n v="108460"/>
    <s v="Compliant"/>
    <s v="₦100,000 - ₦109,999"/>
    <x v="2"/>
    <s v="Good"/>
    <n v="4"/>
    <n v="0.15"/>
    <n v="16269"/>
    <n v="124729"/>
  </r>
  <r>
    <s v="Murry Dryburgh"/>
    <s v="Male"/>
    <s v="Male"/>
    <s v="Research and Development"/>
    <n v="69070"/>
    <n v="69070"/>
    <s v="Below Minimum"/>
    <s v="₦60,000 - ₦69,999"/>
    <x v="2"/>
    <s v="Poor"/>
    <n v="2"/>
    <n v="0.05"/>
    <n v="3453.5"/>
    <n v="72523.5"/>
  </r>
  <r>
    <s v="Abbie Tann"/>
    <s v="Female"/>
    <s v="Female"/>
    <s v="Business Development"/>
    <n v="116520"/>
    <n v="116520"/>
    <s v="Compliant"/>
    <s v="₦110,000 - ₦119,999"/>
    <x v="0"/>
    <s v="Good"/>
    <n v="4"/>
    <n v="0.15"/>
    <n v="17478"/>
    <n v="133998"/>
  </r>
  <r>
    <s v="Aluin Churly"/>
    <s v="Female"/>
    <s v="Female"/>
    <s v="Research and Development"/>
    <n v="96560"/>
    <n v="96560"/>
    <s v="Compliant"/>
    <s v="₦90,000 - ₦99,999"/>
    <x v="2"/>
    <s v="Not Rated"/>
    <n v="0"/>
    <n v="0"/>
    <n v="0"/>
    <n v="96560"/>
  </r>
  <r>
    <s v="Bennett Gimenez"/>
    <s v="Female"/>
    <s v="Female"/>
    <s v="Human Resources"/>
    <n v="36460"/>
    <n v="36460"/>
    <s v="Below Minimum"/>
    <s v="₦30,000 - ₦39,999"/>
    <x v="1"/>
    <s v="Good"/>
    <n v="4"/>
    <n v="0.15"/>
    <n v="5469"/>
    <n v="41929"/>
  </r>
  <r>
    <s v="Isa Mogie"/>
    <s v="Female"/>
    <s v="Female"/>
    <s v="Training"/>
    <n v="50950"/>
    <n v="50950"/>
    <s v="Below Minimum"/>
    <s v="₦50,000 - ₦59,999"/>
    <x v="2"/>
    <s v="Good"/>
    <n v="4"/>
    <n v="0.15"/>
    <n v="7642.5"/>
    <n v="58592.5"/>
  </r>
  <r>
    <s v="Yves Clunie"/>
    <s v="Female"/>
    <s v="Female"/>
    <s v="Marketing"/>
    <n v="75440"/>
    <n v="75440"/>
    <s v="Below Minimum"/>
    <s v="₦70,000 - ₦79,999"/>
    <x v="0"/>
    <s v="Average"/>
    <n v="3"/>
    <n v="0.1"/>
    <n v="7544"/>
    <n v="82984"/>
  </r>
  <r>
    <s v="Iain Wiburn"/>
    <s v="Female"/>
    <s v="Female"/>
    <s v="Sales"/>
    <n v="84760"/>
    <n v="84760"/>
    <s v="Below Minimum"/>
    <s v="₦80,000 - ₦89,999"/>
    <x v="2"/>
    <s v="Average"/>
    <n v="3"/>
    <n v="0.1"/>
    <n v="8476"/>
    <n v="93236"/>
  </r>
  <r>
    <s v="Nonah Bissell"/>
    <s v="Male"/>
    <s v="Male"/>
    <s v="Engineering"/>
    <n v="82240"/>
    <n v="82240"/>
    <s v="Below Minimum"/>
    <s v="₦80,000 - ₦89,999"/>
    <x v="2"/>
    <s v="Poor"/>
    <n v="2"/>
    <n v="0.05"/>
    <n v="4112"/>
    <n v="86352"/>
  </r>
  <r>
    <s v="Mendel Gentsch"/>
    <s v="Male"/>
    <s v="Male"/>
    <s v="Human Resources"/>
    <n v="28330"/>
    <n v="28330"/>
    <s v="Below Minimum"/>
    <s v="₦20,000 - ₦29,999"/>
    <x v="0"/>
    <s v="Very Poor"/>
    <n v="1"/>
    <n v="0.02"/>
    <n v="566.6"/>
    <n v="28896.6"/>
  </r>
  <r>
    <s v="Alfred Peplay"/>
    <s v="Female"/>
    <s v="Female"/>
    <s v="Human Resources"/>
    <n v="60580"/>
    <n v="60580"/>
    <s v="Below Minimum"/>
    <s v="₦60,000 - ₦69,999"/>
    <x v="0"/>
    <s v="Very Good"/>
    <n v="5"/>
    <n v="0.2"/>
    <n v="12116"/>
    <n v="72696"/>
  </r>
  <r>
    <s v="Adelina Cheeseman"/>
    <s v="Male"/>
    <s v="Male"/>
    <s v="Support"/>
    <n v="45510"/>
    <n v="45510"/>
    <s v="Below Minimum"/>
    <s v="₦40,000 - ₦49,999"/>
    <x v="2"/>
    <s v="Very Good"/>
    <n v="5"/>
    <n v="0.2"/>
    <n v="9102"/>
    <n v="54612"/>
  </r>
  <r>
    <s v="Minetta Parsons"/>
    <s v="Female"/>
    <s v="Female"/>
    <s v="Human Resources"/>
    <n v="110770"/>
    <n v="110770"/>
    <s v="Compliant"/>
    <s v="₦110,000 - ₦119,999"/>
    <x v="1"/>
    <s v="Good"/>
    <n v="4"/>
    <n v="0.15"/>
    <n v="16615.5"/>
    <n v="127385.5"/>
  </r>
  <r>
    <s v="Hobard Benninger"/>
    <s v="Female"/>
    <s v="Female"/>
    <s v="Product Management"/>
    <n v="86920"/>
    <n v="86920"/>
    <s v="Below Minimum"/>
    <s v="₦80,000 - ₦89,999"/>
    <x v="1"/>
    <s v="Average"/>
    <n v="3"/>
    <n v="0.1"/>
    <n v="8692"/>
    <n v="95612"/>
  </r>
  <r>
    <s v="Fancy Bonin"/>
    <s v="Undisclosed"/>
    <s v="Undisclosed"/>
    <s v="Training"/>
    <n v="84680"/>
    <n v="84680"/>
    <s v="Below Minimum"/>
    <s v="₦80,000 - ₦89,999"/>
    <x v="0"/>
    <s v="Good"/>
    <n v="4"/>
    <n v="0.15"/>
    <n v="12702"/>
    <n v="97382"/>
  </r>
  <r>
    <s v="Laura Gomar"/>
    <s v="Female"/>
    <s v="Female"/>
    <s v="Research and Development"/>
    <n v="36860"/>
    <n v="36860"/>
    <s v="Below Minimum"/>
    <s v="₦30,000 - ₦39,999"/>
    <x v="0"/>
    <s v="Poor"/>
    <n v="2"/>
    <n v="0.05"/>
    <n v="1843"/>
    <n v="38703"/>
  </r>
  <r>
    <s v="Beatrix Schoales"/>
    <s v="Undisclosed"/>
    <s v="Undisclosed"/>
    <s v="Sales"/>
    <n v="114010"/>
    <n v="114010"/>
    <s v="Compliant"/>
    <s v="₦110,000 - ₦119,999"/>
    <x v="2"/>
    <s v="Average"/>
    <n v="3"/>
    <n v="0.1"/>
    <n v="11401"/>
    <n v="125411"/>
  </r>
  <r>
    <s v="Clemmie Hebblewaite"/>
    <s v="Undisclosed"/>
    <s v="Undisclosed"/>
    <s v="Services"/>
    <n v="54130"/>
    <n v="54130"/>
    <s v="Below Minimum"/>
    <s v="₦50,000 - ₦59,999"/>
    <x v="2"/>
    <s v="Very Poor"/>
    <n v="1"/>
    <n v="0.02"/>
    <n v="1082.5999999999999"/>
    <n v="55212.6"/>
  </r>
  <r>
    <s v="Issie Crippes"/>
    <s v="Female"/>
    <s v="Female"/>
    <s v="Product Management"/>
    <n v="81720"/>
    <n v="81720"/>
    <s v="Below Minimum"/>
    <s v="₦80,000 - ₦89,999"/>
    <x v="1"/>
    <s v="Very Good"/>
    <n v="5"/>
    <n v="0.2"/>
    <n v="16344"/>
    <n v="98064"/>
  </r>
  <r>
    <s v="Vasily MacVanamy"/>
    <s v="Male"/>
    <s v="Male"/>
    <s v="Human Resources"/>
    <n v="84470"/>
    <n v="84470"/>
    <s v="Below Minimum"/>
    <s v="₦80,000 - ₦89,999"/>
    <x v="0"/>
    <s v="Average"/>
    <n v="3"/>
    <n v="0.1"/>
    <n v="8447"/>
    <n v="92917"/>
  </r>
  <r>
    <s v="Aile Strathearn"/>
    <s v="Female"/>
    <s v="Female"/>
    <s v="Marketing"/>
    <n v="114600"/>
    <n v="114600"/>
    <s v="Compliant"/>
    <s v="₦110,000 - ₦119,999"/>
    <x v="0"/>
    <s v="Good"/>
    <n v="4"/>
    <n v="0.15"/>
    <n v="17190"/>
    <n v="131790"/>
  </r>
  <r>
    <s v="Shellysheldon Mahady"/>
    <s v="Male"/>
    <s v="Male"/>
    <s v="Training"/>
    <n v="114690"/>
    <n v="114690"/>
    <s v="Compliant"/>
    <s v="₦110,000 - ₦119,999"/>
    <x v="0"/>
    <s v="Very Poor"/>
    <n v="1"/>
    <n v="0.02"/>
    <n v="2293.8000000000002"/>
    <n v="116983.8"/>
  </r>
  <r>
    <s v="Laney Renne"/>
    <s v="Male"/>
    <s v="Male"/>
    <s v="Engineering"/>
    <n v="57350"/>
    <n v="57350"/>
    <s v="Below Minimum"/>
    <s v="₦50,000 - ₦59,999"/>
    <x v="2"/>
    <s v="Good"/>
    <n v="4"/>
    <n v="0.15"/>
    <n v="8602.5"/>
    <n v="65952.5"/>
  </r>
  <r>
    <s v="Trace Sidsaff"/>
    <s v="Female"/>
    <s v="Female"/>
    <s v="Accounting"/>
    <n v="51200"/>
    <n v="51200"/>
    <s v="Below Minimum"/>
    <s v="₦50,000 - ₦59,999"/>
    <x v="2"/>
    <s v="Poor"/>
    <n v="2"/>
    <n v="0.05"/>
    <n v="2560"/>
    <n v="53760"/>
  </r>
  <r>
    <s v="Kelly Corkitt"/>
    <s v="Female"/>
    <s v="Female"/>
    <s v="Human Resources"/>
    <n v="85260"/>
    <n v="85260"/>
    <s v="Below Minimum"/>
    <s v="₦80,000 - ₦89,999"/>
    <x v="0"/>
    <s v="Poor"/>
    <n v="2"/>
    <n v="0.05"/>
    <n v="4263"/>
    <n v="89523"/>
  </r>
  <r>
    <s v="Karlen McCaffrey"/>
    <s v="Female"/>
    <s v="Female"/>
    <s v="Services"/>
    <n v="71230"/>
    <n v="71230"/>
    <s v="Below Minimum"/>
    <s v="₦70,000 - ₦79,999"/>
    <x v="2"/>
    <s v="Very Poor"/>
    <n v="1"/>
    <n v="0.02"/>
    <n v="1424.6000000000001"/>
    <n v="72654.600000000006"/>
  </r>
  <r>
    <s v="Jordain Sparkwill"/>
    <s v="Female"/>
    <s v="Female"/>
    <s v="Product Management"/>
    <n v="107660"/>
    <n v="107660"/>
    <s v="Compliant"/>
    <s v="₦100,000 - ₦109,999"/>
    <x v="1"/>
    <s v="Good"/>
    <n v="4"/>
    <n v="0.15"/>
    <n v="16149"/>
    <n v="123809"/>
  </r>
  <r>
    <s v="Billie Croucher"/>
    <s v="Female"/>
    <s v="Female"/>
    <s v="Engineering"/>
    <n v="75230"/>
    <n v="75230"/>
    <s v="Below Minimum"/>
    <s v="₦70,000 - ₦79,999"/>
    <x v="2"/>
    <s v="Poor"/>
    <n v="2"/>
    <n v="0.05"/>
    <n v="3761.5"/>
    <n v="78991.5"/>
  </r>
  <r>
    <s v="Izzy Brisco"/>
    <s v="Female"/>
    <s v="Female"/>
    <s v="Marketing"/>
    <n v="108080"/>
    <n v="108080"/>
    <s v="Compliant"/>
    <s v="₦100,000 - ₦109,999"/>
    <x v="1"/>
    <s v="Average"/>
    <n v="3"/>
    <n v="0.1"/>
    <n v="10808"/>
    <n v="118888"/>
  </r>
  <r>
    <s v="Ignacius Losel"/>
    <s v="Male"/>
    <s v="Male"/>
    <s v="Legal"/>
    <n v="28480"/>
    <n v="28480"/>
    <s v="Below Minimum"/>
    <s v="₦20,000 - ₦29,999"/>
    <x v="2"/>
    <s v="Good"/>
    <n v="4"/>
    <n v="0.15"/>
    <n v="4272"/>
    <n v="32752"/>
  </r>
  <r>
    <s v="Peggi Bullas"/>
    <s v="Male"/>
    <s v="Male"/>
    <s v="Support"/>
    <n v="56620"/>
    <n v="56620"/>
    <s v="Below Minimum"/>
    <s v="₦50,000 - ₦59,999"/>
    <x v="1"/>
    <s v="Average"/>
    <n v="3"/>
    <n v="0.1"/>
    <n v="5662"/>
    <n v="62282"/>
  </r>
  <r>
    <s v="Bab Bridger"/>
    <s v="Male"/>
    <s v="Undisclosed"/>
    <s v="Unknown"/>
    <n v="87900"/>
    <n v="87900"/>
    <s v="Below Minimum"/>
    <s v="₦80,000 - ₦89,999"/>
    <x v="2"/>
    <s v="Average"/>
    <n v="3"/>
    <n v="0.1"/>
    <n v="8790"/>
    <n v="96690"/>
  </r>
  <r>
    <s v="Dyna Doucette"/>
    <s v="Male"/>
    <s v="Male"/>
    <s v="Sales"/>
    <n v="103550"/>
    <n v="103550"/>
    <s v="Compliant"/>
    <s v="₦100,000 - ₦109,999"/>
    <x v="1"/>
    <s v="Average"/>
    <n v="3"/>
    <n v="0.1"/>
    <n v="10355"/>
    <n v="113905"/>
  </r>
  <r>
    <s v="Marcellina Kitt"/>
    <s v="Female"/>
    <s v="Female"/>
    <s v="Business Development"/>
    <n v="78500"/>
    <n v="78500"/>
    <s v="Below Minimum"/>
    <s v="₦70,000 - ₦79,999"/>
    <x v="2"/>
    <s v="Very Good"/>
    <n v="5"/>
    <n v="0.2"/>
    <n v="15700"/>
    <n v="94200"/>
  </r>
  <r>
    <s v="Shela Goade"/>
    <s v="Male"/>
    <s v="Male"/>
    <s v="Legal"/>
    <n v="93930"/>
    <n v="93930"/>
    <s v="Compliant"/>
    <s v="₦90,000 - ₦99,999"/>
    <x v="2"/>
    <s v="Good"/>
    <n v="4"/>
    <n v="0.15"/>
    <n v="14089.5"/>
    <n v="108019.5"/>
  </r>
  <r>
    <s v="Gwenneth Fealey"/>
    <s v="Female"/>
    <s v="Undisclosed"/>
    <s v="Unknown"/>
    <n v="114770"/>
    <n v="114770"/>
    <s v="Compliant"/>
    <s v="₦110,000 - ₦119,999"/>
    <x v="1"/>
    <s v="Average"/>
    <n v="3"/>
    <n v="0.1"/>
    <n v="11477"/>
    <n v="126247"/>
  </r>
  <r>
    <s v="Kerrie Cockshutt"/>
    <s v="Male"/>
    <s v="Undisclosed"/>
    <s v="Unknown"/>
    <n v="73530"/>
    <n v="73530"/>
    <s v="Below Minimum"/>
    <s v="₦70,000 - ₦79,999"/>
    <x v="0"/>
    <s v="Average"/>
    <n v="3"/>
    <n v="0.1"/>
    <n v="7353"/>
    <n v="80883"/>
  </r>
  <r>
    <s v="Christopher Kezourec"/>
    <s v="Male"/>
    <s v="Male"/>
    <s v="Training"/>
    <n v="55310"/>
    <n v="55310"/>
    <s v="Below Minimum"/>
    <s v="₦50,000 - ₦59,999"/>
    <x v="2"/>
    <s v="Very Poor"/>
    <n v="1"/>
    <n v="0.02"/>
    <n v="1106.2"/>
    <n v="56416.2"/>
  </r>
  <r>
    <s v="Larry Pioch"/>
    <s v="Male"/>
    <s v="Male"/>
    <s v="Research and Development"/>
    <n v="49670"/>
    <n v="49670"/>
    <s v="Below Minimum"/>
    <s v="₦40,000 - ₦49,999"/>
    <x v="1"/>
    <s v="Poor"/>
    <n v="2"/>
    <n v="0.05"/>
    <n v="2483.5"/>
    <n v="52153.5"/>
  </r>
  <r>
    <s v="Bethanne Shoppee"/>
    <s v="Female"/>
    <s v="Undisclosed"/>
    <s v="Support"/>
    <n v="49670"/>
    <n v="49670"/>
    <s v="Below Minimum"/>
    <s v="₦40,000 - ₦49,999"/>
    <x v="1"/>
    <s v="Good"/>
    <n v="4"/>
    <n v="0.15"/>
    <n v="7450.5"/>
    <n v="57120.5"/>
  </r>
  <r>
    <s v="Reidar Skechley"/>
    <s v="Male"/>
    <s v="Male"/>
    <s v="Product Management"/>
    <n v="40770"/>
    <n v="40770"/>
    <s v="Below Minimum"/>
    <s v="₦40,000 - ₦49,999"/>
    <x v="1"/>
    <s v="Average"/>
    <n v="3"/>
    <n v="0.1"/>
    <n v="4077"/>
    <n v="44847"/>
  </r>
  <r>
    <s v="Bari Toffano"/>
    <s v="Male"/>
    <s v="Male"/>
    <s v="Product Management"/>
    <n v="106780"/>
    <n v="106780"/>
    <s v="Compliant"/>
    <s v="₦100,000 - ₦109,999"/>
    <x v="2"/>
    <s v="Poor"/>
    <n v="2"/>
    <n v="0.05"/>
    <n v="5339"/>
    <n v="112119"/>
  </r>
  <r>
    <s v="Robinia Scholling"/>
    <s v="Female"/>
    <s v="Female"/>
    <s v="Human Resources"/>
    <n v="100730"/>
    <n v="100730"/>
    <s v="Compliant"/>
    <s v="₦100,000 - ₦109,999"/>
    <x v="2"/>
    <s v="Average"/>
    <n v="3"/>
    <n v="0.1"/>
    <n v="10073"/>
    <n v="110803"/>
  </r>
  <r>
    <s v="Grover Cooksey"/>
    <s v="Undisclosed"/>
    <s v="Undisclosed"/>
    <s v="Services"/>
    <n v="74620"/>
    <n v="74620"/>
    <s v="Below Minimum"/>
    <s v="₦70,000 - ₦79,999"/>
    <x v="2"/>
    <s v="Poor"/>
    <n v="2"/>
    <n v="0.05"/>
    <n v="3731"/>
    <n v="78351"/>
  </r>
  <r>
    <s v="Layton Crayden"/>
    <s v="Male"/>
    <s v="Male"/>
    <s v="Product Management"/>
    <n v="40450"/>
    <n v="40450"/>
    <s v="Below Minimum"/>
    <s v="₦40,000 - ₦49,999"/>
    <x v="2"/>
    <s v="Average"/>
    <n v="3"/>
    <n v="0.1"/>
    <n v="4045"/>
    <n v="44495"/>
  </r>
  <r>
    <s v="Marlowe Constantine"/>
    <s v="Male"/>
    <s v="Male"/>
    <s v="Services"/>
    <n v="60560"/>
    <n v="60560"/>
    <s v="Below Minimum"/>
    <s v="₦60,000 - ₦69,999"/>
    <x v="1"/>
    <s v="Average"/>
    <n v="3"/>
    <n v="0.1"/>
    <n v="6056"/>
    <n v="66616"/>
  </r>
  <r>
    <s v="Rhianna McLeoid"/>
    <s v="Male"/>
    <s v="Male"/>
    <s v="Legal"/>
    <n v="114900"/>
    <n v="114900"/>
    <s v="Compliant"/>
    <s v="₦110,000 - ₦119,999"/>
    <x v="2"/>
    <s v="Average"/>
    <n v="3"/>
    <n v="0.1"/>
    <n v="11490"/>
    <n v="126390"/>
  </r>
  <r>
    <s v="Alida Welman"/>
    <s v="Male"/>
    <s v="Male"/>
    <s v="Human Resources"/>
    <n v="69860"/>
    <n v="69860"/>
    <s v="Below Minimum"/>
    <s v="₦60,000 - ₦69,999"/>
    <x v="2"/>
    <s v="Average"/>
    <n v="3"/>
    <n v="0.1"/>
    <n v="6986"/>
    <n v="76846"/>
  </r>
  <r>
    <s v="Jacobo Lasham"/>
    <s v="Female"/>
    <s v="Female"/>
    <s v="Services"/>
    <n v="51320"/>
    <n v="51320"/>
    <s v="Below Minimum"/>
    <s v="₦50,000 - ₦59,999"/>
    <x v="2"/>
    <s v="Very Poor"/>
    <n v="1"/>
    <n v="0.02"/>
    <n v="1026.4000000000001"/>
    <n v="52346.400000000001"/>
  </r>
  <r>
    <s v="Rhody Odhams"/>
    <s v="Male"/>
    <s v="Male"/>
    <s v="Training"/>
    <n v="103600"/>
    <n v="103600"/>
    <s v="Compliant"/>
    <s v="₦100,000 - ₦109,999"/>
    <x v="0"/>
    <s v="Good"/>
    <n v="4"/>
    <n v="0.15"/>
    <n v="15540"/>
    <n v="119140"/>
  </r>
  <r>
    <s v="Zach Polon"/>
    <s v="Male"/>
    <s v="Male"/>
    <s v="Marketing"/>
    <n v="53540"/>
    <n v="53540"/>
    <s v="Below Minimum"/>
    <s v="₦50,000 - ₦59,999"/>
    <x v="2"/>
    <s v="Poor"/>
    <n v="2"/>
    <n v="0.05"/>
    <n v="2677"/>
    <n v="56217"/>
  </r>
  <r>
    <s v="Taddeo Jovis"/>
    <s v="Female"/>
    <s v="Female"/>
    <s v="Sales"/>
    <n v="98740"/>
    <n v="98740"/>
    <s v="Compliant"/>
    <s v="₦90,000 - ₦99,999"/>
    <x v="1"/>
    <s v="Poor"/>
    <n v="2"/>
    <n v="0.05"/>
    <n v="4937"/>
    <n v="103677"/>
  </r>
  <r>
    <s v="Katerine Lohden"/>
    <s v="Male"/>
    <s v="Male"/>
    <s v="Support"/>
    <n v="115090"/>
    <n v="115090"/>
    <s v="Compliant"/>
    <s v="₦110,000 - ₦119,999"/>
    <x v="2"/>
    <s v="Average"/>
    <n v="3"/>
    <n v="0.1"/>
    <n v="11509"/>
    <n v="126599"/>
  </r>
  <r>
    <s v="Jakob Philippe"/>
    <s v="Male"/>
    <s v="Male"/>
    <s v="Marketing"/>
    <n v="51910"/>
    <n v="51910"/>
    <s v="Below Minimum"/>
    <s v="₦50,000 - ₦59,999"/>
    <x v="2"/>
    <s v="Good"/>
    <n v="4"/>
    <n v="0.15"/>
    <n v="7786.5"/>
    <n v="59696.5"/>
  </r>
  <r>
    <s v="Monroe Hendrickx"/>
    <s v="Male"/>
    <s v="Male"/>
    <s v="Accounting"/>
    <n v="34080"/>
    <n v="34080"/>
    <s v="Below Minimum"/>
    <s v="₦30,000 - ₦39,999"/>
    <x v="2"/>
    <s v="Not Rated"/>
    <n v="0"/>
    <n v="0"/>
    <n v="0"/>
    <n v="34080"/>
  </r>
  <r>
    <s v="Fred Dudeney"/>
    <s v="Male"/>
    <s v="Male"/>
    <s v="Services"/>
    <n v="88690"/>
    <n v="88690"/>
    <s v="Below Minimum"/>
    <s v="₦80,000 - ₦89,999"/>
    <x v="0"/>
    <s v="Poor"/>
    <n v="2"/>
    <n v="0.05"/>
    <n v="4434.5"/>
    <n v="93124.5"/>
  </r>
  <r>
    <s v="Brose MacCorkell"/>
    <s v="Female"/>
    <s v="Female"/>
    <s v="Human Resources"/>
    <n v="35940"/>
    <n v="35940"/>
    <s v="Below Minimum"/>
    <s v="₦30,000 - ₦39,999"/>
    <x v="2"/>
    <s v="Average"/>
    <n v="3"/>
    <n v="0.1"/>
    <n v="3594"/>
    <n v="39534"/>
  </r>
  <r>
    <s v="Madelene Upcott"/>
    <s v="Male"/>
    <s v="Male"/>
    <s v="Legal"/>
    <n v="109190"/>
    <n v="109190"/>
    <s v="Compliant"/>
    <s v="₦100,000 - ₦109,999"/>
    <x v="1"/>
    <s v="Average"/>
    <n v="3"/>
    <n v="0.1"/>
    <n v="10919"/>
    <n v="120109"/>
  </r>
  <r>
    <s v="Cara Havers"/>
    <s v="Male"/>
    <s v="Male"/>
    <s v="Marketing"/>
    <n v="89610"/>
    <n v="89610"/>
    <s v="Below Minimum"/>
    <s v="₦80,000 - ₦89,999"/>
    <x v="0"/>
    <s v="Good"/>
    <n v="4"/>
    <n v="0.15"/>
    <n v="13441.5"/>
    <n v="103051.5"/>
  </r>
  <r>
    <s v="Gisella Mewe"/>
    <s v="Female"/>
    <s v="Female"/>
    <s v="Support"/>
    <n v="109760"/>
    <n v="109760"/>
    <s v="Compliant"/>
    <s v="₦100,000 - ₦109,999"/>
    <x v="1"/>
    <s v="Good"/>
    <n v="4"/>
    <n v="0.15"/>
    <n v="16464"/>
    <n v="126224"/>
  </r>
  <r>
    <s v="Daryn Kniveton"/>
    <s v="Female"/>
    <s v="Female"/>
    <s v="Marketing"/>
    <n v="108390"/>
    <n v="108390"/>
    <s v="Compliant"/>
    <s v="₦100,000 - ₦109,999"/>
    <x v="0"/>
    <s v="Poor"/>
    <n v="2"/>
    <n v="0.05"/>
    <n v="5419.5"/>
    <n v="113809.5"/>
  </r>
  <r>
    <s v="Stormy Church"/>
    <s v="Male"/>
    <s v="Male"/>
    <s v="Research and Development"/>
    <n v="29880"/>
    <n v="29880"/>
    <s v="Below Minimum"/>
    <s v="₦20,000 - ₦29,999"/>
    <x v="0"/>
    <s v="Very Poor"/>
    <n v="1"/>
    <n v="0.02"/>
    <n v="597.6"/>
    <n v="30477.599999999999"/>
  </r>
  <r>
    <s v="Cull Nannetti"/>
    <s v="Male"/>
    <s v="Male"/>
    <s v="Support"/>
    <n v="68090"/>
    <n v="68090"/>
    <s v="Below Minimum"/>
    <s v="₦60,000 - ₦69,999"/>
    <x v="2"/>
    <s v="Average"/>
    <n v="3"/>
    <n v="0.1"/>
    <n v="6809"/>
    <n v="74899"/>
  </r>
  <r>
    <s v="Shirlene Argo"/>
    <s v="Female"/>
    <s v="Female"/>
    <s v="Services"/>
    <n v="87210"/>
    <n v="87210"/>
    <s v="Below Minimum"/>
    <s v="₦80,000 - ₦89,999"/>
    <x v="1"/>
    <s v="Not Rated"/>
    <n v="0"/>
    <n v="0"/>
    <n v="0"/>
    <n v="87210"/>
  </r>
  <r>
    <s v="Konstanze Wyleman"/>
    <s v="Male"/>
    <s v="Male"/>
    <s v="Engineering"/>
    <n v="90800"/>
    <n v="90800"/>
    <s v="Compliant"/>
    <s v="₦90,000 - ₦99,999"/>
    <x v="1"/>
    <s v="Average"/>
    <n v="3"/>
    <n v="0.1"/>
    <n v="9080"/>
    <n v="99880"/>
  </r>
  <r>
    <s v="Vernor Atyea"/>
    <s v="Female"/>
    <s v="Female"/>
    <s v="Training"/>
    <n v="102930"/>
    <n v="102930"/>
    <s v="Compliant"/>
    <s v="₦100,000 - ₦109,999"/>
    <x v="2"/>
    <s v="Good"/>
    <n v="4"/>
    <n v="0.15"/>
    <n v="15439.5"/>
    <n v="118369.5"/>
  </r>
  <r>
    <s v="Pedro St. Hill"/>
    <s v="Male"/>
    <s v="Undisclosed"/>
    <s v="Engineering"/>
    <n v="102930"/>
    <n v="102930"/>
    <s v="Compliant"/>
    <s v="₦100,000 - ₦109,999"/>
    <x v="0"/>
    <s v="Average"/>
    <n v="3"/>
    <n v="0.1"/>
    <n v="10293"/>
    <n v="113223"/>
  </r>
  <r>
    <s v="Tris Hynard"/>
    <s v="Female"/>
    <s v="Female"/>
    <s v="Product Management"/>
    <n v="29080"/>
    <n v="29080"/>
    <s v="Below Minimum"/>
    <s v="₦20,000 - ₦29,999"/>
    <x v="2"/>
    <s v="Average"/>
    <n v="3"/>
    <n v="0.1"/>
    <n v="2908"/>
    <n v="31988"/>
  </r>
  <r>
    <s v="Calvin O'Carroll"/>
    <s v="Female"/>
    <s v="Female"/>
    <s v="Research and Development"/>
    <n v="44450"/>
    <n v="44450"/>
    <s v="Below Minimum"/>
    <s v="₦40,000 - ₦49,999"/>
    <x v="1"/>
    <s v="Very Good"/>
    <n v="5"/>
    <n v="0.2"/>
    <n v="8890"/>
    <n v="53340"/>
  </r>
  <r>
    <s v="Jessica Burditt"/>
    <s v="Female"/>
    <s v="Female"/>
    <s v="Services"/>
    <n v="97120"/>
    <n v="97120"/>
    <s v="Compliant"/>
    <s v="₦90,000 - ₦99,999"/>
    <x v="2"/>
    <s v="Average"/>
    <n v="3"/>
    <n v="0.1"/>
    <n v="9712"/>
    <n v="106832"/>
  </r>
  <r>
    <s v="Aurelea Devitt"/>
    <s v="Male"/>
    <s v="Male"/>
    <s v="Support"/>
    <n v="58840"/>
    <n v="58840"/>
    <s v="Below Minimum"/>
    <s v="₦50,000 - ₦59,999"/>
    <x v="1"/>
    <s v="Average"/>
    <n v="3"/>
    <n v="0.1"/>
    <n v="5884"/>
    <n v="64724"/>
  </r>
  <r>
    <s v="Meryl Waggatt"/>
    <s v="Female"/>
    <s v="Female"/>
    <s v="Business Development"/>
    <n v="77060"/>
    <n v="77060"/>
    <s v="Below Minimum"/>
    <s v="₦70,000 - ₦79,999"/>
    <x v="2"/>
    <s v="Good"/>
    <n v="4"/>
    <n v="0.15"/>
    <n v="11559"/>
    <n v="88619"/>
  </r>
  <r>
    <s v="Corri Ellcome"/>
    <s v="Female"/>
    <s v="Undisclosed"/>
    <s v="Unknown"/>
    <n v="81180"/>
    <n v="81180"/>
    <s v="Below Minimum"/>
    <s v="₦80,000 - ₦89,999"/>
    <x v="2"/>
    <s v="Average"/>
    <n v="3"/>
    <n v="0.1"/>
    <n v="8118"/>
    <n v="89298"/>
  </r>
  <r>
    <s v="Evyn Fyrth"/>
    <s v="Male"/>
    <s v="Male"/>
    <s v="Support"/>
    <n v="90080"/>
    <n v="90080"/>
    <s v="Compliant"/>
    <s v="₦90,000 - ₦99,999"/>
    <x v="2"/>
    <s v="Average"/>
    <n v="3"/>
    <n v="0.1"/>
    <n v="9008"/>
    <n v="99088"/>
  </r>
  <r>
    <s v="Car Laden"/>
    <s v="Male"/>
    <s v="Undisclosed"/>
    <s v="Product Management"/>
    <n v="90080"/>
    <n v="90080"/>
    <s v="Compliant"/>
    <s v="₦90,000 - ₦99,999"/>
    <x v="0"/>
    <s v="Average"/>
    <n v="3"/>
    <n v="0.1"/>
    <n v="9008"/>
    <n v="99088"/>
  </r>
  <r>
    <s v="Sarene Creeboe"/>
    <s v="Male"/>
    <s v="Male"/>
    <s v="Product Management"/>
    <n v="35830"/>
    <n v="35830"/>
    <s v="Below Minimum"/>
    <s v="₦30,000 - ₦39,999"/>
    <x v="2"/>
    <s v="Average"/>
    <n v="3"/>
    <n v="0.1"/>
    <n v="3583"/>
    <n v="39413"/>
  </r>
  <r>
    <s v="Steven Labat"/>
    <s v="Male"/>
    <s v="Male"/>
    <s v="Legal"/>
    <n v="37110"/>
    <n v="37110"/>
    <s v="Below Minimum"/>
    <s v="₦30,000 - ₦39,999"/>
    <x v="2"/>
    <s v="Average"/>
    <n v="3"/>
    <n v="0.1"/>
    <n v="3711"/>
    <n v="40821"/>
  </r>
  <r>
    <s v="Lindy Guillet"/>
    <s v="Male"/>
    <s v="Male"/>
    <s v="Training"/>
    <n v="112780"/>
    <n v="112780"/>
    <s v="Compliant"/>
    <s v="₦110,000 - ₦119,999"/>
    <x v="1"/>
    <s v="Poor"/>
    <n v="2"/>
    <n v="0.05"/>
    <n v="5639"/>
    <n v="118419"/>
  </r>
  <r>
    <s v="Loren Rettie"/>
    <s v="Female"/>
    <s v="Female"/>
    <s v="Engineering"/>
    <n v="96000"/>
    <n v="96000"/>
    <s v="Compliant"/>
    <s v="₦90,000 - ₦99,999"/>
    <x v="2"/>
    <s v="Average"/>
    <n v="3"/>
    <n v="0.1"/>
    <n v="9600"/>
    <n v="105600"/>
  </r>
  <r>
    <s v="Daron Biaggioli"/>
    <s v="Female"/>
    <s v="Female"/>
    <s v="Product Management"/>
    <n v="112550"/>
    <n v="112550"/>
    <s v="Compliant"/>
    <s v="₦110,000 - ₦119,999"/>
    <x v="2"/>
    <s v="Average"/>
    <n v="3"/>
    <n v="0.1"/>
    <n v="11255"/>
    <n v="123805"/>
  </r>
  <r>
    <s v="Georg Dinnage"/>
    <s v="Male"/>
    <s v="Male"/>
    <s v="Training"/>
    <n v="88330"/>
    <n v="88330"/>
    <s v="Below Minimum"/>
    <s v="₦80,000 - ₦89,999"/>
    <x v="2"/>
    <s v="Poor"/>
    <n v="2"/>
    <n v="0.05"/>
    <n v="4416.5"/>
    <n v="92746.5"/>
  </r>
  <r>
    <s v="Ewart Hovel"/>
    <s v="Female"/>
    <s v="Female"/>
    <s v="Training"/>
    <n v="116770"/>
    <n v="116770"/>
    <s v="Compliant"/>
    <s v="₦110,000 - ₦119,999"/>
    <x v="0"/>
    <s v="Good"/>
    <n v="4"/>
    <n v="0.15"/>
    <n v="17515.5"/>
    <n v="134285.5"/>
  </r>
  <r>
    <s v="Archaimbaud Pinchin"/>
    <s v="Male"/>
    <s v="Male"/>
    <s v="Marketing"/>
    <n v="40270"/>
    <n v="40270"/>
    <s v="Below Minimum"/>
    <s v="₦40,000 - ₦49,999"/>
    <x v="2"/>
    <s v="Average"/>
    <n v="3"/>
    <n v="0.1"/>
    <n v="4027"/>
    <n v="44297"/>
  </r>
  <r>
    <s v="Mile Swindley"/>
    <s v="Undisclosed"/>
    <s v="Undisclosed"/>
    <s v="Business Development"/>
    <n v="40270"/>
    <n v="40270"/>
    <s v="Below Minimum"/>
    <s v="₦40,000 - ₦49,999"/>
    <x v="2"/>
    <s v="Average"/>
    <n v="3"/>
    <n v="0.1"/>
    <n v="4027"/>
    <n v="44297"/>
  </r>
  <r>
    <s v="Garwood Penhale"/>
    <s v="Female"/>
    <s v="Female"/>
    <s v="Business Development"/>
    <n v="96640"/>
    <n v="96640"/>
    <s v="Compliant"/>
    <s v="₦90,000 - ₦99,999"/>
    <x v="2"/>
    <s v="Very Good"/>
    <n v="5"/>
    <n v="0.2"/>
    <n v="19328"/>
    <n v="115968"/>
  </r>
  <r>
    <s v="Valentia Etteridge"/>
    <s v="Female"/>
    <s v="Female"/>
    <s v="Business Development"/>
    <n v="118100"/>
    <n v="118100"/>
    <s v="Compliant"/>
    <s v="₦110,000 - ₦119,999"/>
    <x v="0"/>
    <s v="Average"/>
    <n v="3"/>
    <n v="0.1"/>
    <n v="11810"/>
    <n v="129910"/>
  </r>
  <r>
    <s v="Courtney Given"/>
    <s v="Male"/>
    <s v="Male"/>
    <s v="Engineering"/>
    <n v="43600"/>
    <n v="43600"/>
    <s v="Below Minimum"/>
    <s v="₦40,000 - ₦49,999"/>
    <x v="1"/>
    <s v="Average"/>
    <n v="3"/>
    <n v="0.1"/>
    <n v="4360"/>
    <n v="47960"/>
  </r>
  <r>
    <s v="Claudetta Petherick"/>
    <s v="Female"/>
    <s v="Female"/>
    <s v="Legal"/>
    <n v="54520"/>
    <n v="54520"/>
    <s v="Below Minimum"/>
    <s v="₦50,000 - ₦59,999"/>
    <x v="1"/>
    <s v="Poor"/>
    <n v="2"/>
    <n v="0.05"/>
    <n v="2726"/>
    <n v="57246"/>
  </r>
  <r>
    <s v="Eberto William"/>
    <s v="Female"/>
    <s v="Female"/>
    <s v="Research and Development"/>
    <n v="57750"/>
    <n v="57750"/>
    <s v="Below Minimum"/>
    <s v="₦50,000 - ₦59,999"/>
    <x v="1"/>
    <s v="Average"/>
    <n v="3"/>
    <n v="0.1"/>
    <n v="5775"/>
    <n v="63525"/>
  </r>
  <r>
    <s v="Bernie Gorges"/>
    <s v="Female"/>
    <s v="Female"/>
    <s v="Training"/>
    <n v="99970"/>
    <n v="99970"/>
    <s v="Compliant"/>
    <s v="₦90,000 - ₦99,999"/>
    <x v="0"/>
    <s v="Average"/>
    <n v="3"/>
    <n v="0.1"/>
    <n v="9997"/>
    <n v="109967"/>
  </r>
  <r>
    <s v="Myrle Prandoni"/>
    <s v="Male"/>
    <s v="Male"/>
    <s v="Sales"/>
    <n v="62200"/>
    <n v="62200"/>
    <s v="Below Minimum"/>
    <s v="₦60,000 - ₦69,999"/>
    <x v="2"/>
    <s v="Very Good"/>
    <n v="5"/>
    <n v="0.2"/>
    <n v="12440"/>
    <n v="74640"/>
  </r>
  <r>
    <s v="Josepha Keningham"/>
    <s v="Male"/>
    <s v="Male"/>
    <s v="Human Resources"/>
    <n v="42990"/>
    <n v="42990"/>
    <s v="Below Minimum"/>
    <s v="₦40,000 - ₦49,999"/>
    <x v="2"/>
    <s v="Average"/>
    <n v="3"/>
    <n v="0.1"/>
    <n v="4299"/>
    <n v="47289"/>
  </r>
  <r>
    <s v="Garrick Hadwick"/>
    <s v="Male"/>
    <s v="Male"/>
    <s v="Support"/>
    <n v="117810"/>
    <n v="117810"/>
    <s v="Compliant"/>
    <s v="₦110,000 - ₦119,999"/>
    <x v="1"/>
    <s v="Average"/>
    <n v="3"/>
    <n v="0.1"/>
    <n v="11781"/>
    <n v="129591"/>
  </r>
  <r>
    <s v="Nessy Baskwell"/>
    <s v="Male"/>
    <s v="Male"/>
    <s v="Services"/>
    <n v="58130"/>
    <n v="58130"/>
    <s v="Below Minimum"/>
    <s v="₦50,000 - ₦59,999"/>
    <x v="2"/>
    <s v="Average"/>
    <n v="3"/>
    <n v="0.1"/>
    <n v="5813"/>
    <n v="63943"/>
  </r>
  <r>
    <s v="Rosco Cogley"/>
    <s v="Male"/>
    <s v="Male"/>
    <s v="Services"/>
    <n v="86840"/>
    <n v="86840"/>
    <s v="Below Minimum"/>
    <s v="₦80,000 - ₦89,999"/>
    <x v="1"/>
    <s v="Average"/>
    <n v="3"/>
    <n v="0.1"/>
    <n v="8684"/>
    <n v="95524"/>
  </r>
  <r>
    <s v="Tulley Chiddy"/>
    <s v="Female"/>
    <s v="Undisclosed"/>
    <s v="Accounting"/>
    <n v="86840"/>
    <n v="86840"/>
    <s v="Below Minimum"/>
    <s v="₦80,000 - ₦89,999"/>
    <x v="1"/>
    <s v="Average"/>
    <n v="3"/>
    <n v="0.1"/>
    <n v="8684"/>
    <n v="95524"/>
  </r>
  <r>
    <s v="Camille Baldinotti"/>
    <s v="Female"/>
    <s v="Female"/>
    <s v="Product Management"/>
    <n v="41700"/>
    <n v="41700"/>
    <s v="Below Minimum"/>
    <s v="₦40,000 - ₦49,999"/>
    <x v="0"/>
    <s v="Good"/>
    <n v="4"/>
    <n v="0.15"/>
    <n v="6255"/>
    <n v="47955"/>
  </r>
  <r>
    <s v="Dave Lacoste"/>
    <s v="Male"/>
    <s v="Undisclosed"/>
    <s v="Legal"/>
    <n v="41700"/>
    <n v="41700"/>
    <s v="Below Minimum"/>
    <s v="₦40,000 - ₦49,999"/>
    <x v="1"/>
    <s v="Average"/>
    <n v="3"/>
    <n v="0.1"/>
    <n v="4170"/>
    <n v="45870"/>
  </r>
  <r>
    <s v="Crawford Scad"/>
    <s v="Male"/>
    <s v="Male"/>
    <s v="Human Resources"/>
    <n v="72880"/>
    <n v="72880"/>
    <s v="Below Minimum"/>
    <s v="₦70,000 - ₦79,999"/>
    <x v="2"/>
    <s v="Average"/>
    <n v="3"/>
    <n v="0.1"/>
    <n v="7288"/>
    <n v="80168"/>
  </r>
  <r>
    <s v="Larry Pioch"/>
    <s v="Male"/>
    <s v="Male"/>
    <s v="Research and Development"/>
    <n v="49670"/>
    <n v="49670"/>
    <s v="Below Minimum"/>
    <s v="₦40,000 - ₦49,999"/>
    <x v="1"/>
    <s v="Good"/>
    <n v="4"/>
    <n v="0.15"/>
    <n v="7450.5"/>
    <n v="57120.5"/>
  </r>
  <r>
    <s v="Judie Di Bernardo"/>
    <s v="Male"/>
    <s v="Male"/>
    <s v="Accounting"/>
    <n v="117150"/>
    <n v="117150"/>
    <s v="Compliant"/>
    <s v="₦110,000 - ₦119,999"/>
    <x v="1"/>
    <s v="Average"/>
    <n v="3"/>
    <n v="0.1"/>
    <n v="11715"/>
    <n v="128865"/>
  </r>
  <r>
    <s v="Kakalina Stanaway"/>
    <s v="Male"/>
    <s v="Male"/>
    <s v="Human Resources"/>
    <n v="97020"/>
    <n v="97020"/>
    <s v="Compliant"/>
    <s v="₦90,000 - ₦99,999"/>
    <x v="2"/>
    <s v="Poor"/>
    <n v="2"/>
    <n v="0.05"/>
    <n v="4851"/>
    <n v="101871"/>
  </r>
  <r>
    <s v="Max Shower"/>
    <s v="Male"/>
    <s v="Male"/>
    <s v="Training"/>
    <n v="67510"/>
    <n v="67510"/>
    <s v="Below Minimum"/>
    <s v="₦60,000 - ₦69,999"/>
    <x v="2"/>
    <s v="Not Rated"/>
    <n v="0"/>
    <n v="0"/>
    <n v="0"/>
    <n v="67510"/>
  </r>
  <r>
    <s v="Juditha Hatherleigh"/>
    <s v="Female"/>
    <s v="Female"/>
    <s v="Human Resources"/>
    <n v="34830"/>
    <n v="34830"/>
    <s v="Below Minimum"/>
    <s v="₦30,000 - ₦39,999"/>
    <x v="2"/>
    <s v="Average"/>
    <n v="3"/>
    <n v="0.1"/>
    <n v="3483"/>
    <n v="38313"/>
  </r>
  <r>
    <s v="Lanny Beaney"/>
    <s v="Male"/>
    <s v="Male"/>
    <s v="Legal"/>
    <n v="38730"/>
    <n v="38730"/>
    <s v="Below Minimum"/>
    <s v="₦30,000 - ₦39,999"/>
    <x v="1"/>
    <s v="Average"/>
    <n v="3"/>
    <n v="0.1"/>
    <n v="3873"/>
    <n v="42603"/>
  </r>
  <r>
    <s v="Jim Perrygo"/>
    <s v="Male"/>
    <s v="Male"/>
    <s v="Services"/>
    <n v="96790"/>
    <n v="96790"/>
    <s v="Compliant"/>
    <s v="₦90,000 - ₦99,999"/>
    <x v="0"/>
    <s v="Good"/>
    <n v="4"/>
    <n v="0.15"/>
    <n v="14518.5"/>
    <n v="111308.5"/>
  </r>
  <r>
    <s v="Shannen Crittal"/>
    <s v="Female"/>
    <s v="Female"/>
    <s v="Engineering"/>
    <n v="68040"/>
    <n v="68040"/>
    <s v="Below Minimum"/>
    <s v="₦60,000 - ₦69,999"/>
    <x v="2"/>
    <s v="Good"/>
    <n v="4"/>
    <n v="0.15"/>
    <n v="10206"/>
    <n v="78246"/>
  </r>
  <r>
    <s v="Katya Hundy"/>
    <s v="Male"/>
    <s v="Male"/>
    <s v="Business Development"/>
    <n v="88510"/>
    <n v="88510"/>
    <s v="Below Minimum"/>
    <s v="₦80,000 - ₦89,999"/>
    <x v="0"/>
    <s v="Average"/>
    <n v="3"/>
    <n v="0.1"/>
    <n v="8851"/>
    <n v="97361"/>
  </r>
  <r>
    <s v="Cordelia Djuricic"/>
    <s v="Female"/>
    <s v="Female"/>
    <s v="Human Resources"/>
    <n v="65350"/>
    <n v="65350"/>
    <s v="Below Minimum"/>
    <s v="₦60,000 - ₦69,999"/>
    <x v="1"/>
    <s v="Very Poor"/>
    <n v="1"/>
    <n v="0.02"/>
    <n v="1307"/>
    <n v="66657"/>
  </r>
  <r>
    <s v="Emory Whitten"/>
    <s v="Female"/>
    <s v="Female"/>
    <s v="Product Management"/>
    <n v="52000"/>
    <n v="52000"/>
    <s v="Below Minimum"/>
    <s v="₦50,000 - ₦59,999"/>
    <x v="0"/>
    <s v="Not Rated"/>
    <n v="0"/>
    <n v="0"/>
    <n v="0"/>
    <n v="52000"/>
  </r>
  <r>
    <s v="Philis Rowlstone"/>
    <s v="Female"/>
    <s v="Female"/>
    <s v="Human Resources"/>
    <n v="85740"/>
    <n v="85740"/>
    <s v="Below Minimum"/>
    <s v="₦80,000 - ₦89,999"/>
    <x v="0"/>
    <s v="Average"/>
    <n v="3"/>
    <n v="0.1"/>
    <n v="8574"/>
    <n v="94314"/>
  </r>
  <r>
    <s v="Fedora Graffin"/>
    <s v="Male"/>
    <s v="Male"/>
    <s v="Research and Development"/>
    <n v="92500"/>
    <n v="92500"/>
    <s v="Compliant"/>
    <s v="₦90,000 - ₦99,999"/>
    <x v="0"/>
    <s v="Good"/>
    <n v="4"/>
    <n v="0.15"/>
    <n v="13875"/>
    <n v="106375"/>
  </r>
  <r>
    <s v="Marjie Bamford"/>
    <s v="Male"/>
    <s v="Male"/>
    <s v="Sales"/>
    <n v="80770"/>
    <n v="80770"/>
    <s v="Below Minimum"/>
    <s v="₦80,000 - ₦89,999"/>
    <x v="1"/>
    <s v="Very Good"/>
    <n v="5"/>
    <n v="0.2"/>
    <n v="16154"/>
    <n v="96924"/>
  </r>
  <r>
    <s v="Doe Clubley"/>
    <s v="Female"/>
    <s v="Female"/>
    <s v="Product Management"/>
    <n v="67820"/>
    <n v="67820"/>
    <s v="Below Minimum"/>
    <s v="₦60,000 - ₦69,999"/>
    <x v="2"/>
    <s v="Not Rated"/>
    <n v="0"/>
    <n v="0"/>
    <n v="0"/>
    <n v="67820"/>
  </r>
  <r>
    <s v="Adella Hartshorne"/>
    <s v="Female"/>
    <s v="Female"/>
    <s v="Human Resources"/>
    <n v="41160"/>
    <n v="41160"/>
    <s v="Below Minimum"/>
    <s v="₦40,000 - ₦49,999"/>
    <x v="1"/>
    <s v="Good"/>
    <n v="4"/>
    <n v="0.15"/>
    <n v="6174"/>
    <n v="47334"/>
  </r>
  <r>
    <s v="Barney Bonafant"/>
    <s v="Female"/>
    <s v="Female"/>
    <s v="Engineering"/>
    <n v="48060"/>
    <n v="48060"/>
    <s v="Below Minimum"/>
    <s v="₦40,000 - ₦49,999"/>
    <x v="1"/>
    <s v="Poor"/>
    <n v="2"/>
    <n v="0.05"/>
    <n v="2403"/>
    <n v="50463"/>
  </r>
  <r>
    <s v="Nessi Delves"/>
    <s v="Male"/>
    <s v="Male"/>
    <s v="Training"/>
    <n v="56830"/>
    <n v="56830"/>
    <s v="Below Minimum"/>
    <s v="₦50,000 - ₦59,999"/>
    <x v="2"/>
    <s v="Very Good"/>
    <n v="5"/>
    <n v="0.2"/>
    <n v="11366"/>
    <n v="68196"/>
  </r>
  <r>
    <s v="Addi Studdeard"/>
    <s v="Female"/>
    <s v="Female"/>
    <s v="Product Management"/>
    <n v="72500"/>
    <n v="72500"/>
    <s v="Below Minimum"/>
    <s v="₦70,000 - ₦79,999"/>
    <x v="0"/>
    <s v="Very Poor"/>
    <n v="1"/>
    <n v="0.02"/>
    <n v="1450"/>
    <n v="73950"/>
  </r>
  <r>
    <s v="Benoite Ackermann"/>
    <s v="Female"/>
    <s v="Female"/>
    <s v="Services"/>
    <n v="57080"/>
    <n v="57080"/>
    <s v="Below Minimum"/>
    <s v="₦50,000 - ₦59,999"/>
    <x v="1"/>
    <s v="Average"/>
    <n v="3"/>
    <n v="0.1"/>
    <n v="5708"/>
    <n v="62788"/>
  </r>
  <r>
    <s v="Sharity Brands"/>
    <s v="Male"/>
    <s v="Male"/>
    <s v="Product Management"/>
    <n v="104080"/>
    <n v="104080"/>
    <s v="Compliant"/>
    <s v="₦100,000 - ₦109,999"/>
    <x v="1"/>
    <s v="Very Poor"/>
    <n v="1"/>
    <n v="0.02"/>
    <n v="2081.6"/>
    <n v="106161.60000000001"/>
  </r>
  <r>
    <s v="Cassondra Giottini"/>
    <s v="Male"/>
    <s v="Undisclosed"/>
    <s v="Marketing"/>
    <n v="104080"/>
    <n v="104080"/>
    <s v="Compliant"/>
    <s v="₦100,000 - ₦109,999"/>
    <x v="2"/>
    <s v="Not Rated"/>
    <n v="0"/>
    <n v="0"/>
    <n v="0"/>
    <n v="104080"/>
  </r>
  <r>
    <s v="Beryl Burnsyde"/>
    <s v="Male"/>
    <s v="Male"/>
    <s v="Legal"/>
    <n v="29770"/>
    <n v="29770"/>
    <s v="Below Minimum"/>
    <s v="₦20,000 - ₦29,999"/>
    <x v="0"/>
    <s v="Good"/>
    <n v="4"/>
    <n v="0.15"/>
    <n v="4465.5"/>
    <n v="34235.5"/>
  </r>
  <r>
    <s v="Ollie Schirak"/>
    <s v="Male"/>
    <s v="Male"/>
    <s v="Legal"/>
    <n v="48690"/>
    <n v="48690"/>
    <s v="Below Minimum"/>
    <s v="₦40,000 - ₦49,999"/>
    <x v="0"/>
    <s v="Average"/>
    <n v="3"/>
    <n v="0.1"/>
    <n v="4869"/>
    <n v="53559"/>
  </r>
  <r>
    <s v="Amaleta Baltzar"/>
    <s v="Undisclosed"/>
    <s v="Undisclosed"/>
    <s v="Research and Development"/>
    <n v="70080"/>
    <n v="70080"/>
    <s v="Below Minimum"/>
    <s v="₦70,000 - ₦79,999"/>
    <x v="0"/>
    <s v="Very Poor"/>
    <n v="1"/>
    <n v="0.02"/>
    <n v="1401.6000000000001"/>
    <n v="71481.600000000006"/>
  </r>
  <r>
    <s v="Katya Hundy"/>
    <s v="Male"/>
    <s v="Male"/>
    <s v="Business Development"/>
    <n v="88510"/>
    <n v="88510"/>
    <s v="Below Minimum"/>
    <s v="₦80,000 - ₦89,999"/>
    <x v="2"/>
    <s v="Poor"/>
    <n v="2"/>
    <n v="0.05"/>
    <n v="4425.5"/>
    <n v="92935.5"/>
  </r>
  <r>
    <s v="Wyn Treadger"/>
    <s v="Female"/>
    <s v="Female"/>
    <s v="Business Development"/>
    <n v="69190"/>
    <n v="69190"/>
    <s v="Below Minimum"/>
    <s v="₦60,000 - ₦69,999"/>
    <x v="1"/>
    <s v="Average"/>
    <n v="3"/>
    <n v="0.1"/>
    <n v="6919"/>
    <n v="76109"/>
  </r>
  <r>
    <s v="Orton Livick"/>
    <s v="Male"/>
    <s v="Male"/>
    <s v="Services"/>
    <n v="37920"/>
    <n v="37920"/>
    <s v="Below Minimum"/>
    <s v="₦30,000 - ₦39,999"/>
    <x v="1"/>
    <s v="Average"/>
    <n v="3"/>
    <n v="0.1"/>
    <n v="3792"/>
    <n v="41712"/>
  </r>
  <r>
    <s v="Haven Belward"/>
    <s v="Male"/>
    <s v="Male"/>
    <s v="Accounting"/>
    <n v="89120"/>
    <n v="89120"/>
    <s v="Below Minimum"/>
    <s v="₦80,000 - ₦89,999"/>
    <x v="0"/>
    <s v="Good"/>
    <n v="4"/>
    <n v="0.15"/>
    <n v="13368"/>
    <n v="102488"/>
  </r>
  <r>
    <s v="Yasmeen Klimkiewich"/>
    <s v="Female"/>
    <s v="Female"/>
    <s v="Legal"/>
    <n v="48140"/>
    <n v="48140"/>
    <s v="Below Minimum"/>
    <s v="₦40,000 - ₦49,999"/>
    <x v="1"/>
    <s v="Very Good"/>
    <n v="5"/>
    <n v="0.2"/>
    <n v="9628"/>
    <n v="57768"/>
  </r>
  <r>
    <s v="Kristofor Powner"/>
    <s v="Male"/>
    <s v="Male"/>
    <s v="Support"/>
    <n v="69340"/>
    <n v="69340"/>
    <s v="Below Minimum"/>
    <s v="₦60,000 - ₦69,999"/>
    <x v="0"/>
    <s v="Average"/>
    <n v="3"/>
    <n v="0.1"/>
    <n v="6934"/>
    <n v="76274"/>
  </r>
  <r>
    <s v="Phillipp Nekrews"/>
    <s v="Male"/>
    <s v="Male"/>
    <s v="Human Resources"/>
    <n v="71330"/>
    <n v="71330"/>
    <s v="Below Minimum"/>
    <s v="₦70,000 - ₦79,999"/>
    <x v="2"/>
    <s v="Very Good"/>
    <n v="5"/>
    <n v="0.2"/>
    <n v="14266"/>
    <n v="85596"/>
  </r>
  <r>
    <s v="Delora Arendt"/>
    <s v="Female"/>
    <s v="Female"/>
    <s v="Marketing"/>
    <n v="67620"/>
    <n v="67620"/>
    <s v="Below Minimum"/>
    <s v="₦60,000 - ₦69,999"/>
    <x v="1"/>
    <s v="Good"/>
    <n v="4"/>
    <n v="0.15"/>
    <n v="10143"/>
    <n v="77763"/>
  </r>
  <r>
    <s v="Archibaldo Denny"/>
    <s v="Female"/>
    <s v="Female"/>
    <s v="Product Management"/>
    <n v="69740"/>
    <n v="69740"/>
    <s v="Below Minimum"/>
    <s v="₦60,000 - ₦69,999"/>
    <x v="0"/>
    <s v="Not Rated"/>
    <n v="0"/>
    <n v="0"/>
    <n v="0"/>
    <n v="69740"/>
  </r>
  <r>
    <s v="Jeane Blaszczak"/>
    <s v="Female"/>
    <s v="Female"/>
    <s v="Engineering"/>
    <n v="44300"/>
    <n v="44300"/>
    <s v="Below Minimum"/>
    <s v="₦40,000 - ₦49,999"/>
    <x v="0"/>
    <s v="Good"/>
    <n v="4"/>
    <n v="0.15"/>
    <n v="6645"/>
    <n v="50945"/>
  </r>
  <r>
    <s v="Codi Beck"/>
    <s v="Female"/>
    <s v="Female"/>
    <s v="Business Development"/>
    <n v="40560"/>
    <n v="40560"/>
    <s v="Below Minimum"/>
    <s v="₦40,000 - ₦49,999"/>
    <x v="0"/>
    <s v="Poor"/>
    <n v="2"/>
    <n v="0.05"/>
    <n v="2028"/>
    <n v="42588"/>
  </r>
  <r>
    <s v="Faunie Sinton"/>
    <s v="Female"/>
    <s v="Female"/>
    <s v="Sales"/>
    <n v="115230"/>
    <n v="115230"/>
    <s v="Compliant"/>
    <s v="₦110,000 - ₦119,999"/>
    <x v="1"/>
    <s v="Good"/>
    <n v="4"/>
    <n v="0.15"/>
    <n v="17284.5"/>
    <n v="132514.5"/>
  </r>
  <r>
    <s v="Nicol Giacomi"/>
    <s v="Female"/>
    <s v="Female"/>
    <s v="Training"/>
    <n v="39750"/>
    <n v="39750"/>
    <s v="Below Minimum"/>
    <s v="₦30,000 - ₦39,999"/>
    <x v="2"/>
    <s v="Average"/>
    <n v="3"/>
    <n v="0.1"/>
    <n v="3975"/>
    <n v="43725"/>
  </r>
  <r>
    <s v="Crawford Scad"/>
    <s v="Male"/>
    <s v="Male"/>
    <s v="Human Resources"/>
    <n v="72880"/>
    <n v="72880"/>
    <s v="Below Minimum"/>
    <s v="₦70,000 - ₦79,999"/>
    <x v="0"/>
    <s v="Average"/>
    <n v="3"/>
    <n v="0.1"/>
    <n v="7288"/>
    <n v="80168"/>
  </r>
  <r>
    <s v="Vassili Flay"/>
    <s v="Undisclosed"/>
    <s v="Undisclosed"/>
    <s v="Research and Development"/>
    <n v="108970"/>
    <n v="108970"/>
    <s v="Compliant"/>
    <s v="₦100,000 - ₦109,999"/>
    <x v="1"/>
    <s v="Average"/>
    <n v="3"/>
    <n v="0.1"/>
    <n v="10897"/>
    <n v="119867"/>
  </r>
  <r>
    <s v="Halimeda Kuscha"/>
    <s v="Female"/>
    <s v="Female"/>
    <s v="Engineering"/>
    <n v="112570"/>
    <n v="112570"/>
    <s v="Compliant"/>
    <s v="₦110,000 - ₦119,999"/>
    <x v="1"/>
    <s v="Poor"/>
    <n v="2"/>
    <n v="0.05"/>
    <n v="5628.5"/>
    <n v="118198.5"/>
  </r>
  <r>
    <s v="Charmaine Howie"/>
    <s v="Male"/>
    <s v="Male"/>
    <s v="Accounting"/>
    <n v="56810"/>
    <n v="56810"/>
    <s v="Below Minimum"/>
    <s v="₦50,000 - ₦59,999"/>
    <x v="2"/>
    <s v="Poor"/>
    <n v="2"/>
    <n v="0.05"/>
    <n v="2840.5"/>
    <n v="59650.5"/>
  </r>
  <r>
    <s v="Norrie Grahl"/>
    <s v="Undisclosed"/>
    <s v="Undisclosed"/>
    <s v="Business Development"/>
    <n v="42950"/>
    <n v="42950"/>
    <s v="Below Minimum"/>
    <s v="₦40,000 - ₦49,999"/>
    <x v="1"/>
    <s v="Poor"/>
    <n v="2"/>
    <n v="0.05"/>
    <n v="2147.5"/>
    <n v="45097.5"/>
  </r>
  <r>
    <s v="Ulick Maingot"/>
    <s v="Female"/>
    <s v="Female"/>
    <s v="Services"/>
    <n v="42820"/>
    <n v="42820"/>
    <s v="Below Minimum"/>
    <s v="₦40,000 - ₦49,999"/>
    <x v="2"/>
    <s v="Average"/>
    <n v="3"/>
    <n v="0.1"/>
    <n v="4282"/>
    <n v="47102"/>
  </r>
  <r>
    <s v="Millie Fiveash"/>
    <s v="Female"/>
    <s v="Female"/>
    <s v="Sales"/>
    <n v="57080"/>
    <n v="57080"/>
    <s v="Below Minimum"/>
    <s v="₦50,000 - ₦59,999"/>
    <x v="2"/>
    <s v="Average"/>
    <n v="3"/>
    <n v="0.1"/>
    <n v="5708"/>
    <n v="62788"/>
  </r>
  <r>
    <s v="Kayley Southwell"/>
    <s v="Female"/>
    <s v="Female"/>
    <s v="Marketing"/>
    <n v="101670"/>
    <n v="101670"/>
    <s v="Compliant"/>
    <s v="₦100,000 - ₦109,999"/>
    <x v="2"/>
    <s v="Average"/>
    <n v="3"/>
    <n v="0.1"/>
    <n v="10167"/>
    <n v="111837"/>
  </r>
  <r>
    <s v="Reena McKernan"/>
    <s v="Female"/>
    <s v="Female"/>
    <s v="Marketing"/>
    <n v="104750"/>
    <n v="104750"/>
    <s v="Compliant"/>
    <s v="₦100,000 - ₦109,999"/>
    <x v="2"/>
    <s v="Average"/>
    <n v="3"/>
    <n v="0.1"/>
    <n v="10475"/>
    <n v="115225"/>
  </r>
  <r>
    <s v="Seward Kubera"/>
    <s v="Male"/>
    <s v="Male"/>
    <s v="Engineering"/>
    <n v="43330"/>
    <n v="43330"/>
    <s v="Below Minimum"/>
    <s v="₦40,000 - ₦49,999"/>
    <x v="1"/>
    <s v="Very Good"/>
    <n v="5"/>
    <n v="0.2"/>
    <n v="8666"/>
    <n v="51996"/>
  </r>
  <r>
    <s v="Rois Garrigan"/>
    <s v="Male"/>
    <s v="Male"/>
    <s v="Accounting"/>
    <n v="61430"/>
    <n v="61430"/>
    <s v="Below Minimum"/>
    <s v="₦60,000 - ₦69,999"/>
    <x v="2"/>
    <s v="Poor"/>
    <n v="2"/>
    <n v="0.05"/>
    <n v="3071.5"/>
    <n v="64501.5"/>
  </r>
  <r>
    <s v="Euell Willoughley"/>
    <s v="Male"/>
    <s v="Male"/>
    <s v="Product Management"/>
    <n v="105800"/>
    <n v="105800"/>
    <s v="Compliant"/>
    <s v="₦100,000 - ₦109,999"/>
    <x v="2"/>
    <s v="Very Good"/>
    <n v="5"/>
    <n v="0.2"/>
    <n v="21160"/>
    <n v="126960"/>
  </r>
  <r>
    <s v="Lindi Morfey"/>
    <s v="Male"/>
    <s v="Male"/>
    <s v="Training"/>
    <n v="99470"/>
    <n v="99470"/>
    <s v="Compliant"/>
    <s v="₦90,000 - ₦99,999"/>
    <x v="2"/>
    <s v="Good"/>
    <n v="4"/>
    <n v="0.15"/>
    <n v="14920.5"/>
    <n v="114390.5"/>
  </r>
  <r>
    <s v="Gradey Litton"/>
    <s v="Female"/>
    <s v="Female"/>
    <s v="Accounting"/>
    <n v="68890"/>
    <n v="68890"/>
    <s v="Below Minimum"/>
    <s v="₦60,000 - ₦69,999"/>
    <x v="2"/>
    <s v="Good"/>
    <n v="4"/>
    <n v="0.15"/>
    <n v="10333.5"/>
    <n v="79223.5"/>
  </r>
  <r>
    <s v="Iris Wagg"/>
    <s v="Female"/>
    <s v="Undisclosed"/>
    <s v="Unknown"/>
    <n v="58860"/>
    <n v="58860"/>
    <s v="Below Minimum"/>
    <s v="₦50,000 - ₦59,999"/>
    <x v="2"/>
    <s v="Average"/>
    <n v="3"/>
    <n v="0.1"/>
    <n v="5886"/>
    <n v="64746"/>
  </r>
  <r>
    <s v="Angeline Christophersen"/>
    <s v="Female"/>
    <s v="Female"/>
    <s v="Engineering"/>
    <n v="86940"/>
    <n v="86940"/>
    <s v="Below Minimum"/>
    <s v="₦80,000 - ₦89,999"/>
    <x v="2"/>
    <s v="Average"/>
    <n v="3"/>
    <n v="0.1"/>
    <n v="8694"/>
    <n v="95634"/>
  </r>
  <r>
    <s v="Farrel Vanyatin"/>
    <s v="Male"/>
    <s v="Male"/>
    <s v="Support"/>
    <n v="118120"/>
    <n v="118120"/>
    <s v="Compliant"/>
    <s v="₦110,000 - ₦119,999"/>
    <x v="0"/>
    <s v="Average"/>
    <n v="3"/>
    <n v="0.1"/>
    <n v="11812"/>
    <n v="129932"/>
  </r>
  <r>
    <s v="Kienan Epinay"/>
    <s v="Male"/>
    <s v="Male"/>
    <s v="Marketing"/>
    <n v="91120"/>
    <n v="91120"/>
    <s v="Compliant"/>
    <s v="₦90,000 - ₦99,999"/>
    <x v="2"/>
    <s v="Poor"/>
    <n v="2"/>
    <n v="0.05"/>
    <n v="4556"/>
    <n v="95676"/>
  </r>
  <r>
    <s v="Aloisia Minto"/>
    <s v="Male"/>
    <s v="Male"/>
    <s v="Research and Development"/>
    <n v="41420"/>
    <n v="41420"/>
    <s v="Below Minimum"/>
    <s v="₦40,000 - ₦49,999"/>
    <x v="1"/>
    <s v="Good"/>
    <n v="4"/>
    <n v="0.15"/>
    <n v="6213"/>
    <n v="47633"/>
  </r>
  <r>
    <s v="Melisa Knott"/>
    <s v="Female"/>
    <s v="Female"/>
    <s v="Training"/>
    <n v="86010"/>
    <n v="86010"/>
    <s v="Below Minimum"/>
    <s v="₦80,000 - ₦89,999"/>
    <x v="2"/>
    <s v="Average"/>
    <n v="3"/>
    <n v="0.1"/>
    <n v="8601"/>
    <n v="94611"/>
  </r>
  <r>
    <s v="Koral Gerriet"/>
    <s v="Male"/>
    <s v="Male"/>
    <s v="Support"/>
    <n v="30080"/>
    <n v="30080"/>
    <s v="Below Minimum"/>
    <s v="₦30,000 - ₦39,999"/>
    <x v="1"/>
    <s v="Average"/>
    <n v="3"/>
    <n v="0.1"/>
    <n v="3008"/>
    <n v="33088"/>
  </r>
  <r>
    <s v="Constantino Espley"/>
    <s v="Male"/>
    <s v="Male"/>
    <s v="Accounting"/>
    <n v="96800"/>
    <n v="96800"/>
    <s v="Compliant"/>
    <s v="₦90,000 - ₦99,999"/>
    <x v="1"/>
    <s v="Average"/>
    <n v="3"/>
    <n v="0.1"/>
    <n v="9680"/>
    <n v="106480"/>
  </r>
  <r>
    <s v="Desi Peniman"/>
    <s v="Female"/>
    <s v="Female"/>
    <s v="Legal"/>
    <n v="31090"/>
    <n v="31090"/>
    <s v="Below Minimum"/>
    <s v="₦30,000 - ₦39,999"/>
    <x v="0"/>
    <s v="Average"/>
    <n v="3"/>
    <n v="0.1"/>
    <n v="3109"/>
    <n v="34199"/>
  </r>
  <r>
    <s v="Torrance Collier"/>
    <s v="Female"/>
    <s v="Female"/>
    <s v="Training"/>
    <n v="96140"/>
    <n v="96140"/>
    <s v="Compliant"/>
    <s v="₦90,000 - ₦99,999"/>
    <x v="0"/>
    <s v="Good"/>
    <n v="4"/>
    <n v="0.15"/>
    <n v="14421"/>
    <n v="110561"/>
  </r>
  <r>
    <s v="Ede Mignot"/>
    <s v="Female"/>
    <s v="Female"/>
    <s v="Research and Development"/>
    <n v="98640"/>
    <n v="98640"/>
    <s v="Compliant"/>
    <s v="₦90,000 - ₦99,999"/>
    <x v="2"/>
    <s v="Good"/>
    <n v="4"/>
    <n v="0.15"/>
    <n v="14796"/>
    <n v="113436"/>
  </r>
  <r>
    <s v="Marcia Muldrew"/>
    <s v="Female"/>
    <s v="Female"/>
    <s v="Sales"/>
    <n v="71510"/>
    <n v="71510"/>
    <s v="Below Minimum"/>
    <s v="₦70,000 - ₦79,999"/>
    <x v="0"/>
    <s v="Good"/>
    <n v="4"/>
    <n v="0.15"/>
    <n v="10726.5"/>
    <n v="82236.5"/>
  </r>
  <r>
    <s v="Quintina Kilgannon"/>
    <s v="Female"/>
    <s v="Female"/>
    <s v="Legal"/>
    <n v="86490"/>
    <n v="86490"/>
    <s v="Below Minimum"/>
    <s v="₦80,000 - ₦89,999"/>
    <x v="2"/>
    <s v="Poor"/>
    <n v="2"/>
    <n v="0.05"/>
    <n v="4324.5"/>
    <n v="90814.5"/>
  </r>
  <r>
    <s v="Peria Revey"/>
    <s v="Undisclosed"/>
    <s v="Undisclosed"/>
    <s v="Engineering"/>
    <n v="103240"/>
    <n v="103240"/>
    <s v="Compliant"/>
    <s v="₦100,000 - ₦109,999"/>
    <x v="2"/>
    <s v="Good"/>
    <n v="4"/>
    <n v="0.15"/>
    <n v="15486"/>
    <n v="118726"/>
  </r>
  <r>
    <s v="Carry Loblie"/>
    <s v="Female"/>
    <s v="Female"/>
    <s v="Sales"/>
    <n v="47550"/>
    <n v="47550"/>
    <s v="Below Minimum"/>
    <s v="₦40,000 - ₦49,999"/>
    <x v="2"/>
    <s v="Average"/>
    <n v="3"/>
    <n v="0.1"/>
    <n v="4755"/>
    <n v="52305"/>
  </r>
  <r>
    <s v="Isadora Maunsell"/>
    <s v="Male"/>
    <s v="Male"/>
    <s v="Sales"/>
    <n v="78490"/>
    <n v="78490"/>
    <s v="Below Minimum"/>
    <s v="₦70,000 - ₦79,999"/>
    <x v="1"/>
    <s v="Average"/>
    <n v="3"/>
    <n v="0.1"/>
    <n v="7849"/>
    <n v="86339"/>
  </r>
  <r>
    <s v="Tamara Couvet"/>
    <s v="Female"/>
    <s v="Female"/>
    <s v="Engineering"/>
    <n v="61050"/>
    <n v="61050"/>
    <s v="Below Minimum"/>
    <s v="₦60,000 - ₦69,999"/>
    <x v="1"/>
    <s v="Average"/>
    <n v="3"/>
    <n v="0.1"/>
    <n v="6105"/>
    <n v="67155"/>
  </r>
  <r>
    <s v="Von Boeter"/>
    <s v="Male"/>
    <s v="Male"/>
    <s v="Product Management"/>
    <n v="36370"/>
    <n v="36370"/>
    <s v="Below Minimum"/>
    <s v="₦30,000 - ₦39,999"/>
    <x v="0"/>
    <s v="Good"/>
    <n v="4"/>
    <n v="0.15"/>
    <n v="5455.5"/>
    <n v="41825.5"/>
  </r>
  <r>
    <s v="Forester Feakins"/>
    <s v="Male"/>
    <s v="Male"/>
    <s v="Business Development"/>
    <n v="47290"/>
    <n v="47290"/>
    <s v="Below Minimum"/>
    <s v="₦40,000 - ₦49,999"/>
    <x v="1"/>
    <s v="Average"/>
    <n v="3"/>
    <n v="0.1"/>
    <n v="4729"/>
    <n v="52019"/>
  </r>
  <r>
    <s v="Gardy Eckersall"/>
    <s v="Male"/>
    <s v="Male"/>
    <s v="Sales"/>
    <n v="79650"/>
    <n v="79650"/>
    <s v="Below Minimum"/>
    <s v="₦70,000 - ₦79,999"/>
    <x v="2"/>
    <s v="Good"/>
    <n v="4"/>
    <n v="0.15"/>
    <n v="11947.5"/>
    <n v="91597.5"/>
  </r>
  <r>
    <s v="Gamaliel Ewins"/>
    <s v="Male"/>
    <s v="Male"/>
    <s v="Product Management"/>
    <n v="119660"/>
    <n v="119660"/>
    <s v="Compliant"/>
    <s v="₦110,000 - ₦119,999"/>
    <x v="1"/>
    <s v="Average"/>
    <n v="3"/>
    <n v="0.1"/>
    <n v="11966"/>
    <n v="131626"/>
  </r>
  <r>
    <s v="Win Arthurs"/>
    <s v="Female"/>
    <s v="Female"/>
    <s v="Support"/>
    <n v="43200"/>
    <n v="43200"/>
    <s v="Below Minimum"/>
    <s v="₦40,000 - ₦49,999"/>
    <x v="1"/>
    <s v="Average"/>
    <n v="3"/>
    <n v="0.1"/>
    <n v="4320"/>
    <n v="47520"/>
  </r>
  <r>
    <s v="Richy Gray"/>
    <s v="Female"/>
    <s v="Female"/>
    <s v="Product Management"/>
    <n v="89830"/>
    <n v="89830"/>
    <s v="Below Minimum"/>
    <s v="₦80,000 - ₦89,999"/>
    <x v="2"/>
    <s v="Very Good"/>
    <n v="5"/>
    <n v="0.2"/>
    <n v="17966"/>
    <n v="107796"/>
  </r>
  <r>
    <s v="Patricia Dwelly"/>
    <s v="Male"/>
    <s v="Male"/>
    <s v="Accounting"/>
    <n v="91500"/>
    <n v="91500"/>
    <s v="Compliant"/>
    <s v="₦90,000 - ₦99,999"/>
    <x v="0"/>
    <s v="Poor"/>
    <n v="2"/>
    <n v="0.05"/>
    <n v="4575"/>
    <n v="96075"/>
  </r>
  <r>
    <s v="Erv Balmann"/>
    <s v="Female"/>
    <s v="Female"/>
    <s v="Services"/>
    <n v="29670"/>
    <n v="29670"/>
    <s v="Below Minimum"/>
    <s v="₦20,000 - ₦29,999"/>
    <x v="0"/>
    <s v="Very Good"/>
    <n v="5"/>
    <n v="0.2"/>
    <n v="5934"/>
    <n v="35604"/>
  </r>
  <r>
    <s v="Demetria Le Estut"/>
    <s v="Female"/>
    <s v="Female"/>
    <s v="Support"/>
    <n v="75720"/>
    <n v="75720"/>
    <s v="Below Minimum"/>
    <s v="₦70,000 - ₦79,999"/>
    <x v="1"/>
    <s v="Very Poor"/>
    <n v="1"/>
    <n v="0.02"/>
    <n v="1514.4"/>
    <n v="77234.399999999994"/>
  </r>
  <r>
    <s v="Deedee Ciotto"/>
    <s v="Male"/>
    <s v="Undisclosed"/>
    <s v="Unknown"/>
    <n v="34830"/>
    <n v="34830"/>
    <s v="Below Minimum"/>
    <s v="₦30,000 - ₦39,999"/>
    <x v="0"/>
    <s v="Poor"/>
    <n v="2"/>
    <n v="0.05"/>
    <n v="1741.5"/>
    <n v="36571.5"/>
  </r>
  <r>
    <s v="Evanne Sheryn"/>
    <s v="Female"/>
    <s v="Female"/>
    <s v="Services"/>
    <n v="81900"/>
    <n v="81900"/>
    <s v="Below Minimum"/>
    <s v="₦80,000 - ₦89,999"/>
    <x v="1"/>
    <s v="Average"/>
    <n v="3"/>
    <n v="0.1"/>
    <n v="8190"/>
    <n v="90090"/>
  </r>
  <r>
    <s v="Collette Blackaller"/>
    <s v="Female"/>
    <s v="Female"/>
    <s v="Human Resources"/>
    <n v="42380"/>
    <n v="42380"/>
    <s v="Below Minimum"/>
    <s v="₦40,000 - ₦49,999"/>
    <x v="2"/>
    <s v="Good"/>
    <n v="4"/>
    <n v="0.15"/>
    <n v="6357"/>
    <n v="48737"/>
  </r>
  <r>
    <s v="Mariann Mowat"/>
    <s v="Male"/>
    <s v="Male"/>
    <s v="Marketing"/>
    <n v="32620"/>
    <n v="32620"/>
    <s v="Below Minimum"/>
    <s v="₦30,000 - ₦39,999"/>
    <x v="2"/>
    <s v="Good"/>
    <n v="4"/>
    <n v="0.15"/>
    <n v="4893"/>
    <n v="37513"/>
  </r>
  <r>
    <s v="Tabbatha Pickston"/>
    <s v="Male"/>
    <s v="Male"/>
    <s v="Marketing"/>
    <n v="72040"/>
    <n v="72040"/>
    <s v="Below Minimum"/>
    <s v="₦70,000 - ₦79,999"/>
    <x v="1"/>
    <s v="Average"/>
    <n v="3"/>
    <n v="0.1"/>
    <n v="7204"/>
    <n v="79244"/>
  </r>
  <r>
    <s v="Vlad Strangeway"/>
    <s v="Male"/>
    <s v="Male"/>
    <s v="Product Management"/>
    <n v="77740"/>
    <n v="77740"/>
    <s v="Below Minimum"/>
    <s v="₦70,000 - ₦79,999"/>
    <x v="1"/>
    <s v="Good"/>
    <n v="4"/>
    <n v="0.15"/>
    <n v="11661"/>
    <n v="89401"/>
  </r>
  <r>
    <s v="Duky Wallace"/>
    <s v="Male"/>
    <s v="Male"/>
    <s v="Business Development"/>
    <n v="102140"/>
    <n v="102140"/>
    <s v="Compliant"/>
    <s v="₦100,000 - ₦109,999"/>
    <x v="2"/>
    <s v="Average"/>
    <n v="3"/>
    <n v="0.1"/>
    <n v="10214"/>
    <n v="112354"/>
  </r>
  <r>
    <s v="Townie Dongall"/>
    <s v="Male"/>
    <s v="Male"/>
    <s v="Legal"/>
    <n v="48630"/>
    <n v="48630"/>
    <s v="Below Minimum"/>
    <s v="₦40,000 - ₦49,999"/>
    <x v="2"/>
    <s v="Not Rated"/>
    <n v="0"/>
    <n v="0"/>
    <n v="0"/>
    <n v="48630"/>
  </r>
  <r>
    <s v="Shana Bewly"/>
    <s v="Female"/>
    <s v="Female"/>
    <s v="Legal"/>
    <n v="105960"/>
    <n v="105960"/>
    <s v="Compliant"/>
    <s v="₦100,000 - ₦109,999"/>
    <x v="1"/>
    <s v="Poor"/>
    <n v="2"/>
    <n v="0.05"/>
    <n v="5298"/>
    <n v="111258"/>
  </r>
  <r>
    <s v="Mick Tanguy"/>
    <s v="Female"/>
    <s v="Female"/>
    <s v="Research and Development"/>
    <n v="97400"/>
    <n v="97400"/>
    <s v="Compliant"/>
    <s v="₦90,000 - ₦99,999"/>
    <x v="0"/>
    <s v="Good"/>
    <n v="4"/>
    <n v="0.15"/>
    <n v="14610"/>
    <n v="112010"/>
  </r>
  <r>
    <s v="Tadio Audritt"/>
    <s v="Undisclosed"/>
    <s v="Undisclosed"/>
    <s v="Human Resources"/>
    <n v="99450"/>
    <n v="99450"/>
    <s v="Compliant"/>
    <s v="₦90,000 - ₦99,999"/>
    <x v="1"/>
    <s v="Average"/>
    <n v="3"/>
    <n v="0.1"/>
    <n v="9945"/>
    <n v="109395"/>
  </r>
  <r>
    <s v="Torey Rosell"/>
    <s v="Male"/>
    <s v="Male"/>
    <s v="Accounting"/>
    <n v="82670"/>
    <n v="82670"/>
    <s v="Below Minimum"/>
    <s v="₦80,000 - ₦89,999"/>
    <x v="2"/>
    <s v="Average"/>
    <n v="3"/>
    <n v="0.1"/>
    <n v="8267"/>
    <n v="90937"/>
  </r>
  <r>
    <s v="Chrisy Kyme"/>
    <s v="Female"/>
    <s v="Female"/>
    <s v="Marketing"/>
    <n v="99200"/>
    <n v="99200"/>
    <s v="Compliant"/>
    <s v="₦90,000 - ₦99,999"/>
    <x v="0"/>
    <s v="Very Good"/>
    <n v="5"/>
    <n v="0.2"/>
    <n v="19840"/>
    <n v="119040"/>
  </r>
  <r>
    <s v="Morten Dumphy"/>
    <s v="Male"/>
    <s v="Male"/>
    <s v="Legal"/>
    <n v="111480"/>
    <n v="111480"/>
    <s v="Compliant"/>
    <s v="₦110,000 - ₦119,999"/>
    <x v="2"/>
    <s v="Poor"/>
    <n v="2"/>
    <n v="0.05"/>
    <n v="5574"/>
    <n v="117054"/>
  </r>
  <r>
    <s v="Issy McLevie"/>
    <s v="Male"/>
    <s v="Male"/>
    <s v="Research and Development"/>
    <n v="84940"/>
    <n v="84940"/>
    <s v="Below Minimum"/>
    <s v="₦80,000 - ₦89,999"/>
    <x v="2"/>
    <s v="Poor"/>
    <n v="2"/>
    <n v="0.05"/>
    <n v="4247"/>
    <n v="89187"/>
  </r>
  <r>
    <s v="Michaeline Capehorn"/>
    <s v="Female"/>
    <s v="Female"/>
    <s v="Support"/>
    <n v="95340"/>
    <n v="95340"/>
    <s v="Compliant"/>
    <s v="₦90,000 - ₦99,999"/>
    <x v="0"/>
    <s v="Poor"/>
    <n v="2"/>
    <n v="0.05"/>
    <n v="4767"/>
    <n v="100107"/>
  </r>
  <r>
    <s v="Corny Linturn"/>
    <s v="Female"/>
    <s v="Female"/>
    <s v="Product Management"/>
    <n v="47960"/>
    <n v="47960"/>
    <s v="Below Minimum"/>
    <s v="₦40,000 - ₦49,999"/>
    <x v="2"/>
    <s v="Poor"/>
    <n v="2"/>
    <n v="0.05"/>
    <n v="2398"/>
    <n v="50358"/>
  </r>
  <r>
    <s v="Berny Bastide"/>
    <s v="Undisclosed"/>
    <s v="Undisclosed"/>
    <s v="Research and Development"/>
    <n v="56710"/>
    <n v="56710"/>
    <s v="Below Minimum"/>
    <s v="₦50,000 - ₦59,999"/>
    <x v="2"/>
    <s v="Average"/>
    <n v="3"/>
    <n v="0.1"/>
    <n v="5671"/>
    <n v="62381"/>
  </r>
  <r>
    <s v="Aindrea Lenormand"/>
    <s v="Female"/>
    <s v="Female"/>
    <s v="Human Resources"/>
    <n v="71180"/>
    <n v="71180"/>
    <s v="Below Minimum"/>
    <s v="₦70,000 - ₦79,999"/>
    <x v="1"/>
    <s v="Good"/>
    <n v="4"/>
    <n v="0.15"/>
    <n v="10677"/>
    <n v="81857"/>
  </r>
  <r>
    <s v="Nels McClounan"/>
    <s v="Male"/>
    <s v="Undisclosed"/>
    <s v="Training"/>
    <n v="71180"/>
    <n v="71180"/>
    <s v="Below Minimum"/>
    <s v="₦70,000 - ₦79,999"/>
    <x v="1"/>
    <s v="Average"/>
    <n v="3"/>
    <n v="0.1"/>
    <n v="7118"/>
    <n v="78298"/>
  </r>
  <r>
    <s v="Shanon Deverell"/>
    <s v="Female"/>
    <s v="Female"/>
    <s v="Research and Development"/>
    <n v="78180"/>
    <n v="78180"/>
    <s v="Below Minimum"/>
    <s v="₦70,000 - ₦79,999"/>
    <x v="0"/>
    <s v="Very Good"/>
    <n v="5"/>
    <n v="0.2"/>
    <n v="15636"/>
    <n v="93816"/>
  </r>
  <r>
    <s v="Vaughn Carvill"/>
    <s v="Female"/>
    <s v="Female"/>
    <s v="Training"/>
    <n v="84750"/>
    <n v="84750"/>
    <s v="Below Minimum"/>
    <s v="₦80,000 - ₦89,999"/>
    <x v="0"/>
    <s v="Average"/>
    <n v="3"/>
    <n v="0.1"/>
    <n v="8475"/>
    <n v="93225"/>
  </r>
  <r>
    <s v="Kora Allebone"/>
    <s v="Female"/>
    <s v="Female"/>
    <s v="Legal"/>
    <n v="98970"/>
    <n v="98970"/>
    <s v="Compliant"/>
    <s v="₦90,000 - ₦99,999"/>
    <x v="0"/>
    <s v="Not Rated"/>
    <n v="0"/>
    <n v="0"/>
    <n v="0"/>
    <n v="98970"/>
  </r>
  <r>
    <s v="Millard Brakewell"/>
    <s v="Male"/>
    <s v="Male"/>
    <s v="Product Management"/>
    <n v="76560"/>
    <n v="76560"/>
    <s v="Below Minimum"/>
    <s v="₦70,000 - ₦79,999"/>
    <x v="2"/>
    <s v="Good"/>
    <n v="4"/>
    <n v="0.15"/>
    <n v="11484"/>
    <n v="88044"/>
  </r>
  <r>
    <s v="Lizzie Mullally"/>
    <s v="Male"/>
    <s v="Undisclosed"/>
    <s v="Support"/>
    <n v="76560"/>
    <n v="76560"/>
    <s v="Below Minimum"/>
    <s v="₦70,000 - ₦79,999"/>
    <x v="2"/>
    <s v="Average"/>
    <n v="3"/>
    <n v="0.1"/>
    <n v="7656"/>
    <n v="84216"/>
  </r>
  <r>
    <s v="Florie Tortoise"/>
    <s v="Female"/>
    <s v="Female"/>
    <s v="Sales"/>
    <n v="35930"/>
    <n v="35930"/>
    <s v="Below Minimum"/>
    <s v="₦30,000 - ₦39,999"/>
    <x v="1"/>
    <s v="Average"/>
    <n v="3"/>
    <n v="0.1"/>
    <n v="3593"/>
    <n v="39523"/>
  </r>
  <r>
    <s v="Caro Chappel"/>
    <s v="Female"/>
    <s v="Female"/>
    <s v="Sales"/>
    <n v="104410"/>
    <n v="104410"/>
    <s v="Compliant"/>
    <s v="₦100,000 - ₦109,999"/>
    <x v="2"/>
    <s v="Average"/>
    <n v="3"/>
    <n v="0.1"/>
    <n v="10441"/>
    <n v="114851"/>
  </r>
  <r>
    <s v="Letisha Carrett"/>
    <s v="Female"/>
    <s v="Female"/>
    <s v="Sales"/>
    <n v="84600"/>
    <n v="84600"/>
    <s v="Below Minimum"/>
    <s v="₦80,000 - ₦89,999"/>
    <x v="1"/>
    <s v="Very Poor"/>
    <n v="1"/>
    <n v="0.02"/>
    <n v="1692"/>
    <n v="86292"/>
  </r>
  <r>
    <s v="Melva Jickells"/>
    <s v="Female"/>
    <s v="Female"/>
    <s v="Product Management"/>
    <n v="68800"/>
    <n v="68800"/>
    <s v="Below Minimum"/>
    <s v="₦60,000 - ₦69,999"/>
    <x v="0"/>
    <s v="Poor"/>
    <n v="2"/>
    <n v="0.05"/>
    <n v="3440"/>
    <n v="72240"/>
  </r>
  <r>
    <s v="Sadie Ratt"/>
    <s v="Male"/>
    <s v="Undisclosed"/>
    <s v="Unknown"/>
    <n v="38660"/>
    <n v="38660"/>
    <s v="Below Minimum"/>
    <s v="₦30,000 - ₦39,999"/>
    <x v="0"/>
    <s v="Good"/>
    <n v="4"/>
    <n v="0.15"/>
    <n v="5799"/>
    <n v="44459"/>
  </r>
  <r>
    <s v="Riccardo Hagan"/>
    <s v="Male"/>
    <s v="Male"/>
    <s v="Human Resources"/>
    <n v="86560"/>
    <n v="86560"/>
    <s v="Below Minimum"/>
    <s v="₦80,000 - ₦89,999"/>
    <x v="1"/>
    <s v="Average"/>
    <n v="3"/>
    <n v="0.1"/>
    <n v="8656"/>
    <n v="95216"/>
  </r>
  <r>
    <s v="Chauncey Schild"/>
    <s v="Female"/>
    <s v="Female"/>
    <s v="Support"/>
    <n v="107340"/>
    <n v="107340"/>
    <s v="Compliant"/>
    <s v="₦100,000 - ₦109,999"/>
    <x v="1"/>
    <s v="Average"/>
    <n v="3"/>
    <n v="0.1"/>
    <n v="10734"/>
    <n v="118074"/>
  </r>
  <r>
    <s v="Amery Ofer"/>
    <s v="Female"/>
    <s v="Female"/>
    <s v="Legal"/>
    <n v="111050"/>
    <n v="111050"/>
    <s v="Compliant"/>
    <s v="₦110,000 - ₦119,999"/>
    <x v="1"/>
    <s v="Very Good"/>
    <n v="5"/>
    <n v="0.2"/>
    <n v="22210"/>
    <n v="133260"/>
  </r>
  <r>
    <s v="Aube Chadderton"/>
    <s v="Female"/>
    <s v="Undisclosed"/>
    <s v="Human Resources"/>
    <n v="111050"/>
    <n v="111050"/>
    <s v="Compliant"/>
    <s v="₦110,000 - ₦119,999"/>
    <x v="1"/>
    <s v="Average"/>
    <n v="3"/>
    <n v="0.1"/>
    <n v="11105"/>
    <n v="122155"/>
  </r>
  <r>
    <s v="Michaella Perri"/>
    <s v="Male"/>
    <s v="Male"/>
    <s v="Training"/>
    <n v="75320"/>
    <n v="75320"/>
    <s v="Below Minimum"/>
    <s v="₦70,000 - ₦79,999"/>
    <x v="0"/>
    <s v="Very Poor"/>
    <n v="1"/>
    <n v="0.02"/>
    <n v="1506.4"/>
    <n v="76826.399999999994"/>
  </r>
  <r>
    <s v="Mord Cromblehome"/>
    <s v="Male"/>
    <s v="Male"/>
    <s v="Legal"/>
    <n v="57910"/>
    <n v="57910"/>
    <s v="Below Minimum"/>
    <s v="₦50,000 - ₦59,999"/>
    <x v="2"/>
    <s v="Average"/>
    <n v="3"/>
    <n v="0.1"/>
    <n v="5791"/>
    <n v="63701"/>
  </r>
  <r>
    <s v="Major O'Cahsedy"/>
    <s v="Female"/>
    <s v="Female"/>
    <s v="Legal"/>
    <n v="29490"/>
    <n v="29490"/>
    <s v="Below Minimum"/>
    <s v="₦20,000 - ₦29,999"/>
    <x v="1"/>
    <s v="Not Rated"/>
    <n v="0"/>
    <n v="0"/>
    <n v="0"/>
    <n v="29490"/>
  </r>
  <r>
    <s v="Joana Bartocci"/>
    <s v="Male"/>
    <s v="Male"/>
    <s v="Human Resources"/>
    <n v="52670"/>
    <n v="52670"/>
    <s v="Below Minimum"/>
    <s v="₦50,000 - ₦59,999"/>
    <x v="2"/>
    <s v="Average"/>
    <n v="3"/>
    <n v="0.1"/>
    <n v="5267"/>
    <n v="57937"/>
  </r>
  <r>
    <s v="Sly Cowley"/>
    <s v="Male"/>
    <s v="Male"/>
    <s v="Accounting"/>
    <n v="48530"/>
    <n v="48530"/>
    <s v="Below Minimum"/>
    <s v="₦40,000 - ₦49,999"/>
    <x v="1"/>
    <s v="Average"/>
    <n v="3"/>
    <n v="0.1"/>
    <n v="4853"/>
    <n v="53383"/>
  </r>
  <r>
    <s v="Augusta Cheetham"/>
    <s v="Male"/>
    <s v="Male"/>
    <s v="Research and Development"/>
    <n v="105470"/>
    <n v="105470"/>
    <s v="Compliant"/>
    <s v="₦100,000 - ₦109,999"/>
    <x v="1"/>
    <s v="Average"/>
    <n v="3"/>
    <n v="0.1"/>
    <n v="10547"/>
    <n v="116017"/>
  </r>
  <r>
    <s v="Diarmid Alman"/>
    <s v="Female"/>
    <s v="Female"/>
    <s v="Training"/>
    <n v="98200"/>
    <n v="98200"/>
    <s v="Compliant"/>
    <s v="₦90,000 - ₦99,999"/>
    <x v="1"/>
    <s v="Poor"/>
    <n v="2"/>
    <n v="0.05"/>
    <n v="4910"/>
    <n v="103110"/>
  </r>
  <r>
    <s v="Gearard Wixon"/>
    <s v="Male"/>
    <s v="Male"/>
    <s v="Human Resources"/>
    <n v="106190"/>
    <n v="106190"/>
    <s v="Compliant"/>
    <s v="₦100,000 - ₦109,999"/>
    <x v="1"/>
    <s v="Very Good"/>
    <n v="5"/>
    <n v="0.2"/>
    <n v="21238"/>
    <n v="127428"/>
  </r>
  <r>
    <s v="Kaye Crocroft"/>
    <s v="Male"/>
    <s v="Male"/>
    <s v="Sales"/>
    <n v="52610"/>
    <n v="52610"/>
    <s v="Below Minimum"/>
    <s v="₦50,000 - ₦59,999"/>
    <x v="0"/>
    <s v="Poor"/>
    <n v="2"/>
    <n v="0.05"/>
    <n v="2630.5"/>
    <n v="55240.5"/>
  </r>
  <r>
    <s v="Egor Minto"/>
    <s v="Undisclosed"/>
    <s v="Undisclosed"/>
    <s v="Legal"/>
    <n v="63450"/>
    <n v="63450"/>
    <s v="Below Minimum"/>
    <s v="₦60,000 - ₦69,999"/>
    <x v="1"/>
    <s v="Good"/>
    <n v="4"/>
    <n v="0.15"/>
    <n v="9517.5"/>
    <n v="72967.5"/>
  </r>
  <r>
    <s v="Bren Absolon"/>
    <s v="Male"/>
    <s v="Male"/>
    <s v="Accounting"/>
    <n v="74710"/>
    <n v="74710"/>
    <s v="Below Minimum"/>
    <s v="₦70,000 - ₦79,999"/>
    <x v="1"/>
    <s v="Good"/>
    <n v="4"/>
    <n v="0.15"/>
    <n v="11206.5"/>
    <n v="85916.5"/>
  </r>
  <r>
    <s v="Alexine Portail"/>
    <s v="Female"/>
    <s v="Female"/>
    <s v="Sales"/>
    <n v="60330"/>
    <n v="60330"/>
    <s v="Below Minimum"/>
    <s v="₦60,000 - ₦69,999"/>
    <x v="0"/>
    <s v="Average"/>
    <n v="3"/>
    <n v="0.1"/>
    <n v="6033"/>
    <n v="66363"/>
  </r>
  <r>
    <s v="Duffie Ibel"/>
    <s v="Male"/>
    <s v="Male"/>
    <s v="Sales"/>
    <n v="61010"/>
    <n v="61010"/>
    <s v="Below Minimum"/>
    <s v="₦60,000 - ₦69,999"/>
    <x v="2"/>
    <s v="Average"/>
    <n v="3"/>
    <n v="0.1"/>
    <n v="6101"/>
    <n v="67111"/>
  </r>
  <r>
    <s v="Gilles Jaquet"/>
    <s v="Female"/>
    <s v="Female"/>
    <s v="Accounting"/>
    <n v="76300"/>
    <n v="76300"/>
    <s v="Below Minimum"/>
    <s v="₦70,000 - ₦79,999"/>
    <x v="2"/>
    <s v="Not Rated"/>
    <n v="0"/>
    <n v="0"/>
    <n v="0"/>
    <n v="76300"/>
  </r>
  <r>
    <s v="Payton Pickervance"/>
    <s v="Male"/>
    <s v="Male"/>
    <s v="Marketing"/>
    <n v="117020"/>
    <n v="117020"/>
    <s v="Compliant"/>
    <s v="₦110,000 - ₦119,999"/>
    <x v="2"/>
    <s v="Average"/>
    <n v="3"/>
    <n v="0.1"/>
    <n v="11702"/>
    <n v="128722"/>
  </r>
  <r>
    <s v="Barny Fairweather"/>
    <s v="Male"/>
    <s v="Male"/>
    <s v="Marketing"/>
    <n v="77130"/>
    <n v="77130"/>
    <s v="Below Minimum"/>
    <s v="₦70,000 - ₦79,999"/>
    <x v="0"/>
    <s v="Very Poor"/>
    <n v="1"/>
    <n v="0.02"/>
    <n v="1542.6000000000001"/>
    <n v="78672.600000000006"/>
  </r>
  <r>
    <s v="Margot Royds"/>
    <s v="Female"/>
    <s v="Female"/>
    <s v="Human Resources"/>
    <n v="106930"/>
    <n v="106930"/>
    <s v="Compliant"/>
    <s v="₦100,000 - ₦109,999"/>
    <x v="0"/>
    <s v="Average"/>
    <n v="3"/>
    <n v="0.1"/>
    <n v="10693"/>
    <n v="117623"/>
  </r>
  <r>
    <s v="Frederik Dartan"/>
    <s v="Male"/>
    <s v="Male"/>
    <s v="Engineering"/>
    <n v="62090"/>
    <n v="62090"/>
    <s v="Below Minimum"/>
    <s v="₦60,000 - ₦69,999"/>
    <x v="1"/>
    <s v="Very Good"/>
    <n v="5"/>
    <n v="0.2"/>
    <n v="12418"/>
    <n v="74508"/>
  </r>
  <r>
    <s v="Aubert Wedmore."/>
    <s v="Female"/>
    <s v="Female"/>
    <s v="Marketing"/>
    <n v="61330"/>
    <n v="61330"/>
    <s v="Below Minimum"/>
    <s v="₦60,000 - ₦69,999"/>
    <x v="0"/>
    <s v="Average"/>
    <n v="3"/>
    <n v="0.1"/>
    <n v="6133"/>
    <n v="67463"/>
  </r>
  <r>
    <s v="Krystal Lambswood"/>
    <s v="Female"/>
    <s v="Female"/>
    <s v="Training"/>
    <n v="41600"/>
    <n v="41600"/>
    <s v="Below Minimum"/>
    <s v="₦40,000 - ₦49,999"/>
    <x v="1"/>
    <s v="Not Rated"/>
    <n v="0"/>
    <n v="0"/>
    <n v="0"/>
    <n v="41600"/>
  </r>
  <r>
    <s v="Nanice Boatwright"/>
    <s v="Undisclosed"/>
    <s v="Undisclosed"/>
    <s v="Marketing"/>
    <n v="105870"/>
    <n v="105870"/>
    <s v="Compliant"/>
    <s v="₦100,000 - ₦109,999"/>
    <x v="1"/>
    <s v="Very Poor"/>
    <n v="1"/>
    <n v="0.02"/>
    <n v="2117.4"/>
    <n v="107987.4"/>
  </r>
  <r>
    <s v="Northrup Aires"/>
    <s v="Female"/>
    <s v="Female"/>
    <s v="Human Resources"/>
    <n v="118300"/>
    <n v="118300"/>
    <s v="Compliant"/>
    <s v="₦110,000 - ₦119,999"/>
    <x v="2"/>
    <s v="Average"/>
    <n v="3"/>
    <n v="0.1"/>
    <n v="11830"/>
    <n v="130130"/>
  </r>
  <r>
    <s v="Janina Wolverson"/>
    <s v="Female"/>
    <s v="Female"/>
    <s v="Research and Development"/>
    <n v="99680"/>
    <n v="99680"/>
    <s v="Compliant"/>
    <s v="₦90,000 - ₦99,999"/>
    <x v="2"/>
    <s v="Good"/>
    <n v="4"/>
    <n v="0.15"/>
    <n v="14952"/>
    <n v="114632"/>
  </r>
  <r>
    <s v="Floria Olivia"/>
    <s v="Female"/>
    <s v="Female"/>
    <s v="Sales"/>
    <n v="101500"/>
    <n v="101500"/>
    <s v="Compliant"/>
    <s v="₦100,000 - ₦109,999"/>
    <x v="1"/>
    <s v="Good"/>
    <n v="4"/>
    <n v="0.15"/>
    <n v="15225"/>
    <n v="116725"/>
  </r>
  <r>
    <s v="Andrea Becker"/>
    <s v="Female"/>
    <s v="Female"/>
    <s v="Human Resources"/>
    <n v="46160"/>
    <n v="46160"/>
    <s v="Below Minimum"/>
    <s v="₦40,000 - ₦49,999"/>
    <x v="2"/>
    <s v="Average"/>
    <n v="3"/>
    <n v="0.1"/>
    <n v="4616"/>
    <n v="50776"/>
  </r>
  <r>
    <s v="Louise Lamming"/>
    <s v="Female"/>
    <s v="Female"/>
    <s v="Sales"/>
    <n v="41930"/>
    <n v="41930"/>
    <s v="Below Minimum"/>
    <s v="₦40,000 - ₦49,999"/>
    <x v="0"/>
    <s v="Average"/>
    <n v="3"/>
    <n v="0.1"/>
    <n v="4193"/>
    <n v="46123"/>
  </r>
  <r>
    <s v="Renaldo Thomassin"/>
    <s v="Male"/>
    <s v="Male"/>
    <s v="Business Development"/>
    <n v="73360"/>
    <n v="73360"/>
    <s v="Below Minimum"/>
    <s v="₦70,000 - ₦79,999"/>
    <x v="2"/>
    <s v="Average"/>
    <n v="3"/>
    <n v="0.1"/>
    <n v="7336"/>
    <n v="80696"/>
  </r>
  <r>
    <s v="Carmel Pancoust"/>
    <s v="Female"/>
    <s v="Female"/>
    <s v="Services"/>
    <n v="119550"/>
    <n v="119550"/>
    <s v="Compliant"/>
    <s v="₦110,000 - ₦119,999"/>
    <x v="1"/>
    <s v="Good"/>
    <n v="4"/>
    <n v="0.15"/>
    <n v="17932.5"/>
    <n v="137482.5"/>
  </r>
  <r>
    <s v="Tatum Hush"/>
    <s v="Female"/>
    <s v="Female"/>
    <s v="Human Resources"/>
    <n v="53240"/>
    <n v="53240"/>
    <s v="Below Minimum"/>
    <s v="₦50,000 - ₦59,999"/>
    <x v="1"/>
    <s v="Good"/>
    <n v="4"/>
    <n v="0.15"/>
    <n v="7986"/>
    <n v="61226"/>
  </r>
  <r>
    <s v="Aldrich Glenny"/>
    <s v="Male"/>
    <s v="Male"/>
    <s v="Business Development"/>
    <n v="90880"/>
    <n v="90880"/>
    <s v="Compliant"/>
    <s v="₦90,000 - ₦99,999"/>
    <x v="2"/>
    <s v="Average"/>
    <n v="3"/>
    <n v="0.1"/>
    <n v="9088"/>
    <n v="99968"/>
  </r>
  <r>
    <s v="Calvin O'Carroll"/>
    <s v="Female"/>
    <s v="Female"/>
    <s v="Research and Development"/>
    <n v="44450"/>
    <n v="44450"/>
    <s v="Below Minimum"/>
    <s v="₦40,000 - ₦49,999"/>
    <x v="2"/>
    <s v="Very Poor"/>
    <n v="1"/>
    <n v="0.02"/>
    <n v="889"/>
    <n v="45339"/>
  </r>
  <r>
    <s v="Griz Thorington"/>
    <s v="Male"/>
    <s v="Male"/>
    <s v="Support"/>
    <n v="47670"/>
    <n v="47670"/>
    <s v="Below Minimum"/>
    <s v="₦40,000 - ₦49,999"/>
    <x v="1"/>
    <s v="Average"/>
    <n v="3"/>
    <n v="0.1"/>
    <n v="4767"/>
    <n v="52437"/>
  </r>
  <r>
    <s v="Greta Bagehot"/>
    <s v="Female"/>
    <s v="Undisclosed"/>
    <s v="Unknown"/>
    <n v="111420"/>
    <n v="111420"/>
    <s v="Compliant"/>
    <s v="₦110,000 - ₦119,999"/>
    <x v="2"/>
    <s v="Not Rated"/>
    <n v="0"/>
    <n v="0"/>
    <n v="0"/>
    <n v="111420"/>
  </r>
  <r>
    <s v="Eddy Stolze"/>
    <s v="Male"/>
    <s v="Male"/>
    <s v="Training"/>
    <n v="47760"/>
    <n v="47760"/>
    <s v="Below Minimum"/>
    <s v="₦40,000 - ₦49,999"/>
    <x v="2"/>
    <s v="Average"/>
    <n v="3"/>
    <n v="0.1"/>
    <n v="4776"/>
    <n v="52536"/>
  </r>
  <r>
    <s v="L;urette Bontein"/>
    <s v="Male"/>
    <s v="Male"/>
    <s v="Product Management"/>
    <n v="47650"/>
    <n v="47650"/>
    <s v="Below Minimum"/>
    <s v="₦40,000 - ₦49,999"/>
    <x v="1"/>
    <s v="Good"/>
    <n v="4"/>
    <n v="0.15"/>
    <n v="7147.5"/>
    <n v="54797.5"/>
  </r>
  <r>
    <s v="Cindee Saice"/>
    <s v="Female"/>
    <s v="Female"/>
    <s v="Services"/>
    <n v="103360"/>
    <n v="103360"/>
    <s v="Compliant"/>
    <s v="₦100,000 - ₦109,999"/>
    <x v="1"/>
    <s v="Very Good"/>
    <n v="5"/>
    <n v="0.2"/>
    <n v="20672"/>
    <n v="124032"/>
  </r>
  <r>
    <s v="Erin Androsik"/>
    <s v="Male"/>
    <s v="Male"/>
    <s v="Human Resources"/>
    <n v="48530"/>
    <n v="48530"/>
    <s v="Below Minimum"/>
    <s v="₦40,000 - ₦49,999"/>
    <x v="2"/>
    <s v="Poor"/>
    <n v="2"/>
    <n v="0.05"/>
    <n v="2426.5"/>
    <n v="50956.5"/>
  </r>
  <r>
    <s v="Genovera Ghost"/>
    <s v="Male"/>
    <s v="Male"/>
    <s v="Marketing"/>
    <n v="72160"/>
    <n v="72160"/>
    <s v="Below Minimum"/>
    <s v="₦70,000 - ₦79,999"/>
    <x v="2"/>
    <s v="Average"/>
    <n v="3"/>
    <n v="0.1"/>
    <n v="7216"/>
    <n v="79376"/>
  </r>
  <r>
    <s v="Felicdad Heibel"/>
    <s v="Male"/>
    <s v="Male"/>
    <s v="Business Development"/>
    <n v="60800"/>
    <n v="60800"/>
    <s v="Below Minimum"/>
    <s v="₦60,000 - ₦69,999"/>
    <x v="1"/>
    <s v="Average"/>
    <n v="3"/>
    <n v="0.1"/>
    <n v="6080"/>
    <n v="66880"/>
  </r>
  <r>
    <s v="Jobey Boneham"/>
    <s v="Female"/>
    <s v="Female"/>
    <s v="Services"/>
    <n v="74010"/>
    <n v="74010"/>
    <s v="Below Minimum"/>
    <s v="₦70,000 - ₦79,999"/>
    <x v="2"/>
    <s v="Average"/>
    <n v="3"/>
    <n v="0.1"/>
    <n v="7401"/>
    <n v="81411"/>
  </r>
  <r>
    <s v="Radcliffe Fairpool"/>
    <s v="Female"/>
    <s v="Female"/>
    <s v="Services"/>
    <n v="60760"/>
    <n v="60760"/>
    <s v="Below Minimum"/>
    <s v="₦60,000 - ₦69,999"/>
    <x v="0"/>
    <s v="Very Good"/>
    <n v="5"/>
    <n v="0.2"/>
    <n v="12152"/>
    <n v="72912"/>
  </r>
  <r>
    <s v="Gigi Bohling"/>
    <s v="Male"/>
    <s v="Male"/>
    <s v="Engineering"/>
    <n v="74550"/>
    <n v="74550"/>
    <s v="Below Minimum"/>
    <s v="₦70,000 - ₦79,999"/>
    <x v="0"/>
    <s v="Average"/>
    <n v="3"/>
    <n v="0.1"/>
    <n v="7455"/>
    <n v="82005"/>
  </r>
  <r>
    <s v="Gare Mattiussi"/>
    <s v="Male"/>
    <s v="Male"/>
    <s v="Engineering"/>
    <n v="32500"/>
    <n v="32500"/>
    <s v="Below Minimum"/>
    <s v="₦30,000 - ₦39,999"/>
    <x v="1"/>
    <s v="Poor"/>
    <n v="2"/>
    <n v="0.05"/>
    <n v="1625"/>
    <n v="34125"/>
  </r>
  <r>
    <s v="Carlin Demke"/>
    <s v="Male"/>
    <s v="Male"/>
    <s v="Business Development"/>
    <n v="110040"/>
    <n v="110040"/>
    <s v="Compliant"/>
    <s v="₦110,000 - ₦119,999"/>
    <x v="0"/>
    <s v="Good"/>
    <n v="4"/>
    <n v="0.15"/>
    <n v="16506"/>
    <n v="126546"/>
  </r>
  <r>
    <s v="Wilt Wayvill"/>
    <s v="Female"/>
    <s v="Female"/>
    <s v="Legal"/>
    <n v="99750"/>
    <n v="99750"/>
    <s v="Compliant"/>
    <s v="₦90,000 - ₦99,999"/>
    <x v="2"/>
    <s v="Average"/>
    <n v="3"/>
    <n v="0.1"/>
    <n v="9975"/>
    <n v="109725"/>
  </r>
  <r>
    <s v="Ardyce Eacott"/>
    <s v="Female"/>
    <s v="Female"/>
    <s v="Human Resources"/>
    <n v="92470"/>
    <n v="92470"/>
    <s v="Compliant"/>
    <s v="₦90,000 - ₦99,999"/>
    <x v="2"/>
    <s v="Average"/>
    <n v="3"/>
    <n v="0.1"/>
    <n v="9247"/>
    <n v="101717"/>
  </r>
  <r>
    <s v="Lane Monteaux"/>
    <s v="Female"/>
    <s v="Female"/>
    <s v="Engineering"/>
    <n v="109980"/>
    <n v="109980"/>
    <s v="Compliant"/>
    <s v="₦100,000 - ₦109,999"/>
    <x v="2"/>
    <s v="Average"/>
    <n v="3"/>
    <n v="0.1"/>
    <n v="10998"/>
    <n v="120978"/>
  </r>
  <r>
    <s v="Cathi Gillbee"/>
    <s v="Male"/>
    <s v="Male"/>
    <s v="Legal"/>
    <n v="41790"/>
    <n v="41790"/>
    <s v="Below Minimum"/>
    <s v="₦40,000 - ₦49,999"/>
    <x v="1"/>
    <s v="Average"/>
    <n v="3"/>
    <n v="0.1"/>
    <n v="4179"/>
    <n v="45969"/>
  </r>
  <r>
    <s v="Ronnie Mesias"/>
    <s v="Male"/>
    <s v="Male"/>
    <s v="Support"/>
    <n v="86360"/>
    <n v="86360"/>
    <s v="Below Minimum"/>
    <s v="₦80,000 - ₦89,999"/>
    <x v="2"/>
    <s v="Very Poor"/>
    <n v="1"/>
    <n v="0.02"/>
    <n v="1727.2"/>
    <n v="88087.2"/>
  </r>
  <r>
    <s v="Hali Behnecke"/>
    <s v="Male"/>
    <s v="Male"/>
    <s v="Human Resources"/>
    <n v="65570"/>
    <n v="65570"/>
    <s v="Below Minimum"/>
    <s v="₦60,000 - ₦69,999"/>
    <x v="2"/>
    <s v="Very Good"/>
    <n v="5"/>
    <n v="0.2"/>
    <n v="13114"/>
    <n v="78684"/>
  </r>
  <r>
    <s v="Grady Rochelle"/>
    <s v="Female"/>
    <s v="Female"/>
    <s v="Accounting"/>
    <n v="69160"/>
    <n v="69160"/>
    <s v="Below Minimum"/>
    <s v="₦60,000 - ₦69,999"/>
    <x v="2"/>
    <s v="Very Good"/>
    <n v="5"/>
    <n v="0.2"/>
    <n v="13832"/>
    <n v="82992"/>
  </r>
  <r>
    <s v="Crissie Cordel"/>
    <s v="Female"/>
    <s v="Female"/>
    <s v="Product Management"/>
    <n v="41570"/>
    <n v="41570"/>
    <s v="Below Minimum"/>
    <s v="₦40,000 - ₦49,999"/>
    <x v="1"/>
    <s v="Good"/>
    <n v="4"/>
    <n v="0.15"/>
    <n v="6235.5"/>
    <n v="47805.5"/>
  </r>
  <r>
    <s v="Durand Backhouse"/>
    <s v="Female"/>
    <s v="Female"/>
    <s v="Sales"/>
    <n v="83400"/>
    <n v="83400"/>
    <s v="Below Minimum"/>
    <s v="₦80,000 - ₦89,999"/>
    <x v="2"/>
    <s v="Poor"/>
    <n v="2"/>
    <n v="0.05"/>
    <n v="4170"/>
    <n v="87570"/>
  </r>
  <r>
    <s v="Wendel Malletratt"/>
    <s v="Male"/>
    <s v="Male"/>
    <s v="Business Development"/>
    <n v="67660"/>
    <n v="67660"/>
    <s v="Below Minimum"/>
    <s v="₦60,000 - ₦69,999"/>
    <x v="2"/>
    <s v="Very Poor"/>
    <n v="1"/>
    <n v="0.02"/>
    <n v="1353.2"/>
    <n v="69013.2"/>
  </r>
  <r>
    <s v="Shellysheldon Ellerman"/>
    <s v="Female"/>
    <s v="Female"/>
    <s v="Product Management"/>
    <n v="34470"/>
    <n v="34470"/>
    <s v="Below Minimum"/>
    <s v="₦30,000 - ₦39,999"/>
    <x v="1"/>
    <s v="Good"/>
    <n v="4"/>
    <n v="0.15"/>
    <n v="5170.5"/>
    <n v="39640.5"/>
  </r>
  <r>
    <s v="Emmeline Bestwerthick"/>
    <s v="Female"/>
    <s v="Female"/>
    <s v="Sales"/>
    <n v="38240"/>
    <n v="38240"/>
    <s v="Below Minimum"/>
    <s v="₦30,000 - ₦39,999"/>
    <x v="2"/>
    <s v="Not Rated"/>
    <n v="0"/>
    <n v="0"/>
    <n v="0"/>
    <n v="38240"/>
  </r>
  <r>
    <s v="Marmaduke Worssam"/>
    <s v="Female"/>
    <s v="Female"/>
    <s v="Engineering"/>
    <n v="78380"/>
    <n v="78380"/>
    <s v="Below Minimum"/>
    <s v="₦70,000 - ₦79,999"/>
    <x v="1"/>
    <s v="Very Poor"/>
    <n v="1"/>
    <n v="0.02"/>
    <n v="1567.6000000000001"/>
    <n v="79947.600000000006"/>
  </r>
  <r>
    <s v="Murial Ickovici"/>
    <s v="Female"/>
    <s v="Female"/>
    <s v="Business Development"/>
    <n v="72500"/>
    <n v="72500"/>
    <s v="Below Minimum"/>
    <s v="₦70,000 - ₦79,999"/>
    <x v="0"/>
    <s v="Average"/>
    <n v="3"/>
    <n v="0.1"/>
    <n v="7250"/>
    <n v="79750"/>
  </r>
  <r>
    <s v="Honoria Cootes"/>
    <s v="Female"/>
    <s v="Female"/>
    <s v="Engineering"/>
    <n v="115640"/>
    <n v="115640"/>
    <s v="Compliant"/>
    <s v="₦110,000 - ₦119,999"/>
    <x v="1"/>
    <s v="Average"/>
    <n v="3"/>
    <n v="0.1"/>
    <n v="11564"/>
    <n v="127204"/>
  </r>
  <r>
    <s v="Garvin Delacroix"/>
    <s v="Male"/>
    <s v="Undisclosed"/>
    <s v="Unknown"/>
    <n v="46250"/>
    <n v="46250"/>
    <s v="Below Minimum"/>
    <s v="₦40,000 - ₦49,999"/>
    <x v="1"/>
    <s v="Average"/>
    <n v="3"/>
    <n v="0.1"/>
    <n v="4625"/>
    <n v="50875"/>
  </r>
  <r>
    <s v="Merrel Blind"/>
    <s v="Female"/>
    <s v="Female"/>
    <s v="Product Management"/>
    <n v="82120"/>
    <n v="82120"/>
    <s v="Below Minimum"/>
    <s v="₦80,000 - ₦89,999"/>
    <x v="0"/>
    <s v="Average"/>
    <n v="3"/>
    <n v="0.1"/>
    <n v="8212"/>
    <n v="90332"/>
  </r>
  <r>
    <s v="Rosamond Fishe"/>
    <s v="Male"/>
    <s v="Male"/>
    <s v="Services"/>
    <n v="108160"/>
    <n v="108160"/>
    <s v="Compliant"/>
    <s v="₦100,000 - ₦109,999"/>
    <x v="0"/>
    <s v="Good"/>
    <n v="4"/>
    <n v="0.15"/>
    <n v="16224"/>
    <n v="124384"/>
  </r>
  <r>
    <s v="Shelley Moncreiffe"/>
    <s v="Male"/>
    <s v="Male"/>
    <s v="Sales"/>
    <n v="108360"/>
    <n v="108360"/>
    <s v="Compliant"/>
    <s v="₦100,000 - ₦109,999"/>
    <x v="1"/>
    <s v="Average"/>
    <n v="3"/>
    <n v="0.1"/>
    <n v="10836"/>
    <n v="119196"/>
  </r>
  <r>
    <s v="Cecilla Joselevitch"/>
    <s v="Female"/>
    <s v="Female"/>
    <s v="Human Resources"/>
    <n v="77840"/>
    <n v="77840"/>
    <s v="Below Minimum"/>
    <s v="₦70,000 - ₦79,999"/>
    <x v="1"/>
    <s v="Poor"/>
    <n v="2"/>
    <n v="0.05"/>
    <n v="3892"/>
    <n v="81732"/>
  </r>
  <r>
    <s v="Jolynn Behnecken"/>
    <s v="Female"/>
    <s v="Female"/>
    <s v="Services"/>
    <n v="85180"/>
    <n v="85180"/>
    <s v="Below Minimum"/>
    <s v="₦80,000 - ₦89,999"/>
    <x v="2"/>
    <s v="Poor"/>
    <n v="2"/>
    <n v="0.05"/>
    <n v="4259"/>
    <n v="89439"/>
  </r>
  <r>
    <s v="Adolph McNalley"/>
    <s v="Male"/>
    <s v="Male"/>
    <s v="Business Development"/>
    <n v="85920"/>
    <n v="85920"/>
    <s v="Below Minimum"/>
    <s v="₦80,000 - ₦89,999"/>
    <x v="1"/>
    <s v="Poor"/>
    <n v="2"/>
    <n v="0.05"/>
    <n v="4296"/>
    <n v="90216"/>
  </r>
  <r>
    <s v="Pippy Roxby"/>
    <s v="Female"/>
    <s v="Female"/>
    <s v="Human Resources"/>
    <n v="106490"/>
    <n v="106490"/>
    <s v="Compliant"/>
    <s v="₦100,000 - ₦109,999"/>
    <x v="2"/>
    <s v="Average"/>
    <n v="3"/>
    <n v="0.1"/>
    <n v="10649"/>
    <n v="117139"/>
  </r>
  <r>
    <s v="Jessi Calterone"/>
    <s v="Male"/>
    <s v="Male"/>
    <s v="Legal"/>
    <n v="38520"/>
    <n v="38520"/>
    <s v="Below Minimum"/>
    <s v="₦30,000 - ₦39,999"/>
    <x v="0"/>
    <s v="Poor"/>
    <n v="2"/>
    <n v="0.05"/>
    <n v="1926"/>
    <n v="40446"/>
  </r>
  <r>
    <s v="Moore Gligoraci"/>
    <s v="Female"/>
    <s v="Female"/>
    <s v="Training"/>
    <n v="49530"/>
    <n v="49530"/>
    <s v="Below Minimum"/>
    <s v="₦40,000 - ₦49,999"/>
    <x v="0"/>
    <s v="Average"/>
    <n v="3"/>
    <n v="0.1"/>
    <n v="4953"/>
    <n v="54483"/>
  </r>
  <r>
    <s v="Mallory Goldsberry"/>
    <s v="Male"/>
    <s v="Male"/>
    <s v="Product Management"/>
    <n v="29610"/>
    <n v="29610"/>
    <s v="Below Minimum"/>
    <s v="₦20,000 - ₦29,999"/>
    <x v="1"/>
    <s v="Average"/>
    <n v="3"/>
    <n v="0.1"/>
    <n v="2961"/>
    <n v="32571"/>
  </r>
  <r>
    <s v="Nerissa Kavanagh"/>
    <s v="Male"/>
    <s v="Male"/>
    <s v="Training"/>
    <n v="84170"/>
    <n v="84170"/>
    <s v="Below Minimum"/>
    <s v="₦80,000 - ₦89,999"/>
    <x v="1"/>
    <s v="Good"/>
    <n v="4"/>
    <n v="0.15"/>
    <n v="12625.5"/>
    <n v="96795.5"/>
  </r>
  <r>
    <s v="Foss Asquez"/>
    <s v="Male"/>
    <s v="Male"/>
    <s v="Support"/>
    <n v="92190"/>
    <n v="92190"/>
    <s v="Compliant"/>
    <s v="₦90,000 - ₦99,999"/>
    <x v="1"/>
    <s v="Average"/>
    <n v="3"/>
    <n v="0.1"/>
    <n v="9219"/>
    <n v="101409"/>
  </r>
  <r>
    <s v="Ab Lehrian"/>
    <s v="Male"/>
    <s v="Undisclosed"/>
    <s v="Unknown"/>
    <n v="82240"/>
    <n v="82240"/>
    <s v="Below Minimum"/>
    <s v="₦80,000 - ₦89,999"/>
    <x v="0"/>
    <s v="Average"/>
    <n v="3"/>
    <n v="0.1"/>
    <n v="8224"/>
    <n v="90464"/>
  </r>
  <r>
    <s v="Mickey Pybus"/>
    <s v="Male"/>
    <s v="Male"/>
    <s v="Human Resources"/>
    <n v="87850"/>
    <n v="87850"/>
    <s v="Below Minimum"/>
    <s v="₦80,000 - ₦89,999"/>
    <x v="2"/>
    <s v="Good"/>
    <n v="4"/>
    <n v="0.15"/>
    <n v="13177.5"/>
    <n v="101027.5"/>
  </r>
  <r>
    <s v="Timmy Brenston"/>
    <s v="Male"/>
    <s v="Male"/>
    <s v="Business Development"/>
    <n v="43700"/>
    <n v="43700"/>
    <s v="Below Minimum"/>
    <s v="₦40,000 - ₦49,999"/>
    <x v="0"/>
    <s v="Average"/>
    <n v="3"/>
    <n v="0.1"/>
    <n v="4370"/>
    <n v="48070"/>
  </r>
  <r>
    <s v="Romona Melody"/>
    <s v="Female"/>
    <s v="Female"/>
    <s v="Services"/>
    <n v="88690"/>
    <n v="88690"/>
    <s v="Below Minimum"/>
    <s v="₦80,000 - ₦89,999"/>
    <x v="0"/>
    <s v="Not Rated"/>
    <n v="0"/>
    <n v="0"/>
    <n v="0"/>
    <n v="88690"/>
  </r>
  <r>
    <s v="Bendite Bloan"/>
    <s v="Male"/>
    <s v="Male"/>
    <s v="Marketing"/>
    <n v="31820"/>
    <n v="31820"/>
    <s v="Below Minimum"/>
    <s v="₦30,000 - ₦39,999"/>
    <x v="0"/>
    <s v="Average"/>
    <n v="3"/>
    <n v="0.1"/>
    <n v="3182"/>
    <n v="35002"/>
  </r>
  <r>
    <s v="Andrea Penfold"/>
    <s v="Male"/>
    <s v="Male"/>
    <s v="Marketing"/>
    <n v="70230"/>
    <n v="70230"/>
    <s v="Below Minimum"/>
    <s v="₦70,000 - ₦79,999"/>
    <x v="2"/>
    <s v="Average"/>
    <n v="3"/>
    <n v="0.1"/>
    <n v="7023"/>
    <n v="77253"/>
  </r>
  <r>
    <s v="Shari Pickston"/>
    <s v="Male"/>
    <s v="Male"/>
    <s v="Legal"/>
    <n v="96320"/>
    <n v="96320"/>
    <s v="Compliant"/>
    <s v="₦90,000 - ₦99,999"/>
    <x v="1"/>
    <s v="Average"/>
    <n v="3"/>
    <n v="0.1"/>
    <n v="9632"/>
    <n v="105952"/>
  </r>
  <r>
    <s v="Dennison Crosswaite"/>
    <s v="Male"/>
    <s v="Male"/>
    <s v="Legal"/>
    <n v="90700"/>
    <n v="90700"/>
    <s v="Compliant"/>
    <s v="₦90,000 - ₦99,999"/>
    <x v="1"/>
    <s v="Very Poor"/>
    <n v="1"/>
    <n v="0.02"/>
    <n v="1814"/>
    <n v="92514"/>
  </r>
  <r>
    <s v="Lucias Minico"/>
    <s v="Female"/>
    <s v="Female"/>
    <s v="Services"/>
    <n v="67960"/>
    <n v="67960"/>
    <s v="Below Minimum"/>
    <s v="₦60,000 - ₦69,999"/>
    <x v="2"/>
    <s v="Average"/>
    <n v="3"/>
    <n v="0.1"/>
    <n v="6796"/>
    <n v="74756"/>
  </r>
  <r>
    <s v="Helaine Lyddy"/>
    <s v="Male"/>
    <s v="Male"/>
    <s v="Services"/>
    <n v="103110"/>
    <n v="103110"/>
    <s v="Compliant"/>
    <s v="₦100,000 - ₦109,999"/>
    <x v="2"/>
    <s v="Good"/>
    <n v="4"/>
    <n v="0.15"/>
    <n v="15466.5"/>
    <n v="118576.5"/>
  </r>
  <r>
    <s v="Carlene Torry"/>
    <s v="Female"/>
    <s v="Female"/>
    <s v="Engineering"/>
    <n v="59610"/>
    <n v="59610"/>
    <s v="Below Minimum"/>
    <s v="₦50,000 - ₦59,999"/>
    <x v="0"/>
    <s v="Good"/>
    <n v="4"/>
    <n v="0.15"/>
    <n v="8941.5"/>
    <n v="68551.5"/>
  </r>
  <r>
    <s v="Vere Kulic"/>
    <s v="Male"/>
    <s v="Male"/>
    <s v="Legal"/>
    <n v="66570"/>
    <n v="66570"/>
    <s v="Below Minimum"/>
    <s v="₦60,000 - ₦69,999"/>
    <x v="1"/>
    <s v="Poor"/>
    <n v="2"/>
    <n v="0.05"/>
    <n v="3328.5"/>
    <n v="69898.5"/>
  </r>
  <r>
    <s v="Enrichetta Mowles"/>
    <s v="Female"/>
    <s v="Female"/>
    <s v="Accounting"/>
    <n v="74390"/>
    <n v="74390"/>
    <s v="Below Minimum"/>
    <s v="₦70,000 - ₦79,999"/>
    <x v="2"/>
    <s v="Average"/>
    <n v="3"/>
    <n v="0.1"/>
    <n v="7439"/>
    <n v="81829"/>
  </r>
  <r>
    <s v="Delinda Snozzwell"/>
    <s v="Undisclosed"/>
    <s v="Undisclosed"/>
    <s v="Engineering"/>
    <n v="67010"/>
    <n v="67010"/>
    <s v="Below Minimum"/>
    <s v="₦60,000 - ₦69,999"/>
    <x v="1"/>
    <s v="Good"/>
    <n v="4"/>
    <n v="0.15"/>
    <n v="10051.5"/>
    <n v="77061.5"/>
  </r>
  <r>
    <s v="Cecilio Sprankling"/>
    <s v="Male"/>
    <s v="Male"/>
    <s v="Research and Development"/>
    <n v="109710"/>
    <n v="109710"/>
    <s v="Compliant"/>
    <s v="₦100,000 - ₦109,999"/>
    <x v="1"/>
    <s v="Average"/>
    <n v="3"/>
    <n v="0.1"/>
    <n v="10971"/>
    <n v="120681"/>
  </r>
  <r>
    <s v="Nickolai Artin"/>
    <s v="Female"/>
    <s v="Female"/>
    <s v="Product Management"/>
    <n v="110910"/>
    <n v="110910"/>
    <s v="Compliant"/>
    <s v="₦110,000 - ₦119,999"/>
    <x v="0"/>
    <s v="Average"/>
    <n v="3"/>
    <n v="0.1"/>
    <n v="11091"/>
    <n v="122001"/>
  </r>
  <r>
    <s v="Beryl Burnsyde"/>
    <s v="Male"/>
    <s v="Male"/>
    <s v="Legal"/>
    <n v="29770"/>
    <n v="29770"/>
    <s v="Below Minimum"/>
    <s v="₦20,000 - ₦29,999"/>
    <x v="1"/>
    <s v="Very Good"/>
    <n v="5"/>
    <n v="0.2"/>
    <n v="5954"/>
    <n v="35724"/>
  </r>
  <r>
    <s v="Ambrosio Daniely"/>
    <s v="Female"/>
    <s v="Female"/>
    <s v="Support"/>
    <n v="80060"/>
    <n v="80060"/>
    <s v="Below Minimum"/>
    <s v="₦80,000 - ₦89,999"/>
    <x v="2"/>
    <s v="Very Good"/>
    <n v="5"/>
    <n v="0.2"/>
    <n v="16012"/>
    <n v="96072"/>
  </r>
  <r>
    <s v="Simon Kembery"/>
    <s v="Male"/>
    <s v="Male"/>
    <s v="Training"/>
    <n v="99750"/>
    <n v="99750"/>
    <s v="Compliant"/>
    <s v="₦90,000 - ₦99,999"/>
    <x v="0"/>
    <s v="Average"/>
    <n v="3"/>
    <n v="0.1"/>
    <n v="9975"/>
    <n v="109725"/>
  </r>
  <r>
    <s v="Brig Dewi"/>
    <s v="Male"/>
    <s v="Male"/>
    <s v="Sales"/>
    <n v="108250"/>
    <n v="108250"/>
    <s v="Compliant"/>
    <s v="₦100,000 - ₦109,999"/>
    <x v="0"/>
    <s v="Average"/>
    <n v="3"/>
    <n v="0.1"/>
    <n v="10825"/>
    <n v="119075"/>
  </r>
  <r>
    <s v="Althea Bronger"/>
    <s v="Male"/>
    <s v="Male"/>
    <s v="Product Management"/>
    <n v="104340"/>
    <n v="104340"/>
    <s v="Compliant"/>
    <s v="₦100,000 - ₦109,999"/>
    <x v="2"/>
    <s v="Average"/>
    <n v="3"/>
    <n v="0.1"/>
    <n v="10434"/>
    <n v="114774"/>
  </r>
  <r>
    <s v="Ansley Gounel"/>
    <s v="Female"/>
    <s v="Female"/>
    <s v="Product Management"/>
    <n v="38440"/>
    <n v="38440"/>
    <s v="Below Minimum"/>
    <s v="₦30,000 - ₦39,999"/>
    <x v="0"/>
    <s v="Average"/>
    <n v="3"/>
    <n v="0.1"/>
    <n v="3844"/>
    <n v="42284"/>
  </r>
  <r>
    <s v="Daven Smout"/>
    <s v="Female"/>
    <s v="Female"/>
    <s v="Support"/>
    <n v="50800"/>
    <n v="50800"/>
    <s v="Below Minimum"/>
    <s v="₦50,000 - ₦59,999"/>
    <x v="1"/>
    <s v="Very Good"/>
    <n v="5"/>
    <n v="0.2"/>
    <n v="10160"/>
    <n v="60960"/>
  </r>
  <r>
    <s v="Julietta Culross"/>
    <s v="Female"/>
    <s v="Undisclosed"/>
    <s v="Unknown"/>
    <n v="44400"/>
    <n v="44400"/>
    <s v="Below Minimum"/>
    <s v="₦40,000 - ₦49,999"/>
    <x v="0"/>
    <s v="Average"/>
    <n v="3"/>
    <n v="0.1"/>
    <n v="4440"/>
    <n v="48840"/>
  </r>
  <r>
    <s v="Niall Selesnick"/>
    <s v="Female"/>
    <s v="Female"/>
    <s v="Engineering"/>
    <n v="34980"/>
    <n v="34980"/>
    <s v="Below Minimum"/>
    <s v="₦30,000 - ₦39,999"/>
    <x v="0"/>
    <s v="Good"/>
    <n v="4"/>
    <n v="0.15"/>
    <n v="5247"/>
    <n v="40227"/>
  </r>
  <r>
    <s v="Lia Lurner"/>
    <s v="Female"/>
    <s v="Female"/>
    <s v="Support"/>
    <n v="77260"/>
    <n v="77260"/>
    <s v="Below Minimum"/>
    <s v="₦70,000 - ₦79,999"/>
    <x v="1"/>
    <s v="Average"/>
    <n v="3"/>
    <n v="0.1"/>
    <n v="7726"/>
    <n v="84986"/>
  </r>
  <r>
    <s v="Rodrigo Congdon"/>
    <s v="Female"/>
    <s v="Female"/>
    <s v="Legal"/>
    <n v="117940"/>
    <n v="117940"/>
    <s v="Compliant"/>
    <s v="₦110,000 - ₦119,999"/>
    <x v="0"/>
    <s v="Average"/>
    <n v="3"/>
    <n v="0.1"/>
    <n v="11794"/>
    <n v="129734"/>
  </r>
  <r>
    <s v="Brendan Edgeller"/>
    <s v="Female"/>
    <s v="Female"/>
    <s v="Legal"/>
    <n v="31040"/>
    <n v="31040"/>
    <s v="Below Minimum"/>
    <s v="₦30,000 - ₦39,999"/>
    <x v="1"/>
    <s v="Good"/>
    <n v="4"/>
    <n v="0.15"/>
    <n v="4656"/>
    <n v="35696"/>
  </r>
  <r>
    <s v="Revkah Antonacci"/>
    <s v="Male"/>
    <s v="Undisclosed"/>
    <s v="Unknown"/>
    <n v="109140"/>
    <n v="109140"/>
    <s v="Compliant"/>
    <s v="₦100,000 - ₦109,999"/>
    <x v="1"/>
    <s v="Average"/>
    <n v="3"/>
    <n v="0.1"/>
    <n v="10914"/>
    <n v="120054"/>
  </r>
  <r>
    <s v="Dewey Berthod"/>
    <s v="Female"/>
    <s v="Undisclosed"/>
    <s v="Unknown"/>
    <n v="109140"/>
    <n v="109140"/>
    <s v="Compliant"/>
    <s v="₦100,000 - ₦109,999"/>
    <x v="0"/>
    <s v="Average"/>
    <n v="3"/>
    <n v="0.1"/>
    <n v="10914"/>
    <n v="120054"/>
  </r>
  <r>
    <s v="Fidelio Rigmond"/>
    <s v="Male"/>
    <s v="Male"/>
    <s v="Services"/>
    <n v="96370"/>
    <n v="96370"/>
    <s v="Compliant"/>
    <s v="₦90,000 - ₦99,999"/>
    <x v="0"/>
    <s v="Not Rated"/>
    <n v="0"/>
    <n v="0"/>
    <n v="0"/>
    <n v="96370"/>
  </r>
  <r>
    <s v="Ginger Myott"/>
    <s v="Female"/>
    <s v="Female"/>
    <s v="Services"/>
    <n v="31170"/>
    <n v="31170"/>
    <s v="Below Minimum"/>
    <s v="₦30,000 - ₦39,999"/>
    <x v="1"/>
    <s v="Average"/>
    <n v="3"/>
    <n v="0.1"/>
    <n v="3117"/>
    <n v="34287"/>
  </r>
  <r>
    <s v="Hatti Vezey"/>
    <s v="Female"/>
    <s v="Female"/>
    <s v="Business Development"/>
    <n v="116240"/>
    <n v="116240"/>
    <s v="Compliant"/>
    <s v="₦110,000 - ₦119,999"/>
    <x v="2"/>
    <s v="Average"/>
    <n v="3"/>
    <n v="0.1"/>
    <n v="11624"/>
    <n v="127864"/>
  </r>
  <r>
    <s v="Eilis Pavlasek"/>
    <s v="Male"/>
    <s v="Male"/>
    <s v="Product Management"/>
    <n v="115190"/>
    <n v="115190"/>
    <s v="Compliant"/>
    <s v="₦110,000 - ₦119,999"/>
    <x v="2"/>
    <s v="Very Poor"/>
    <n v="1"/>
    <n v="0.02"/>
    <n v="2303.8000000000002"/>
    <n v="117493.8"/>
  </r>
  <r>
    <s v="Kellsie Waby"/>
    <s v="Male"/>
    <s v="Male"/>
    <s v="Training"/>
    <n v="79570"/>
    <n v="79570"/>
    <s v="Below Minimum"/>
    <s v="₦70,000 - ₦79,999"/>
    <x v="2"/>
    <s v="Average"/>
    <n v="3"/>
    <n v="0.1"/>
    <n v="7957"/>
    <n v="87527"/>
  </r>
  <r>
    <s v="Easter Pyke"/>
    <s v="Female"/>
    <s v="Female"/>
    <s v="Training"/>
    <n v="95680"/>
    <n v="95680"/>
    <s v="Compliant"/>
    <s v="₦90,000 - ₦99,999"/>
    <x v="2"/>
    <s v="Very Good"/>
    <n v="5"/>
    <n v="0.2"/>
    <n v="19136"/>
    <n v="114816"/>
  </r>
  <r>
    <s v="Inger Andriveaux"/>
    <s v="Undisclosed"/>
    <s v="Undisclosed"/>
    <s v="Accounting"/>
    <n v="107110"/>
    <n v="107110"/>
    <s v="Compliant"/>
    <s v="₦100,000 - ₦109,999"/>
    <x v="1"/>
    <s v="Good"/>
    <n v="4"/>
    <n v="0.15"/>
    <n v="16066.5"/>
    <n v="123176.5"/>
  </r>
  <r>
    <s v="Corina Triner"/>
    <s v="Male"/>
    <s v="Male"/>
    <s v="Sales"/>
    <n v="66100"/>
    <n v="66100"/>
    <s v="Below Minimum"/>
    <s v="₦60,000 - ₦69,999"/>
    <x v="2"/>
    <s v="Poor"/>
    <n v="2"/>
    <n v="0.05"/>
    <n v="3305"/>
    <n v="69405"/>
  </r>
  <r>
    <s v="Loralyn Bruton"/>
    <s v="Male"/>
    <s v="Male"/>
    <s v="Legal"/>
    <n v="39960"/>
    <n v="39960"/>
    <s v="Below Minimum"/>
    <s v="₦30,000 - ₦39,999"/>
    <x v="1"/>
    <s v="Average"/>
    <n v="3"/>
    <n v="0.1"/>
    <n v="3996"/>
    <n v="43956"/>
  </r>
  <r>
    <s v="Clari Boole"/>
    <s v="Male"/>
    <s v="Undisclosed"/>
    <s v="Unknown"/>
    <n v="111850"/>
    <n v="111850"/>
    <s v="Compliant"/>
    <s v="₦110,000 - ₦119,999"/>
    <x v="2"/>
    <s v="Average"/>
    <n v="3"/>
    <n v="0.1"/>
    <n v="11185"/>
    <n v="123035"/>
  </r>
  <r>
    <s v="Susy Challoner"/>
    <s v="Female"/>
    <s v="Female"/>
    <s v="Business Development"/>
    <n v="29890"/>
    <n v="29890"/>
    <s v="Below Minimum"/>
    <s v="₦20,000 - ₦29,999"/>
    <x v="2"/>
    <s v="Good"/>
    <n v="4"/>
    <n v="0.15"/>
    <n v="4483.5"/>
    <n v="34373.5"/>
  </r>
  <r>
    <s v="Jan Morforth"/>
    <s v="Male"/>
    <s v="Male"/>
    <s v="Marketing"/>
    <n v="48170"/>
    <n v="48170"/>
    <s v="Below Minimum"/>
    <s v="₦40,000 - ₦49,999"/>
    <x v="1"/>
    <s v="Good"/>
    <n v="4"/>
    <n v="0.15"/>
    <n v="7225.5"/>
    <n v="55395.5"/>
  </r>
  <r>
    <s v="Cindi Stratten"/>
    <s v="Female"/>
    <s v="Female"/>
    <s v="Services"/>
    <n v="99200"/>
    <n v="99200"/>
    <s v="Compliant"/>
    <s v="₦90,000 - ₦99,999"/>
    <x v="0"/>
    <s v="Good"/>
    <n v="4"/>
    <n v="0.15"/>
    <n v="14880"/>
    <n v="114080"/>
  </r>
  <r>
    <s v="Marline Wahncke"/>
    <s v="Male"/>
    <s v="Male"/>
    <s v="Legal"/>
    <n v="72840"/>
    <n v="72840"/>
    <s v="Below Minimum"/>
    <s v="₦70,000 - ₦79,999"/>
    <x v="1"/>
    <s v="Average"/>
    <n v="3"/>
    <n v="0.1"/>
    <n v="7284"/>
    <n v="80124"/>
  </r>
  <r>
    <s v="Violetta Vial"/>
    <s v="Male"/>
    <s v="Male"/>
    <s v="Engineering"/>
    <n v="68970"/>
    <n v="68970"/>
    <s v="Below Minimum"/>
    <s v="₦60,000 - ₦69,999"/>
    <x v="2"/>
    <s v="Average"/>
    <n v="3"/>
    <n v="0.1"/>
    <n v="6897"/>
    <n v="75867"/>
  </r>
  <r>
    <s v="Beatriz Bateson"/>
    <s v="Male"/>
    <s v="Male"/>
    <s v="Marketing"/>
    <n v="89090"/>
    <n v="89090"/>
    <s v="Below Minimum"/>
    <s v="₦80,000 - ₦89,999"/>
    <x v="2"/>
    <s v="Good"/>
    <n v="4"/>
    <n v="0.15"/>
    <n v="13363.5"/>
    <n v="102453.5"/>
  </r>
  <r>
    <s v="Angeline Christophersen"/>
    <s v="Female"/>
    <s v="Female"/>
    <s v="Engineering"/>
    <n v="86940"/>
    <n v="86940"/>
    <s v="Below Minimum"/>
    <s v="₦80,000 - ₦89,999"/>
    <x v="1"/>
    <s v="Poor"/>
    <n v="2"/>
    <n v="0.05"/>
    <n v="4347"/>
    <n v="91287"/>
  </r>
  <r>
    <s v="Evangelia Gowers"/>
    <s v="Male"/>
    <s v="Male"/>
    <s v="Business Development"/>
    <n v="118450"/>
    <n v="118450"/>
    <s v="Compliant"/>
    <s v="₦110,000 - ₦119,999"/>
    <x v="2"/>
    <s v="Very Good"/>
    <n v="5"/>
    <n v="0.2"/>
    <n v="23690"/>
    <n v="142140"/>
  </r>
  <r>
    <s v="Fonzie O'Shea"/>
    <s v="Male"/>
    <s v="Male"/>
    <s v="Product Management"/>
    <n v="80360"/>
    <n v="80360"/>
    <s v="Below Minimum"/>
    <s v="₦80,000 - ₦89,999"/>
    <x v="2"/>
    <s v="Average"/>
    <n v="3"/>
    <n v="0.1"/>
    <n v="8036"/>
    <n v="88396"/>
  </r>
  <r>
    <s v="Janene Hairsine"/>
    <s v="Female"/>
    <s v="Female"/>
    <s v="Marketing"/>
    <n v="104770"/>
    <n v="104770"/>
    <s v="Compliant"/>
    <s v="₦100,000 - ₦109,999"/>
    <x v="1"/>
    <s v="Average"/>
    <n v="3"/>
    <n v="0.1"/>
    <n v="10477"/>
    <n v="115247"/>
  </r>
  <r>
    <s v="Linell Compfort"/>
    <s v="Female"/>
    <s v="Female"/>
    <s v="Accounting"/>
    <n v="70440"/>
    <n v="70440"/>
    <s v="Below Minimum"/>
    <s v="₦70,000 - ₦79,999"/>
    <x v="1"/>
    <s v="Very Good"/>
    <n v="5"/>
    <n v="0.2"/>
    <n v="14088"/>
    <n v="84528"/>
  </r>
  <r>
    <s v="Shaylah Owbrick"/>
    <s v="Male"/>
    <s v="Male"/>
    <s v="Support"/>
    <n v="56900"/>
    <n v="56900"/>
    <s v="Below Minimum"/>
    <s v="₦50,000 - ₦59,999"/>
    <x v="1"/>
    <s v="Average"/>
    <n v="3"/>
    <n v="0.1"/>
    <n v="5690"/>
    <n v="62590"/>
  </r>
  <r>
    <s v="Erin Androsik"/>
    <s v="Male"/>
    <s v="Male"/>
    <s v="Human Resources"/>
    <n v="48530"/>
    <n v="48530"/>
    <s v="Below Minimum"/>
    <s v="₦40,000 - ₦49,999"/>
    <x v="0"/>
    <s v="Very Good"/>
    <n v="5"/>
    <n v="0.2"/>
    <n v="9706"/>
    <n v="58236"/>
  </r>
  <r>
    <s v="Honor Herreros"/>
    <s v="Male"/>
    <s v="Undisclosed"/>
    <s v="Research and Development"/>
    <n v="48530"/>
    <n v="48530"/>
    <s v="Below Minimum"/>
    <s v="₦40,000 - ₦49,999"/>
    <x v="1"/>
    <s v="Average"/>
    <n v="3"/>
    <n v="0.1"/>
    <n v="4853"/>
    <n v="53383"/>
  </r>
  <r>
    <s v="Bethanne Leicester"/>
    <s v="Undisclosed"/>
    <s v="Undisclosed"/>
    <s v="Services"/>
    <n v="72450"/>
    <n v="72450"/>
    <s v="Below Minimum"/>
    <s v="₦70,000 - ₦79,999"/>
    <x v="1"/>
    <s v="Not Rated"/>
    <n v="0"/>
    <n v="0"/>
    <n v="0"/>
    <n v="72450"/>
  </r>
  <r>
    <s v="Ottilie Vittel"/>
    <s v="Female"/>
    <s v="Female"/>
    <s v="Business Development"/>
    <n v="34500"/>
    <n v="34500"/>
    <s v="Below Minimum"/>
    <s v="₦30,000 - ₦39,999"/>
    <x v="1"/>
    <s v="Not Rated"/>
    <n v="0"/>
    <n v="0"/>
    <n v="0"/>
    <n v="34500"/>
  </r>
  <r>
    <s v="Barnaby Farnall"/>
    <s v="Undisclosed"/>
    <s v="Undisclosed"/>
    <s v="Engineering"/>
    <n v="118800"/>
    <n v="118800"/>
    <s v="Compliant"/>
    <s v="₦110,000 - ₦119,999"/>
    <x v="2"/>
    <s v="Very Good"/>
    <n v="5"/>
    <n v="0.2"/>
    <n v="23760"/>
    <n v="142560"/>
  </r>
  <r>
    <s v="Arlie Newcombe"/>
    <s v="Male"/>
    <s v="Undisclosed"/>
    <s v="Accounting"/>
    <n v="118800"/>
    <n v="118800"/>
    <s v="Compliant"/>
    <s v="₦110,000 - ₦119,999"/>
    <x v="0"/>
    <s v="Not Rated"/>
    <n v="0"/>
    <n v="0"/>
    <n v="0"/>
    <n v="118800"/>
  </r>
  <r>
    <s v="Ashien Gallen"/>
    <s v="Female"/>
    <s v="Female"/>
    <s v="Research and Development"/>
    <n v="115080"/>
    <n v="115080"/>
    <s v="Compliant"/>
    <s v="₦110,000 - ₦119,999"/>
    <x v="1"/>
    <s v="Very Good"/>
    <n v="5"/>
    <n v="0.2"/>
    <n v="23016"/>
    <n v="138096"/>
  </r>
  <r>
    <s v="Stan Tolliday"/>
    <s v="Female"/>
    <s v="Female"/>
    <s v="Sales"/>
    <n v="39540"/>
    <n v="39540"/>
    <s v="Below Minimum"/>
    <s v="₦30,000 - ₦39,999"/>
    <x v="0"/>
    <s v="Average"/>
    <n v="3"/>
    <n v="0.1"/>
    <n v="3954"/>
    <n v="43494"/>
  </r>
  <r>
    <s v="Minetta Parsons"/>
    <s v="Female"/>
    <s v="Female"/>
    <s v="Human Resources"/>
    <n v="110770"/>
    <n v="110770"/>
    <s v="Compliant"/>
    <s v="₦110,000 - ₦119,999"/>
    <x v="1"/>
    <s v="Average"/>
    <n v="3"/>
    <n v="0.1"/>
    <n v="11077"/>
    <n v="121847"/>
  </r>
  <r>
    <s v="Abe Gayter"/>
    <s v="Male"/>
    <s v="Undisclosed"/>
    <s v="Training"/>
    <n v="110770"/>
    <n v="110770"/>
    <s v="Compliant"/>
    <s v="₦110,000 - ₦119,999"/>
    <x v="0"/>
    <s v="Good"/>
    <n v="4"/>
    <n v="0.15"/>
    <n v="16615.5"/>
    <n v="127385.5"/>
  </r>
  <r>
    <s v="Kissiah Maydway"/>
    <s v="Male"/>
    <s v="Male"/>
    <s v="Accounting"/>
    <n v="106460"/>
    <n v="106460"/>
    <s v="Compliant"/>
    <s v="₦100,000 - ₦109,999"/>
    <x v="0"/>
    <s v="Poor"/>
    <n v="2"/>
    <n v="0.05"/>
    <n v="5323"/>
    <n v="111783"/>
  </r>
  <r>
    <s v="Charline Husset"/>
    <s v="Male"/>
    <s v="Male"/>
    <s v="Support"/>
    <n v="94530"/>
    <n v="94530"/>
    <s v="Compliant"/>
    <s v="₦90,000 - ₦99,999"/>
    <x v="1"/>
    <s v="Poor"/>
    <n v="2"/>
    <n v="0.05"/>
    <n v="4726.5"/>
    <n v="99256.5"/>
  </r>
  <r>
    <s v="Lorain Tew"/>
    <s v="Female"/>
    <s v="Female"/>
    <s v="Business Development"/>
    <n v="71590"/>
    <n v="71590"/>
    <s v="Below Minimum"/>
    <s v="₦70,000 - ₦79,999"/>
    <x v="0"/>
    <s v="Poor"/>
    <n v="2"/>
    <n v="0.05"/>
    <n v="3579.5"/>
    <n v="75169.5"/>
  </r>
  <r>
    <s v="North Bertomeu"/>
    <s v="Female"/>
    <s v="Female"/>
    <s v="Marketing"/>
    <n v="104900"/>
    <n v="104900"/>
    <s v="Compliant"/>
    <s v="₦100,000 - ₦109,999"/>
    <x v="1"/>
    <s v="Good"/>
    <n v="4"/>
    <n v="0.15"/>
    <n v="15735"/>
    <n v="120635"/>
  </r>
  <r>
    <s v="Martita Beaumont"/>
    <s v="Male"/>
    <s v="Male"/>
    <s v="Engineering"/>
    <n v="81790"/>
    <n v="81790"/>
    <s v="Below Minimum"/>
    <s v="₦80,000 - ₦89,999"/>
    <x v="0"/>
    <s v="Not Rated"/>
    <n v="0"/>
    <n v="0"/>
    <n v="0"/>
    <n v="81790"/>
  </r>
  <r>
    <s v="Janaya MacGinlay"/>
    <s v="Female"/>
    <s v="Female"/>
    <s v="Support"/>
    <n v="33050"/>
    <n v="33050"/>
    <s v="Below Minimum"/>
    <s v="₦30,000 - ₦39,999"/>
    <x v="1"/>
    <s v="Average"/>
    <n v="3"/>
    <n v="0.1"/>
    <n v="3305"/>
    <n v="36355"/>
  </r>
  <r>
    <s v="Cara Havers"/>
    <s v="Male"/>
    <s v="Male"/>
    <s v="Marketing"/>
    <n v="89610"/>
    <n v="89610"/>
    <s v="Below Minimum"/>
    <s v="₦80,000 - ₦89,999"/>
    <x v="2"/>
    <s v="Very Good"/>
    <n v="5"/>
    <n v="0.2"/>
    <n v="17922"/>
    <n v="107532"/>
  </r>
  <r>
    <s v="Ancell Moretto"/>
    <s v="Female"/>
    <s v="Female"/>
    <s v="Product Management"/>
    <n v="96920"/>
    <n v="96920"/>
    <s v="Compliant"/>
    <s v="₦90,000 - ₦99,999"/>
    <x v="1"/>
    <s v="Very Poor"/>
    <n v="1"/>
    <n v="0.02"/>
    <n v="1938.4"/>
    <n v="98858.4"/>
  </r>
  <r>
    <s v="Minerva Ricardot"/>
    <s v="Male"/>
    <s v="Undisclosed"/>
    <s v="Unknown"/>
    <n v="105470"/>
    <n v="105470"/>
    <s v="Compliant"/>
    <s v="₦100,000 - ₦109,999"/>
    <x v="1"/>
    <s v="Not Rated"/>
    <n v="0"/>
    <n v="0"/>
    <n v="0"/>
    <n v="105470"/>
  </r>
  <r>
    <s v="Toby Brodhead"/>
    <s v="Female"/>
    <s v="Female"/>
    <s v="Accounting"/>
    <n v="98400"/>
    <n v="98400"/>
    <s v="Compliant"/>
    <s v="₦90,000 - ₦99,999"/>
    <x v="0"/>
    <s v="Average"/>
    <n v="3"/>
    <n v="0.1"/>
    <n v="9840"/>
    <n v="108240"/>
  </r>
  <r>
    <s v="Tulley Chiddy"/>
    <s v="Female"/>
    <s v="Undisclosed"/>
    <s v="Accounting"/>
    <n v="98400"/>
    <n v="98400"/>
    <s v="Compliant"/>
    <s v="₦90,000 - ₦99,999"/>
    <x v="0"/>
    <s v="Very Good"/>
    <n v="5"/>
    <n v="0.2"/>
    <n v="19680"/>
    <n v="118080"/>
  </r>
  <r>
    <s v="Niles Mahomet"/>
    <s v="Female"/>
    <s v="Female"/>
    <s v="Human Resources"/>
    <n v="50020"/>
    <n v="50020"/>
    <s v="Below Minimum"/>
    <s v="₦50,000 - ₦59,999"/>
    <x v="1"/>
    <s v="Average"/>
    <n v="3"/>
    <n v="0.1"/>
    <n v="5002"/>
    <n v="55022"/>
  </r>
  <r>
    <s v="Avigdor Karel"/>
    <s v="Male"/>
    <s v="Male"/>
    <s v="Training"/>
    <n v="71210"/>
    <n v="71210"/>
    <s v="Below Minimum"/>
    <s v="₦70,000 - ₦79,999"/>
    <x v="2"/>
    <s v="Average"/>
    <n v="3"/>
    <n v="0.1"/>
    <n v="7121"/>
    <n v="78331"/>
  </r>
  <r>
    <s v="Luca Wolstenholme"/>
    <s v="Male"/>
    <s v="Male"/>
    <s v="Engineering"/>
    <n v="53180"/>
    <n v="53180"/>
    <s v="Below Minimum"/>
    <s v="₦50,000 - ₦59,999"/>
    <x v="2"/>
    <s v="Average"/>
    <n v="3"/>
    <n v="0.1"/>
    <n v="5318"/>
    <n v="58498"/>
  </r>
  <r>
    <s v="Efrem Mathonnet"/>
    <s v="Female"/>
    <s v="Female"/>
    <s v="Human Resources"/>
    <n v="107020"/>
    <n v="107020"/>
    <s v="Compliant"/>
    <s v="₦100,000 - ₦109,999"/>
    <x v="2"/>
    <s v="Average"/>
    <n v="3"/>
    <n v="0.1"/>
    <n v="10702"/>
    <n v="117722"/>
  </r>
  <r>
    <s v="Latisha Jolly"/>
    <s v="Female"/>
    <s v="Female"/>
    <s v="Research and Development"/>
    <n v="58400"/>
    <n v="58400"/>
    <s v="Below Minimum"/>
    <s v="₦50,000 - ₦59,999"/>
    <x v="0"/>
    <s v="Average"/>
    <n v="3"/>
    <n v="0.1"/>
    <n v="5840"/>
    <n v="64240"/>
  </r>
  <r>
    <s v="Quentin Ferraresi"/>
    <s v="Female"/>
    <s v="Female"/>
    <s v="Accounting"/>
    <n v="49000"/>
    <n v="49000"/>
    <s v="Below Minimum"/>
    <s v="₦40,000 - ₦49,999"/>
    <x v="1"/>
    <s v="Good"/>
    <n v="4"/>
    <n v="0.15"/>
    <n v="7350"/>
    <n v="56350"/>
  </r>
  <r>
    <s v="Marco Wooland"/>
    <s v="Female"/>
    <s v="Female"/>
    <s v="Services"/>
    <n v="85530"/>
    <n v="85530"/>
    <s v="Below Minimum"/>
    <s v="₦80,000 - ₦89,999"/>
    <x v="2"/>
    <s v="Average"/>
    <n v="3"/>
    <n v="0.1"/>
    <n v="8553"/>
    <n v="94083"/>
  </r>
  <r>
    <s v="Thekla Lynnett"/>
    <s v="Male"/>
    <s v="Male"/>
    <s v="Training"/>
    <n v="53950"/>
    <n v="53950"/>
    <s v="Below Minimum"/>
    <s v="₦50,000 - ₦59,999"/>
    <x v="0"/>
    <s v="Poor"/>
    <n v="2"/>
    <n v="0.05"/>
    <n v="2697.5"/>
    <n v="56647.5"/>
  </r>
  <r>
    <s v="Pedro Carluccio"/>
    <s v="Male"/>
    <s v="Male"/>
    <s v="Services"/>
    <n v="41140"/>
    <n v="41140"/>
    <s v="Below Minimum"/>
    <s v="₦40,000 - ₦49,999"/>
    <x v="0"/>
    <s v="Average"/>
    <n v="3"/>
    <n v="0.1"/>
    <n v="4114"/>
    <n v="45254"/>
  </r>
  <r>
    <s v="Caron Kolakovic"/>
    <s v="Male"/>
    <s v="Male"/>
    <s v="Accounting"/>
    <n v="49920"/>
    <n v="49920"/>
    <s v="Below Minimum"/>
    <s v="₦40,000 - ₦49,999"/>
    <x v="2"/>
    <s v="Average"/>
    <n v="3"/>
    <n v="0.1"/>
    <n v="4992"/>
    <n v="54912"/>
  </r>
  <r>
    <s v="Debera Gow"/>
    <s v="Female"/>
    <s v="Female"/>
    <s v="Research and Development"/>
    <n v="39700"/>
    <n v="39700"/>
    <s v="Below Minimum"/>
    <s v="₦30,000 - ₦39,999"/>
    <x v="0"/>
    <s v="Average"/>
    <n v="3"/>
    <n v="0.1"/>
    <n v="3970"/>
    <n v="43670"/>
  </r>
  <r>
    <s v="Hoyt D'Alesco"/>
    <s v="Male"/>
    <s v="Male"/>
    <s v="Sales"/>
    <n v="53540"/>
    <n v="53540"/>
    <s v="Below Minimum"/>
    <s v="₦50,000 - ₦59,999"/>
    <x v="1"/>
    <s v="Poor"/>
    <n v="2"/>
    <n v="0.05"/>
    <n v="2677"/>
    <n v="56217"/>
  </r>
  <r>
    <s v="Rudyard Tomsa"/>
    <s v="Female"/>
    <s v="Female"/>
    <s v="Marketing"/>
    <n v="43900"/>
    <n v="43900"/>
    <s v="Below Minimum"/>
    <s v="₦40,000 - ₦49,999"/>
    <x v="2"/>
    <s v="Good"/>
    <n v="4"/>
    <n v="0.15"/>
    <n v="6585"/>
    <n v="50485"/>
  </r>
  <r>
    <s v="Orran Gritskov"/>
    <s v="Female"/>
    <s v="Female"/>
    <s v="Legal"/>
    <n v="72700"/>
    <n v="72700"/>
    <s v="Below Minimum"/>
    <s v="₦70,000 - ₦79,999"/>
    <x v="0"/>
    <s v="Not Rated"/>
    <n v="0"/>
    <n v="0"/>
    <n v="0"/>
    <n v="72700"/>
  </r>
  <r>
    <s v="Tyson Prescote"/>
    <s v="Male"/>
    <s v="Male"/>
    <s v="Human Resources"/>
    <n v="29420"/>
    <n v="29420"/>
    <s v="Below Minimum"/>
    <s v="₦20,000 - ₦29,999"/>
    <x v="2"/>
    <s v="Average"/>
    <n v="3"/>
    <n v="0.1"/>
    <n v="2942"/>
    <n v="32362"/>
  </r>
  <r>
    <s v="Berenice Osbaldstone"/>
    <s v="Female"/>
    <s v="Female"/>
    <s v="Legal"/>
    <n v="58280"/>
    <n v="58280"/>
    <s v="Below Minimum"/>
    <s v="₦50,000 - ₦59,999"/>
    <x v="1"/>
    <s v="Average"/>
    <n v="3"/>
    <n v="0.1"/>
    <n v="5828"/>
    <n v="64108"/>
  </r>
  <r>
    <s v="Jessika Jaycocks"/>
    <s v="Female"/>
    <s v="Female"/>
    <s v="Research and Development"/>
    <n v="67980"/>
    <n v="67980"/>
    <s v="Below Minimum"/>
    <s v="₦60,000 - ₦69,999"/>
    <x v="0"/>
    <s v="Average"/>
    <n v="3"/>
    <n v="0.1"/>
    <n v="6798"/>
    <n v="74778"/>
  </r>
  <r>
    <s v="Gabie Millichip"/>
    <s v="Male"/>
    <s v="Male"/>
    <s v="Legal"/>
    <n v="49760"/>
    <n v="49760"/>
    <s v="Below Minimum"/>
    <s v="₦40,000 - ₦49,999"/>
    <x v="1"/>
    <s v="Very Good"/>
    <n v="5"/>
    <n v="0.2"/>
    <n v="9952"/>
    <n v="59712"/>
  </r>
  <r>
    <s v="Pearla Beteriss"/>
    <s v="Male"/>
    <s v="Male"/>
    <s v="Services"/>
    <n v="69910"/>
    <n v="69910"/>
    <s v="Below Minimum"/>
    <s v="₦60,000 - ₦69,999"/>
    <x v="2"/>
    <s v="Good"/>
    <n v="4"/>
    <n v="0.15"/>
    <n v="10486.5"/>
    <n v="80396.5"/>
  </r>
  <r>
    <s v="Harwilll Domotor"/>
    <s v="Male"/>
    <s v="Male"/>
    <s v="Training"/>
    <n v="112370"/>
    <n v="112370"/>
    <s v="Compliant"/>
    <s v="₦110,000 - ₦119,999"/>
    <x v="2"/>
    <s v="Average"/>
    <n v="3"/>
    <n v="0.1"/>
    <n v="11237"/>
    <n v="123607"/>
  </r>
  <r>
    <s v="Carolina Blumsom"/>
    <s v="Male"/>
    <s v="Male"/>
    <s v="Legal"/>
    <n v="28580"/>
    <n v="28580"/>
    <s v="Below Minimum"/>
    <s v="₦20,000 - ₦29,999"/>
    <x v="1"/>
    <s v="Average"/>
    <n v="3"/>
    <n v="0.1"/>
    <n v="2858"/>
    <n v="31438"/>
  </r>
  <r>
    <s v="Ryon Baroch"/>
    <s v="Male"/>
    <s v="Male"/>
    <s v="Accounting"/>
    <n v="43590"/>
    <n v="43590"/>
    <s v="Below Minimum"/>
    <s v="₦40,000 - ₦49,999"/>
    <x v="1"/>
    <s v="Poor"/>
    <n v="2"/>
    <n v="0.05"/>
    <n v="2179.5"/>
    <n v="45769.5"/>
  </r>
  <r>
    <s v="Georg Dinnage"/>
    <s v="Male"/>
    <s v="Male"/>
    <s v="Training"/>
    <n v="88330"/>
    <n v="88330"/>
    <s v="Below Minimum"/>
    <s v="₦80,000 - ₦89,999"/>
    <x v="2"/>
    <s v="Good"/>
    <n v="4"/>
    <n v="0.15"/>
    <n v="13249.5"/>
    <n v="101579.5"/>
  </r>
  <r>
    <s v="Marissa Infante"/>
    <s v="Undisclosed"/>
    <s v="Undisclosed"/>
    <s v="Training"/>
    <n v="78840"/>
    <n v="78840"/>
    <s v="Below Minimum"/>
    <s v="₦70,000 - ₦79,999"/>
    <x v="0"/>
    <s v="Average"/>
    <n v="3"/>
    <n v="0.1"/>
    <n v="7884"/>
    <n v="86724"/>
  </r>
  <r>
    <s v="Daisie Dahlman"/>
    <s v="Female"/>
    <s v="Female"/>
    <s v="Human Resources"/>
    <n v="61990"/>
    <n v="61990"/>
    <s v="Below Minimum"/>
    <s v="₦60,000 - ₦69,999"/>
    <x v="0"/>
    <s v="Not Rated"/>
    <n v="0"/>
    <n v="0"/>
    <n v="0"/>
    <n v="61990"/>
  </r>
  <r>
    <s v="Joli Jodrelle"/>
    <s v="Male"/>
    <s v="Male"/>
    <s v="Services"/>
    <n v="77100"/>
    <n v="77100"/>
    <s v="Below Minimum"/>
    <s v="₦70,000 - ₦79,999"/>
    <x v="2"/>
    <s v="Good"/>
    <n v="4"/>
    <n v="0.15"/>
    <n v="11565"/>
    <n v="88665"/>
  </r>
  <r>
    <s v="Jessica Callcott"/>
    <s v="Female"/>
    <s v="Female"/>
    <s v="Marketing"/>
    <n v="66020"/>
    <n v="66020"/>
    <s v="Below Minimum"/>
    <s v="₦60,000 - ₦69,999"/>
    <x v="0"/>
    <s v="Very Good"/>
    <n v="5"/>
    <n v="0.2"/>
    <n v="13204"/>
    <n v="79224"/>
  </r>
  <r>
    <s v="Michail Sicha"/>
    <s v="Male"/>
    <s v="Undisclosed"/>
    <s v="Marketing"/>
    <n v="66020"/>
    <n v="66020"/>
    <s v="Below Minimum"/>
    <s v="₦60,000 - ₦69,999"/>
    <x v="2"/>
    <s v="Very Poor"/>
    <n v="1"/>
    <n v="0.02"/>
    <n v="1320.4"/>
    <n v="67340.399999999994"/>
  </r>
  <r>
    <s v="Sabina Scorrer"/>
    <s v="Female"/>
    <s v="Female"/>
    <s v="Support"/>
    <n v="70930"/>
    <n v="70930"/>
    <s v="Below Minimum"/>
    <s v="₦70,000 - ₦79,999"/>
    <x v="2"/>
    <s v="Average"/>
    <n v="3"/>
    <n v="0.1"/>
    <n v="7093"/>
    <n v="78023"/>
  </r>
  <r>
    <s v="Bayard Gendricke"/>
    <s v="Male"/>
    <s v="Male"/>
    <s v="Legal"/>
    <n v="40980"/>
    <n v="40980"/>
    <s v="Below Minimum"/>
    <s v="₦40,000 - ₦49,999"/>
    <x v="2"/>
    <s v="Very Poor"/>
    <n v="1"/>
    <n v="0.02"/>
    <n v="819.6"/>
    <n v="41799.599999999999"/>
  </r>
  <r>
    <s v="Esmaria Denecamp"/>
    <s v="Male"/>
    <s v="Male"/>
    <s v="Marketing"/>
    <n v="48980"/>
    <n v="48980"/>
    <s v="Below Minimum"/>
    <s v="₦40,000 - ₦49,999"/>
    <x v="2"/>
    <s v="Very Poor"/>
    <n v="1"/>
    <n v="0.02"/>
    <n v="979.6"/>
    <n v="49959.6"/>
  </r>
  <r>
    <s v="Antone Tolmie"/>
    <s v="Male"/>
    <s v="Male"/>
    <s v="Training"/>
    <n v="110820"/>
    <n v="110820"/>
    <s v="Compliant"/>
    <s v="₦110,000 - ₦119,999"/>
    <x v="2"/>
    <s v="Good"/>
    <n v="4"/>
    <n v="0.15"/>
    <n v="16623"/>
    <n v="127443"/>
  </r>
  <r>
    <s v="Tammi Lackham"/>
    <s v="Female"/>
    <s v="Female"/>
    <s v="Business Development"/>
    <n v="61690"/>
    <n v="61690"/>
    <s v="Below Minimum"/>
    <s v="₦60,000 - ₦69,999"/>
    <x v="1"/>
    <s v="Good"/>
    <n v="4"/>
    <n v="0.15"/>
    <n v="9253.5"/>
    <n v="70943.5"/>
  </r>
  <r>
    <s v="Northrop Reid"/>
    <s v="Female"/>
    <s v="Undisclosed"/>
    <s v="Unknown"/>
    <n v="51170"/>
    <n v="51170"/>
    <s v="Below Minimum"/>
    <s v="₦50,000 - ₦59,999"/>
    <x v="2"/>
    <s v="Average"/>
    <n v="3"/>
    <n v="0.1"/>
    <n v="5117"/>
    <n v="56287"/>
  </r>
  <r>
    <s v="Nananne Gehringer"/>
    <s v="Undisclosed"/>
    <s v="Undisclosed"/>
    <s v="Support"/>
    <n v="104800"/>
    <n v="104800"/>
    <s v="Compliant"/>
    <s v="₦100,000 - ₦109,999"/>
    <x v="0"/>
    <s v="Average"/>
    <n v="3"/>
    <n v="0.1"/>
    <n v="10480"/>
    <n v="115280"/>
  </r>
  <r>
    <s v="Loren Bentote"/>
    <s v="Male"/>
    <s v="Male"/>
    <s v="Accounting"/>
    <n v="56280"/>
    <n v="56280"/>
    <s v="Below Minimum"/>
    <s v="₦50,000 - ₦59,999"/>
    <x v="2"/>
    <s v="Poor"/>
    <n v="2"/>
    <n v="0.05"/>
    <n v="2814"/>
    <n v="59094"/>
  </r>
  <r>
    <s v="Manolo Gasnell"/>
    <s v="Male"/>
    <s v="Male"/>
    <s v="Engineering"/>
    <n v="88380"/>
    <n v="88380"/>
    <s v="Below Minimum"/>
    <s v="₦80,000 - ₦89,999"/>
    <x v="2"/>
    <s v="Good"/>
    <n v="4"/>
    <n v="0.15"/>
    <n v="13257"/>
    <n v="101637"/>
  </r>
  <r>
    <s v="Wyatt Clinch"/>
    <s v="Male"/>
    <s v="Male"/>
    <s v="Engineering"/>
    <n v="52590"/>
    <n v="52590"/>
    <s v="Below Minimum"/>
    <s v="₦50,000 - ₦59,999"/>
    <x v="0"/>
    <s v="Good"/>
    <n v="4"/>
    <n v="0.15"/>
    <n v="7888.5"/>
    <n v="60478.5"/>
  </r>
  <r>
    <s v="Giselbert Newlands"/>
    <s v="Male"/>
    <s v="Male"/>
    <s v="Services"/>
    <n v="47650"/>
    <n v="47650"/>
    <s v="Below Minimum"/>
    <s v="₦40,000 - ₦49,999"/>
    <x v="1"/>
    <s v="Poor"/>
    <n v="2"/>
    <n v="0.05"/>
    <n v="2382.5"/>
    <n v="50032.5"/>
  </r>
  <r>
    <s v="Cristal Demangeot"/>
    <s v="Female"/>
    <s v="Female"/>
    <s v="Sales"/>
    <n v="72350"/>
    <n v="72350"/>
    <s v="Below Minimum"/>
    <s v="₦70,000 - ₦79,999"/>
    <x v="1"/>
    <s v="Good"/>
    <n v="4"/>
    <n v="0.15"/>
    <n v="10852.5"/>
    <n v="83202.5"/>
  </r>
  <r>
    <s v="Jaime Dowe"/>
    <s v="Female"/>
    <s v="Female"/>
    <s v="Accounting"/>
    <n v="39940"/>
    <n v="39940"/>
    <s v="Below Minimum"/>
    <s v="₦30,000 - ₦39,999"/>
    <x v="0"/>
    <s v="Average"/>
    <n v="3"/>
    <n v="0.1"/>
    <n v="3994"/>
    <n v="43934"/>
  </r>
  <r>
    <s v="Addia Penwright"/>
    <s v="Male"/>
    <s v="Male"/>
    <s v="Research and Development"/>
    <n v="28130"/>
    <n v="28130"/>
    <s v="Below Minimum"/>
    <s v="₦20,000 - ₦29,999"/>
    <x v="1"/>
    <s v="Poor"/>
    <n v="2"/>
    <n v="0.05"/>
    <n v="1406.5"/>
    <n v="29536.5"/>
  </r>
  <r>
    <s v="Ali Roubert"/>
    <s v="Undisclosed"/>
    <s v="Undisclosed"/>
    <s v="Engineering"/>
    <n v="69460"/>
    <n v="69460"/>
    <s v="Below Minimum"/>
    <s v="₦60,000 - ₦69,999"/>
    <x v="1"/>
    <s v="Very Good"/>
    <n v="5"/>
    <n v="0.2"/>
    <n v="13892"/>
    <n v="83352"/>
  </r>
  <r>
    <s v="Emmye Corry"/>
    <s v="Male"/>
    <s v="Male"/>
    <s v="Services"/>
    <n v="109030"/>
    <n v="109030"/>
    <s v="Compliant"/>
    <s v="₦100,000 - ₦109,999"/>
    <x v="1"/>
    <s v="Very Good"/>
    <n v="5"/>
    <n v="0.2"/>
    <n v="21806"/>
    <n v="130836"/>
  </r>
  <r>
    <s v="Addy Pimblett"/>
    <s v="Male"/>
    <s v="Male"/>
    <s v="Product Management"/>
    <n v="66460"/>
    <n v="66460"/>
    <s v="Below Minimum"/>
    <s v="₦60,000 - ₦69,999"/>
    <x v="0"/>
    <s v="Average"/>
    <n v="3"/>
    <n v="0.1"/>
    <n v="6646"/>
    <n v="73106"/>
  </r>
  <r>
    <s v="Angela Bangley"/>
    <s v="Female"/>
    <s v="Female"/>
    <s v="Training"/>
    <n v="50810"/>
    <n v="50810"/>
    <s v="Below Minimum"/>
    <s v="₦50,000 - ₦59,999"/>
    <x v="1"/>
    <s v="Not Rated"/>
    <n v="0"/>
    <n v="0"/>
    <n v="0"/>
    <n v="50810"/>
  </r>
  <r>
    <s v="Elbertine Hiscoe"/>
    <s v="Female"/>
    <s v="Undisclosed"/>
    <s v="Training"/>
    <n v="50810"/>
    <n v="50810"/>
    <s v="Below Minimum"/>
    <s v="₦50,000 - ₦59,999"/>
    <x v="1"/>
    <s v="Good"/>
    <n v="4"/>
    <n v="0.15"/>
    <n v="7621.5"/>
    <n v="58431.5"/>
  </r>
  <r>
    <s v="Baudoin Dummigan"/>
    <s v="Male"/>
    <s v="Male"/>
    <s v="Legal"/>
    <n v="114510"/>
    <n v="114510"/>
    <s v="Compliant"/>
    <s v="₦110,000 - ₦119,999"/>
    <x v="2"/>
    <s v="Average"/>
    <n v="3"/>
    <n v="0.1"/>
    <n v="11451"/>
    <n v="125961"/>
  </r>
  <r>
    <s v="Lissy McCoy"/>
    <s v="Female"/>
    <s v="Female"/>
    <s v="Business Development"/>
    <n v="86230"/>
    <n v="86230"/>
    <s v="Below Minimum"/>
    <s v="₦80,000 - ₦89,999"/>
    <x v="1"/>
    <s v="Poor"/>
    <n v="2"/>
    <n v="0.05"/>
    <n v="4311.5"/>
    <n v="90541.5"/>
  </r>
  <r>
    <s v="Ingunna Wainscoat"/>
    <s v="Male"/>
    <s v="Male"/>
    <s v="Support"/>
    <n v="73240"/>
    <n v="73240"/>
    <s v="Below Minimum"/>
    <s v="₦70,000 - ₦79,999"/>
    <x v="2"/>
    <s v="Average"/>
    <n v="3"/>
    <n v="0.1"/>
    <n v="7324"/>
    <n v="80564"/>
  </r>
  <r>
    <s v="Amii Elms"/>
    <s v="Female"/>
    <s v="Female"/>
    <s v="Business Development"/>
    <n v="53920"/>
    <n v="53920"/>
    <s v="Below Minimum"/>
    <s v="₦50,000 - ₦59,999"/>
    <x v="2"/>
    <s v="Poor"/>
    <n v="2"/>
    <n v="0.05"/>
    <n v="2696"/>
    <n v="56616"/>
  </r>
  <r>
    <s v="Ignacio Delion"/>
    <s v="Female"/>
    <s v="Female"/>
    <s v="Engineering"/>
    <n v="113690"/>
    <n v="113690"/>
    <s v="Compliant"/>
    <s v="₦110,000 - ₦119,999"/>
    <x v="2"/>
    <s v="Average"/>
    <n v="3"/>
    <n v="0.1"/>
    <n v="11369"/>
    <n v="125059"/>
  </r>
  <r>
    <s v="Colby Reuven"/>
    <s v="Male"/>
    <s v="Male"/>
    <s v="Business Development"/>
    <n v="101790"/>
    <n v="101790"/>
    <s v="Compliant"/>
    <s v="₦100,000 - ₦109,999"/>
    <x v="0"/>
    <s v="Average"/>
    <n v="3"/>
    <n v="0.1"/>
    <n v="10179"/>
    <n v="111969"/>
  </r>
  <r>
    <s v="Maggee Stiggles"/>
    <s v="Female"/>
    <s v="Female"/>
    <s v="Engineering"/>
    <n v="38930"/>
    <n v="38930"/>
    <s v="Below Minimum"/>
    <s v="₦30,000 - ₦39,999"/>
    <x v="1"/>
    <s v="Average"/>
    <n v="3"/>
    <n v="0.1"/>
    <n v="3893"/>
    <n v="42823"/>
  </r>
  <r>
    <s v="Kelci Walkden"/>
    <s v="Male"/>
    <s v="Male"/>
    <s v="Human Resources"/>
    <n v="57090"/>
    <n v="57090"/>
    <s v="Below Minimum"/>
    <s v="₦50,000 - ₦59,999"/>
    <x v="2"/>
    <s v="Very Poor"/>
    <n v="1"/>
    <n v="0.02"/>
    <n v="1141.8"/>
    <n v="58231.8"/>
  </r>
  <r>
    <s v="Bogey Hitcham"/>
    <s v="Male"/>
    <s v="Male"/>
    <s v="Product Management"/>
    <n v="106170"/>
    <n v="106170"/>
    <s v="Compliant"/>
    <s v="₦100,000 - ₦109,999"/>
    <x v="0"/>
    <s v="Poor"/>
    <n v="2"/>
    <n v="0.05"/>
    <n v="5308.5"/>
    <n v="111478.5"/>
  </r>
  <r>
    <s v="Pembroke Siflet"/>
    <s v="Female"/>
    <s v="Female"/>
    <s v="Human Resources"/>
    <n v="59550"/>
    <n v="59550"/>
    <s v="Below Minimum"/>
    <s v="₦50,000 - ₦59,999"/>
    <x v="1"/>
    <s v="Average"/>
    <n v="3"/>
    <n v="0.1"/>
    <n v="5955"/>
    <n v="65505"/>
  </r>
  <r>
    <s v="Adolph Hartin"/>
    <s v="Male"/>
    <s v="Male"/>
    <s v="Product Management"/>
    <n v="89960"/>
    <n v="89960"/>
    <s v="Below Minimum"/>
    <s v="₦80,000 - ₦89,999"/>
    <x v="0"/>
    <s v="Poor"/>
    <n v="2"/>
    <n v="0.05"/>
    <n v="4498"/>
    <n v="94458"/>
  </r>
  <r>
    <s v="Gisela Wille"/>
    <s v="Undisclosed"/>
    <s v="Undisclosed"/>
    <s v="Support"/>
    <n v="58850"/>
    <n v="58850"/>
    <s v="Below Minimum"/>
    <s v="₦50,000 - ₦59,999"/>
    <x v="0"/>
    <s v="Poor"/>
    <n v="2"/>
    <n v="0.05"/>
    <n v="2942.5"/>
    <n v="61792.5"/>
  </r>
  <r>
    <s v="Joyce Leyband"/>
    <s v="Female"/>
    <s v="Female"/>
    <s v="Product Management"/>
    <n v="68200"/>
    <n v="68200"/>
    <s v="Below Minimum"/>
    <s v="₦60,000 - ₦69,999"/>
    <x v="0"/>
    <s v="Average"/>
    <n v="3"/>
    <n v="0.1"/>
    <n v="6820"/>
    <n v="75020"/>
  </r>
  <r>
    <s v="Reube Sushams"/>
    <s v="Male"/>
    <s v="Male"/>
    <s v="Marketing"/>
    <n v="90130"/>
    <n v="90130"/>
    <s v="Compliant"/>
    <s v="₦90,000 - ₦99,999"/>
    <x v="2"/>
    <s v="Good"/>
    <n v="4"/>
    <n v="0.15"/>
    <n v="13519.5"/>
    <n v="103649.5"/>
  </r>
  <r>
    <s v="Mathian MacMeeking"/>
    <s v="Female"/>
    <s v="Female"/>
    <s v="Services"/>
    <n v="45060"/>
    <n v="45060"/>
    <s v="Below Minimum"/>
    <s v="₦40,000 - ₦49,999"/>
    <x v="2"/>
    <s v="Good"/>
    <n v="4"/>
    <n v="0.15"/>
    <n v="6759"/>
    <n v="51819"/>
  </r>
  <r>
    <s v="Antonino Forsdicke"/>
    <s v="Male"/>
    <s v="Male"/>
    <s v="Product Management"/>
    <n v="66370"/>
    <n v="66370"/>
    <s v="Below Minimum"/>
    <s v="₦60,000 - ₦69,999"/>
    <x v="0"/>
    <s v="Average"/>
    <n v="3"/>
    <n v="0.1"/>
    <n v="6637"/>
    <n v="73007"/>
  </r>
  <r>
    <s v="Mick Spraberry"/>
    <s v="Female"/>
    <s v="Female"/>
    <s v="Services"/>
    <n v="85880"/>
    <n v="85880"/>
    <s v="Below Minimum"/>
    <s v="₦80,000 - ₦89,999"/>
    <x v="1"/>
    <s v="Good"/>
    <n v="4"/>
    <n v="0.15"/>
    <n v="12882"/>
    <n v="98762"/>
  </r>
  <r>
    <s v="Benita Gillice"/>
    <s v="Male"/>
    <s v="Undisclosed"/>
    <s v="Accounting"/>
    <n v="85880"/>
    <n v="85880"/>
    <s v="Below Minimum"/>
    <s v="₦80,000 - ₦89,999"/>
    <x v="2"/>
    <s v="Poor"/>
    <n v="2"/>
    <n v="0.05"/>
    <n v="4294"/>
    <n v="90174"/>
  </r>
  <r>
    <s v="Caresa Christer"/>
    <s v="Male"/>
    <s v="Male"/>
    <s v="Support"/>
    <n v="59260"/>
    <n v="59260"/>
    <s v="Below Minimum"/>
    <s v="₦50,000 - ₦59,999"/>
    <x v="0"/>
    <s v="Poor"/>
    <n v="2"/>
    <n v="0.05"/>
    <n v="2963"/>
    <n v="62223"/>
  </r>
  <r>
    <s v="Letizia Hasselby"/>
    <s v="Male"/>
    <s v="Male"/>
    <s v="Legal"/>
    <n v="61790"/>
    <n v="61790"/>
    <s v="Below Minimum"/>
    <s v="₦60,000 - ₦69,999"/>
    <x v="1"/>
    <s v="Average"/>
    <n v="3"/>
    <n v="0.1"/>
    <n v="6179"/>
    <n v="67969"/>
  </r>
  <r>
    <s v="Luce Beentjes"/>
    <s v="Male"/>
    <s v="Male"/>
    <s v="Training"/>
    <n v="48180"/>
    <n v="48180"/>
    <s v="Below Minimum"/>
    <s v="₦40,000 - ₦49,999"/>
    <x v="1"/>
    <s v="Good"/>
    <n v="4"/>
    <n v="0.15"/>
    <n v="7227"/>
    <n v="55407"/>
  </r>
  <r>
    <s v="Sammy Gantlett"/>
    <s v="Female"/>
    <s v="Female"/>
    <s v="Product Management"/>
    <n v="74800"/>
    <n v="74800"/>
    <s v="Below Minimum"/>
    <s v="₦70,000 - ₦79,999"/>
    <x v="0"/>
    <s v="Very Poor"/>
    <n v="1"/>
    <n v="0.02"/>
    <n v="1496"/>
    <n v="76296"/>
  </r>
  <r>
    <s v="Pooh Splevins"/>
    <s v="Female"/>
    <s v="Female"/>
    <s v="Business Development"/>
    <n v="31020"/>
    <n v="31020"/>
    <s v="Below Minimum"/>
    <s v="₦30,000 - ₦39,999"/>
    <x v="0"/>
    <s v="Average"/>
    <n v="3"/>
    <n v="0.1"/>
    <n v="3102"/>
    <n v="34122"/>
  </r>
  <r>
    <s v="Aeriela Aickin"/>
    <s v="Male"/>
    <s v="Male"/>
    <s v="Product Management"/>
    <n v="37550"/>
    <n v="37550"/>
    <s v="Below Minimum"/>
    <s v="₦30,000 - ₦39,999"/>
    <x v="1"/>
    <s v="Average"/>
    <n v="3"/>
    <n v="0.1"/>
    <n v="3755"/>
    <n v="41305"/>
  </r>
  <r>
    <s v="Tabbatha Pickston"/>
    <s v="Male"/>
    <s v="Male"/>
    <s v="Marketing"/>
    <n v="72040"/>
    <n v="72040"/>
    <s v="Below Minimum"/>
    <s v="₦70,000 - ₦79,999"/>
    <x v="1"/>
    <s v="Good"/>
    <n v="4"/>
    <n v="0.15"/>
    <n v="10806"/>
    <n v="82846"/>
  </r>
  <r>
    <s v="Tawnya Tickel"/>
    <s v="Male"/>
    <s v="Male"/>
    <s v="Support"/>
    <n v="118840"/>
    <n v="118840"/>
    <s v="Compliant"/>
    <s v="₦110,000 - ₦119,999"/>
    <x v="1"/>
    <s v="Not Rated"/>
    <n v="0"/>
    <n v="0"/>
    <n v="0"/>
    <n v="118840"/>
  </r>
  <r>
    <s v="Royal Nowakowska"/>
    <s v="Male"/>
    <s v="Male"/>
    <s v="Human Resources"/>
    <n v="79570"/>
    <n v="79570"/>
    <s v="Below Minimum"/>
    <s v="₦70,000 - ₦79,999"/>
    <x v="2"/>
    <s v="Average"/>
    <n v="3"/>
    <n v="0.1"/>
    <n v="7957"/>
    <n v="87527"/>
  </r>
  <r>
    <s v="Winny Millam"/>
    <s v="Female"/>
    <s v="Female"/>
    <s v="Business Development"/>
    <n v="94050"/>
    <n v="94050"/>
    <s v="Compliant"/>
    <s v="₦90,000 - ₦99,999"/>
    <x v="0"/>
    <s v="Not Rated"/>
    <n v="0"/>
    <n v="0"/>
    <n v="0"/>
    <n v="94050"/>
  </r>
  <r>
    <s v="Michael Sidry"/>
    <s v="Male"/>
    <s v="Male"/>
    <s v="Product Management"/>
    <n v="81260"/>
    <n v="81260"/>
    <s v="Below Minimum"/>
    <s v="₦80,000 - ₦89,999"/>
    <x v="1"/>
    <s v="Average"/>
    <n v="3"/>
    <n v="0.1"/>
    <n v="8126"/>
    <n v="89386"/>
  </r>
  <r>
    <s v="Nolan Tortis"/>
    <s v="Male"/>
    <s v="Male"/>
    <s v="Support"/>
    <n v="36710"/>
    <n v="36710"/>
    <s v="Below Minimum"/>
    <s v="₦30,000 - ₦39,999"/>
    <x v="1"/>
    <s v="Average"/>
    <n v="3"/>
    <n v="0.1"/>
    <n v="3671"/>
    <n v="40381"/>
  </r>
  <r>
    <s v="De witt Lottrington"/>
    <s v="Female"/>
    <s v="Female"/>
    <s v="Sales"/>
    <n v="98360"/>
    <n v="98360"/>
    <s v="Compliant"/>
    <s v="₦90,000 - ₦99,999"/>
    <x v="1"/>
    <s v="Very Poor"/>
    <n v="1"/>
    <n v="0.02"/>
    <n v="1967.2"/>
    <n v="100327.2"/>
  </r>
  <r>
    <s v="Baxter Brocks"/>
    <s v="Female"/>
    <s v="Female"/>
    <s v="Human Resources"/>
    <n v="39680"/>
    <n v="39680"/>
    <s v="Below Minimum"/>
    <s v="₦30,000 - ₦39,999"/>
    <x v="1"/>
    <s v="Poor"/>
    <n v="2"/>
    <n v="0.05"/>
    <n v="1984"/>
    <n v="41664"/>
  </r>
  <r>
    <s v="Joyce Esel"/>
    <s v="Male"/>
    <s v="Male"/>
    <s v="Sales"/>
    <n v="101390"/>
    <n v="101390"/>
    <s v="Compliant"/>
    <s v="₦100,000 - ₦109,999"/>
    <x v="2"/>
    <s v="Good"/>
    <n v="4"/>
    <n v="0.15"/>
    <n v="15208.5"/>
    <n v="116598.5"/>
  </r>
  <r>
    <s v="Van Tuxwell"/>
    <s v="Female"/>
    <s v="Female"/>
    <s v="Business Development"/>
    <n v="80700"/>
    <n v="80700"/>
    <s v="Below Minimum"/>
    <s v="₦80,000 - ₦89,999"/>
    <x v="1"/>
    <s v="Good"/>
    <n v="4"/>
    <n v="0.15"/>
    <n v="12105"/>
    <n v="92805"/>
  </r>
  <r>
    <s v="Fidela Artis"/>
    <s v="Female"/>
    <s v="Female"/>
    <s v="Sales"/>
    <n v="78020"/>
    <n v="78020"/>
    <s v="Below Minimum"/>
    <s v="₦70,000 - ₦79,999"/>
    <x v="0"/>
    <s v="Average"/>
    <n v="3"/>
    <n v="0.1"/>
    <n v="7802"/>
    <n v="85822"/>
  </r>
  <r>
    <s v="Dov Thoresby"/>
    <s v="Male"/>
    <s v="Male"/>
    <s v="Support"/>
    <n v="115490"/>
    <n v="115490"/>
    <s v="Compliant"/>
    <s v="₦110,000 - ₦119,999"/>
    <x v="1"/>
    <s v="Poor"/>
    <n v="2"/>
    <n v="0.05"/>
    <n v="5774.5"/>
    <n v="121264.5"/>
  </r>
  <r>
    <s v="Aloise MacCathay"/>
    <s v="Male"/>
    <s v="Undisclosed"/>
    <s v="Unknown"/>
    <n v="115490"/>
    <n v="115490"/>
    <s v="Compliant"/>
    <s v="₦110,000 - ₦119,999"/>
    <x v="0"/>
    <s v="Average"/>
    <n v="3"/>
    <n v="0.1"/>
    <n v="11549"/>
    <n v="127039"/>
  </r>
  <r>
    <s v="Cathi Delgardo"/>
    <s v="Male"/>
    <s v="Male"/>
    <s v="Product Management"/>
    <n v="111910"/>
    <n v="111910"/>
    <s v="Compliant"/>
    <s v="₦110,000 - ₦119,999"/>
    <x v="1"/>
    <s v="Good"/>
    <n v="4"/>
    <n v="0.15"/>
    <n v="16786.5"/>
    <n v="128696.5"/>
  </r>
  <r>
    <s v="Doro Nolte"/>
    <s v="Female"/>
    <s v="Female"/>
    <s v="Services"/>
    <n v="109050"/>
    <n v="109050"/>
    <s v="Compliant"/>
    <s v="₦100,000 - ₦109,999"/>
    <x v="2"/>
    <s v="Average"/>
    <n v="3"/>
    <n v="0.1"/>
    <n v="10905"/>
    <n v="119955"/>
  </r>
  <r>
    <s v="Easter Pyke"/>
    <s v="Female"/>
    <s v="Female"/>
    <s v="Training"/>
    <n v="95680"/>
    <n v="95680"/>
    <s v="Compliant"/>
    <s v="₦90,000 - ₦99,999"/>
    <x v="1"/>
    <s v="Average"/>
    <n v="3"/>
    <n v="0.1"/>
    <n v="9568"/>
    <n v="105248"/>
  </r>
  <r>
    <s v="Noll Forbear"/>
    <s v="Male"/>
    <s v="Male"/>
    <s v="Services"/>
    <n v="109380"/>
    <n v="109380"/>
    <s v="Compliant"/>
    <s v="₦100,000 - ₦109,999"/>
    <x v="2"/>
    <s v="Average"/>
    <n v="3"/>
    <n v="0.1"/>
    <n v="10938"/>
    <n v="120318"/>
  </r>
  <r>
    <s v="Myer McCory"/>
    <s v="Male"/>
    <s v="Male"/>
    <s v="Research and Development"/>
    <n v="69710"/>
    <n v="69710"/>
    <s v="Below Minimum"/>
    <s v="₦60,000 - ₦69,999"/>
    <x v="2"/>
    <s v="Average"/>
    <n v="3"/>
    <n v="0.1"/>
    <n v="6971"/>
    <n v="76681"/>
  </r>
  <r>
    <s v="Doralyn Segar"/>
    <s v="Female"/>
    <s v="Female"/>
    <s v="Support"/>
    <n v="30000"/>
    <n v="30000"/>
    <s v="Below Minimum"/>
    <s v="₦30,000 - ₦39,999"/>
    <x v="2"/>
    <s v="Average"/>
    <n v="3"/>
    <n v="0.1"/>
    <n v="3000"/>
    <n v="33000"/>
  </r>
  <r>
    <s v="Clo Jimpson"/>
    <s v="Male"/>
    <s v="Male"/>
    <s v="Legal"/>
    <n v="57620"/>
    <n v="57620"/>
    <s v="Below Minimum"/>
    <s v="₦50,000 - ₦59,999"/>
    <x v="0"/>
    <s v="Very Poor"/>
    <n v="1"/>
    <n v="0.02"/>
    <n v="1152.4000000000001"/>
    <n v="58772.4"/>
  </r>
  <r>
    <s v="Brose MacCorkell"/>
    <s v="Female"/>
    <s v="Female"/>
    <s v="Human Resources"/>
    <n v="35940"/>
    <n v="35940"/>
    <s v="Below Minimum"/>
    <s v="₦30,000 - ₦39,999"/>
    <x v="0"/>
    <s v="Poor"/>
    <n v="2"/>
    <n v="0.05"/>
    <n v="1797"/>
    <n v="37737"/>
  </r>
  <r>
    <s v="Audry Yu"/>
    <s v="Female"/>
    <s v="Female"/>
    <s v="Training"/>
    <n v="101190"/>
    <n v="101190"/>
    <s v="Compliant"/>
    <s v="₦100,000 - ₦109,999"/>
    <x v="1"/>
    <s v="Average"/>
    <n v="3"/>
    <n v="0.1"/>
    <n v="10119"/>
    <n v="111309"/>
  </r>
  <r>
    <s v="Dolley Grayley"/>
    <s v="Female"/>
    <s v="Female"/>
    <s v="Legal"/>
    <n v="48980"/>
    <n v="48980"/>
    <s v="Below Minimum"/>
    <s v="₦40,000 - ₦49,999"/>
    <x v="1"/>
    <s v="Very Good"/>
    <n v="5"/>
    <n v="0.2"/>
    <n v="9796"/>
    <n v="58776"/>
  </r>
  <r>
    <s v="Meredith Rucklidge"/>
    <s v="Male"/>
    <s v="Male"/>
    <s v="Legal"/>
    <n v="115840"/>
    <n v="115840"/>
    <s v="Compliant"/>
    <s v="₦110,000 - ₦119,999"/>
    <x v="0"/>
    <s v="Not Rated"/>
    <n v="0"/>
    <n v="0"/>
    <n v="0"/>
    <n v="115840"/>
  </r>
  <r>
    <s v="Valida Merrigans"/>
    <s v="Male"/>
    <s v="Undisclosed"/>
    <s v="Sales"/>
    <n v="115840"/>
    <n v="115840"/>
    <s v="Compliant"/>
    <s v="₦110,000 - ₦119,999"/>
    <x v="2"/>
    <s v="Very Poor"/>
    <n v="1"/>
    <n v="0.02"/>
    <n v="2316.8000000000002"/>
    <n v="118156.8"/>
  </r>
  <r>
    <s v="Rory Ravenscroftt"/>
    <s v="Female"/>
    <s v="Female"/>
    <s v="Accounting"/>
    <n v="45450"/>
    <n v="45450"/>
    <s v="Below Minimum"/>
    <s v="₦40,000 - ₦49,999"/>
    <x v="2"/>
    <s v="Very Good"/>
    <n v="5"/>
    <n v="0.2"/>
    <n v="9090"/>
    <n v="54540"/>
  </r>
  <r>
    <s v="Verla Timmis"/>
    <s v="Male"/>
    <s v="Male"/>
    <s v="Support"/>
    <n v="54140"/>
    <n v="54140"/>
    <s v="Below Minimum"/>
    <s v="₦50,000 - ₦59,999"/>
    <x v="1"/>
    <s v="Average"/>
    <n v="3"/>
    <n v="0.1"/>
    <n v="5414"/>
    <n v="59554"/>
  </r>
  <r>
    <s v="Jo Benoi"/>
    <s v="Female"/>
    <s v="Female"/>
    <s v="Human Resources"/>
    <n v="117520"/>
    <n v="117520"/>
    <s v="Compliant"/>
    <s v="₦110,000 - ₦119,999"/>
    <x v="2"/>
    <s v="Average"/>
    <n v="3"/>
    <n v="0.1"/>
    <n v="11752"/>
    <n v="129272"/>
  </r>
  <r>
    <s v="Marquita Liquorish"/>
    <s v="Female"/>
    <s v="Undisclosed"/>
    <s v="Legal"/>
    <n v="117520"/>
    <n v="117520"/>
    <s v="Compliant"/>
    <s v="₦110,000 - ₦119,999"/>
    <x v="2"/>
    <s v="Average"/>
    <n v="3"/>
    <n v="0.1"/>
    <n v="11752"/>
    <n v="129272"/>
  </r>
  <r>
    <s v="Caty Janas"/>
    <s v="Male"/>
    <s v="Male"/>
    <s v="Accounting"/>
    <n v="93210"/>
    <n v="93210"/>
    <s v="Compliant"/>
    <s v="₦90,000 - ₦99,999"/>
    <x v="0"/>
    <s v="Poor"/>
    <n v="2"/>
    <n v="0.05"/>
    <n v="4660.5"/>
    <n v="97870.5"/>
  </r>
  <r>
    <s v="Pennie Walmsley"/>
    <s v="Male"/>
    <s v="Male"/>
    <s v="Support"/>
    <n v="104470"/>
    <n v="104470"/>
    <s v="Compliant"/>
    <s v="₦100,000 - ₦109,999"/>
    <x v="0"/>
    <s v="Not Rated"/>
    <n v="0"/>
    <n v="0"/>
    <n v="0"/>
    <n v="104470"/>
  </r>
  <r>
    <s v="Virge Garfield"/>
    <s v="Male"/>
    <s v="Male"/>
    <s v="Training"/>
    <n v="110890"/>
    <n v="110890"/>
    <s v="Compliant"/>
    <s v="₦110,000 - ₦119,999"/>
    <x v="1"/>
    <s v="Poor"/>
    <n v="2"/>
    <n v="0.05"/>
    <n v="5544.5"/>
    <n v="116434.5"/>
  </r>
  <r>
    <s v="Rebecca Shillan"/>
    <s v="Male"/>
    <s v="Undisclosed"/>
    <s v="Research and Development"/>
    <n v="110890"/>
    <n v="110890"/>
    <s v="Compliant"/>
    <s v="₦110,000 - ₦119,999"/>
    <x v="1"/>
    <s v="Good"/>
    <n v="4"/>
    <n v="0.15"/>
    <n v="16633.5"/>
    <n v="127523.5"/>
  </r>
  <r>
    <s v="Myrilla Mercik"/>
    <s v="Female"/>
    <s v="Female"/>
    <s v="Training"/>
    <n v="96660"/>
    <n v="96660"/>
    <s v="Compliant"/>
    <s v="₦90,000 - ₦99,999"/>
    <x v="2"/>
    <s v="Average"/>
    <n v="3"/>
    <n v="0.1"/>
    <n v="9666"/>
    <n v="106326"/>
  </r>
  <r>
    <s v="Giacobo Donke"/>
    <s v="Male"/>
    <s v="Male"/>
    <s v="Services"/>
    <n v="118360"/>
    <n v="118360"/>
    <s v="Compliant"/>
    <s v="₦110,000 - ₦119,999"/>
    <x v="2"/>
    <s v="Average"/>
    <n v="3"/>
    <n v="0.1"/>
    <n v="11836"/>
    <n v="130196"/>
  </r>
  <r>
    <s v="Barbara-anne Kenchington"/>
    <s v="Female"/>
    <s v="Female"/>
    <s v="Support"/>
    <n v="88030"/>
    <n v="88030"/>
    <s v="Below Minimum"/>
    <s v="₦80,000 - ₦89,999"/>
    <x v="1"/>
    <s v="Average"/>
    <n v="3"/>
    <n v="0.1"/>
    <n v="8803"/>
    <n v="96833"/>
  </r>
  <r>
    <s v="Aida Bleacher"/>
    <s v="Male"/>
    <s v="Male"/>
    <s v="Product Management"/>
    <n v="87810"/>
    <n v="87810"/>
    <s v="Below Minimum"/>
    <s v="₦80,000 - ₦89,999"/>
    <x v="1"/>
    <s v="Not Rated"/>
    <n v="0"/>
    <n v="0"/>
    <n v="0"/>
    <n v="87810"/>
  </r>
  <r>
    <s v="Cly Vizard"/>
    <s v="Male"/>
    <s v="Male"/>
    <s v="Business Development"/>
    <n v="51520"/>
    <n v="51520"/>
    <s v="Below Minimum"/>
    <s v="₦50,000 - ₦59,999"/>
    <x v="1"/>
    <s v="Average"/>
    <n v="3"/>
    <n v="0.1"/>
    <n v="5152"/>
    <n v="56672"/>
  </r>
  <r>
    <s v="Aleksandr Botha"/>
    <s v="Male"/>
    <s v="Male"/>
    <s v="Sales"/>
    <n v="60260"/>
    <n v="60260"/>
    <s v="Below Minimum"/>
    <s v="₦60,000 - ₦69,999"/>
    <x v="1"/>
    <s v="Not Rated"/>
    <n v="0"/>
    <n v="0"/>
    <n v="0"/>
    <n v="60260"/>
  </r>
  <r>
    <s v="Evangelina Lergan"/>
    <s v="Male"/>
    <s v="Male"/>
    <s v="Support"/>
    <n v="61210"/>
    <n v="61210"/>
    <s v="Below Minimum"/>
    <s v="₦60,000 - ₦69,999"/>
    <x v="2"/>
    <s v="Average"/>
    <n v="3"/>
    <n v="0.1"/>
    <n v="6121"/>
    <n v="67331"/>
  </r>
  <r>
    <s v="Maritsa Marusic"/>
    <s v="Male"/>
    <s v="Male"/>
    <s v="Research and Development"/>
    <n v="52750"/>
    <n v="52750"/>
    <s v="Below Minimum"/>
    <s v="₦50,000 - ₦59,999"/>
    <x v="2"/>
    <s v="Average"/>
    <n v="3"/>
    <n v="0.1"/>
    <n v="5275"/>
    <n v="58025"/>
  </r>
  <r>
    <s v="Tamar MacGilfoyle"/>
    <s v="Male"/>
    <s v="Male"/>
    <s v="Product Management"/>
    <n v="47270"/>
    <n v="47270"/>
    <s v="Below Minimum"/>
    <s v="₦40,000 - ₦49,999"/>
    <x v="2"/>
    <s v="Average"/>
    <n v="3"/>
    <n v="0.1"/>
    <n v="4727"/>
    <n v="51997"/>
  </r>
  <r>
    <s v="Chancey Dyos"/>
    <s v="Male"/>
    <s v="Male"/>
    <s v="Sales"/>
    <n v="118060"/>
    <n v="118060"/>
    <s v="Compliant"/>
    <s v="₦110,000 - ₦119,999"/>
    <x v="2"/>
    <s v="Good"/>
    <n v="4"/>
    <n v="0.15"/>
    <n v="17709"/>
    <n v="135769"/>
  </r>
  <r>
    <s v="Isaak Rawne"/>
    <s v="Male"/>
    <s v="Male"/>
    <s v="Marketing"/>
    <n v="37360"/>
    <n v="37360"/>
    <s v="Below Minimum"/>
    <s v="₦30,000 - ₦39,999"/>
    <x v="0"/>
    <s v="Average"/>
    <n v="3"/>
    <n v="0.1"/>
    <n v="3736"/>
    <n v="41096"/>
  </r>
  <r>
    <s v="Gideon Hehir"/>
    <s v="Female"/>
    <s v="Female"/>
    <s v="Business Development"/>
    <n v="66510"/>
    <n v="66510"/>
    <s v="Below Minimum"/>
    <s v="₦60,000 - ₦69,999"/>
    <x v="2"/>
    <s v="Average"/>
    <n v="3"/>
    <n v="0.1"/>
    <n v="6651"/>
    <n v="73161"/>
  </r>
  <r>
    <s v="Irena Trousdell"/>
    <s v="Female"/>
    <s v="Female"/>
    <s v="Marketing"/>
    <n v="29530"/>
    <n v="29530"/>
    <s v="Below Minimum"/>
    <s v="₦20,000 - ₦29,999"/>
    <x v="2"/>
    <s v="Very Poor"/>
    <n v="1"/>
    <n v="0.02"/>
    <n v="590.6"/>
    <n v="30120.6"/>
  </r>
  <r>
    <s v="Gino Groome"/>
    <s v="Female"/>
    <s v="Female"/>
    <s v="Research and Development"/>
    <n v="60440"/>
    <n v="60440"/>
    <s v="Below Minimum"/>
    <s v="₦60,000 - ₦69,999"/>
    <x v="0"/>
    <s v="Very Good"/>
    <n v="5"/>
    <n v="0.2"/>
    <n v="12088"/>
    <n v="72528"/>
  </r>
  <r>
    <s v="Lamond Douthwaite"/>
    <s v="Male"/>
    <s v="Male"/>
    <s v="Engineering"/>
    <n v="90530"/>
    <n v="90530"/>
    <s v="Compliant"/>
    <s v="₦90,000 - ₦99,999"/>
    <x v="0"/>
    <s v="Very Poor"/>
    <n v="1"/>
    <n v="0.02"/>
    <n v="1810.6000000000001"/>
    <n v="92340.6"/>
  </r>
  <r>
    <s v="Ebonee Roxburgh"/>
    <s v="Male"/>
    <s v="Male"/>
    <s v="Training"/>
    <n v="67950"/>
    <n v="67950"/>
    <s v="Below Minimum"/>
    <s v="₦60,000 - ₦69,999"/>
    <x v="2"/>
    <s v="Very Good"/>
    <n v="5"/>
    <n v="0.2"/>
    <n v="13590"/>
    <n v="81540"/>
  </r>
  <r>
    <s v="Nathanial Brounfield"/>
    <s v="Male"/>
    <s v="Male"/>
    <s v="Accounting"/>
    <n v="105120"/>
    <n v="105120"/>
    <s v="Compliant"/>
    <s v="₦100,000 - ₦109,999"/>
    <x v="2"/>
    <s v="Average"/>
    <n v="3"/>
    <n v="0.1"/>
    <n v="10512"/>
    <n v="115632"/>
  </r>
  <r>
    <s v="Mallorie Waber"/>
    <s v="Male"/>
    <s v="Male"/>
    <s v="Training"/>
    <n v="60570"/>
    <n v="60570"/>
    <s v="Below Minimum"/>
    <s v="₦60,000 - ₦69,999"/>
    <x v="0"/>
    <s v="Good"/>
    <n v="4"/>
    <n v="0.15"/>
    <n v="9085.5"/>
    <n v="69655.5"/>
  </r>
  <r>
    <s v="Ewart Laphorn"/>
    <s v="Female"/>
    <s v="Female"/>
    <s v="Training"/>
    <n v="119110"/>
    <n v="119110"/>
    <s v="Compliant"/>
    <s v="₦110,000 - ₦119,999"/>
    <x v="2"/>
    <s v="Good"/>
    <n v="4"/>
    <n v="0.15"/>
    <n v="17866.5"/>
    <n v="136976.5"/>
  </r>
  <r>
    <s v="Hilliary Roarty"/>
    <s v="Male"/>
    <s v="Male"/>
    <s v="Services"/>
    <n v="104770"/>
    <n v="104770"/>
    <s v="Compliant"/>
    <s v="₦100,000 - ₦109,999"/>
    <x v="2"/>
    <s v="Poor"/>
    <n v="2"/>
    <n v="0.05"/>
    <n v="5238.5"/>
    <n v="110008.5"/>
  </r>
  <r>
    <s v="Putnem Manchester"/>
    <s v="Male"/>
    <s v="Male"/>
    <s v="Sales"/>
    <n v="70360"/>
    <n v="70360"/>
    <s v="Below Minimum"/>
    <s v="₦70,000 - ₦79,999"/>
    <x v="0"/>
    <s v="Average"/>
    <n v="3"/>
    <n v="0.1"/>
    <n v="7036"/>
    <n v="77396"/>
  </r>
  <r>
    <s v="Lanie Gatlin"/>
    <s v="Female"/>
    <s v="Female"/>
    <s v="Support"/>
    <n v="45110"/>
    <n v="45110"/>
    <s v="Below Minimum"/>
    <s v="₦40,000 - ₦49,999"/>
    <x v="1"/>
    <s v="Not Rated"/>
    <n v="0"/>
    <n v="0"/>
    <n v="0"/>
    <n v="45110"/>
  </r>
  <r>
    <s v="Michel Jados"/>
    <s v="Male"/>
    <s v="Undisclosed"/>
    <s v="Research and Development"/>
    <n v="45110"/>
    <n v="45110"/>
    <s v="Below Minimum"/>
    <s v="₦40,000 - ₦49,999"/>
    <x v="1"/>
    <s v="Very Poor"/>
    <n v="1"/>
    <n v="0.02"/>
    <n v="902.2"/>
    <n v="46012.2"/>
  </r>
  <r>
    <s v="Lezlie Philcott"/>
    <s v="Female"/>
    <s v="Undisclosed"/>
    <s v="Research and Development"/>
    <n v="45110"/>
    <n v="45110"/>
    <s v="Below Minimum"/>
    <s v="₦40,000 - ₦49,999"/>
    <x v="0"/>
    <s v="Not Rated"/>
    <n v="0"/>
    <n v="0"/>
    <n v="0"/>
    <n v="45110"/>
  </r>
  <r>
    <s v="Sharl Bendson"/>
    <s v="Female"/>
    <s v="Female"/>
    <s v="Business Development"/>
    <n v="33630"/>
    <n v="33630"/>
    <s v="Below Minimum"/>
    <s v="₦30,000 - ₦39,999"/>
    <x v="1"/>
    <s v="Poor"/>
    <n v="2"/>
    <n v="0.05"/>
    <n v="1681.5"/>
    <n v="35311.5"/>
  </r>
  <r>
    <s v="William Reeveley"/>
    <s v="Male"/>
    <s v="Male"/>
    <s v="Training"/>
    <n v="53870"/>
    <n v="53870"/>
    <s v="Below Minimum"/>
    <s v="₦50,000 - ₦59,999"/>
    <x v="1"/>
    <s v="Good"/>
    <n v="4"/>
    <n v="0.15"/>
    <n v="8080.5"/>
    <n v="61950.5"/>
  </r>
  <r>
    <s v="Granville Stetson"/>
    <s v="Female"/>
    <s v="Female"/>
    <s v="Engineering"/>
    <n v="111190"/>
    <n v="111190"/>
    <s v="Compliant"/>
    <s v="₦110,000 - ₦119,999"/>
    <x v="0"/>
    <s v="Average"/>
    <n v="3"/>
    <n v="0.1"/>
    <n v="11119"/>
    <n v="122309"/>
  </r>
  <r>
    <s v="Mirna Etoile"/>
    <s v="Female"/>
    <s v="Female"/>
    <s v="Legal"/>
    <n v="29970"/>
    <n v="29970"/>
    <s v="Below Minimum"/>
    <s v="₦20,000 - ₦29,999"/>
    <x v="2"/>
    <s v="Average"/>
    <n v="3"/>
    <n v="0.1"/>
    <n v="2997"/>
    <n v="32967"/>
  </r>
  <r>
    <s v="Freddie Johnikin"/>
    <s v="Male"/>
    <s v="Male"/>
    <s v="Support"/>
    <n v="64960"/>
    <n v="64960"/>
    <s v="Below Minimum"/>
    <s v="₦60,000 - ₦69,999"/>
    <x v="0"/>
    <s v="Average"/>
    <n v="3"/>
    <n v="0.1"/>
    <n v="6496"/>
    <n v="71456"/>
  </r>
  <r>
    <s v="Natalee Craiker"/>
    <s v="Male"/>
    <s v="Male"/>
    <s v="Product Management"/>
    <n v="111230"/>
    <n v="111230"/>
    <s v="Compliant"/>
    <s v="₦110,000 - ₦119,999"/>
    <x v="1"/>
    <s v="Average"/>
    <n v="3"/>
    <n v="0.1"/>
    <n v="11123"/>
    <n v="122353"/>
  </r>
  <r>
    <s v="Mariette Daymont"/>
    <s v="Female"/>
    <s v="Female"/>
    <s v="Sales"/>
    <n v="99530"/>
    <n v="99530"/>
    <s v="Compliant"/>
    <s v="₦90,000 - ₦99,999"/>
    <x v="1"/>
    <s v="Average"/>
    <n v="3"/>
    <n v="0.1"/>
    <n v="9953"/>
    <n v="109483"/>
  </r>
  <r>
    <s v="Aldrich Glenny"/>
    <s v="Male"/>
    <s v="Male"/>
    <s v="Business Development"/>
    <n v="90880"/>
    <n v="90880"/>
    <s v="Compliant"/>
    <s v="₦90,000 - ₦99,999"/>
    <x v="1"/>
    <s v="Not Rated"/>
    <n v="0"/>
    <n v="0"/>
    <n v="0"/>
    <n v="90880"/>
  </r>
  <r>
    <s v="Lonny Caen"/>
    <s v="Female"/>
    <s v="Female"/>
    <s v="Research and Development"/>
    <n v="35980"/>
    <n v="35980"/>
    <s v="Below Minimum"/>
    <s v="₦30,000 - ₦39,999"/>
    <x v="0"/>
    <s v="Very Good"/>
    <n v="5"/>
    <n v="0.2"/>
    <n v="7196"/>
    <n v="43176"/>
  </r>
  <r>
    <s v="Murial Ickovici"/>
    <s v="Female"/>
    <s v="Female"/>
    <s v="Business Development"/>
    <n v="72500"/>
    <n v="72500"/>
    <s v="Below Minimum"/>
    <s v="₦70,000 - ₦79,999"/>
    <x v="2"/>
    <s v="Good"/>
    <n v="4"/>
    <n v="0.15"/>
    <n v="10875"/>
    <n v="83375"/>
  </r>
  <r>
    <s v="Kath Bletsoe"/>
    <s v="Male"/>
    <s v="Male"/>
    <s v="Marketing"/>
    <n v="65700"/>
    <n v="65700"/>
    <s v="Below Minimum"/>
    <s v="₦60,000 - ₦69,999"/>
    <x v="1"/>
    <s v="Very Poor"/>
    <n v="1"/>
    <n v="0.02"/>
    <n v="1314"/>
    <n v="67014"/>
  </r>
  <r>
    <s v="Gayla Blackadder"/>
    <s v="Female"/>
    <s v="Female"/>
    <s v="Services"/>
    <n v="109170"/>
    <n v="109170"/>
    <s v="Compliant"/>
    <s v="₦100,000 - ₦109,999"/>
    <x v="0"/>
    <s v="Good"/>
    <n v="4"/>
    <n v="0.15"/>
    <n v="16375.5"/>
    <n v="125545.5"/>
  </r>
  <r>
    <s v="Adela Dowsett"/>
    <s v="Male"/>
    <s v="Male"/>
    <s v="Support"/>
    <n v="95020"/>
    <n v="95020"/>
    <s v="Compliant"/>
    <s v="₦90,000 - ₦99,999"/>
    <x v="0"/>
    <s v="Average"/>
    <n v="3"/>
    <n v="0.1"/>
    <n v="9502"/>
    <n v="104522"/>
  </r>
  <r>
    <s v="Addi Studdeard"/>
    <s v="Female"/>
    <s v="Female"/>
    <s v="Product Management"/>
    <n v="72500"/>
    <n v="72500"/>
    <s v="Below Minimum"/>
    <s v="₦70,000 - ₦79,999"/>
    <x v="1"/>
    <s v="Poor"/>
    <n v="2"/>
    <n v="0.05"/>
    <n v="3625"/>
    <n v="76125"/>
  </r>
  <r>
    <s v="Sharron Petegree"/>
    <s v="Female"/>
    <s v="Female"/>
    <s v="Product Management"/>
    <n v="87290"/>
    <n v="87290"/>
    <s v="Below Minimum"/>
    <s v="₦80,000 - ₦89,999"/>
    <x v="2"/>
    <s v="Good"/>
    <n v="4"/>
    <n v="0.15"/>
    <n v="13093.5"/>
    <n v="100383.5"/>
  </r>
  <r>
    <s v="Eleonore Airdrie"/>
    <s v="Female"/>
    <s v="Female"/>
    <s v="Engineering"/>
    <n v="97110"/>
    <n v="97110"/>
    <s v="Compliant"/>
    <s v="₦90,000 - ₦99,999"/>
    <x v="1"/>
    <s v="Average"/>
    <n v="3"/>
    <n v="0.1"/>
    <n v="9711"/>
    <n v="106821"/>
  </r>
  <r>
    <s v="Rhiamon Mollison"/>
    <s v="Female"/>
    <s v="Female"/>
    <s v="Research and Development"/>
    <n v="59430"/>
    <n v="59430"/>
    <s v="Below Minimum"/>
    <s v="₦50,000 - ₦59,999"/>
    <x v="0"/>
    <s v="Average"/>
    <n v="3"/>
    <n v="0.1"/>
    <n v="5943"/>
    <n v="65373"/>
  </r>
  <r>
    <s v="Karon Oscroft"/>
    <s v="Male"/>
    <s v="Male"/>
    <s v="Marketing"/>
    <n v="112120"/>
    <n v="112120"/>
    <s v="Compliant"/>
    <s v="₦110,000 - ₦119,999"/>
    <x v="0"/>
    <s v="Average"/>
    <n v="3"/>
    <n v="0.1"/>
    <n v="11212"/>
    <n v="123332"/>
  </r>
  <r>
    <s v="Edi Hofton"/>
    <s v="Male"/>
    <s v="Male"/>
    <s v="Research and Development"/>
    <n v="28160"/>
    <n v="28160"/>
    <s v="Below Minimum"/>
    <s v="₦20,000 - ₦29,999"/>
    <x v="1"/>
    <s v="Not Rated"/>
    <n v="0"/>
    <n v="0"/>
    <n v="0"/>
    <n v="28160"/>
  </r>
  <r>
    <s v="Derk Bosson"/>
    <s v="Female"/>
    <s v="Female"/>
    <s v="Legal"/>
    <n v="75870"/>
    <n v="75870"/>
    <s v="Below Minimum"/>
    <s v="₦70,000 - ₦79,999"/>
    <x v="0"/>
    <s v="Average"/>
    <n v="3"/>
    <n v="0.1"/>
    <n v="7587"/>
    <n v="83457"/>
  </r>
  <r>
    <s v="Lorrie Derycot"/>
    <s v="Female"/>
    <s v="Female"/>
    <s v="Support"/>
    <n v="93270"/>
    <n v="93270"/>
    <s v="Compliant"/>
    <s v="₦90,000 - ₦99,999"/>
    <x v="0"/>
    <s v="Average"/>
    <n v="3"/>
    <n v="0.1"/>
    <n v="9327"/>
    <n v="102597"/>
  </r>
  <r>
    <s v="Hartwell Pratchett"/>
    <s v="Female"/>
    <s v="Female"/>
    <s v="Training"/>
    <n v="42730"/>
    <n v="42730"/>
    <s v="Below Minimum"/>
    <s v="₦40,000 - ₦49,999"/>
    <x v="0"/>
    <s v="Average"/>
    <n v="3"/>
    <n v="0.1"/>
    <n v="4273"/>
    <n v="47003"/>
  </r>
  <r>
    <s v="Van Ruseworth"/>
    <s v="Female"/>
    <s v="Female"/>
    <s v="Services"/>
    <n v="80610"/>
    <n v="80610"/>
    <s v="Below Minimum"/>
    <s v="₦80,000 - ₦89,999"/>
    <x v="1"/>
    <s v="Average"/>
    <n v="3"/>
    <n v="0.1"/>
    <n v="8061"/>
    <n v="88671"/>
  </r>
  <r>
    <s v="Inge Creer"/>
    <s v="Female"/>
    <s v="Female"/>
    <s v="Services"/>
    <n v="69060"/>
    <n v="69060"/>
    <s v="Below Minimum"/>
    <s v="₦60,000 - ₦69,999"/>
    <x v="0"/>
    <s v="Very Poor"/>
    <n v="1"/>
    <n v="0.02"/>
    <n v="1381.2"/>
    <n v="70441.2"/>
  </r>
  <r>
    <s v="Elwira Lyddiard"/>
    <s v="Male"/>
    <s v="Male"/>
    <s v="Product Management"/>
    <n v="31280"/>
    <n v="31280"/>
    <s v="Below Minimum"/>
    <s v="₦30,000 - ₦39,999"/>
    <x v="1"/>
    <s v="Average"/>
    <n v="3"/>
    <n v="0.1"/>
    <n v="3128"/>
    <n v="34408"/>
  </r>
  <r>
    <s v="Kincaid Hellicar"/>
    <s v="Male"/>
    <s v="Male"/>
    <s v="Business Development"/>
    <n v="96610"/>
    <n v="96610"/>
    <s v="Compliant"/>
    <s v="₦90,000 - ₦99,999"/>
    <x v="2"/>
    <s v="Very Good"/>
    <n v="5"/>
    <n v="0.2"/>
    <n v="19322"/>
    <n v="115932"/>
  </r>
  <r>
    <s v="Maximo Guirard"/>
    <s v="Female"/>
    <s v="Female"/>
    <s v="Business Development"/>
    <n v="37020"/>
    <n v="37020"/>
    <s v="Below Minimum"/>
    <s v="₦30,000 - ₦39,999"/>
    <x v="2"/>
    <s v="Average"/>
    <n v="3"/>
    <n v="0.1"/>
    <n v="3702"/>
    <n v="40722"/>
  </r>
  <r>
    <s v="Alta Kaszper"/>
    <s v="Male"/>
    <s v="Male"/>
    <s v="Training"/>
    <n v="54970"/>
    <n v="54970"/>
    <s v="Below Minimum"/>
    <s v="₦50,000 - ₦59,999"/>
    <x v="0"/>
    <s v="Average"/>
    <n v="3"/>
    <n v="0.1"/>
    <n v="5497"/>
    <n v="60467"/>
  </r>
  <r>
    <s v="Lamar Blewitt"/>
    <s v="Male"/>
    <s v="Male"/>
    <s v="Services"/>
    <n v="41910"/>
    <n v="41910"/>
    <s v="Below Minimum"/>
    <s v="₦40,000 - ₦49,999"/>
    <x v="0"/>
    <s v="Poor"/>
    <n v="2"/>
    <n v="0.05"/>
    <n v="2095.5"/>
    <n v="44005.5"/>
  </r>
  <r>
    <s v="Hector Isard"/>
    <s v="Male"/>
    <s v="Male"/>
    <s v="Support"/>
    <n v="116970"/>
    <n v="116970"/>
    <s v="Compliant"/>
    <s v="₦110,000 - ₦119,999"/>
    <x v="1"/>
    <s v="Very Good"/>
    <n v="5"/>
    <n v="0.2"/>
    <n v="23394"/>
    <n v="140364"/>
  </r>
  <r>
    <s v="Barbara-anne Kenchington"/>
    <s v="Female"/>
    <s v="Female"/>
    <s v="Support"/>
    <n v="88030"/>
    <n v="88030"/>
    <s v="Below Minimum"/>
    <s v="₦80,000 - ₦89,999"/>
    <x v="2"/>
    <s v="Very Good"/>
    <n v="5"/>
    <n v="0.2"/>
    <n v="17606"/>
    <n v="105636"/>
  </r>
  <r>
    <s v="Judi Cosgriff"/>
    <s v="Female"/>
    <s v="Female"/>
    <s v="Human Resources"/>
    <n v="86390"/>
    <n v="86390"/>
    <s v="Below Minimum"/>
    <s v="₦80,000 - ₦89,999"/>
    <x v="1"/>
    <s v="Good"/>
    <n v="4"/>
    <n v="0.15"/>
    <n v="12958.5"/>
    <n v="99348.5"/>
  </r>
  <r>
    <s v="Janean Gostage"/>
    <s v="Male"/>
    <s v="Male"/>
    <s v="Services"/>
    <n v="81150"/>
    <n v="81150"/>
    <s v="Below Minimum"/>
    <s v="₦80,000 - ₦89,999"/>
    <x v="1"/>
    <s v="Not Rated"/>
    <n v="0"/>
    <n v="0"/>
    <n v="0"/>
    <n v="81150"/>
  </r>
  <r>
    <s v="Delphine Jewis"/>
    <s v="Female"/>
    <s v="Female"/>
    <s v="Accounting"/>
    <n v="71820"/>
    <n v="71820"/>
    <s v="Below Minimum"/>
    <s v="₦70,000 - ₦79,999"/>
    <x v="2"/>
    <s v="Average"/>
    <n v="3"/>
    <n v="0.1"/>
    <n v="7182"/>
    <n v="79002"/>
  </r>
  <r>
    <s v="Matias Cormack"/>
    <s v="Male"/>
    <s v="Male"/>
    <s v="Research and Development"/>
    <n v="85460"/>
    <n v="85460"/>
    <s v="Below Minimum"/>
    <s v="₦80,000 - ₦89,999"/>
    <x v="2"/>
    <s v="Average"/>
    <n v="3"/>
    <n v="0.1"/>
    <n v="8546"/>
    <n v="94006"/>
  </r>
  <r>
    <s v="Rogers Rosenthaler"/>
    <s v="Female"/>
    <s v="Female"/>
    <s v="Business Development"/>
    <n v="91190"/>
    <n v="91190"/>
    <s v="Compliant"/>
    <s v="₦90,000 - ₦99,999"/>
    <x v="0"/>
    <s v="Poor"/>
    <n v="2"/>
    <n v="0.05"/>
    <n v="4559.5"/>
    <n v="95749.5"/>
  </r>
  <r>
    <s v="Clarine Shambrooke"/>
    <s v="Undisclosed"/>
    <s v="Undisclosed"/>
    <s v="Support"/>
    <n v="93160"/>
    <n v="93160"/>
    <s v="Compliant"/>
    <s v="₦90,000 - ₦99,999"/>
    <x v="0"/>
    <s v="Average"/>
    <n v="3"/>
    <n v="0.1"/>
    <n v="9316"/>
    <n v="102476"/>
  </r>
  <r>
    <s v="Thedrick Rogeon"/>
    <s v="Male"/>
    <s v="Male"/>
    <s v="Marketing"/>
    <n v="110950"/>
    <n v="110950"/>
    <s v="Compliant"/>
    <s v="₦110,000 - ₦119,999"/>
    <x v="2"/>
    <s v="Poor"/>
    <n v="2"/>
    <n v="0.05"/>
    <n v="5547.5"/>
    <n v="116497.5"/>
  </r>
  <r>
    <s v="Roanne Phizacklea"/>
    <s v="Female"/>
    <s v="Female"/>
    <s v="Product Management"/>
    <n v="35990"/>
    <n v="35990"/>
    <s v="Below Minimum"/>
    <s v="₦30,000 - ₦39,999"/>
    <x v="1"/>
    <s v="Average"/>
    <n v="3"/>
    <n v="0.1"/>
    <n v="3599"/>
    <n v="39589"/>
  </r>
  <r>
    <s v="Devinne Tuny"/>
    <s v="Male"/>
    <s v="Male"/>
    <s v="Engineering"/>
    <n v="39970"/>
    <n v="39970"/>
    <s v="Below Minimum"/>
    <s v="₦30,000 - ₦39,999"/>
    <x v="2"/>
    <s v="Average"/>
    <n v="3"/>
    <n v="0.1"/>
    <n v="3997"/>
    <n v="43967"/>
  </r>
  <r>
    <s v="Martelle Brise"/>
    <s v="Male"/>
    <s v="Male"/>
    <s v="Training"/>
    <n v="79520"/>
    <n v="79520"/>
    <s v="Below Minimum"/>
    <s v="₦70,000 - ₦79,999"/>
    <x v="2"/>
    <s v="Average"/>
    <n v="3"/>
    <n v="0.1"/>
    <n v="7952"/>
    <n v="87472"/>
  </r>
  <r>
    <s v="Dino Wooderson"/>
    <s v="Male"/>
    <s v="Male"/>
    <s v="Legal"/>
    <n v="52120"/>
    <n v="52120"/>
    <s v="Below Minimum"/>
    <s v="₦50,000 - ₦59,999"/>
    <x v="1"/>
    <s v="Poor"/>
    <n v="2"/>
    <n v="0.05"/>
    <n v="2606"/>
    <n v="54726"/>
  </r>
  <r>
    <s v="Effie Vasilov"/>
    <s v="Male"/>
    <s v="Male"/>
    <s v="Support"/>
    <n v="60010"/>
    <n v="60010"/>
    <s v="Below Minimum"/>
    <s v="₦60,000 - ₦69,999"/>
    <x v="0"/>
    <s v="Average"/>
    <n v="3"/>
    <n v="0.1"/>
    <n v="6001"/>
    <n v="66011"/>
  </r>
  <r>
    <s v="Jermaine Steers"/>
    <s v="Female"/>
    <s v="Female"/>
    <s v="Accounting"/>
    <n v="35440"/>
    <n v="35440"/>
    <s v="Below Minimum"/>
    <s v="₦30,000 - ₦39,999"/>
    <x v="1"/>
    <s v="Good"/>
    <n v="4"/>
    <n v="0.15"/>
    <n v="5316"/>
    <n v="40756"/>
  </r>
  <r>
    <s v="Saunders Blumson"/>
    <s v="Undisclosed"/>
    <s v="Undisclosed"/>
    <s v="Legal"/>
    <n v="56370"/>
    <n v="56370"/>
    <s v="Below Minimum"/>
    <s v="₦50,000 - ₦59,999"/>
    <x v="1"/>
    <s v="Average"/>
    <n v="3"/>
    <n v="0.1"/>
    <n v="5637"/>
    <n v="62007"/>
  </r>
  <r>
    <s v="Elliot Revelle"/>
    <s v="Male"/>
    <s v="Undisclosed"/>
    <s v="Legal"/>
    <n v="56370"/>
    <n v="56370"/>
    <s v="Below Minimum"/>
    <s v="₦50,000 - ₦59,999"/>
    <x v="1"/>
    <s v="Average"/>
    <n v="3"/>
    <n v="0.1"/>
    <n v="5637"/>
    <n v="62007"/>
  </r>
  <r>
    <s v="Mora Innett"/>
    <s v="Female"/>
    <s v="Female"/>
    <s v="Legal"/>
    <n v="105610"/>
    <n v="105610"/>
    <s v="Compliant"/>
    <s v="₦100,000 - ₦109,999"/>
    <x v="0"/>
    <s v="Poor"/>
    <n v="2"/>
    <n v="0.05"/>
    <n v="5280.5"/>
    <n v="110890.5"/>
  </r>
  <r>
    <s v="Mahalia Larcher"/>
    <s v="Male"/>
    <s v="Male"/>
    <s v="Accounting"/>
    <n v="113280"/>
    <n v="113280"/>
    <s v="Compliant"/>
    <s v="₦110,000 - ₦119,999"/>
    <x v="1"/>
    <s v="Good"/>
    <n v="4"/>
    <n v="0.15"/>
    <n v="16992"/>
    <n v="130272"/>
  </r>
  <r>
    <s v="Dotty Strutley"/>
    <s v="Female"/>
    <s v="Female"/>
    <s v="Engineering"/>
    <n v="41980"/>
    <n v="41980"/>
    <s v="Below Minimum"/>
    <s v="₦40,000 - ₦49,999"/>
    <x v="0"/>
    <s v="Average"/>
    <n v="3"/>
    <n v="0.1"/>
    <n v="4198"/>
    <n v="46178"/>
  </r>
  <r>
    <s v="Margy Elward"/>
    <s v="Male"/>
    <s v="Male"/>
    <s v="Business Development"/>
    <n v="103670"/>
    <n v="103670"/>
    <s v="Compliant"/>
    <s v="₦100,000 - ₦109,999"/>
    <x v="0"/>
    <s v="Average"/>
    <n v="3"/>
    <n v="0.1"/>
    <n v="10367"/>
    <n v="114037"/>
  </r>
  <r>
    <s v="Danica Nayshe"/>
    <s v="Female"/>
    <s v="Female"/>
    <s v="Services"/>
    <n v="89690"/>
    <n v="89690"/>
    <s v="Below Minimum"/>
    <s v="₦80,000 - ₦89,999"/>
    <x v="2"/>
    <s v="Good"/>
    <n v="4"/>
    <n v="0.15"/>
    <n v="13453.5"/>
    <n v="103143.5"/>
  </r>
  <r>
    <s v="Shari Pickston"/>
    <s v="Male"/>
    <s v="Male"/>
    <s v="Legal"/>
    <n v="96320"/>
    <n v="96320"/>
    <s v="Compliant"/>
    <s v="₦90,000 - ₦99,999"/>
    <x v="0"/>
    <s v="Not Rated"/>
    <n v="0"/>
    <n v="0"/>
    <n v="0"/>
    <n v="96320"/>
  </r>
  <r>
    <s v="Merrilee Plenty"/>
    <s v="Female"/>
    <s v="Female"/>
    <s v="Research and Development"/>
    <n v="87620"/>
    <n v="87620"/>
    <s v="Below Minimum"/>
    <s v="₦80,000 - ₦89,999"/>
    <x v="1"/>
    <s v="Good"/>
    <n v="4"/>
    <n v="0.15"/>
    <n v="13143"/>
    <n v="100763"/>
  </r>
  <r>
    <s v="Romona Dimmne"/>
    <s v="Female"/>
    <s v="Female"/>
    <s v="Research and Development"/>
    <n v="48250"/>
    <n v="48250"/>
    <s v="Below Minimum"/>
    <s v="₦40,000 - ₦49,999"/>
    <x v="2"/>
    <s v="Poor"/>
    <n v="2"/>
    <n v="0.05"/>
    <n v="2412.5"/>
    <n v="50662.5"/>
  </r>
  <r>
    <s v="Lark Ironmonger"/>
    <s v="Male"/>
    <s v="Male"/>
    <s v="Marketing"/>
    <n v="85780"/>
    <n v="85780"/>
    <s v="Below Minimum"/>
    <s v="₦80,000 - ₦89,999"/>
    <x v="1"/>
    <s v="Poor"/>
    <n v="2"/>
    <n v="0.05"/>
    <n v="4289"/>
    <n v="90069"/>
  </r>
  <r>
    <s v="Aube Chadderton"/>
    <s v="Female"/>
    <s v="Undisclosed"/>
    <s v="Human Resources"/>
    <n v="85780"/>
    <n v="85780"/>
    <s v="Below Minimum"/>
    <s v="₦80,000 - ₦89,999"/>
    <x v="0"/>
    <s v="Average"/>
    <n v="3"/>
    <n v="0.1"/>
    <n v="8578"/>
    <n v="94358"/>
  </r>
  <r>
    <s v="Caritta Searl"/>
    <s v="Male"/>
    <s v="Male"/>
    <s v="Sales"/>
    <n v="54010"/>
    <n v="54010"/>
    <s v="Below Minimum"/>
    <s v="₦50,000 - ₦59,999"/>
    <x v="2"/>
    <s v="Poor"/>
    <n v="2"/>
    <n v="0.05"/>
    <n v="2700.5"/>
    <n v="56710.5"/>
  </r>
  <r>
    <s v="Ernestus O'Hengerty"/>
    <s v="Female"/>
    <s v="Female"/>
    <s v="Research and Development"/>
    <n v="31020"/>
    <n v="31020"/>
    <s v="Below Minimum"/>
    <s v="₦30,000 - ₦39,999"/>
    <x v="1"/>
    <s v="Average"/>
    <n v="3"/>
    <n v="0.1"/>
    <n v="3102"/>
    <n v="34122"/>
  </r>
  <r>
    <s v="Camilla Castle"/>
    <s v="Female"/>
    <s v="Female"/>
    <s v="Product Management"/>
    <n v="75480"/>
    <n v="75480"/>
    <s v="Below Minimum"/>
    <s v="₦70,000 - ₦79,999"/>
    <x v="2"/>
    <s v="Average"/>
    <n v="3"/>
    <n v="0.1"/>
    <n v="7548"/>
    <n v="83028"/>
  </r>
  <r>
    <s v="Bette-ann Leafe"/>
    <s v="Male"/>
    <s v="Male"/>
    <s v="Human Resources"/>
    <n v="93500"/>
    <n v="93500"/>
    <s v="Compliant"/>
    <s v="₦90,000 - ₦99,999"/>
    <x v="1"/>
    <s v="Average"/>
    <n v="3"/>
    <n v="0.1"/>
    <n v="9350"/>
    <n v="102850"/>
  </r>
  <r>
    <s v="Aurelia Stanners"/>
    <s v="Female"/>
    <s v="Female"/>
    <s v="Services"/>
    <n v="98630"/>
    <n v="98630"/>
    <s v="Compliant"/>
    <s v="₦90,000 - ₦99,999"/>
    <x v="0"/>
    <s v="Good"/>
    <n v="4"/>
    <n v="0.15"/>
    <n v="14794.5"/>
    <n v="113424.5"/>
  </r>
  <r>
    <s v="Shelby Buckland"/>
    <s v="Male"/>
    <s v="Male"/>
    <s v="Services"/>
    <n v="76390"/>
    <n v="76390"/>
    <s v="Below Minimum"/>
    <s v="₦70,000 - ₦79,999"/>
    <x v="0"/>
    <s v="Average"/>
    <n v="3"/>
    <n v="0.1"/>
    <n v="7639"/>
    <n v="84029"/>
  </r>
  <r>
    <s v="Barr Faughny"/>
    <s v="Female"/>
    <s v="Female"/>
    <s v="Marketing"/>
    <n v="68010"/>
    <n v="68010"/>
    <s v="Below Minimum"/>
    <s v="₦60,000 - ₦69,999"/>
    <x v="1"/>
    <s v="Average"/>
    <n v="3"/>
    <n v="0.1"/>
    <n v="6801"/>
    <n v="74811"/>
  </r>
  <r>
    <s v="Farris Ditchfield"/>
    <s v="Male"/>
    <s v="Male"/>
    <s v="Human Resources"/>
    <n v="58030"/>
    <n v="58030"/>
    <s v="Below Minimum"/>
    <s v="₦50,000 - ₦59,999"/>
    <x v="2"/>
    <s v="Good"/>
    <n v="4"/>
    <n v="0.15"/>
    <n v="8704.5"/>
    <n v="66734.5"/>
  </r>
  <r>
    <s v="Gerald Caple"/>
    <s v="Male"/>
    <s v="Male"/>
    <s v="Training"/>
    <n v="59300"/>
    <n v="59300"/>
    <s v="Below Minimum"/>
    <s v="₦50,000 - ₦59,999"/>
    <x v="2"/>
    <s v="Good"/>
    <n v="4"/>
    <n v="0.15"/>
    <n v="8895"/>
    <n v="68195"/>
  </r>
  <r>
    <s v="Grier Kidsley"/>
    <s v="Female"/>
    <s v="Female"/>
    <s v="Product Management"/>
    <n v="51800"/>
    <n v="51800"/>
    <s v="Below Minimum"/>
    <s v="₦50,000 - ₦59,999"/>
    <x v="1"/>
    <s v="Average"/>
    <n v="3"/>
    <n v="0.1"/>
    <n v="5180"/>
    <n v="56980"/>
  </r>
  <r>
    <s v="Yves Pawlik"/>
    <s v="Male"/>
    <s v="Male"/>
    <s v="Accounting"/>
    <n v="57930"/>
    <n v="57930"/>
    <s v="Below Minimum"/>
    <s v="₦50,000 - ₦59,999"/>
    <x v="1"/>
    <s v="Very Good"/>
    <n v="5"/>
    <n v="0.2"/>
    <n v="11586"/>
    <n v="69516"/>
  </r>
  <r>
    <s v="Korney Bockings"/>
    <s v="Male"/>
    <s v="Male"/>
    <s v="Engineering"/>
    <n v="40530"/>
    <n v="40530"/>
    <s v="Below Minimum"/>
    <s v="₦40,000 - ₦49,999"/>
    <x v="0"/>
    <s v="Average"/>
    <n v="3"/>
    <n v="0.1"/>
    <n v="4053"/>
    <n v="44583"/>
  </r>
  <r>
    <s v="Stephan Bussel"/>
    <s v="Male"/>
    <s v="Male"/>
    <s v="Research and Development"/>
    <n v="48290"/>
    <n v="48290"/>
    <s v="Below Minimum"/>
    <s v="₦40,000 - ₦49,999"/>
    <x v="2"/>
    <s v="Average"/>
    <n v="3"/>
    <n v="0.1"/>
    <n v="4829"/>
    <n v="53119"/>
  </r>
  <r>
    <s v="Caron Pleven"/>
    <s v="Female"/>
    <s v="Undisclosed"/>
    <s v="Human Resources"/>
    <n v="48290"/>
    <n v="48290"/>
    <s v="Below Minimum"/>
    <s v="₦40,000 - ₦49,999"/>
    <x v="1"/>
    <s v="Average"/>
    <n v="3"/>
    <n v="0.1"/>
    <n v="4829"/>
    <n v="53119"/>
  </r>
  <r>
    <s v="Jedd Moretto"/>
    <s v="Male"/>
    <s v="Male"/>
    <s v="Support"/>
    <n v="63720"/>
    <n v="63720"/>
    <s v="Below Minimum"/>
    <s v="₦60,000 - ₦69,999"/>
    <x v="2"/>
    <s v="Very Good"/>
    <n v="5"/>
    <n v="0.2"/>
    <n v="12744"/>
    <n v="76464"/>
  </r>
  <r>
    <s v="Verney Sloegrave"/>
    <s v="Male"/>
    <s v="Male"/>
    <s v="Sales"/>
    <n v="84500"/>
    <n v="84500"/>
    <s v="Below Minimum"/>
    <s v="₦80,000 - ₦89,999"/>
    <x v="2"/>
    <s v="Average"/>
    <n v="3"/>
    <n v="0.1"/>
    <n v="8450"/>
    <n v="92950"/>
  </r>
  <r>
    <s v="Nerita Mycock"/>
    <s v="Male"/>
    <s v="Male"/>
    <s v="Accounting"/>
    <n v="67430"/>
    <n v="67430"/>
    <s v="Below Minimum"/>
    <s v="₦60,000 - ₦69,999"/>
    <x v="2"/>
    <s v="Average"/>
    <n v="3"/>
    <n v="0.1"/>
    <n v="6743"/>
    <n v="74173"/>
  </r>
  <r>
    <s v="Mella Northam"/>
    <s v="Male"/>
    <s v="Male"/>
    <s v="Support"/>
    <n v="109120"/>
    <n v="109120"/>
    <s v="Compliant"/>
    <s v="₦100,000 - ₦109,999"/>
    <x v="2"/>
    <s v="Not Rated"/>
    <n v="0"/>
    <n v="0"/>
    <n v="0"/>
    <n v="109120"/>
  </r>
  <r>
    <s v="Thedrick Bothwell"/>
    <s v="Male"/>
    <s v="Male"/>
    <s v="Business Development"/>
    <n v="69760"/>
    <n v="69760"/>
    <s v="Below Minimum"/>
    <s v="₦60,000 - ₦69,999"/>
    <x v="2"/>
    <s v="Average"/>
    <n v="3"/>
    <n v="0.1"/>
    <n v="6976"/>
    <n v="76736"/>
  </r>
  <r>
    <s v="Georgianne Archbutt"/>
    <s v="Female"/>
    <s v="Female"/>
    <s v="Services"/>
    <n v="45600"/>
    <n v="45600"/>
    <s v="Below Minimum"/>
    <s v="₦40,000 - ₦49,999"/>
    <x v="2"/>
    <s v="Not Rated"/>
    <n v="0"/>
    <n v="0"/>
    <n v="0"/>
    <n v="45600"/>
  </r>
  <r>
    <s v="Thorvald Milliken"/>
    <s v="Female"/>
    <s v="Female"/>
    <s v="Business Development"/>
    <n v="33030"/>
    <n v="33030"/>
    <s v="Below Minimum"/>
    <s v="₦30,000 - ₦39,999"/>
    <x v="0"/>
    <s v="Good"/>
    <n v="4"/>
    <n v="0.15"/>
    <n v="4954.5"/>
    <n v="37984.5"/>
  </r>
  <r>
    <s v="Aileen McCritchie"/>
    <s v="Male"/>
    <s v="Male"/>
    <s v="Business Development"/>
    <n v="80170"/>
    <n v="80170"/>
    <s v="Below Minimum"/>
    <s v="₦80,000 - ₦89,999"/>
    <x v="0"/>
    <s v="Average"/>
    <n v="3"/>
    <n v="0.1"/>
    <n v="8017"/>
    <n v="88187"/>
  </r>
  <r>
    <s v="Drusy MacCombe"/>
    <s v="Male"/>
    <s v="Male"/>
    <s v="Training"/>
    <n v="43510"/>
    <n v="43510"/>
    <s v="Below Minimum"/>
    <s v="₦40,000 - ₦49,999"/>
    <x v="2"/>
    <s v="Average"/>
    <n v="3"/>
    <n v="0.1"/>
    <n v="4351"/>
    <n v="47861"/>
  </r>
  <r>
    <s v="Cathyleen Hurch"/>
    <s v="Female"/>
    <s v="Female"/>
    <s v="Sales"/>
    <n v="49390"/>
    <n v="49390"/>
    <s v="Below Minimum"/>
    <s v="₦40,000 - ₦49,999"/>
    <x v="0"/>
    <s v="Average"/>
    <n v="3"/>
    <n v="0.1"/>
    <n v="4939"/>
    <n v="54329"/>
  </r>
  <r>
    <s v="Jannel Labb"/>
    <s v="Female"/>
    <s v="Female"/>
    <s v="Research and Development"/>
    <n v="47910"/>
    <n v="47910"/>
    <s v="Below Minimum"/>
    <s v="₦40,000 - ₦49,999"/>
    <x v="2"/>
    <s v="Average"/>
    <n v="3"/>
    <n v="0.1"/>
    <n v="4791"/>
    <n v="52701"/>
  </r>
  <r>
    <s v="Cheryl Mantz"/>
    <s v="Male"/>
    <s v="Male"/>
    <s v="Sales"/>
    <n v="35740"/>
    <n v="35740"/>
    <s v="Below Minimum"/>
    <s v="₦30,000 - ₦39,999"/>
    <x v="2"/>
    <s v="Good"/>
    <n v="4"/>
    <n v="0.15"/>
    <n v="5361"/>
    <n v="41101"/>
  </r>
  <r>
    <s v="Madlen Ashburner"/>
    <s v="Male"/>
    <s v="Male"/>
    <s v="Support"/>
    <n v="42240"/>
    <n v="42240"/>
    <s v="Below Minimum"/>
    <s v="₦40,000 - ₦49,999"/>
    <x v="1"/>
    <s v="Very Good"/>
    <n v="5"/>
    <n v="0.2"/>
    <n v="8448"/>
    <n v="50688"/>
  </r>
  <r>
    <s v="Colly Littledike"/>
    <s v="Female"/>
    <s v="Female"/>
    <s v="Services"/>
    <n v="117150"/>
    <n v="117150"/>
    <s v="Compliant"/>
    <s v="₦110,000 - ₦119,999"/>
    <x v="0"/>
    <s v="Average"/>
    <n v="3"/>
    <n v="0.1"/>
    <n v="11715"/>
    <n v="128865"/>
  </r>
  <r>
    <s v="Karyn Creeghan"/>
    <s v="Male"/>
    <s v="Male"/>
    <s v="Engineering"/>
    <n v="36540"/>
    <n v="36540"/>
    <s v="Below Minimum"/>
    <s v="₦30,000 - ₦39,999"/>
    <x v="2"/>
    <s v="Good"/>
    <n v="4"/>
    <n v="0.15"/>
    <n v="5481"/>
    <n v="42021"/>
  </r>
  <r>
    <s v="Edgard Irving"/>
    <s v="Undisclosed"/>
    <s v="Undisclosed"/>
    <s v="Research and Development"/>
    <n v="87290"/>
    <n v="87290"/>
    <s v="Below Minimum"/>
    <s v="₦80,000 - ₦89,999"/>
    <x v="2"/>
    <s v="Good"/>
    <n v="4"/>
    <n v="0.15"/>
    <n v="13093.5"/>
    <n v="100383.5"/>
  </r>
  <r>
    <s v="Cyril Medford"/>
    <s v="Female"/>
    <s v="Female"/>
    <s v="Research and Development"/>
    <n v="85720"/>
    <n v="85720"/>
    <s v="Below Minimum"/>
    <s v="₦80,000 - ₦89,999"/>
    <x v="1"/>
    <s v="Average"/>
    <n v="3"/>
    <n v="0.1"/>
    <n v="8572"/>
    <n v="94292"/>
  </r>
  <r>
    <s v="Kikelia Ellor"/>
    <s v="Undisclosed"/>
    <s v="Undisclosed"/>
    <s v="Engineering"/>
    <n v="34620"/>
    <n v="34620"/>
    <s v="Below Minimum"/>
    <s v="₦30,000 - ₦39,999"/>
    <x v="2"/>
    <s v="Very Good"/>
    <n v="5"/>
    <n v="0.2"/>
    <n v="6924"/>
    <n v="41544"/>
  </r>
  <r>
    <s v="Dael Bugge"/>
    <s v="Male"/>
    <s v="Male"/>
    <s v="Training"/>
    <n v="62690"/>
    <n v="62690"/>
    <s v="Below Minimum"/>
    <s v="₦60,000 - ₦69,999"/>
    <x v="0"/>
    <s v="Poor"/>
    <n v="2"/>
    <n v="0.05"/>
    <n v="3134.5"/>
    <n v="65824.5"/>
  </r>
  <r>
    <s v="Joyce Esel"/>
    <s v="Male"/>
    <s v="Male"/>
    <s v="Sales"/>
    <n v="101390"/>
    <n v="101390"/>
    <s v="Compliant"/>
    <s v="₦100,000 - ₦109,999"/>
    <x v="2"/>
    <s v="Average"/>
    <n v="3"/>
    <n v="0.1"/>
    <n v="10139"/>
    <n v="111529"/>
  </r>
  <r>
    <s v="Ferrell Skepper"/>
    <s v="Female"/>
    <s v="Female"/>
    <s v="Research and Development"/>
    <n v="30250"/>
    <n v="30250"/>
    <s v="Below Minimum"/>
    <s v="₦30,000 - ₦39,999"/>
    <x v="2"/>
    <s v="Average"/>
    <n v="3"/>
    <n v="0.1"/>
    <n v="3025"/>
    <n v="33275"/>
  </r>
  <r>
    <s v="Hannis January"/>
    <s v="Male"/>
    <s v="Male"/>
    <s v="Business Development"/>
    <n v="29530"/>
    <n v="29530"/>
    <s v="Below Minimum"/>
    <s v="₦20,000 - ₦29,999"/>
    <x v="0"/>
    <s v="Not Rated"/>
    <n v="0"/>
    <n v="0"/>
    <n v="0"/>
    <n v="29530"/>
  </r>
  <r>
    <s v="Pierson Measham"/>
    <s v="Male"/>
    <s v="Male"/>
    <s v="Business Development"/>
    <n v="103160"/>
    <n v="103160"/>
    <s v="Compliant"/>
    <s v="₦100,000 - ₦109,999"/>
    <x v="2"/>
    <s v="Good"/>
    <n v="4"/>
    <n v="0.15"/>
    <n v="15474"/>
    <n v="118634"/>
  </r>
  <r>
    <s v="Xylina Pargetter"/>
    <s v="Female"/>
    <s v="Female"/>
    <s v="Legal"/>
    <n v="109790"/>
    <n v="109790"/>
    <s v="Compliant"/>
    <s v="₦100,000 - ₦109,999"/>
    <x v="2"/>
    <s v="Average"/>
    <n v="3"/>
    <n v="0.1"/>
    <n v="10979"/>
    <n v="120769"/>
  </r>
  <r>
    <s v="Aretha Ettridge"/>
    <s v="Female"/>
    <s v="Female"/>
    <s v="Accounting"/>
    <n v="33760"/>
    <n v="33760"/>
    <s v="Below Minimum"/>
    <s v="₦30,000 - ₦39,999"/>
    <x v="1"/>
    <s v="Average"/>
    <n v="3"/>
    <n v="0.1"/>
    <n v="3376"/>
    <n v="37136"/>
  </r>
  <r>
    <s v="Joshia Farris"/>
    <s v="Female"/>
    <s v="Female"/>
    <s v="Legal"/>
    <n v="36740"/>
    <n v="36740"/>
    <s v="Below Minimum"/>
    <s v="₦30,000 - ₦39,999"/>
    <x v="2"/>
    <s v="Average"/>
    <n v="3"/>
    <n v="0.1"/>
    <n v="3674"/>
    <n v="40414"/>
  </r>
  <r>
    <s v="Cathi Delgardo"/>
    <s v="Male"/>
    <s v="Male"/>
    <s v="Product Management"/>
    <n v="111910"/>
    <n v="111910"/>
    <s v="Compliant"/>
    <s v="₦110,000 - ₦119,999"/>
    <x v="1"/>
    <s v="Not Rated"/>
    <n v="0"/>
    <n v="0"/>
    <n v="0"/>
    <n v="111910"/>
  </r>
  <r>
    <s v="Mabel Orrow"/>
    <s v="Male"/>
    <s v="Male"/>
    <s v="Product Management"/>
    <n v="31240"/>
    <n v="31240"/>
    <s v="Below Minimum"/>
    <s v="₦30,000 - ₦39,999"/>
    <x v="1"/>
    <s v="Poor"/>
    <n v="2"/>
    <n v="0.05"/>
    <n v="1562"/>
    <n v="32802"/>
  </r>
  <r>
    <s v="Alexandros Rackley"/>
    <s v="Female"/>
    <s v="Female"/>
    <s v="Legal"/>
    <n v="75730"/>
    <n v="75730"/>
    <s v="Below Minimum"/>
    <s v="₦70,000 - ₦79,999"/>
    <x v="2"/>
    <s v="Not Rated"/>
    <n v="0"/>
    <n v="0"/>
    <n v="0"/>
    <n v="75730"/>
  </r>
  <r>
    <s v="Mickie Dagwell"/>
    <s v="Male"/>
    <s v="Male"/>
    <s v="Engineering"/>
    <n v="50860"/>
    <n v="50860"/>
    <s v="Below Minimum"/>
    <s v="₦50,000 - ₦59,999"/>
    <x v="1"/>
    <s v="Not Rated"/>
    <n v="0"/>
    <n v="0"/>
    <n v="0"/>
    <n v="50860"/>
  </r>
  <r>
    <s v="Mariette Daymont"/>
    <s v="Female"/>
    <s v="Female"/>
    <s v="Sales"/>
    <n v="99530"/>
    <n v="99530"/>
    <s v="Compliant"/>
    <s v="₦90,000 - ₦99,999"/>
    <x v="0"/>
    <s v="Not Rated"/>
    <n v="0"/>
    <n v="0"/>
    <n v="0"/>
    <n v="99530"/>
  </r>
  <r>
    <s v="Win Arthurs"/>
    <s v="Female"/>
    <s v="Female"/>
    <s v="Support"/>
    <n v="43200"/>
    <n v="43200"/>
    <s v="Below Minimum"/>
    <s v="₦40,000 - ₦49,999"/>
    <x v="1"/>
    <s v="Very Good"/>
    <n v="5"/>
    <n v="0.2"/>
    <n v="8640"/>
    <n v="51840"/>
  </r>
  <r>
    <s v="Marni Jull"/>
    <s v="Female"/>
    <s v="Female"/>
    <s v="Services"/>
    <n v="84200"/>
    <n v="84200"/>
    <s v="Below Minimum"/>
    <s v="₦80,000 - ₦89,999"/>
    <x v="1"/>
    <s v="Good"/>
    <n v="4"/>
    <n v="0.15"/>
    <n v="12630"/>
    <n v="96830"/>
  </r>
  <r>
    <s v="Sandy Cadden"/>
    <s v="Female"/>
    <s v="Female"/>
    <s v="Legal"/>
    <n v="95980"/>
    <n v="95980"/>
    <s v="Compliant"/>
    <s v="₦90,000 - ₦99,999"/>
    <x v="0"/>
    <s v="Average"/>
    <n v="3"/>
    <n v="0.1"/>
    <n v="9598"/>
    <n v="105578"/>
  </r>
  <r>
    <s v="Wyn Treadger"/>
    <s v="Female"/>
    <s v="Female"/>
    <s v="Business Development"/>
    <n v="69190"/>
    <n v="69190"/>
    <s v="Below Minimum"/>
    <s v="₦60,000 - ₦69,999"/>
    <x v="2"/>
    <s v="Good"/>
    <n v="4"/>
    <n v="0.15"/>
    <n v="10378.5"/>
    <n v="79568.5"/>
  </r>
  <r>
    <s v="Marney O'Breen"/>
    <s v="Female"/>
    <s v="Female"/>
    <s v="Product Management"/>
    <n v="65920"/>
    <n v="65920"/>
    <s v="Below Minimum"/>
    <s v="₦60,000 - ₦69,999"/>
    <x v="2"/>
    <s v="Good"/>
    <n v="4"/>
    <n v="0.15"/>
    <n v="9888"/>
    <n v="75808"/>
  </r>
  <r>
    <s v="Westbrook Brandino"/>
    <s v="Male"/>
    <s v="Male"/>
    <s v="Legal"/>
    <n v="113620"/>
    <n v="113620"/>
    <s v="Compliant"/>
    <s v="₦110,000 - ₦119,999"/>
    <x v="0"/>
    <s v="Poor"/>
    <n v="2"/>
    <n v="0.05"/>
    <n v="5681"/>
    <n v="119301"/>
  </r>
  <r>
    <s v="Sandi Labat"/>
    <s v="Male"/>
    <s v="Male"/>
    <s v="Sales"/>
    <n v="60140"/>
    <n v="60140"/>
    <s v="Below Minimum"/>
    <s v="₦60,000 - ₦69,999"/>
    <x v="1"/>
    <s v="Average"/>
    <n v="3"/>
    <n v="0.1"/>
    <n v="6014"/>
    <n v="66154"/>
  </r>
  <r>
    <s v="Leilah Yesinin"/>
    <s v="Female"/>
    <s v="Female"/>
    <s v="Research and Development"/>
    <n v="92450"/>
    <n v="92450"/>
    <s v="Compliant"/>
    <s v="₦90,000 - ₦99,999"/>
    <x v="2"/>
    <s v="Not Rated"/>
    <n v="0"/>
    <n v="0"/>
    <n v="0"/>
    <n v="92450"/>
  </r>
  <r>
    <s v="Lincoln Greatex"/>
    <s v="Male"/>
    <s v="Male"/>
    <s v="Human Resources"/>
    <n v="34650"/>
    <n v="34650"/>
    <s v="Below Minimum"/>
    <s v="₦30,000 - ₦39,999"/>
    <x v="1"/>
    <s v="Average"/>
    <n v="3"/>
    <n v="0.1"/>
    <n v="3465"/>
    <n v="38115"/>
  </r>
  <r>
    <s v="Patti Dradey"/>
    <s v="Male"/>
    <s v="Male"/>
    <s v="Services"/>
    <n v="84740"/>
    <n v="84740"/>
    <s v="Below Minimum"/>
    <s v="₦80,000 - ₦89,999"/>
    <x v="0"/>
    <s v="Average"/>
    <n v="3"/>
    <n v="0.1"/>
    <n v="8474"/>
    <n v="93214"/>
  </r>
  <r>
    <s v="Oona Donan"/>
    <s v="Female"/>
    <s v="Female"/>
    <s v="Business Development"/>
    <n v="88360"/>
    <n v="88360"/>
    <s v="Below Minimum"/>
    <s v="₦80,000 - ₦89,999"/>
    <x v="0"/>
    <s v="Average"/>
    <n v="3"/>
    <n v="0.1"/>
    <n v="8836"/>
    <n v="97196"/>
  </r>
  <r>
    <s v="Burtie Moulden"/>
    <s v="Female"/>
    <s v="Female"/>
    <s v="Services"/>
    <n v="116220"/>
    <n v="116220"/>
    <s v="Compliant"/>
    <s v="₦110,000 - ₦119,999"/>
    <x v="0"/>
    <s v="Poor"/>
    <n v="2"/>
    <n v="0.05"/>
    <n v="5811"/>
    <n v="122031"/>
  </r>
  <r>
    <s v="Mathian MacMeeking"/>
    <s v="Female"/>
    <s v="Female"/>
    <s v="Services"/>
    <n v="45060"/>
    <n v="45060"/>
    <s v="Below Minimum"/>
    <s v="₦40,000 - ₦49,999"/>
    <x v="0"/>
    <s v="Average"/>
    <n v="3"/>
    <n v="0.1"/>
    <n v="4506"/>
    <n v="49566"/>
  </r>
  <r>
    <s v="Reg MacMichael"/>
    <s v="Male"/>
    <s v="Male"/>
    <s v="Services"/>
    <n v="106890"/>
    <n v="106890"/>
    <s v="Compliant"/>
    <s v="₦100,000 - ₦109,999"/>
    <x v="2"/>
    <s v="Average"/>
    <n v="3"/>
    <n v="0.1"/>
    <n v="10689"/>
    <n v="117579"/>
  </r>
  <r>
    <s v="Ignacius Losel"/>
    <s v="Male"/>
    <s v="Male"/>
    <s v="Legal"/>
    <n v="28480"/>
    <n v="28480"/>
    <s v="Below Minimum"/>
    <s v="₦20,000 - ₦29,999"/>
    <x v="2"/>
    <s v="Poor"/>
    <n v="2"/>
    <n v="0.05"/>
    <n v="1424"/>
    <n v="29904"/>
  </r>
  <r>
    <s v="Tonia Moules"/>
    <s v="Female"/>
    <s v="Undisclosed"/>
    <s v="Business Development"/>
    <n v="28480"/>
    <n v="28480"/>
    <s v="Below Minimum"/>
    <s v="₦20,000 - ₦29,999"/>
    <x v="1"/>
    <s v="Good"/>
    <n v="4"/>
    <n v="0.15"/>
    <n v="4272"/>
    <n v="32752"/>
  </r>
  <r>
    <s v="Joey Keedwell"/>
    <s v="Female"/>
    <s v="Female"/>
    <s v="Marketing"/>
    <n v="107440"/>
    <n v="107440"/>
    <s v="Compliant"/>
    <s v="₦100,000 - ₦109,999"/>
    <x v="2"/>
    <s v="Poor"/>
    <n v="2"/>
    <n v="0.05"/>
    <n v="5372"/>
    <n v="112812"/>
  </r>
  <r>
    <s v="Clo Jimpson"/>
    <s v="Male"/>
    <s v="Male"/>
    <s v="Legal"/>
    <n v="57620"/>
    <n v="57620"/>
    <s v="Below Minimum"/>
    <s v="₦50,000 - ₦59,999"/>
    <x v="1"/>
    <s v="Good"/>
    <n v="4"/>
    <n v="0.15"/>
    <n v="8643"/>
    <n v="66263"/>
  </r>
  <r>
    <s v="Bryant Scamp"/>
    <s v="Female"/>
    <s v="Female"/>
    <s v="Human Resources"/>
    <n v="29810"/>
    <n v="29810"/>
    <s v="Below Minimum"/>
    <s v="₦20,000 - ₦29,999"/>
    <x v="2"/>
    <s v="Average"/>
    <n v="3"/>
    <n v="0.1"/>
    <n v="2981"/>
    <n v="32791"/>
  </r>
  <r>
    <s v="Mick Titman"/>
    <s v="Male"/>
    <s v="Male"/>
    <s v="Training"/>
    <n v="105330"/>
    <n v="105330"/>
    <s v="Compliant"/>
    <s v="₦100,000 - ₦109,999"/>
    <x v="0"/>
    <s v="Poor"/>
    <n v="2"/>
    <n v="0.05"/>
    <n v="5266.5"/>
    <n v="110596.5"/>
  </r>
  <r>
    <s v="Trudie Couch"/>
    <s v="Female"/>
    <s v="Female"/>
    <s v="Legal"/>
    <n v="43110"/>
    <n v="43110"/>
    <s v="Below Minimum"/>
    <s v="₦40,000 - ₦49,999"/>
    <x v="0"/>
    <s v="Average"/>
    <n v="3"/>
    <n v="0.1"/>
    <n v="4311"/>
    <n v="47421"/>
  </r>
  <r>
    <s v="Cyndia Skedge"/>
    <s v="Male"/>
    <s v="Male"/>
    <s v="Support"/>
    <n v="52630"/>
    <n v="52630"/>
    <s v="Below Minimum"/>
    <s v="₦50,000 - ₦59,999"/>
    <x v="1"/>
    <s v="Average"/>
    <n v="3"/>
    <n v="0.1"/>
    <n v="5263"/>
    <n v="57893"/>
  </r>
  <r>
    <s v="Francoise Godbold"/>
    <s v="Male"/>
    <s v="Male"/>
    <s v="Sales"/>
    <n v="46350"/>
    <n v="46350"/>
    <s v="Below Minimum"/>
    <s v="₦40,000 - ₦49,999"/>
    <x v="2"/>
    <s v="Average"/>
    <n v="3"/>
    <n v="0.1"/>
    <n v="4635"/>
    <n v="50985"/>
  </r>
  <r>
    <s v="Staford Brood"/>
    <s v="Female"/>
    <s v="Undisclosed"/>
    <s v="Unknown"/>
    <n v="39800"/>
    <n v="39800"/>
    <s v="Below Minimum"/>
    <s v="₦30,000 - ₦39,999"/>
    <x v="2"/>
    <s v="Good"/>
    <n v="4"/>
    <n v="0.15"/>
    <n v="5970"/>
    <n v="45770"/>
  </r>
  <r>
    <s v="Filmore Fitzhenry"/>
    <s v="Male"/>
    <s v="Male"/>
    <s v="Human Resources"/>
    <n v="108170"/>
    <n v="108170"/>
    <s v="Compliant"/>
    <s v="₦100,000 - ₦109,999"/>
    <x v="2"/>
    <s v="Not Rated"/>
    <n v="0"/>
    <n v="0"/>
    <n v="0"/>
    <n v="108170"/>
  </r>
  <r>
    <s v="Berna Dubery"/>
    <s v="Male"/>
    <s v="Male"/>
    <s v="Services"/>
    <n v="69730"/>
    <n v="69730"/>
    <s v="Below Minimum"/>
    <s v="₦60,000 - ₦69,999"/>
    <x v="2"/>
    <s v="Very Poor"/>
    <n v="1"/>
    <n v="0.02"/>
    <n v="1394.6000000000001"/>
    <n v="71124.600000000006"/>
  </r>
  <r>
    <s v="Gerrard Doorey"/>
    <s v="Male"/>
    <s v="Male"/>
    <s v="Product Management"/>
    <n v="110200"/>
    <n v="110200"/>
    <s v="Compliant"/>
    <s v="₦110,000 - ₦119,999"/>
    <x v="1"/>
    <s v="Average"/>
    <n v="3"/>
    <n v="0.1"/>
    <n v="11020"/>
    <n v="121220"/>
  </r>
  <r>
    <s v="Hiram Merkle"/>
    <s v="Male"/>
    <s v="Male"/>
    <s v="Legal"/>
    <n v="116090"/>
    <n v="116090"/>
    <s v="Compliant"/>
    <s v="₦110,000 - ₦119,999"/>
    <x v="2"/>
    <s v="Not Rated"/>
    <n v="0"/>
    <n v="0"/>
    <n v="0"/>
    <n v="116090"/>
  </r>
  <r>
    <s v="Zebulon Allmen"/>
    <s v="Undisclosed"/>
    <s v="Undisclosed"/>
    <s v="Business Development"/>
    <n v="52140"/>
    <n v="52140"/>
    <s v="Below Minimum"/>
    <s v="₦50,000 - ₦59,999"/>
    <x v="1"/>
    <s v="Average"/>
    <n v="3"/>
    <n v="0.1"/>
    <n v="5214"/>
    <n v="57354"/>
  </r>
  <r>
    <s v="Kingsley Hagard"/>
    <s v="Male"/>
    <s v="Male"/>
    <s v="Engineering"/>
    <n v="32810"/>
    <n v="32810"/>
    <s v="Below Minimum"/>
    <s v="₦30,000 - ₦39,999"/>
    <x v="2"/>
    <s v="Average"/>
    <n v="3"/>
    <n v="0.1"/>
    <n v="3281"/>
    <n v="36091"/>
  </r>
  <r>
    <s v="My Hanscome"/>
    <s v="Male"/>
    <s v="Male"/>
    <s v="Sales"/>
    <n v="59430"/>
    <n v="59430"/>
    <s v="Below Minimum"/>
    <s v="₦50,000 - ₦59,999"/>
    <x v="0"/>
    <s v="Average"/>
    <n v="3"/>
    <n v="0.1"/>
    <n v="5943"/>
    <n v="65373"/>
  </r>
  <r>
    <s v="Eldredge MacClure"/>
    <s v="Male"/>
    <s v="Male"/>
    <s v="Legal"/>
    <n v="46990"/>
    <n v="46990"/>
    <s v="Below Minimum"/>
    <s v="₦40,000 - ₦49,999"/>
    <x v="2"/>
    <s v="Average"/>
    <n v="3"/>
    <n v="0.1"/>
    <n v="4699"/>
    <n v="51689"/>
  </r>
  <r>
    <s v="Pauletta Falkus"/>
    <s v="Male"/>
    <s v="Male"/>
    <s v="Sales"/>
    <n v="33560"/>
    <n v="33560"/>
    <s v="Below Minimum"/>
    <s v="₦30,000 - ₦39,999"/>
    <x v="2"/>
    <s v="Average"/>
    <n v="3"/>
    <n v="0.1"/>
    <n v="3356"/>
    <n v="36916"/>
  </r>
  <r>
    <s v="Deck McCallion"/>
    <s v="Male"/>
    <s v="Male"/>
    <s v="Sales"/>
    <n v="33890"/>
    <n v="33890"/>
    <s v="Below Minimum"/>
    <s v="₦30,000 - ₦39,999"/>
    <x v="1"/>
    <s v="Average"/>
    <n v="3"/>
    <n v="0.1"/>
    <n v="3389"/>
    <n v="37279"/>
  </r>
  <r>
    <s v="Miguel Woolner"/>
    <s v="Male"/>
    <s v="Male"/>
    <s v="Training"/>
    <n v="51740"/>
    <n v="51740"/>
    <s v="Below Minimum"/>
    <s v="₦50,000 - ₦59,999"/>
    <x v="2"/>
    <s v="Poor"/>
    <n v="2"/>
    <n v="0.05"/>
    <n v="2587"/>
    <n v="54327"/>
  </r>
  <r>
    <s v="Yolande O'Dare"/>
    <s v="Female"/>
    <s v="Female"/>
    <s v="Accounting"/>
    <n v="51650"/>
    <n v="51650"/>
    <s v="Below Minimum"/>
    <s v="₦50,000 - ₦59,999"/>
    <x v="1"/>
    <s v="Good"/>
    <n v="4"/>
    <n v="0.15"/>
    <n v="7747.5"/>
    <n v="59397.5"/>
  </r>
  <r>
    <s v="Kit Battlestone"/>
    <s v="Female"/>
    <s v="Female"/>
    <s v="Research and Development"/>
    <n v="115980"/>
    <n v="115980"/>
    <s v="Compliant"/>
    <s v="₦110,000 - ₦119,999"/>
    <x v="1"/>
    <s v="Good"/>
    <n v="4"/>
    <n v="0.15"/>
    <n v="17397"/>
    <n v="133377"/>
  </r>
  <r>
    <s v="Glennis Fussen"/>
    <s v="Female"/>
    <s v="Female"/>
    <s v="Sales"/>
    <n v="58370"/>
    <n v="58370"/>
    <s v="Below Minimum"/>
    <s v="₦50,000 - ₦59,999"/>
    <x v="2"/>
    <s v="Good"/>
    <n v="4"/>
    <n v="0.15"/>
    <n v="8755.5"/>
    <n v="67125.5"/>
  </r>
  <r>
    <s v="Rhiamon Mollison"/>
    <s v="Female"/>
    <s v="Female"/>
    <s v="Research and Development"/>
    <n v="59430"/>
    <n v="59430"/>
    <s v="Below Minimum"/>
    <s v="₦50,000 - ₦59,999"/>
    <x v="1"/>
    <s v="Average"/>
    <n v="3"/>
    <n v="0.1"/>
    <n v="5943"/>
    <n v="65373"/>
  </r>
  <r>
    <s v="Theresita Chasmer"/>
    <s v="Female"/>
    <s v="Female"/>
    <s v="Product Management"/>
    <n v="106670"/>
    <n v="106670"/>
    <s v="Compliant"/>
    <s v="₦100,000 - ₦109,999"/>
    <x v="0"/>
    <s v="Average"/>
    <n v="3"/>
    <n v="0.1"/>
    <n v="10667"/>
    <n v="117337"/>
  </r>
  <r>
    <s v="Pippy Shepperd"/>
    <s v="Female"/>
    <s v="Female"/>
    <s v="Accounting"/>
    <n v="44850"/>
    <n v="44850"/>
    <s v="Below Minimum"/>
    <s v="₦40,000 - ₦49,999"/>
    <x v="2"/>
    <s v="Very Good"/>
    <n v="5"/>
    <n v="0.2"/>
    <n v="8970"/>
    <n v="53820"/>
  </r>
  <r>
    <s v="Petronella Marusik"/>
    <s v="Male"/>
    <s v="Male"/>
    <s v="Accounting"/>
    <n v="75600"/>
    <n v="75600"/>
    <s v="Below Minimum"/>
    <s v="₦70,000 - ₦79,999"/>
    <x v="1"/>
    <s v="Average"/>
    <n v="3"/>
    <n v="0.1"/>
    <n v="7560"/>
    <n v="83160"/>
  </r>
  <r>
    <s v="Andria Kimpton"/>
    <s v="Male"/>
    <s v="Male"/>
    <s v="Product Management"/>
    <n v="69120"/>
    <n v="69120"/>
    <s v="Below Minimum"/>
    <s v="₦60,000 - ₦69,999"/>
    <x v="1"/>
    <s v="Average"/>
    <n v="3"/>
    <n v="0.1"/>
    <n v="6912"/>
    <n v="76032"/>
  </r>
  <r>
    <s v="Jarad Barbrook"/>
    <s v="Female"/>
    <s v="Female"/>
    <s v="Human Resources"/>
    <n v="31200"/>
    <n v="31200"/>
    <s v="Below Minimum"/>
    <s v="₦30,000 - ₦39,999"/>
    <x v="1"/>
    <s v="Very Poor"/>
    <n v="1"/>
    <n v="0.02"/>
    <n v="624"/>
    <n v="31824"/>
  </r>
  <r>
    <s v="Dulsea Folkes"/>
    <s v="Female"/>
    <s v="Female"/>
    <s v="Services"/>
    <n v="42160"/>
    <n v="42160"/>
    <s v="Below Minimum"/>
    <s v="₦40,000 - ₦49,999"/>
    <x v="0"/>
    <s v="Very Good"/>
    <n v="5"/>
    <n v="0.2"/>
    <n v="8432"/>
    <n v="50592"/>
  </r>
  <r>
    <s v="Herschel Wareham"/>
    <s v="Male"/>
    <s v="Male"/>
    <s v="Services"/>
    <n v="110830"/>
    <n v="110830"/>
    <s v="Compliant"/>
    <s v="₦110,000 - ₦119,999"/>
    <x v="2"/>
    <s v="Average"/>
    <n v="3"/>
    <n v="0.1"/>
    <n v="11083"/>
    <n v="121913"/>
  </r>
  <r>
    <s v="Skip Morkham"/>
    <s v="Female"/>
    <s v="Female"/>
    <s v="Marketing"/>
    <n v="83180"/>
    <n v="83180"/>
    <s v="Below Minimum"/>
    <s v="₦80,000 - ₦89,999"/>
    <x v="2"/>
    <s v="Average"/>
    <n v="3"/>
    <n v="0.1"/>
    <n v="8318"/>
    <n v="91498"/>
  </r>
  <r>
    <s v="Merrilee Plenty"/>
    <s v="Female"/>
    <s v="Female"/>
    <s v="Research and Development"/>
    <n v="87620"/>
    <n v="87620"/>
    <s v="Below Minimum"/>
    <s v="₦80,000 - ₦89,999"/>
    <x v="1"/>
    <s v="Very Good"/>
    <n v="5"/>
    <n v="0.2"/>
    <n v="17524"/>
    <n v="105144"/>
  </r>
  <r>
    <s v="Dayle O'Luney"/>
    <s v="Female"/>
    <s v="Female"/>
    <s v="Research and Development"/>
    <n v="46750"/>
    <n v="46750"/>
    <s v="Below Minimum"/>
    <s v="₦40,000 - ₦49,999"/>
    <x v="1"/>
    <s v="Good"/>
    <n v="4"/>
    <n v="0.15"/>
    <n v="7012.5"/>
    <n v="53762.5"/>
  </r>
  <r>
    <s v="Gray Seamon"/>
    <s v="Female"/>
    <s v="Female"/>
    <s v="Business Development"/>
    <n v="78540"/>
    <n v="78540"/>
    <s v="Below Minimum"/>
    <s v="₦70,000 - ₦79,999"/>
    <x v="2"/>
    <s v="Average"/>
    <n v="3"/>
    <n v="0.1"/>
    <n v="7854"/>
    <n v="86394"/>
  </r>
  <r>
    <s v="Krysta Elacoate"/>
    <s v="Male"/>
    <s v="Male"/>
    <s v="Human Resources"/>
    <n v="106930"/>
    <n v="106930"/>
    <s v="Compliant"/>
    <s v="₦100,000 - ₦109,999"/>
    <x v="1"/>
    <s v="Very Poor"/>
    <n v="1"/>
    <n v="0.02"/>
    <n v="2138.6"/>
    <n v="109068.6"/>
  </r>
  <r>
    <s v="Abramo Labbez"/>
    <s v="Female"/>
    <s v="Female"/>
    <s v="Research and Development"/>
    <n v="77000"/>
    <n v="77000"/>
    <s v="Below Minimum"/>
    <s v="₦70,000 - ₦79,999"/>
    <x v="0"/>
    <s v="Average"/>
    <n v="3"/>
    <n v="0.1"/>
    <n v="7700"/>
    <n v="84700"/>
  </r>
  <r>
    <s v="Faun Rickeard"/>
    <s v="Male"/>
    <s v="Male"/>
    <s v="Product Management"/>
    <n v="74920"/>
    <n v="74920"/>
    <s v="Below Minimum"/>
    <s v="₦70,000 - ₦79,999"/>
    <x v="0"/>
    <s v="Average"/>
    <n v="3"/>
    <n v="0.1"/>
    <n v="7492"/>
    <n v="82412"/>
  </r>
  <r>
    <s v="Jamesy O'Ferris"/>
    <s v="Male"/>
    <s v="Male"/>
    <s v="Accounting"/>
    <n v="36550"/>
    <n v="36550"/>
    <s v="Below Minimum"/>
    <s v="₦30,000 - ₦39,999"/>
    <x v="2"/>
    <s v="Average"/>
    <n v="3"/>
    <n v="0.1"/>
    <n v="3655"/>
    <n v="40205"/>
  </r>
  <r>
    <s v="Fanchon Furney"/>
    <s v="Male"/>
    <s v="Male"/>
    <s v="Accounting"/>
    <n v="95950"/>
    <n v="95950"/>
    <s v="Compliant"/>
    <s v="₦90,000 - ₦99,999"/>
    <x v="1"/>
    <s v="Average"/>
    <n v="3"/>
    <n v="0.1"/>
    <n v="9595"/>
    <n v="105545"/>
  </r>
  <r>
    <s v="Pate Beardsley"/>
    <s v="Male"/>
    <s v="Male"/>
    <s v="Services"/>
    <n v="85880"/>
    <n v="85880"/>
    <s v="Below Minimum"/>
    <s v="₦80,000 - ₦89,999"/>
    <x v="0"/>
    <s v="Very Good"/>
    <n v="5"/>
    <n v="0.2"/>
    <n v="17176"/>
    <n v="103056"/>
  </r>
  <r>
    <s v="Grady Crosgrove"/>
    <s v="Undisclosed"/>
    <s v="Undisclosed"/>
    <s v="Sales"/>
    <n v="77910"/>
    <n v="77910"/>
    <s v="Below Minimum"/>
    <s v="₦70,000 - ₦79,999"/>
    <x v="2"/>
    <s v="Average"/>
    <n v="3"/>
    <n v="0.1"/>
    <n v="7791"/>
    <n v="85701"/>
  </r>
  <r>
    <s v="Darcy Brewitt"/>
    <s v="Male"/>
    <s v="Male"/>
    <s v="Human Resources"/>
    <n v="116670"/>
    <n v="116670"/>
    <s v="Compliant"/>
    <s v="₦110,000 - ₦119,999"/>
    <x v="2"/>
    <s v="Average"/>
    <n v="3"/>
    <n v="0.1"/>
    <n v="11667"/>
    <n v="128337"/>
  </r>
  <r>
    <s v="Foss Asquez"/>
    <s v="Male"/>
    <s v="Male"/>
    <s v="Support"/>
    <n v="92190"/>
    <n v="92190"/>
    <s v="Compliant"/>
    <s v="₦90,000 - ₦99,999"/>
    <x v="2"/>
    <s v="Not Rated"/>
    <n v="0"/>
    <n v="0"/>
    <n v="0"/>
    <n v="92190"/>
  </r>
  <r>
    <s v="Gilda Richen"/>
    <s v="Female"/>
    <s v="Female"/>
    <s v="Support"/>
    <n v="71920"/>
    <n v="71920"/>
    <s v="Below Minimum"/>
    <s v="₦70,000 - ₦79,999"/>
    <x v="1"/>
    <s v="Poor"/>
    <n v="2"/>
    <n v="0.05"/>
    <n v="3596"/>
    <n v="75516"/>
  </r>
  <r>
    <s v="Antonino Forsdicke"/>
    <s v="Male"/>
    <s v="Male"/>
    <s v="Product Management"/>
    <n v="66370"/>
    <n v="66370"/>
    <s v="Below Minimum"/>
    <s v="₦60,000 - ₦69,999"/>
    <x v="1"/>
    <s v="Average"/>
    <n v="3"/>
    <n v="0.1"/>
    <n v="6637"/>
    <n v="73007"/>
  </r>
  <r>
    <s v="Jobie Basili"/>
    <s v="Female"/>
    <s v="Female"/>
    <s v="Sales"/>
    <n v="39340"/>
    <n v="39340"/>
    <s v="Below Minimum"/>
    <s v="₦30,000 - ₦39,999"/>
    <x v="2"/>
    <s v="Good"/>
    <n v="4"/>
    <n v="0.15"/>
    <n v="5901"/>
    <n v="45241"/>
  </r>
  <r>
    <s v="Everard Borer"/>
    <s v="Female"/>
    <s v="Undisclosed"/>
    <s v="Marketing"/>
    <n v="39340"/>
    <n v="39340"/>
    <s v="Below Minimum"/>
    <s v="₦30,000 - ₦39,999"/>
    <x v="1"/>
    <s v="Average"/>
    <n v="3"/>
    <n v="0.1"/>
    <n v="3934"/>
    <n v="43274"/>
  </r>
  <r>
    <s v="Anni Izzard"/>
    <s v="Male"/>
    <s v="Male"/>
    <s v="Human Resources"/>
    <n v="103490"/>
    <n v="103490"/>
    <s v="Compliant"/>
    <s v="₦100,000 - ₦109,999"/>
    <x v="1"/>
    <s v="Good"/>
    <n v="4"/>
    <n v="0.15"/>
    <n v="15523.5"/>
    <n v="119013.5"/>
  </r>
  <r>
    <s v="Bebe Pollicott"/>
    <s v="Female"/>
    <s v="Female"/>
    <s v="Legal"/>
    <n v="87740"/>
    <n v="87740"/>
    <s v="Below Minimum"/>
    <s v="₦80,000 - ₦89,999"/>
    <x v="2"/>
    <s v="Average"/>
    <n v="3"/>
    <n v="0.1"/>
    <n v="8774"/>
    <n v="96514"/>
  </r>
  <r>
    <s v="Julian Andrassy"/>
    <s v="Female"/>
    <s v="Female"/>
    <s v="Marketing"/>
    <n v="113980"/>
    <n v="113980"/>
    <s v="Compliant"/>
    <s v="₦110,000 - ₦119,999"/>
    <x v="0"/>
    <s v="Poor"/>
    <n v="2"/>
    <n v="0.05"/>
    <n v="5699"/>
    <n v="119679"/>
  </r>
  <r>
    <s v="Shell O'Griffin"/>
    <s v="Female"/>
    <s v="Undisclosed"/>
    <s v="Sales"/>
    <n v="113980"/>
    <n v="113980"/>
    <s v="Compliant"/>
    <s v="₦110,000 - ₦119,999"/>
    <x v="0"/>
    <s v="Average"/>
    <n v="3"/>
    <n v="0.1"/>
    <n v="11398"/>
    <n v="125378"/>
  </r>
  <r>
    <s v="Dionne Garrish"/>
    <s v="Female"/>
    <s v="Female"/>
    <s v="Engineering"/>
    <n v="41600"/>
    <n v="41600"/>
    <s v="Below Minimum"/>
    <s v="₦40,000 - ₦49,999"/>
    <x v="1"/>
    <s v="Good"/>
    <n v="4"/>
    <n v="0.15"/>
    <n v="6240"/>
    <n v="47840"/>
  </r>
  <r>
    <s v="Gilles Jaquet"/>
    <s v="Female"/>
    <s v="Female"/>
    <s v="Accounting"/>
    <n v="76300"/>
    <n v="76300"/>
    <s v="Below Minimum"/>
    <s v="₦70,000 - ₦79,999"/>
    <x v="2"/>
    <s v="Good"/>
    <n v="4"/>
    <n v="0.15"/>
    <n v="11445"/>
    <n v="87745"/>
  </r>
  <r>
    <s v="Alexis Gotfrey"/>
    <s v="Male"/>
    <s v="Male"/>
    <s v="Engineering"/>
    <n v="114470"/>
    <n v="114470"/>
    <s v="Compliant"/>
    <s v="₦110,000 - ₦119,999"/>
    <x v="0"/>
    <s v="Very Good"/>
    <n v="5"/>
    <n v="0.2"/>
    <n v="22894"/>
    <n v="137364"/>
  </r>
  <r>
    <s v="Xavier Filipic"/>
    <s v="Female"/>
    <s v="Female"/>
    <s v="Marketing"/>
    <n v="31050"/>
    <n v="31050"/>
    <s v="Below Minimum"/>
    <s v="₦30,000 - ₦39,999"/>
    <x v="2"/>
    <s v="Good"/>
    <n v="4"/>
    <n v="0.15"/>
    <n v="4657.5"/>
    <n v="35707.5"/>
  </r>
  <r>
    <s v="Liane Bedburrow"/>
    <s v="Female"/>
    <s v="Female"/>
    <s v="Training"/>
    <n v="76620"/>
    <n v="76620"/>
    <s v="Below Minimum"/>
    <s v="₦70,000 - ₦79,999"/>
    <x v="1"/>
    <s v="Average"/>
    <n v="3"/>
    <n v="0.1"/>
    <n v="7662"/>
    <n v="84282"/>
  </r>
  <r>
    <s v="Meara Darrington"/>
    <s v="Male"/>
    <s v="Male"/>
    <s v="Engineering"/>
    <n v="76190"/>
    <n v="76190"/>
    <s v="Below Minimum"/>
    <s v="₦70,000 - ₦79,999"/>
    <x v="1"/>
    <s v="Poor"/>
    <n v="2"/>
    <n v="0.05"/>
    <n v="3809.5"/>
    <n v="79999.5"/>
  </r>
  <r>
    <s v="Genevra Friday"/>
    <s v="Female"/>
    <s v="Female"/>
    <s v="Research and Development"/>
    <n v="50450"/>
    <n v="50450"/>
    <s v="Below Minimum"/>
    <s v="₦50,000 - ₦59,999"/>
    <x v="0"/>
    <s v="Average"/>
    <n v="3"/>
    <n v="0.1"/>
    <n v="5045"/>
    <n v="55495"/>
  </r>
  <r>
    <s v="Penni Patemore"/>
    <s v="Male"/>
    <s v="Male"/>
    <s v="Services"/>
    <n v="29330"/>
    <n v="29330"/>
    <s v="Below Minimum"/>
    <s v="₦20,000 - ₦29,999"/>
    <x v="2"/>
    <s v="Average"/>
    <n v="3"/>
    <n v="0.1"/>
    <n v="2933"/>
    <n v="32263"/>
  </r>
  <r>
    <s v="Yanaton Wooster"/>
    <s v="Male"/>
    <s v="Male"/>
    <s v="Marketing"/>
    <n v="76930"/>
    <n v="76930"/>
    <s v="Below Minimum"/>
    <s v="₦70,000 - ₦79,999"/>
    <x v="1"/>
    <s v="Average"/>
    <n v="3"/>
    <n v="0.1"/>
    <n v="7693"/>
    <n v="84623"/>
  </r>
  <r>
    <s v="Hedvige Stelfox"/>
    <s v="Female"/>
    <s v="Female"/>
    <s v="Human Resources"/>
    <n v="33800"/>
    <n v="33800"/>
    <s v="Below Minimum"/>
    <s v="₦30,000 - ₦39,999"/>
    <x v="1"/>
    <s v="Average"/>
    <n v="3"/>
    <n v="0.1"/>
    <n v="3380"/>
    <n v="37180"/>
  </r>
  <r>
    <s v="Tammy Backson"/>
    <s v="Female"/>
    <s v="Female"/>
    <s v="Marketing"/>
    <n v="44820"/>
    <n v="44820"/>
    <s v="Below Minimum"/>
    <s v="₦40,000 - ₦49,999"/>
    <x v="1"/>
    <s v="Average"/>
    <n v="3"/>
    <n v="0.1"/>
    <n v="4482"/>
    <n v="49302"/>
  </r>
  <r>
    <s v="Delinda Snozzwell"/>
    <s v="Undisclosed"/>
    <s v="Undisclosed"/>
    <s v="Engineering"/>
    <n v="67010"/>
    <n v="67010"/>
    <s v="Below Minimum"/>
    <s v="₦60,000 - ₦69,999"/>
    <x v="1"/>
    <s v="Good"/>
    <n v="4"/>
    <n v="0.15"/>
    <n v="10051.5"/>
    <n v="77061.5"/>
  </r>
  <r>
    <s v="Inger Chapelhow"/>
    <s v="Female"/>
    <s v="Female"/>
    <s v="Research and Development"/>
    <n v="84310"/>
    <n v="84310"/>
    <s v="Below Minimum"/>
    <s v="₦80,000 - ₦89,999"/>
    <x v="0"/>
    <s v="Average"/>
    <n v="3"/>
    <n v="0.1"/>
    <n v="8431"/>
    <n v="92741"/>
  </r>
  <r>
    <s v="Arty Duigan"/>
    <s v="Male"/>
    <s v="Male"/>
    <s v="Legal"/>
    <n v="108600"/>
    <n v="108600"/>
    <s v="Compliant"/>
    <s v="₦100,000 - ₦109,999"/>
    <x v="1"/>
    <s v="Very Good"/>
    <n v="5"/>
    <n v="0.2"/>
    <n v="21720"/>
    <n v="130320"/>
  </r>
  <r>
    <s v="Nani Brockley"/>
    <s v="Male"/>
    <s v="Male"/>
    <s v="Product Management"/>
    <n v="47000"/>
    <n v="47000"/>
    <s v="Below Minimum"/>
    <s v="₦40,000 - ₦49,999"/>
    <x v="1"/>
    <s v="Good"/>
    <n v="4"/>
    <n v="0.15"/>
    <n v="7050"/>
    <n v="54050"/>
  </r>
  <r>
    <s v="Curtice Advani"/>
    <s v="Male"/>
    <s v="Male"/>
    <s v="Product Management"/>
    <n v="59810"/>
    <n v="59810"/>
    <s v="Below Minimum"/>
    <s v="₦50,000 - ₦59,999"/>
    <x v="0"/>
    <s v="Average"/>
    <n v="3"/>
    <n v="0.1"/>
    <n v="5981"/>
    <n v="65791"/>
  </r>
  <r>
    <s v="Leela Eckart"/>
    <s v="Male"/>
    <s v="Male"/>
    <s v="Legal"/>
    <n v="90340"/>
    <n v="90340"/>
    <s v="Compliant"/>
    <s v="₦90,000 - ₦99,999"/>
    <x v="2"/>
    <s v="Average"/>
    <n v="3"/>
    <n v="0.1"/>
    <n v="9034"/>
    <n v="99374"/>
  </r>
  <r>
    <s v="Krystal Lambswood"/>
    <s v="Female"/>
    <s v="Female"/>
    <s v="Training"/>
    <n v="41600"/>
    <n v="41600"/>
    <s v="Below Minimum"/>
    <s v="₦40,000 - ₦49,999"/>
    <x v="2"/>
    <s v="Poor"/>
    <n v="2"/>
    <n v="0.05"/>
    <n v="2080"/>
    <n v="43680"/>
  </r>
  <r>
    <s v="Cristal Demangeot"/>
    <s v="Female"/>
    <s v="Female"/>
    <s v="Sales"/>
    <n v="72350"/>
    <n v="72350"/>
    <s v="Below Minimum"/>
    <s v="₦70,000 - ₦79,999"/>
    <x v="2"/>
    <s v="Poor"/>
    <n v="2"/>
    <n v="0.05"/>
    <n v="3617.5"/>
    <n v="75967.5"/>
  </r>
  <r>
    <s v="Jori Ashleigh"/>
    <s v="Male"/>
    <s v="Male"/>
    <s v="Legal"/>
    <n v="64270"/>
    <n v="64270"/>
    <s v="Below Minimum"/>
    <s v="₦60,000 - ₦69,999"/>
    <x v="1"/>
    <s v="Average"/>
    <n v="3"/>
    <n v="0.1"/>
    <n v="6427"/>
    <n v="70697"/>
  </r>
  <r>
    <s v="Leslie Baruch"/>
    <s v="Female"/>
    <s v="Female"/>
    <s v="Accounting"/>
    <n v="103990"/>
    <n v="103990"/>
    <s v="Compliant"/>
    <s v="₦100,000 - ₦109,999"/>
    <x v="2"/>
    <s v="Very Good"/>
    <n v="5"/>
    <n v="0.2"/>
    <n v="20798"/>
    <n v="124788"/>
  </r>
  <r>
    <s v="Helene Bouts"/>
    <s v="Male"/>
    <s v="Male"/>
    <s v="Sales"/>
    <n v="70380"/>
    <n v="70380"/>
    <s v="Below Minimum"/>
    <s v="₦70,000 - ₦79,999"/>
    <x v="0"/>
    <s v="Good"/>
    <n v="4"/>
    <n v="0.15"/>
    <n v="10557"/>
    <n v="80937"/>
  </r>
  <r>
    <s v="Eleni O'Quin"/>
    <s v="Male"/>
    <s v="Male"/>
    <s v="Legal"/>
    <n v="89020"/>
    <n v="89020"/>
    <s v="Below Minimum"/>
    <s v="₦80,000 - ₦89,999"/>
    <x v="0"/>
    <s v="Average"/>
    <n v="3"/>
    <n v="0.1"/>
    <n v="8902"/>
    <n v="97922"/>
  </r>
  <r>
    <s v="Alic Bagg"/>
    <s v="Male"/>
    <s v="Male"/>
    <s v="Legal"/>
    <n v="113750"/>
    <n v="113750"/>
    <s v="Compliant"/>
    <s v="₦110,000 - ₦119,999"/>
    <x v="2"/>
    <s v="Average"/>
    <n v="3"/>
    <n v="0.1"/>
    <n v="11375"/>
    <n v="125125"/>
  </r>
  <r>
    <s v="Maible Azemar"/>
    <s v="Male"/>
    <s v="Undisclosed"/>
    <s v="Accounting"/>
    <n v="113750"/>
    <n v="113750"/>
    <s v="Compliant"/>
    <s v="₦110,000 - ₦119,999"/>
    <x v="2"/>
    <s v="Average"/>
    <n v="3"/>
    <n v="0.1"/>
    <n v="11375"/>
    <n v="125125"/>
  </r>
  <r>
    <s v="Abran Danielsky"/>
    <s v="Female"/>
    <s v="Female"/>
    <s v="Engineering"/>
    <n v="32720"/>
    <n v="32720"/>
    <s v="Below Minimum"/>
    <s v="₦30,000 - ₦39,999"/>
    <x v="2"/>
    <s v="Average"/>
    <n v="3"/>
    <n v="0.1"/>
    <n v="3272"/>
    <n v="35992"/>
  </r>
  <r>
    <s v="Halette Yesenev"/>
    <s v="Male"/>
    <s v="Male"/>
    <s v="Services"/>
    <n v="61920"/>
    <n v="61920"/>
    <s v="Below Minimum"/>
    <s v="₦60,000 - ₦69,999"/>
    <x v="2"/>
    <s v="Average"/>
    <n v="3"/>
    <n v="0.1"/>
    <n v="6192"/>
    <n v="68112"/>
  </r>
  <r>
    <s v="Cleveland Pottiphar"/>
    <s v="Female"/>
    <s v="Female"/>
    <s v="Marketing"/>
    <n v="74600"/>
    <n v="74600"/>
    <s v="Below Minimum"/>
    <s v="₦70,000 - ₦79,999"/>
    <x v="0"/>
    <s v="Very Good"/>
    <n v="5"/>
    <n v="0.2"/>
    <n v="14920"/>
    <n v="89520"/>
  </r>
  <r>
    <s v="Osborn Pawle"/>
    <s v="Male"/>
    <s v="Male"/>
    <s v="Training"/>
    <n v="38030"/>
    <n v="38030"/>
    <s v="Below Minimum"/>
    <s v="₦30,000 - ₦39,999"/>
    <x v="1"/>
    <s v="Average"/>
    <n v="3"/>
    <n v="0.1"/>
    <n v="3803"/>
    <n v="41833"/>
  </r>
  <r>
    <s v="Chas Happel"/>
    <s v="Female"/>
    <s v="Female"/>
    <s v="Services"/>
    <n v="30940"/>
    <n v="30940"/>
    <s v="Below Minimum"/>
    <s v="₦30,000 - ₦39,999"/>
    <x v="2"/>
    <s v="Very Poor"/>
    <n v="1"/>
    <n v="0.02"/>
    <n v="618.80000000000007"/>
    <n v="31558.799999999999"/>
  </r>
  <r>
    <s v="Roth Bourget"/>
    <s v="Male"/>
    <s v="Male"/>
    <s v="Services"/>
    <n v="28870"/>
    <n v="28870"/>
    <s v="Below Minimum"/>
    <s v="₦20,000 - ₦29,999"/>
    <x v="2"/>
    <s v="Average"/>
    <n v="3"/>
    <n v="0.1"/>
    <n v="2887"/>
    <n v="31757"/>
  </r>
  <r>
    <s v="Maisie Shotboulte"/>
    <s v="Female"/>
    <s v="Female"/>
    <s v="Marketing"/>
    <n v="71210"/>
    <n v="71210"/>
    <s v="Below Minimum"/>
    <s v="₦70,000 - ₦79,999"/>
    <x v="1"/>
    <s v="Very Good"/>
    <n v="5"/>
    <n v="0.2"/>
    <n v="14242"/>
    <n v="85452"/>
  </r>
  <r>
    <s v="Felita Whitloe"/>
    <s v="Male"/>
    <s v="Male"/>
    <s v="Training"/>
    <n v="63450"/>
    <n v="63450"/>
    <s v="Below Minimum"/>
    <s v="₦60,000 - ₦69,999"/>
    <x v="2"/>
    <s v="Good"/>
    <n v="4"/>
    <n v="0.15"/>
    <n v="9517.5"/>
    <n v="72967.5"/>
  </r>
  <r>
    <s v="Cindi McDuffy"/>
    <s v="Female"/>
    <s v="Female"/>
    <s v="Services"/>
    <n v="87930"/>
    <n v="87930"/>
    <s v="Below Minimum"/>
    <s v="₦80,000 - ₦89,999"/>
    <x v="1"/>
    <s v="Very Poor"/>
    <n v="1"/>
    <n v="0.02"/>
    <n v="1758.6000000000001"/>
    <n v="89688.6"/>
  </r>
  <r>
    <s v="Murry Dryburgh"/>
    <s v="Male"/>
    <s v="Male"/>
    <s v="Research and Development"/>
    <n v="69070"/>
    <n v="69070"/>
    <s v="Below Minimum"/>
    <s v="₦60,000 - ₦69,999"/>
    <x v="1"/>
    <s v="Average"/>
    <n v="3"/>
    <n v="0.1"/>
    <n v="6907"/>
    <n v="75977"/>
  </r>
  <r>
    <s v="Dorise Labat"/>
    <s v="Male"/>
    <s v="Male"/>
    <s v="Business Development"/>
    <n v="101610"/>
    <n v="101610"/>
    <s v="Compliant"/>
    <s v="₦100,000 - ₦109,999"/>
    <x v="2"/>
    <s v="Average"/>
    <n v="3"/>
    <n v="0.1"/>
    <n v="10161"/>
    <n v="111771"/>
  </r>
  <r>
    <s v="Hephzibah Summerell"/>
    <s v="Female"/>
    <s v="Female"/>
    <s v="Services"/>
    <n v="28310"/>
    <n v="28310"/>
    <s v="Below Minimum"/>
    <s v="₦20,000 - ₦29,999"/>
    <x v="1"/>
    <s v="Average"/>
    <n v="3"/>
    <n v="0.1"/>
    <n v="2831"/>
    <n v="31141"/>
  </r>
  <r>
    <s v="Alyosha Riquet"/>
    <s v="Male"/>
    <s v="Male"/>
    <s v="Legal"/>
    <n v="89840"/>
    <n v="89840"/>
    <s v="Below Minimum"/>
    <s v="₦80,000 - ₦89,999"/>
    <x v="1"/>
    <s v="Very Good"/>
    <n v="5"/>
    <n v="0.2"/>
    <n v="17968"/>
    <n v="107808"/>
  </r>
  <r>
    <s v="Maximo Ungerecht"/>
    <s v="Male"/>
    <s v="Male"/>
    <s v="Support"/>
    <n v="96250"/>
    <n v="96250"/>
    <s v="Compliant"/>
    <s v="₦90,000 - ₦99,999"/>
    <x v="0"/>
    <s v="Average"/>
    <n v="3"/>
    <n v="0.1"/>
    <n v="9625"/>
    <n v="105875"/>
  </r>
  <r>
    <s v="Lezlie Balmann"/>
    <s v="Male"/>
    <s v="Male"/>
    <s v="Product Management"/>
    <n v="112460"/>
    <n v="112460"/>
    <s v="Compliant"/>
    <s v="₦110,000 - ₦119,999"/>
    <x v="2"/>
    <s v="Poor"/>
    <n v="2"/>
    <n v="0.05"/>
    <n v="5623"/>
    <n v="118083"/>
  </r>
  <r>
    <s v="Benny Karolovsky"/>
    <s v="Undisclosed"/>
    <s v="Undisclosed"/>
    <s v="Human Resources"/>
    <n v="115440"/>
    <n v="115440"/>
    <s v="Compliant"/>
    <s v="₦110,000 - ₦119,999"/>
    <x v="1"/>
    <s v="Average"/>
    <n v="3"/>
    <n v="0.1"/>
    <n v="11544"/>
    <n v="126984"/>
  </r>
  <r>
    <s v="Gretchen Callow"/>
    <s v="Female"/>
    <s v="Female"/>
    <s v="Training"/>
    <n v="33920"/>
    <n v="33920"/>
    <s v="Below Minimum"/>
    <s v="₦30,000 - ₦39,999"/>
    <x v="2"/>
    <s v="Average"/>
    <n v="3"/>
    <n v="0.1"/>
    <n v="3392"/>
    <n v="37312"/>
  </r>
  <r>
    <s v="Candace Hanlon"/>
    <s v="Male"/>
    <s v="Male"/>
    <s v="Support"/>
    <n v="46280"/>
    <n v="46280"/>
    <s v="Below Minimum"/>
    <s v="₦40,000 - ₦49,999"/>
    <x v="0"/>
    <s v="Average"/>
    <n v="3"/>
    <n v="0.1"/>
    <n v="4628"/>
    <n v="50908"/>
  </r>
  <r>
    <s v="Oby Sorrel"/>
    <s v="Female"/>
    <s v="Female"/>
    <s v="Support"/>
    <n v="58940"/>
    <n v="58940"/>
    <s v="Below Minimum"/>
    <s v="₦50,000 - ₦59,999"/>
    <x v="2"/>
    <s v="Average"/>
    <n v="3"/>
    <n v="0.1"/>
    <n v="5894"/>
    <n v="64834"/>
  </r>
  <r>
    <s v="Cecilia Marshalleck"/>
    <s v="Female"/>
    <s v="Female"/>
    <s v="Marketing"/>
    <n v="118980"/>
    <n v="118980"/>
    <s v="Compliant"/>
    <s v="₦110,000 - ₦119,999"/>
    <x v="1"/>
    <s v="Not Rated"/>
    <n v="0"/>
    <n v="0"/>
    <n v="0"/>
    <n v="118980"/>
  </r>
  <r>
    <s v="Antonetta Coggeshall"/>
    <s v="Male"/>
    <s v="Male"/>
    <s v="Sales"/>
    <n v="96750"/>
    <n v="96750"/>
    <s v="Compliant"/>
    <s v="₦90,000 - ₦99,999"/>
    <x v="2"/>
    <s v="Average"/>
    <n v="3"/>
    <n v="0.1"/>
    <n v="9675"/>
    <n v="106425"/>
  </r>
  <r>
    <s v="Purcell Le Pine"/>
    <s v="Undisclosed"/>
    <s v="Undisclosed"/>
    <s v="Legal"/>
    <n v="101220"/>
    <n v="101220"/>
    <s v="Compliant"/>
    <s v="₦100,000 - ₦109,999"/>
    <x v="2"/>
    <s v="Good"/>
    <n v="4"/>
    <n v="0.15"/>
    <n v="15183"/>
    <n v="116403"/>
  </r>
  <r>
    <s v="Archibald Dyzart"/>
    <s v="Male"/>
    <s v="Male"/>
    <s v="Product Management"/>
    <n v="63020"/>
    <n v="63020"/>
    <s v="Below Minimum"/>
    <s v="₦60,000 - ₦69,999"/>
    <x v="1"/>
    <s v="Average"/>
    <n v="3"/>
    <n v="0.1"/>
    <n v="6302"/>
    <n v="69322"/>
  </r>
  <r>
    <s v="Lil Ibberson"/>
    <s v="Male"/>
    <s v="Male"/>
    <s v="Business Development"/>
    <n v="75920"/>
    <n v="75920"/>
    <s v="Below Minimum"/>
    <s v="₦70,000 - ₦79,999"/>
    <x v="2"/>
    <s v="Good"/>
    <n v="4"/>
    <n v="0.15"/>
    <n v="11388"/>
    <n v="87308"/>
  </r>
  <r>
    <s v="Karita Vasyanin"/>
    <s v="Male"/>
    <s v="Male"/>
    <s v="Legal"/>
    <n v="93080"/>
    <n v="93080"/>
    <s v="Compliant"/>
    <s v="₦90,000 - ₦99,999"/>
    <x v="0"/>
    <s v="Average"/>
    <n v="3"/>
    <n v="0.1"/>
    <n v="9308"/>
    <n v="102388"/>
  </r>
  <r>
    <s v="Joaquin McVitty"/>
    <s v="Male"/>
    <s v="Male"/>
    <s v="Sales"/>
    <n v="68860"/>
    <n v="68860"/>
    <s v="Below Minimum"/>
    <s v="₦60,000 - ₦69,999"/>
    <x v="0"/>
    <s v="Good"/>
    <n v="4"/>
    <n v="0.15"/>
    <n v="10329"/>
    <n v="79189"/>
  </r>
  <r>
    <s v="Collen Dunbleton"/>
    <s v="Male"/>
    <s v="Male"/>
    <s v="Engineering"/>
    <n v="118980"/>
    <n v="118980"/>
    <s v="Compliant"/>
    <s v="₦110,000 - ₦119,999"/>
    <x v="1"/>
    <s v="Poor"/>
    <n v="2"/>
    <n v="0.05"/>
    <n v="5949"/>
    <n v="124929"/>
  </r>
  <r>
    <s v="Alysa Wankling"/>
    <s v="Undisclosed"/>
    <s v="Undisclosed"/>
    <s v="Legal"/>
    <n v="106460"/>
    <n v="106460"/>
    <s v="Compliant"/>
    <s v="₦100,000 - ₦109,999"/>
    <x v="0"/>
    <s v="Good"/>
    <n v="4"/>
    <n v="0.15"/>
    <n v="15969"/>
    <n v="122429"/>
  </r>
  <r>
    <s v="Ardella Dyment"/>
    <s v="Female"/>
    <s v="Female"/>
    <s v="Business Development"/>
    <n v="70650"/>
    <n v="70650"/>
    <s v="Below Minimum"/>
    <s v="₦70,000 - ₦79,999"/>
    <x v="2"/>
    <s v="Good"/>
    <n v="4"/>
    <n v="0.15"/>
    <n v="10597.5"/>
    <n v="81247.5"/>
  </r>
  <r>
    <s v="Ryun Fasset"/>
    <s v="Male"/>
    <s v="Undisclosed"/>
    <s v="Unknown"/>
    <n v="101120"/>
    <n v="101120"/>
    <s v="Compliant"/>
    <s v="₦100,000 - ₦109,999"/>
    <x v="2"/>
    <s v="Very Good"/>
    <n v="5"/>
    <n v="0.2"/>
    <n v="20224"/>
    <n v="121344"/>
  </r>
  <r>
    <s v="Rodina Drinan"/>
    <s v="Female"/>
    <s v="Female"/>
    <s v="Sales"/>
    <n v="77050"/>
    <n v="77050"/>
    <s v="Below Minimum"/>
    <s v="₦70,000 - ₦79,999"/>
    <x v="1"/>
    <s v="Good"/>
    <n v="4"/>
    <n v="0.15"/>
    <n v="11557.5"/>
    <n v="88607.5"/>
  </r>
  <r>
    <s v="Louise Lamming"/>
    <s v="Female"/>
    <s v="Female"/>
    <s v="Sales"/>
    <n v="41930"/>
    <n v="41930"/>
    <s v="Below Minimum"/>
    <s v="₦40,000 - ₦49,999"/>
    <x v="1"/>
    <s v="Poor"/>
    <n v="2"/>
    <n v="0.05"/>
    <n v="2096.5"/>
    <n v="44026.5"/>
  </r>
  <r>
    <s v="Marga Lorenzo"/>
    <s v="Female"/>
    <s v="Female"/>
    <s v="Legal"/>
    <n v="89360"/>
    <n v="89360"/>
    <s v="Below Minimum"/>
    <s v="₦80,000 - ₦89,999"/>
    <x v="1"/>
    <s v="Good"/>
    <n v="4"/>
    <n v="0.15"/>
    <n v="13404"/>
    <n v="102764"/>
  </r>
  <r>
    <s v="Alvie Keming"/>
    <s v="Female"/>
    <s v="Female"/>
    <s v="Legal"/>
    <n v="37840"/>
    <n v="37840"/>
    <s v="Below Minimum"/>
    <s v="₦30,000 - ₦39,999"/>
    <x v="2"/>
    <s v="Poor"/>
    <n v="2"/>
    <n v="0.05"/>
    <n v="1892"/>
    <n v="39732"/>
  </r>
  <r>
    <s v="Sheff Gerdts"/>
    <s v="Male"/>
    <s v="Male"/>
    <s v="Business Development"/>
    <n v="89160"/>
    <n v="89160"/>
    <s v="Below Minimum"/>
    <s v="₦80,000 - ₦89,999"/>
    <x v="1"/>
    <s v="Average"/>
    <n v="3"/>
    <n v="0.1"/>
    <n v="8916"/>
    <n v="98076"/>
  </r>
  <r>
    <s v="Josie Barnson"/>
    <s v="Female"/>
    <s v="Female"/>
    <s v="Training"/>
    <n v="74110"/>
    <n v="74110"/>
    <s v="Below Minimum"/>
    <s v="₦70,000 - ₦79,999"/>
    <x v="2"/>
    <s v="Very Good"/>
    <n v="5"/>
    <n v="0.2"/>
    <n v="14822"/>
    <n v="88932"/>
  </r>
  <r>
    <s v="Petey Probey"/>
    <s v="Male"/>
    <s v="Male"/>
    <s v="Services"/>
    <n v="31630"/>
    <n v="31630"/>
    <s v="Below Minimum"/>
    <s v="₦30,000 - ₦39,999"/>
    <x v="2"/>
    <s v="Poor"/>
    <n v="2"/>
    <n v="0.05"/>
    <n v="1581.5"/>
    <n v="33211.5"/>
  </r>
  <r>
    <s v="Shelbi Aldin"/>
    <s v="Female"/>
    <s v="Female"/>
    <s v="Research and Development"/>
    <n v="40910"/>
    <n v="40910"/>
    <s v="Below Minimum"/>
    <s v="₦40,000 - ₦49,999"/>
    <x v="1"/>
    <s v="Poor"/>
    <n v="2"/>
    <n v="0.05"/>
    <n v="2045.5"/>
    <n v="42955.5"/>
  </r>
  <r>
    <s v="Estell Kingsland"/>
    <s v="Male"/>
    <s v="Male"/>
    <s v="Sales"/>
    <n v="32190"/>
    <n v="32190"/>
    <s v="Below Minimum"/>
    <s v="₦30,000 - ₦39,999"/>
    <x v="2"/>
    <s v="Average"/>
    <n v="3"/>
    <n v="0.1"/>
    <n v="3219"/>
    <n v="35409"/>
  </r>
  <r>
    <s v="Lea Chaplin"/>
    <s v="Female"/>
    <s v="Female"/>
    <s v="Human Resources"/>
    <n v="73490"/>
    <n v="73490"/>
    <s v="Below Minimum"/>
    <s v="₦70,000 - ₦79,999"/>
    <x v="2"/>
    <s v="Poor"/>
    <n v="2"/>
    <n v="0.05"/>
    <n v="3674.5"/>
    <n v="77164.5"/>
  </r>
  <r>
    <s v="Onofredo Hassan"/>
    <s v="Male"/>
    <s v="Male"/>
    <s v="Product Management"/>
    <n v="52220"/>
    <n v="52220"/>
    <s v="Below Minimum"/>
    <s v="₦50,000 - ₦59,999"/>
    <x v="2"/>
    <s v="Average"/>
    <n v="3"/>
    <n v="0.1"/>
    <n v="5222"/>
    <n v="57442"/>
  </r>
  <r>
    <s v="Hyacinthie Braybrooke"/>
    <s v="Female"/>
    <s v="Female"/>
    <s v="Support"/>
    <n v="68900"/>
    <n v="68900"/>
    <s v="Below Minimum"/>
    <s v="₦60,000 - ₦69,999"/>
    <x v="1"/>
    <s v="Average"/>
    <n v="3"/>
    <n v="0.1"/>
    <n v="6890"/>
    <n v="75790"/>
  </r>
  <r>
    <s v="Agnes Collicott"/>
    <s v="Female"/>
    <s v="Female"/>
    <s v="Sales"/>
    <n v="83750"/>
    <n v="83750"/>
    <s v="Below Minimum"/>
    <s v="₦80,000 - ₦89,999"/>
    <x v="1"/>
    <s v="Average"/>
    <n v="3"/>
    <n v="0.1"/>
    <n v="8375"/>
    <n v="92125"/>
  </r>
  <r>
    <s v="Margarete Blasing"/>
    <s v="Male"/>
    <s v="Male"/>
    <s v="Support"/>
    <n v="110970"/>
    <n v="110970"/>
    <s v="Compliant"/>
    <s v="₦110,000 - ₦119,999"/>
    <x v="2"/>
    <s v="Not Rated"/>
    <n v="0"/>
    <n v="0"/>
    <n v="0"/>
    <n v="110970"/>
  </r>
  <r>
    <s v="Patience Noot"/>
    <s v="Female"/>
    <s v="Female"/>
    <s v="Business Development"/>
    <n v="49520"/>
    <n v="49520"/>
    <s v="Below Minimum"/>
    <s v="₦40,000 - ₦49,999"/>
    <x v="1"/>
    <s v="Average"/>
    <n v="3"/>
    <n v="0.1"/>
    <n v="4952"/>
    <n v="54472"/>
  </r>
  <r>
    <s v="Charmane Heistermann"/>
    <s v="Female"/>
    <s v="Female"/>
    <s v="Business Development"/>
    <n v="86560"/>
    <n v="86560"/>
    <s v="Below Minimum"/>
    <s v="₦80,000 - ₦89,999"/>
    <x v="2"/>
    <s v="Average"/>
    <n v="3"/>
    <n v="0.1"/>
    <n v="8656"/>
    <n v="95216"/>
  </r>
  <r>
    <s v="Jamal Beagen"/>
    <s v="Female"/>
    <s v="Female"/>
    <s v="Support"/>
    <n v="35830"/>
    <n v="35830"/>
    <s v="Below Minimum"/>
    <s v="₦30,000 - ₦39,999"/>
    <x v="2"/>
    <s v="Average"/>
    <n v="3"/>
    <n v="0.1"/>
    <n v="3583"/>
    <n v="39413"/>
  </r>
  <r>
    <s v="Brigid Jeffrey"/>
    <s v="Female"/>
    <s v="Female"/>
    <s v="Support"/>
    <n v="53910"/>
    <n v="53910"/>
    <s v="Below Minimum"/>
    <s v="₦50,000 - ₦59,999"/>
    <x v="2"/>
    <s v="Good"/>
    <n v="4"/>
    <n v="0.15"/>
    <n v="8086.5"/>
    <n v="61996.5"/>
  </r>
  <r>
    <s v="Nelli Schoolfield"/>
    <s v="Female"/>
    <s v="Female"/>
    <s v="Engineering"/>
    <n v="109870"/>
    <n v="109870"/>
    <s v="Compliant"/>
    <s v="₦100,000 - ₦109,999"/>
    <x v="2"/>
    <s v="Average"/>
    <n v="3"/>
    <n v="0.1"/>
    <n v="10987"/>
    <n v="120857"/>
  </r>
  <r>
    <s v="Abigael Basire"/>
    <s v="Male"/>
    <s v="Male"/>
    <s v="Engineering"/>
    <n v="61620"/>
    <n v="61620"/>
    <s v="Below Minimum"/>
    <s v="₦60,000 - ₦69,999"/>
    <x v="1"/>
    <s v="Average"/>
    <n v="3"/>
    <n v="0.1"/>
    <n v="6162"/>
    <n v="67782"/>
  </r>
  <r>
    <s v="Anjanette Ferre"/>
    <s v="Undisclosed"/>
    <s v="Undisclosed"/>
    <s v="Human Resources"/>
    <n v="67960"/>
    <n v="67960"/>
    <s v="Below Minimum"/>
    <s v="₦60,000 - ₦69,999"/>
    <x v="1"/>
    <s v="Average"/>
    <n v="3"/>
    <n v="0.1"/>
    <n v="6796"/>
    <n v="74756"/>
  </r>
  <r>
    <s v="Mackenzie Hannis"/>
    <s v="Female"/>
    <s v="Female"/>
    <s v="Training"/>
    <n v="57000"/>
    <n v="57000"/>
    <s v="Below Minimum"/>
    <s v="₦50,000 - ₦59,999"/>
    <x v="1"/>
    <s v="Very Poor"/>
    <n v="1"/>
    <n v="0.02"/>
    <n v="1140"/>
    <n v="58140"/>
  </r>
  <r>
    <s v="Ambros Murthwaite"/>
    <s v="Male"/>
    <s v="Male"/>
    <s v="Sales"/>
    <n v="70610"/>
    <n v="70610"/>
    <s v="Below Minimum"/>
    <s v="₦70,000 - ₦79,999"/>
    <x v="0"/>
    <s v="Average"/>
    <n v="3"/>
    <n v="0.1"/>
    <n v="7061"/>
    <n v="77671"/>
  </r>
  <r>
    <s v="Lek Scamaden"/>
    <s v="Female"/>
    <s v="Female"/>
    <s v="Training"/>
    <n v="51860"/>
    <n v="51860"/>
    <s v="Below Minimum"/>
    <s v="₦50,000 - ₦59,999"/>
    <x v="1"/>
    <s v="Good"/>
    <n v="4"/>
    <n v="0.15"/>
    <n v="7779"/>
    <n v="59639"/>
  </r>
  <r>
    <s v="Jehu Rudeforth"/>
    <s v="Female"/>
    <s v="Female"/>
    <s v="Engineering"/>
    <n v="60130"/>
    <n v="60130"/>
    <s v="Below Minimum"/>
    <s v="₦60,000 - ₦69,999"/>
    <x v="1"/>
    <s v="Average"/>
    <n v="3"/>
    <n v="0.1"/>
    <n v="6013"/>
    <n v="66143"/>
  </r>
  <r>
    <s v="Bert Yaakov"/>
    <s v="Male"/>
    <s v="Male"/>
    <s v="Research and Development"/>
    <n v="72040"/>
    <n v="72040"/>
    <s v="Below Minimum"/>
    <s v="₦70,000 - ₦79,999"/>
    <x v="2"/>
    <s v="Poor"/>
    <n v="2"/>
    <n v="0.05"/>
    <n v="3602"/>
    <n v="75642"/>
  </r>
  <r>
    <s v="Bordy Yatman"/>
    <s v="Female"/>
    <s v="Female"/>
    <s v="Product Management"/>
    <n v="108450"/>
    <n v="108450"/>
    <s v="Compliant"/>
    <s v="₦100,000 - ₦109,999"/>
    <x v="0"/>
    <s v="Good"/>
    <n v="4"/>
    <n v="0.15"/>
    <n v="16267.5"/>
    <n v="124717.5"/>
  </r>
  <r>
    <s v="Georgie Caress"/>
    <s v="Male"/>
    <s v="Male"/>
    <s v="Marketing"/>
    <n v="58260"/>
    <n v="58260"/>
    <s v="Below Minimum"/>
    <s v="₦50,000 - ₦59,999"/>
    <x v="1"/>
    <s v="Average"/>
    <n v="3"/>
    <n v="0.1"/>
    <n v="5826"/>
    <n v="64086"/>
  </r>
  <r>
    <s v="Mollie Hanway"/>
    <s v="Male"/>
    <s v="Undisclosed"/>
    <s v="Unknown"/>
    <n v="112650"/>
    <n v="112650"/>
    <s v="Compliant"/>
    <s v="₦110,000 - ₦119,999"/>
    <x v="0"/>
    <s v="Average"/>
    <n v="3"/>
    <n v="0.1"/>
    <n v="11265"/>
    <n v="123915"/>
  </r>
  <r>
    <s v="Krysta Elacoate"/>
    <s v="Male"/>
    <s v="Male"/>
    <s v="Human Resources"/>
    <n v="106930"/>
    <n v="106930"/>
    <s v="Compliant"/>
    <s v="₦100,000 - ₦109,999"/>
    <x v="2"/>
    <s v="Average"/>
    <n v="3"/>
    <n v="0.1"/>
    <n v="10693"/>
    <n v="117623"/>
  </r>
  <r>
    <s v="Jolynn Lumbley"/>
    <s v="Undisclosed"/>
    <s v="Undisclosed"/>
    <s v="Research and Development"/>
    <n v="70020"/>
    <n v="70020"/>
    <s v="Below Minimum"/>
    <s v="₦70,000 - ₦79,999"/>
    <x v="1"/>
    <s v="Average"/>
    <n v="3"/>
    <n v="0.1"/>
    <n v="7002"/>
    <n v="77022"/>
  </r>
  <r>
    <s v="Gwendolyn Chrippes"/>
    <s v="Male"/>
    <s v="Undisclosed"/>
    <s v="Engineering"/>
    <n v="70020"/>
    <n v="70020"/>
    <s v="Below Minimum"/>
    <s v="₦70,000 - ₦79,999"/>
    <x v="1"/>
    <s v="Good"/>
    <n v="4"/>
    <n v="0.15"/>
    <n v="10503"/>
    <n v="80523"/>
  </r>
  <r>
    <s v="Blythe Clipston"/>
    <s v="Female"/>
    <s v="Female"/>
    <s v="Human Resources"/>
    <n v="35670"/>
    <n v="35670"/>
    <s v="Below Minimum"/>
    <s v="₦30,000 - ₦39,999"/>
    <x v="2"/>
    <s v="Average"/>
    <n v="3"/>
    <n v="0.1"/>
    <n v="3567"/>
    <n v="39237"/>
  </r>
  <r>
    <s v="Sisely Hatchman"/>
    <s v="Female"/>
    <s v="Undisclosed"/>
    <s v="Sales"/>
    <n v="35670"/>
    <n v="35670"/>
    <s v="Below Minimum"/>
    <s v="₦30,000 - ₦39,999"/>
    <x v="2"/>
    <s v="Average"/>
    <n v="3"/>
    <n v="0.1"/>
    <n v="3567"/>
    <n v="39237"/>
  </r>
  <r>
    <s v="Alicea Pudsall"/>
    <s v="Male"/>
    <s v="Male"/>
    <s v="Accounting"/>
    <n v="67630"/>
    <n v="67630"/>
    <s v="Below Minimum"/>
    <s v="₦60,000 - ₦69,999"/>
    <x v="1"/>
    <s v="Average"/>
    <n v="3"/>
    <n v="0.1"/>
    <n v="6763"/>
    <n v="74393"/>
  </r>
  <r>
    <s v="Karee Ruslinge"/>
    <s v="Female"/>
    <s v="Female"/>
    <s v="Human Resources"/>
    <n v="82300"/>
    <n v="82300"/>
    <s v="Below Minimum"/>
    <s v="₦80,000 - ₦89,999"/>
    <x v="2"/>
    <s v="Not Rated"/>
    <n v="0"/>
    <n v="0"/>
    <n v="0"/>
    <n v="82300"/>
  </r>
  <r>
    <s v="Wilone O'Kielt"/>
    <s v="Female"/>
    <s v="Female"/>
    <s v="Business Development"/>
    <n v="114870"/>
    <n v="114870"/>
    <s v="Compliant"/>
    <s v="₦110,000 - ₦119,999"/>
    <x v="0"/>
    <s v="Not Rated"/>
    <n v="0"/>
    <n v="0"/>
    <n v="0"/>
    <n v="114870"/>
  </r>
  <r>
    <s v="Justino Chapiro"/>
    <s v="Male"/>
    <s v="Male"/>
    <s v="Sales"/>
    <n v="71030"/>
    <n v="71030"/>
    <s v="Below Minimum"/>
    <s v="₦70,000 - ₦79,999"/>
    <x v="0"/>
    <s v="Average"/>
    <n v="3"/>
    <n v="0.1"/>
    <n v="7103"/>
    <n v="78133"/>
  </r>
  <r>
    <s v="Maritsa Marusic"/>
    <s v="Male"/>
    <s v="Male"/>
    <s v="Research and Development"/>
    <n v="52750"/>
    <n v="52750"/>
    <s v="Below Minimum"/>
    <s v="₦50,000 - ₦59,999"/>
    <x v="1"/>
    <s v="Average"/>
    <n v="3"/>
    <n v="0.1"/>
    <n v="5275"/>
    <n v="58025"/>
  </r>
  <r>
    <s v="Sisely Gatsby"/>
    <s v="Female"/>
    <s v="Female"/>
    <s v="Support"/>
    <n v="85670"/>
    <n v="85670"/>
    <s v="Below Minimum"/>
    <s v="₦80,000 - ₦89,999"/>
    <x v="2"/>
    <s v="Average"/>
    <n v="3"/>
    <n v="0.1"/>
    <n v="8567"/>
    <n v="94237"/>
  </r>
  <r>
    <s v="Shantee D'Antonio"/>
    <s v="Female"/>
    <s v="Undisclosed"/>
    <s v="Product Management"/>
    <n v="85670"/>
    <n v="85670"/>
    <s v="Below Minimum"/>
    <s v="₦80,000 - ₦89,999"/>
    <x v="2"/>
    <s v="Good"/>
    <n v="4"/>
    <n v="0.15"/>
    <n v="12850.5"/>
    <n v="98520.5"/>
  </r>
  <r>
    <s v="Blaire Ruckman"/>
    <s v="Male"/>
    <s v="Male"/>
    <s v="Business Development"/>
    <n v="61700"/>
    <n v="61700"/>
    <s v="Below Minimum"/>
    <s v="₦60,000 - ₦69,999"/>
    <x v="2"/>
    <s v="Average"/>
    <n v="3"/>
    <n v="0.1"/>
    <n v="6170"/>
    <n v="67870"/>
  </r>
  <r>
    <s v="William Coveny"/>
    <s v="Male"/>
    <s v="Male"/>
    <s v="Legal"/>
    <n v="66140"/>
    <n v="66140"/>
    <s v="Below Minimum"/>
    <s v="₦60,000 - ₦69,999"/>
    <x v="1"/>
    <s v="Good"/>
    <n v="4"/>
    <n v="0.15"/>
    <n v="9921"/>
    <n v="76061"/>
  </r>
  <r>
    <s v="Packston Joanic"/>
    <s v="Male"/>
    <s v="Male"/>
    <s v="Marketing"/>
    <n v="51860"/>
    <n v="51860"/>
    <s v="Below Minimum"/>
    <s v="₦50,000 - ₦59,999"/>
    <x v="2"/>
    <s v="Good"/>
    <n v="4"/>
    <n v="0.15"/>
    <n v="7779"/>
    <n v="59639"/>
  </r>
  <r>
    <s v="Joana Bartocci"/>
    <s v="Male"/>
    <s v="Male"/>
    <s v="Human Resources"/>
    <n v="52670"/>
    <n v="52670"/>
    <s v="Below Minimum"/>
    <s v="₦50,000 - ₦59,999"/>
    <x v="1"/>
    <s v="Average"/>
    <n v="3"/>
    <n v="0.1"/>
    <n v="5267"/>
    <n v="57937"/>
  </r>
  <r>
    <s v="Sile Whorton"/>
    <s v="Female"/>
    <s v="Female"/>
    <s v="Legal"/>
    <n v="61210"/>
    <n v="61210"/>
    <s v="Below Minimum"/>
    <s v="₦60,000 - ₦69,999"/>
    <x v="2"/>
    <s v="Not Rated"/>
    <n v="0"/>
    <n v="0"/>
    <n v="0"/>
    <n v="61210"/>
  </r>
  <r>
    <s v="Billi Fellgate"/>
    <s v="Female"/>
    <s v="Female"/>
    <s v="Business Development"/>
    <n v="68980"/>
    <n v="68980"/>
    <s v="Below Minimum"/>
    <s v="₦60,000 - ₦69,999"/>
    <x v="2"/>
    <s v="Average"/>
    <n v="3"/>
    <n v="0.1"/>
    <n v="6898"/>
    <n v="75878"/>
  </r>
  <r>
    <s v="Franchot Crocken"/>
    <s v="Female"/>
    <s v="Female"/>
    <s v="Accounting"/>
    <n v="29610"/>
    <n v="29610"/>
    <s v="Below Minimum"/>
    <s v="₦20,000 - ₦29,999"/>
    <x v="1"/>
    <s v="Average"/>
    <n v="3"/>
    <n v="0.1"/>
    <n v="2961"/>
    <n v="32571"/>
  </r>
  <r>
    <s v="Cletus McGarahan"/>
    <s v="Female"/>
    <s v="Female"/>
    <s v="Engineering"/>
    <n v="114430"/>
    <n v="114430"/>
    <s v="Compliant"/>
    <s v="₦110,000 - ₦119,999"/>
    <x v="0"/>
    <s v="Good"/>
    <n v="4"/>
    <n v="0.15"/>
    <n v="17164.5"/>
    <n v="131594.5"/>
  </r>
  <r>
    <s v="Callie Duckels"/>
    <s v="Male"/>
    <s v="Male"/>
    <s v="Product Management"/>
    <n v="53760"/>
    <n v="53760"/>
    <s v="Below Minimum"/>
    <s v="₦50,000 - ₦59,999"/>
    <x v="1"/>
    <s v="Average"/>
    <n v="3"/>
    <n v="0.1"/>
    <n v="5376"/>
    <n v="59136"/>
  </r>
  <r>
    <s v="Roselle Wandrach"/>
    <s v="Male"/>
    <s v="Male"/>
    <s v="Sales"/>
    <n v="91310"/>
    <n v="91310"/>
    <s v="Compliant"/>
    <s v="₦90,000 - ₦99,999"/>
    <x v="1"/>
    <s v="Average"/>
    <n v="3"/>
    <n v="0.1"/>
    <n v="9131"/>
    <n v="100441"/>
  </r>
  <r>
    <s v="Lishe Casemore"/>
    <s v="Male"/>
    <s v="Male"/>
    <s v="Services"/>
    <n v="117840"/>
    <n v="117840"/>
    <s v="Compliant"/>
    <s v="₦110,000 - ₦119,999"/>
    <x v="2"/>
    <s v="Average"/>
    <n v="3"/>
    <n v="0.1"/>
    <n v="11784"/>
    <n v="129624"/>
  </r>
  <r>
    <s v="Garey Bird"/>
    <s v="Female"/>
    <s v="Female"/>
    <s v="Product Management"/>
    <n v="31830"/>
    <n v="31830"/>
    <s v="Below Minimum"/>
    <s v="₦30,000 - ₦39,999"/>
    <x v="0"/>
    <s v="Average"/>
    <n v="3"/>
    <n v="0.1"/>
    <n v="3183"/>
    <n v="35013"/>
  </r>
  <r>
    <s v="Toby Micklewright"/>
    <s v="Male"/>
    <s v="Male"/>
    <s v="Legal"/>
    <n v="32980"/>
    <n v="32980"/>
    <s v="Below Minimum"/>
    <s v="₦30,000 - ₦39,999"/>
    <x v="0"/>
    <s v="Not Rated"/>
    <n v="0"/>
    <n v="0"/>
    <n v="0"/>
    <n v="32980"/>
  </r>
  <r>
    <s v="Dell Molloy"/>
    <s v="Male"/>
    <s v="Male"/>
    <s v="Engineering"/>
    <n v="47360"/>
    <n v="47360"/>
    <s v="Below Minimum"/>
    <s v="₦40,000 - ₦49,999"/>
    <x v="1"/>
    <s v="Poor"/>
    <n v="2"/>
    <n v="0.05"/>
    <n v="2368"/>
    <n v="49728"/>
  </r>
  <r>
    <s v="Fidela Dowey"/>
    <s v="Female"/>
    <s v="Female"/>
    <s v="Engineering"/>
    <n v="86740"/>
    <n v="86740"/>
    <s v="Below Minimum"/>
    <s v="₦80,000 - ₦89,999"/>
    <x v="0"/>
    <s v="Very Good"/>
    <n v="5"/>
    <n v="0.2"/>
    <n v="17348"/>
    <n v="104088"/>
  </r>
  <r>
    <s v="Emmanuel Westrey"/>
    <s v="Female"/>
    <s v="Female"/>
    <s v="Support"/>
    <n v="87400"/>
    <n v="87400"/>
    <s v="Below Minimum"/>
    <s v="₦80,000 - ₦89,999"/>
    <x v="2"/>
    <s v="Average"/>
    <n v="3"/>
    <n v="0.1"/>
    <n v="8740"/>
    <n v="96140"/>
  </r>
  <r>
    <s v="Abigael Basire"/>
    <s v="Male"/>
    <s v="Male"/>
    <s v="Engineering"/>
    <n v="61620"/>
    <n v="61620"/>
    <s v="Below Minimum"/>
    <s v="₦60,000 - ₦69,999"/>
    <x v="0"/>
    <s v="Poor"/>
    <n v="2"/>
    <n v="0.05"/>
    <n v="3081"/>
    <n v="64701"/>
  </r>
  <r>
    <s v="Melodie Torresi"/>
    <s v="Female"/>
    <s v="Female"/>
    <s v="Business Development"/>
    <n v="75090"/>
    <n v="75090"/>
    <s v="Below Minimum"/>
    <s v="₦70,000 - ₦79,999"/>
    <x v="0"/>
    <s v="Average"/>
    <n v="3"/>
    <n v="0.1"/>
    <n v="7509"/>
    <n v="82599"/>
  </r>
  <r>
    <s v="Dewie Stodart"/>
    <s v="Male"/>
    <s v="Male"/>
    <s v="Accounting"/>
    <n v="78020"/>
    <n v="78020"/>
    <s v="Below Minimum"/>
    <s v="₦70,000 - ₦79,999"/>
    <x v="2"/>
    <s v="Average"/>
    <n v="3"/>
    <n v="0.1"/>
    <n v="7802"/>
    <n v="85822"/>
  </r>
  <r>
    <s v="Fred Dudeney"/>
    <s v="Male"/>
    <s v="Male"/>
    <s v="Services"/>
    <n v="88690"/>
    <n v="88690"/>
    <s v="Below Minimum"/>
    <s v="₦80,000 - ₦89,999"/>
    <x v="1"/>
    <s v="Very Good"/>
    <n v="5"/>
    <n v="0.2"/>
    <n v="17738"/>
    <n v="106428"/>
  </r>
  <r>
    <s v="Giffer Berlin"/>
    <s v="Female"/>
    <s v="Female"/>
    <s v="Research and Development"/>
    <n v="92340"/>
    <n v="92340"/>
    <s v="Compliant"/>
    <s v="₦90,000 - ₦99,999"/>
    <x v="2"/>
    <s v="Good"/>
    <n v="4"/>
    <n v="0.15"/>
    <n v="13851"/>
    <n v="106191"/>
  </r>
  <r>
    <s v="Bealle Glentworth"/>
    <s v="Male"/>
    <s v="Undisclosed"/>
    <s v="Unknown"/>
    <n v="99480"/>
    <n v="99480"/>
    <s v="Compliant"/>
    <s v="₦90,000 - ₦99,999"/>
    <x v="1"/>
    <s v="Poor"/>
    <n v="2"/>
    <n v="0.05"/>
    <n v="4974"/>
    <n v="104454"/>
  </r>
  <r>
    <s v="Van Tuxwell"/>
    <s v="Female"/>
    <s v="Female"/>
    <s v="Business Development"/>
    <n v="80700"/>
    <n v="80700"/>
    <s v="Below Minimum"/>
    <s v="₦80,000 - ₦89,999"/>
    <x v="1"/>
    <s v="Poor"/>
    <n v="2"/>
    <n v="0.05"/>
    <n v="4035"/>
    <n v="84735"/>
  </r>
  <r>
    <s v="Sarajane Scourge"/>
    <s v="Female"/>
    <s v="Female"/>
    <s v="Business Development"/>
    <n v="58830"/>
    <n v="58830"/>
    <s v="Below Minimum"/>
    <s v="₦50,000 - ₦59,999"/>
    <x v="1"/>
    <s v="Poor"/>
    <n v="2"/>
    <n v="0.05"/>
    <n v="2941.5"/>
    <n v="61771.5"/>
  </r>
  <r>
    <s v="Rose Shurrocks"/>
    <s v="Female"/>
    <s v="Female"/>
    <s v="Research and Development"/>
    <n v="32140"/>
    <n v="32140"/>
    <s v="Below Minimum"/>
    <s v="₦30,000 - ₦39,999"/>
    <x v="2"/>
    <s v="Good"/>
    <n v="4"/>
    <n v="0.15"/>
    <n v="4821"/>
    <n v="36961"/>
  </r>
  <r>
    <s v="Mata Fishley"/>
    <s v="Male"/>
    <s v="Male"/>
    <s v="Accounting"/>
    <n v="102520"/>
    <n v="102520"/>
    <s v="Compliant"/>
    <s v="₦100,000 - ₦109,999"/>
    <x v="1"/>
    <s v="Poor"/>
    <n v="2"/>
    <n v="0.05"/>
    <n v="5126"/>
    <n v="107646"/>
  </r>
  <r>
    <s v="Irvine Blenkin"/>
    <s v="Male"/>
    <s v="Male"/>
    <s v="Human Resources"/>
    <n v="79590"/>
    <n v="79590"/>
    <s v="Below Minimum"/>
    <s v="₦70,000 - ₦79,999"/>
    <x v="1"/>
    <s v="Very Poor"/>
    <n v="1"/>
    <n v="0.02"/>
    <n v="1591.8"/>
    <n v="81181.8"/>
  </r>
  <r>
    <s v="Wald Bountiff"/>
    <s v="Female"/>
    <s v="Female"/>
    <s v="Support"/>
    <n v="28970"/>
    <n v="28970"/>
    <s v="Below Minimum"/>
    <s v="₦20,000 - ₦29,999"/>
    <x v="0"/>
    <s v="Very Good"/>
    <n v="5"/>
    <n v="0.2"/>
    <n v="5794"/>
    <n v="34764"/>
  </r>
  <r>
    <s v="Leonerd Jiru"/>
    <s v="Female"/>
    <s v="Undisclosed"/>
    <s v="Marketing"/>
    <n v="28970"/>
    <n v="28970"/>
    <s v="Below Minimum"/>
    <s v="₦20,000 - ₦29,999"/>
    <x v="0"/>
    <s v="Not Rated"/>
    <n v="0"/>
    <n v="0"/>
    <n v="0"/>
    <n v="28970"/>
  </r>
  <r>
    <s v="Hinda Label"/>
    <s v="Female"/>
    <s v="Female"/>
    <s v="Human Resources"/>
    <n v="92700"/>
    <n v="92700"/>
    <s v="Compliant"/>
    <s v="₦90,000 - ₦99,999"/>
    <x v="2"/>
    <s v="Average"/>
    <n v="3"/>
    <n v="0.1"/>
    <n v="9270"/>
    <n v="101970"/>
  </r>
  <r>
    <s v="Irwin Kirsche"/>
    <s v="Female"/>
    <s v="Female"/>
    <s v="Accounting"/>
    <n v="36150"/>
    <n v="36150"/>
    <s v="Below Minimum"/>
    <s v="₦30,000 - ₦39,999"/>
    <x v="2"/>
    <s v="Poor"/>
    <n v="2"/>
    <n v="0.05"/>
    <n v="1807.5"/>
    <n v="37957.5"/>
  </r>
  <r>
    <s v="Sile Whorton"/>
    <s v="Female"/>
    <s v="Female"/>
    <s v="Legal"/>
    <n v="61210"/>
    <n v="61210"/>
    <s v="Below Minimum"/>
    <s v="₦60,000 - ₦69,999"/>
    <x v="1"/>
    <s v="Average"/>
    <n v="3"/>
    <n v="0.1"/>
    <n v="6121"/>
    <n v="67331"/>
  </r>
  <r>
    <s v="Jill Shipsey"/>
    <s v="Male"/>
    <s v="Male"/>
    <s v="Accounting"/>
    <n v="52960"/>
    <n v="52960"/>
    <s v="Below Minimum"/>
    <s v="₦50,000 - ₦59,999"/>
    <x v="0"/>
    <s v="Average"/>
    <n v="3"/>
    <n v="0.1"/>
    <n v="5296"/>
    <n v="58256"/>
  </r>
  <r>
    <s v="Nerissa Kavanagh"/>
    <s v="Male"/>
    <s v="Male"/>
    <s v="Training"/>
    <n v="84170"/>
    <n v="84170"/>
    <s v="Below Minimum"/>
    <s v="₦80,000 - ₦89,999"/>
    <x v="0"/>
    <s v="Not Rated"/>
    <n v="0"/>
    <n v="0"/>
    <n v="0"/>
    <n v="84170"/>
  </r>
  <r>
    <s v="Anabal Cooke"/>
    <s v="Female"/>
    <s v="Female"/>
    <s v="Product Management"/>
    <n v="31920"/>
    <n v="31920"/>
    <s v="Below Minimum"/>
    <s v="₦30,000 - ₦39,999"/>
    <x v="2"/>
    <s v="Average"/>
    <n v="3"/>
    <n v="0.1"/>
    <n v="3192"/>
    <n v="35112"/>
  </r>
  <r>
    <s v="Ava Whordley"/>
    <s v="Female"/>
    <s v="Female"/>
    <s v="Product Management"/>
    <n v="104210"/>
    <n v="104210"/>
    <s v="Compliant"/>
    <s v="₦100,000 - ₦109,999"/>
    <x v="1"/>
    <s v="Very Good"/>
    <n v="5"/>
    <n v="0.2"/>
    <n v="20842"/>
    <n v="125052"/>
  </r>
  <r>
    <s v="Laney Thowless"/>
    <s v="Male"/>
    <s v="Undisclosed"/>
    <s v="Product Management"/>
    <n v="104210"/>
    <n v="104210"/>
    <s v="Compliant"/>
    <s v="₦100,000 - ₦109,999"/>
    <x v="2"/>
    <s v="Good"/>
    <n v="4"/>
    <n v="0.15"/>
    <n v="15631.5"/>
    <n v="119841.5"/>
  </r>
  <r>
    <s v="Ansley Gounel"/>
    <s v="Female"/>
    <s v="Female"/>
    <s v="Product Management"/>
    <n v="38440"/>
    <n v="38440"/>
    <s v="Below Minimum"/>
    <s v="₦30,000 - ₦39,999"/>
    <x v="1"/>
    <s v="Poor"/>
    <n v="2"/>
    <n v="0.05"/>
    <n v="1922"/>
    <n v="40362"/>
  </r>
  <r>
    <s v="Cletus McGarahan"/>
    <s v="Female"/>
    <s v="Female"/>
    <s v="Engineering"/>
    <n v="114430"/>
    <n v="114430"/>
    <s v="Compliant"/>
    <s v="₦110,000 - ₦119,999"/>
    <x v="2"/>
    <s v="Very Good"/>
    <n v="5"/>
    <n v="0.2"/>
    <n v="22886"/>
    <n v="137316"/>
  </r>
  <r>
    <s v="Althea Bronger"/>
    <s v="Male"/>
    <s v="Male"/>
    <s v="Product Management"/>
    <n v="104340"/>
    <n v="104340"/>
    <s v="Compliant"/>
    <s v="₦100,000 - ₦109,999"/>
    <x v="2"/>
    <s v="Poor"/>
    <n v="2"/>
    <n v="0.05"/>
    <n v="5217"/>
    <n v="109557"/>
  </r>
  <r>
    <s v="Orlando Gorstidge"/>
    <s v="Male"/>
    <s v="Male"/>
    <s v="Marketing"/>
    <n v="40750"/>
    <n v="40750"/>
    <s v="Below Minimum"/>
    <s v="₦40,000 - ₦49,999"/>
    <x v="0"/>
    <s v="Very Poor"/>
    <n v="1"/>
    <n v="0.02"/>
    <n v="815"/>
    <n v="41565"/>
  </r>
  <r>
    <s v="Robbert Mandrier"/>
    <s v="Female"/>
    <s v="Female"/>
    <s v="Training"/>
    <n v="98020"/>
    <n v="98020"/>
    <s v="Compliant"/>
    <s v="₦90,000 - ₦99,999"/>
    <x v="1"/>
    <s v="Very Good"/>
    <n v="5"/>
    <n v="0.2"/>
    <n v="19604"/>
    <n v="117624"/>
  </r>
  <r>
    <s v="Twila Roantree"/>
    <s v="Female"/>
    <s v="Female"/>
    <s v="Sales"/>
    <n v="96620"/>
    <n v="96620"/>
    <s v="Compliant"/>
    <s v="₦90,000 - ₦99,999"/>
    <x v="0"/>
    <s v="Poor"/>
    <n v="2"/>
    <n v="0.05"/>
    <n v="4831"/>
    <n v="101451"/>
  </r>
  <r>
    <s v="Archibald Filliskirk"/>
    <s v="Male"/>
    <s v="Male"/>
    <s v="Research and Development"/>
    <n v="40400"/>
    <n v="40400"/>
    <s v="Below Minimum"/>
    <s v="₦40,000 - ₦49,999"/>
    <x v="1"/>
    <s v="Very Good"/>
    <n v="5"/>
    <n v="0.2"/>
    <n v="8080"/>
    <n v="48480"/>
  </r>
  <r>
    <s v="Denni Wiggans"/>
    <s v="Male"/>
    <s v="Male"/>
    <s v="Product Management"/>
    <n v="81220"/>
    <n v="81220"/>
    <s v="Below Minimum"/>
    <s v="₦80,000 - ₦89,999"/>
    <x v="0"/>
    <s v="Poor"/>
    <n v="2"/>
    <n v="0.05"/>
    <n v="4061"/>
    <n v="85281"/>
  </r>
  <r>
    <s v="Pyotr Lightewood"/>
    <s v="Male"/>
    <s v="Male"/>
    <s v="Training"/>
    <n v="33840"/>
    <n v="33840"/>
    <s v="Below Minimum"/>
    <s v="₦30,000 - ₦39,999"/>
    <x v="0"/>
    <s v="Not Rated"/>
    <n v="0"/>
    <n v="0"/>
    <n v="0"/>
    <n v="33840"/>
  </r>
  <r>
    <s v="Shari McNee"/>
    <s v="Male"/>
    <s v="Male"/>
    <s v="Research and Development"/>
    <n v="75880"/>
    <n v="75880"/>
    <s v="Below Minimum"/>
    <s v="₦70,000 - ₦79,999"/>
    <x v="0"/>
    <s v="Average"/>
    <n v="3"/>
    <n v="0.1"/>
    <n v="7588"/>
    <n v="83468"/>
  </r>
  <r>
    <s v="Issiah Cradick"/>
    <s v="Male"/>
    <s v="Male"/>
    <s v="Engineering"/>
    <n v="81380"/>
    <n v="81380"/>
    <s v="Below Minimum"/>
    <s v="₦80,000 - ₦89,999"/>
    <x v="0"/>
    <s v="Not Rated"/>
    <n v="0"/>
    <n v="0"/>
    <n v="0"/>
    <n v="81380"/>
  </r>
  <r>
    <s v="Nollie Courteney"/>
    <s v="Male"/>
    <s v="Male"/>
    <s v="Research and Development"/>
    <n v="71490"/>
    <n v="71490"/>
    <s v="Below Minimum"/>
    <s v="₦70,000 - ₦79,999"/>
    <x v="1"/>
    <s v="Not Rated"/>
    <n v="0"/>
    <n v="0"/>
    <n v="0"/>
    <n v="71490"/>
  </r>
  <r>
    <s v="Tadio Dowdle"/>
    <s v="Female"/>
    <s v="Female"/>
    <s v="Product Management"/>
    <n v="91930"/>
    <n v="91930"/>
    <s v="Compliant"/>
    <s v="₦90,000 - ₦99,999"/>
    <x v="2"/>
    <s v="Average"/>
    <n v="3"/>
    <n v="0.1"/>
    <n v="9193"/>
    <n v="101123"/>
  </r>
  <r>
    <s v="Ondrea Banfield"/>
    <s v="Female"/>
    <s v="Female"/>
    <s v="Engineering"/>
    <n v="107790"/>
    <n v="107790"/>
    <s v="Compliant"/>
    <s v="₦100,000 - ₦109,999"/>
    <x v="2"/>
    <s v="Average"/>
    <n v="3"/>
    <n v="0.1"/>
    <n v="10779"/>
    <n v="118569"/>
  </r>
  <r>
    <s v="Asia Jerson"/>
    <s v="Male"/>
    <s v="Undisclosed"/>
    <s v="Services"/>
    <n v="107790"/>
    <n v="107790"/>
    <s v="Compliant"/>
    <s v="₦100,000 - ₦109,999"/>
    <x v="2"/>
    <s v="Very Good"/>
    <n v="5"/>
    <n v="0.2"/>
    <n v="21558"/>
    <n v="129348"/>
  </r>
  <r>
    <s v="Cornie Arstall"/>
    <s v="Female"/>
    <s v="Female"/>
    <s v="Product Management"/>
    <n v="69970"/>
    <n v="69970"/>
    <s v="Below Minimum"/>
    <s v="₦60,000 - ₦69,999"/>
    <x v="1"/>
    <s v="Average"/>
    <n v="3"/>
    <n v="0.1"/>
    <n v="6997"/>
    <n v="76967"/>
  </r>
  <r>
    <s v="Jeane Blaszczak"/>
    <s v="Female"/>
    <s v="Female"/>
    <s v="Engineering"/>
    <n v="44300"/>
    <n v="44300"/>
    <s v="Below Minimum"/>
    <s v="₦40,000 - ₦49,999"/>
    <x v="0"/>
    <s v="Poor"/>
    <n v="2"/>
    <n v="0.05"/>
    <n v="2215"/>
    <n v="46515"/>
  </r>
  <r>
    <s v="Hogan Iles"/>
    <s v="Female"/>
    <s v="Female"/>
    <s v="Accounting"/>
    <n v="114180"/>
    <n v="114180"/>
    <s v="Compliant"/>
    <s v="₦110,000 - ₦119,999"/>
    <x v="0"/>
    <s v="Very Good"/>
    <n v="5"/>
    <n v="0.2"/>
    <n v="22836"/>
    <n v="137016"/>
  </r>
  <r>
    <s v="Saundra O'Connel"/>
    <s v="Male"/>
    <s v="Male"/>
    <s v="Human Resources"/>
    <n v="85330"/>
    <n v="85330"/>
    <s v="Below Minimum"/>
    <s v="₦80,000 - ₦89,999"/>
    <x v="1"/>
    <s v="Average"/>
    <n v="3"/>
    <n v="0.1"/>
    <n v="8533"/>
    <n v="93863"/>
  </r>
  <r>
    <s v="Malva Iacovacci"/>
    <s v="Female"/>
    <s v="Undisclosed"/>
    <s v="Unknown"/>
    <n v="65130"/>
    <n v="65130"/>
    <s v="Below Minimum"/>
    <s v="₦60,000 - ₦69,999"/>
    <x v="1"/>
    <s v="Average"/>
    <n v="3"/>
    <n v="0.1"/>
    <n v="6513"/>
    <n v="71643"/>
  </r>
  <r>
    <s v="Rosaline Wenderott"/>
    <s v="Female"/>
    <s v="Female"/>
    <s v="Sales"/>
    <n v="36820"/>
    <n v="36820"/>
    <s v="Below Minimum"/>
    <s v="₦30,000 - ₦39,999"/>
    <x v="1"/>
    <s v="Good"/>
    <n v="4"/>
    <n v="0.15"/>
    <n v="5523"/>
    <n v="42343"/>
  </r>
  <r>
    <s v="Bobina Teale"/>
    <s v="Male"/>
    <s v="Male"/>
    <s v="Marketing"/>
    <n v="116890"/>
    <n v="116890"/>
    <s v="Compliant"/>
    <s v="₦110,000 - ₦119,999"/>
    <x v="2"/>
    <s v="Average"/>
    <n v="3"/>
    <n v="0.1"/>
    <n v="11689"/>
    <n v="128579"/>
  </r>
  <r>
    <s v="Ruby Cracie"/>
    <s v="Male"/>
    <s v="Male"/>
    <s v="Research and Development"/>
    <n v="78710"/>
    <n v="78710"/>
    <s v="Below Minimum"/>
    <s v="₦70,000 - ₦79,999"/>
    <x v="2"/>
    <s v="Poor"/>
    <n v="2"/>
    <n v="0.05"/>
    <n v="3935.5"/>
    <n v="82645.5"/>
  </r>
  <r>
    <s v="Sissy Muehle"/>
    <s v="Female"/>
    <s v="Female"/>
    <s v="Accounting"/>
    <n v="86470"/>
    <n v="86470"/>
    <s v="Below Minimum"/>
    <s v="₦80,000 - ₦89,999"/>
    <x v="2"/>
    <s v="Average"/>
    <n v="3"/>
    <n v="0.1"/>
    <n v="8647"/>
    <n v="95117"/>
  </r>
  <r>
    <s v="Lonny Caen"/>
    <s v="Female"/>
    <s v="Female"/>
    <s v="Research and Development"/>
    <n v="35980"/>
    <n v="35980"/>
    <s v="Below Minimum"/>
    <s v="₦30,000 - ₦39,999"/>
    <x v="0"/>
    <s v="Good"/>
    <n v="4"/>
    <n v="0.15"/>
    <n v="5397"/>
    <n v="41377"/>
  </r>
  <r>
    <s v="Itch Tinklin"/>
    <s v="Female"/>
    <s v="Female"/>
    <s v="Support"/>
    <n v="77110"/>
    <n v="77110"/>
    <s v="Below Minimum"/>
    <s v="₦70,000 - ₦79,999"/>
    <x v="1"/>
    <s v="Average"/>
    <n v="3"/>
    <n v="0.1"/>
    <n v="7711"/>
    <n v="84821"/>
  </r>
  <r>
    <s v="Sibyl Dunkirk"/>
    <s v="Female"/>
    <s v="Female"/>
    <s v="Product Management"/>
    <n v="86570"/>
    <n v="86570"/>
    <s v="Below Minimum"/>
    <s v="₦80,000 - ₦89,999"/>
    <x v="2"/>
    <s v="Very Poor"/>
    <n v="1"/>
    <n v="0.02"/>
    <n v="1731.4"/>
    <n v="88301.4"/>
  </r>
  <r>
    <s v="Brodie Grimstead"/>
    <s v="Male"/>
    <s v="Male"/>
    <s v="Business Development"/>
    <n v="117850"/>
    <n v="117850"/>
    <s v="Compliant"/>
    <s v="₦110,000 - ₦119,999"/>
    <x v="2"/>
    <s v="Good"/>
    <n v="4"/>
    <n v="0.15"/>
    <n v="17677.5"/>
    <n v="135527.5"/>
  </r>
  <r>
    <s v="Amitie Mawson"/>
    <s v="Female"/>
    <s v="Female"/>
    <s v="Marketing"/>
    <n v="116500"/>
    <n v="116500"/>
    <s v="Compliant"/>
    <s v="₦110,000 - ₦119,999"/>
    <x v="0"/>
    <s v="Not Rated"/>
    <n v="0"/>
    <n v="0"/>
    <n v="0"/>
    <n v="116500"/>
  </r>
  <r>
    <s v="Dane Wudeland"/>
    <s v="Female"/>
    <s v="Female"/>
    <s v="Accounting"/>
    <n v="80030"/>
    <n v="80030"/>
    <s v="Below Minimum"/>
    <s v="₦80,000 - ₦89,999"/>
    <x v="2"/>
    <s v="Poor"/>
    <n v="2"/>
    <n v="0.05"/>
    <n v="4001.5"/>
    <n v="84031.5"/>
  </r>
  <r>
    <s v="Oby Sorrel"/>
    <s v="Female"/>
    <s v="Female"/>
    <s v="Support"/>
    <n v="58940"/>
    <n v="58940"/>
    <s v="Below Minimum"/>
    <s v="₦50,000 - ₦59,999"/>
    <x v="2"/>
    <s v="Average"/>
    <n v="3"/>
    <n v="0.1"/>
    <n v="5894"/>
    <n v="64834"/>
  </r>
  <r>
    <s v="Yvette Bett"/>
    <s v="Male"/>
    <s v="Male"/>
    <s v="Human Resources"/>
    <n v="76320"/>
    <n v="76320"/>
    <s v="Below Minimum"/>
    <s v="₦70,000 - ₦79,999"/>
    <x v="0"/>
    <s v="Good"/>
    <n v="4"/>
    <n v="0.15"/>
    <n v="11448"/>
    <n v="87768"/>
  </r>
  <r>
    <s v="Ianthe Sayre"/>
    <s v="Male"/>
    <s v="Male"/>
    <s v="Support"/>
    <n v="110730"/>
    <n v="110730"/>
    <s v="Compliant"/>
    <s v="₦110,000 - ₦119,999"/>
    <x v="1"/>
    <s v="Very Good"/>
    <n v="5"/>
    <n v="0.2"/>
    <n v="22146"/>
    <n v="132876"/>
  </r>
  <r>
    <s v="Jacklyn Andrioletti"/>
    <s v="Female"/>
    <s v="Female"/>
    <s v="Training"/>
    <n v="86990"/>
    <n v="86990"/>
    <s v="Below Minimum"/>
    <s v="₦80,000 - ₦89,999"/>
    <x v="1"/>
    <s v="Poor"/>
    <n v="2"/>
    <n v="0.05"/>
    <n v="4349.5"/>
    <n v="91339.5"/>
  </r>
  <r>
    <s v="Eliza Hoggan"/>
    <s v="Female"/>
    <s v="Undisclosed"/>
    <s v="Legal"/>
    <n v="86990"/>
    <n v="86990"/>
    <s v="Below Minimum"/>
    <s v="₦80,000 - ₦89,999"/>
    <x v="0"/>
    <s v="Average"/>
    <n v="3"/>
    <n v="0.1"/>
    <n v="8699"/>
    <n v="95689"/>
  </r>
  <r>
    <s v="Conchita Soden"/>
    <s v="Male"/>
    <s v="Male"/>
    <s v="Marketing"/>
    <n v="74410"/>
    <n v="74410"/>
    <s v="Below Minimum"/>
    <s v="₦70,000 - ₦79,999"/>
    <x v="1"/>
    <s v="Good"/>
    <n v="4"/>
    <n v="0.15"/>
    <n v="11161.5"/>
    <n v="85571.5"/>
  </r>
  <r>
    <s v="Reggie Taylerson"/>
    <s v="Male"/>
    <s v="Male"/>
    <s v="Marketing"/>
    <n v="87610"/>
    <n v="87610"/>
    <s v="Below Minimum"/>
    <s v="₦80,000 - ₦89,999"/>
    <x v="0"/>
    <s v="Good"/>
    <n v="4"/>
    <n v="0.15"/>
    <n v="13141.5"/>
    <n v="100751.5"/>
  </r>
  <r>
    <s v="Leslie Cardoso"/>
    <s v="Female"/>
    <s v="Female"/>
    <s v="Business Development"/>
    <n v="103340"/>
    <n v="103340"/>
    <s v="Compliant"/>
    <s v="₦100,000 - ₦109,999"/>
    <x v="1"/>
    <s v="Good"/>
    <n v="4"/>
    <n v="0.15"/>
    <n v="15501"/>
    <n v="118841"/>
  </r>
  <r>
    <s v="Milton Lilie"/>
    <s v="Female"/>
    <s v="Female"/>
    <s v="Business Development"/>
    <n v="46470"/>
    <n v="46470"/>
    <s v="Below Minimum"/>
    <s v="₦40,000 - ₦49,999"/>
    <x v="2"/>
    <s v="Average"/>
    <n v="3"/>
    <n v="0.1"/>
    <n v="4647"/>
    <n v="51117"/>
  </r>
  <r>
    <s v="Aeriell Cuell"/>
    <s v="Male"/>
    <s v="Male"/>
    <s v="Legal"/>
    <n v="108290"/>
    <n v="108290"/>
    <s v="Compliant"/>
    <s v="₦100,000 - ₦109,999"/>
    <x v="1"/>
    <s v="Very Poor"/>
    <n v="1"/>
    <n v="0.02"/>
    <n v="2165.8000000000002"/>
    <n v="110455.8"/>
  </r>
  <r>
    <s v="Anne-corinne Daulby"/>
    <s v="Male"/>
    <s v="Male"/>
    <s v="Engineering"/>
    <n v="78640"/>
    <n v="78640"/>
    <s v="Below Minimum"/>
    <s v="₦70,000 - ₦79,999"/>
    <x v="0"/>
    <s v="Good"/>
    <n v="4"/>
    <n v="0.15"/>
    <n v="11796"/>
    <n v="90436"/>
  </r>
  <r>
    <s v="Lisle Danahar"/>
    <s v="Undisclosed"/>
    <s v="Undisclosed"/>
    <s v="Sales"/>
    <n v="75990"/>
    <n v="75990"/>
    <s v="Below Minimum"/>
    <s v="₦70,000 - ₦79,999"/>
    <x v="2"/>
    <s v="Average"/>
    <n v="3"/>
    <n v="0.1"/>
    <n v="7599"/>
    <n v="83589"/>
  </r>
  <r>
    <s v="Bryana Loyns"/>
    <s v="Male"/>
    <s v="Male"/>
    <s v="Sales"/>
    <n v="55280"/>
    <n v="55280"/>
    <s v="Below Minimum"/>
    <s v="₦50,000 - ₦59,999"/>
    <x v="2"/>
    <s v="Average"/>
    <n v="3"/>
    <n v="0.1"/>
    <n v="5528"/>
    <n v="60808"/>
  </r>
  <r>
    <s v="Anjela Spancock"/>
    <s v="Undisclosed"/>
    <s v="Undisclosed"/>
    <s v="Accounting"/>
    <n v="98010"/>
    <n v="98010"/>
    <s v="Compliant"/>
    <s v="₦90,000 - ₦99,999"/>
    <x v="0"/>
    <s v="Average"/>
    <n v="3"/>
    <n v="0.1"/>
    <n v="9801"/>
    <n v="107811"/>
  </r>
  <r>
    <s v="Daisie McNeice"/>
    <s v="Male"/>
    <s v="Male"/>
    <s v="Human Resources"/>
    <n v="50310"/>
    <n v="50310"/>
    <s v="Below Minimum"/>
    <s v="₦50,000 - ₦59,999"/>
    <x v="2"/>
    <s v="Average"/>
    <n v="3"/>
    <n v="0.1"/>
    <n v="5031"/>
    <n v="55341"/>
  </r>
  <r>
    <s v="Jillana Gabbitis"/>
    <s v="Male"/>
    <s v="Male"/>
    <s v="Marketing"/>
    <n v="91360"/>
    <n v="91360"/>
    <s v="Compliant"/>
    <s v="₦90,000 - ₦99,999"/>
    <x v="2"/>
    <s v="Average"/>
    <n v="3"/>
    <n v="0.1"/>
    <n v="9136"/>
    <n v="100496"/>
  </r>
  <r>
    <s v="Roddy Speechley"/>
    <s v="Male"/>
    <s v="Male"/>
    <s v="Accounting"/>
    <n v="115920"/>
    <n v="115920"/>
    <s v="Compliant"/>
    <s v="₦110,000 - ₦119,999"/>
    <x v="1"/>
    <s v="Good"/>
    <n v="4"/>
    <n v="0.15"/>
    <n v="17388"/>
    <n v="133308"/>
  </r>
  <r>
    <s v="Oran Buxcy"/>
    <s v="Female"/>
    <s v="Female"/>
    <s v="Engineering"/>
    <n v="56870"/>
    <n v="56870"/>
    <s v="Below Minimum"/>
    <s v="₦50,000 - ₦59,999"/>
    <x v="0"/>
    <s v="Poor"/>
    <n v="2"/>
    <n v="0.05"/>
    <n v="2843.5"/>
    <n v="59713.5"/>
  </r>
  <r>
    <s v="Beverie Moffet"/>
    <s v="Female"/>
    <s v="Female"/>
    <s v="Support"/>
    <n v="75970"/>
    <n v="75970"/>
    <s v="Below Minimum"/>
    <s v="₦70,000 - ₦79,999"/>
    <x v="1"/>
    <s v="Very Good"/>
    <n v="5"/>
    <n v="0.2"/>
    <n v="15194"/>
    <n v="91164"/>
  </r>
  <r>
    <s v="Novelia Pyffe"/>
    <s v="Male"/>
    <s v="Male"/>
    <s v="Accounting"/>
    <n v="52270"/>
    <n v="52270"/>
    <s v="Below Minimum"/>
    <s v="₦50,000 - ₦59,999"/>
    <x v="2"/>
    <s v="Good"/>
    <n v="4"/>
    <n v="0.15"/>
    <n v="7840.5"/>
    <n v="60110.5"/>
  </r>
  <r>
    <s v="Dare Tully"/>
    <s v="Male"/>
    <s v="Male"/>
    <s v="Business Development"/>
    <n v="39780"/>
    <n v="39780"/>
    <s v="Below Minimum"/>
    <s v="₦30,000 - ₦39,999"/>
    <x v="0"/>
    <s v="Not Rated"/>
    <n v="0"/>
    <n v="0"/>
    <n v="0"/>
    <n v="39780"/>
  </r>
  <r>
    <s v="Lilyan Klimpt"/>
    <s v="Male"/>
    <s v="Male"/>
    <s v="Services"/>
    <n v="58960"/>
    <n v="58960"/>
    <s v="Below Minimum"/>
    <s v="₦50,000 - ₦59,999"/>
    <x v="0"/>
    <s v="Average"/>
    <n v="3"/>
    <n v="0.1"/>
    <n v="5896"/>
    <n v="64856"/>
  </r>
  <r>
    <s v="Jo-anne Gobeau"/>
    <s v="Female"/>
    <s v="Female"/>
    <s v="Training"/>
    <n v="37900"/>
    <n v="37900"/>
    <s v="Below Minimum"/>
    <s v="₦30,000 - ₦39,999"/>
    <x v="1"/>
    <s v="Good"/>
    <n v="4"/>
    <n v="0.15"/>
    <n v="5685"/>
    <n v="43585"/>
  </r>
  <r>
    <s v="Sheff Gerdts"/>
    <s v="Male"/>
    <s v="Male"/>
    <s v="Business Development"/>
    <n v="89160"/>
    <n v="89160"/>
    <s v="Below Minimum"/>
    <s v="₦80,000 - ₦89,999"/>
    <x v="0"/>
    <s v="Good"/>
    <n v="4"/>
    <n v="0.15"/>
    <n v="13374"/>
    <n v="102534"/>
  </r>
  <r>
    <s v="Florinda Crace"/>
    <s v="Female"/>
    <s v="Female"/>
    <s v="Sales"/>
    <n v="45510"/>
    <n v="45510"/>
    <s v="Below Minimum"/>
    <s v="₦40,000 - ₦49,999"/>
    <x v="1"/>
    <s v="Good"/>
    <n v="4"/>
    <n v="0.15"/>
    <n v="6826.5"/>
    <n v="52336.5"/>
  </r>
  <r>
    <s v="Dominic Ortler"/>
    <s v="Female"/>
    <s v="Female"/>
    <s v="Product Management"/>
    <n v="66610"/>
    <n v="66610"/>
    <s v="Below Minimum"/>
    <s v="₦60,000 - ₦69,999"/>
    <x v="1"/>
    <s v="Average"/>
    <n v="3"/>
    <n v="0.1"/>
    <n v="6661"/>
    <n v="73271"/>
  </r>
  <r>
    <s v="Cathrin Yanuk"/>
    <s v="Male"/>
    <s v="Male"/>
    <s v="Sales"/>
    <n v="44120"/>
    <n v="44120"/>
    <s v="Below Minimum"/>
    <s v="₦40,000 - ₦49,999"/>
    <x v="0"/>
    <s v="Very Poor"/>
    <n v="1"/>
    <n v="0.02"/>
    <n v="882.4"/>
    <n v="45002.400000000001"/>
  </r>
  <r>
    <s v="Austine Littlewood"/>
    <s v="Female"/>
    <s v="Female"/>
    <s v="Services"/>
    <n v="32270"/>
    <n v="32270"/>
    <s v="Below Minimum"/>
    <s v="₦30,000 - ₦39,999"/>
    <x v="1"/>
    <s v="Average"/>
    <n v="3"/>
    <n v="0.1"/>
    <n v="3227"/>
    <n v="35497"/>
  </r>
  <r>
    <s v="Alford Gerardi"/>
    <s v="Female"/>
    <s v="Female"/>
    <s v="Engineering"/>
    <n v="37130"/>
    <n v="37130"/>
    <s v="Below Minimum"/>
    <s v="₦30,000 - ₦39,999"/>
    <x v="0"/>
    <s v="Not Rated"/>
    <n v="0"/>
    <n v="0"/>
    <n v="0"/>
    <n v="37130"/>
  </r>
  <r>
    <s v="Cullie Bourcq"/>
    <s v="Female"/>
    <s v="Female"/>
    <s v="Sales"/>
    <n v="45590"/>
    <n v="45590"/>
    <s v="Below Minimum"/>
    <s v="₦40,000 - ₦49,999"/>
    <x v="1"/>
    <s v="Good"/>
    <n v="4"/>
    <n v="0.15"/>
    <n v="6838.5"/>
    <n v="52428.5"/>
  </r>
  <r>
    <s v="Emanuel Beldan"/>
    <s v="Male"/>
    <s v="Male"/>
    <s v="Accounting"/>
    <n v="94070"/>
    <n v="94070"/>
    <s v="Compliant"/>
    <s v="₦90,000 - ₦99,999"/>
    <x v="1"/>
    <s v="Average"/>
    <n v="3"/>
    <n v="0.1"/>
    <n v="9407"/>
    <n v="103477"/>
  </r>
  <r>
    <s v="Danica Nayshe"/>
    <s v="Female"/>
    <s v="Female"/>
    <s v="Services"/>
    <n v="89690"/>
    <n v="89690"/>
    <s v="Below Minimum"/>
    <s v="₦80,000 - ₦89,999"/>
    <x v="2"/>
    <s v="Not Rated"/>
    <n v="0"/>
    <n v="0"/>
    <n v="0"/>
    <n v="89690"/>
  </r>
  <r>
    <s v="Hildagard Reece"/>
    <s v="Female"/>
    <s v="Female"/>
    <s v="Services"/>
    <n v="41220"/>
    <n v="41220"/>
    <s v="Below Minimum"/>
    <s v="₦40,000 - ₦49,999"/>
    <x v="0"/>
    <s v="Average"/>
    <n v="3"/>
    <n v="0.1"/>
    <n v="4122"/>
    <n v="45342"/>
  </r>
  <r>
    <s v="Kai Ryder"/>
    <s v="Female"/>
    <s v="Female"/>
    <s v="Accounting"/>
    <n v="119930"/>
    <n v="119930"/>
    <s v="Compliant"/>
    <s v="₦110,000 - ₦119,999"/>
    <x v="0"/>
    <s v="Average"/>
    <n v="3"/>
    <n v="0.1"/>
    <n v="11993"/>
    <n v="131923"/>
  </r>
  <r>
    <s v="Alfred Peplay"/>
    <s v="Female"/>
    <s v="Female"/>
    <s v="Human Resources"/>
    <n v="60580"/>
    <n v="60580"/>
    <s v="Below Minimum"/>
    <s v="₦60,000 - ₦69,999"/>
    <x v="2"/>
    <s v="Not Rated"/>
    <n v="0"/>
    <n v="0"/>
    <n v="0"/>
    <n v="60580"/>
  </r>
  <r>
    <s v="Jeannie Petracco"/>
    <s v="Female"/>
    <s v="Female"/>
    <s v="Engineering"/>
    <n v="94820"/>
    <n v="94820"/>
    <s v="Compliant"/>
    <s v="₦90,000 - ₦99,999"/>
    <x v="1"/>
    <s v="Average"/>
    <n v="3"/>
    <n v="0.1"/>
    <n v="9482"/>
    <n v="104302"/>
  </r>
  <r>
    <s v="Brad Gumb"/>
    <s v="Male"/>
    <s v="Male"/>
    <s v="Accounting"/>
    <n v="38830"/>
    <n v="38830"/>
    <s v="Below Minimum"/>
    <s v="₦30,000 - ₦39,999"/>
    <x v="2"/>
    <s v="Good"/>
    <n v="4"/>
    <n v="0.15"/>
    <n v="5824.5"/>
    <n v="44654.5"/>
  </r>
  <r>
    <s v="Bonnie Newland"/>
    <s v="Male"/>
    <s v="Undisclosed"/>
    <s v="Unknown"/>
    <n v="91450"/>
    <n v="91450"/>
    <s v="Compliant"/>
    <s v="₦90,000 - ₦99,999"/>
    <x v="1"/>
    <s v="Average"/>
    <n v="3"/>
    <n v="0.1"/>
    <n v="9145"/>
    <n v="100595"/>
  </r>
  <r>
    <s v="Reinald Franken"/>
    <s v="Female"/>
    <s v="Female"/>
    <s v="Engineering"/>
    <n v="28870"/>
    <n v="28870"/>
    <s v="Below Minimum"/>
    <s v="₦20,000 - ₦29,999"/>
    <x v="1"/>
    <s v="Very Good"/>
    <n v="5"/>
    <n v="0.2"/>
    <n v="5774"/>
    <n v="34644"/>
  </r>
  <r>
    <s v="Carolyn Attack"/>
    <s v="Female"/>
    <s v="Female"/>
    <s v="Marketing"/>
    <n v="70760"/>
    <n v="70760"/>
    <s v="Below Minimum"/>
    <s v="₦70,000 - ₦79,999"/>
    <x v="0"/>
    <s v="Good"/>
    <n v="4"/>
    <n v="0.15"/>
    <n v="10614"/>
    <n v="81374"/>
  </r>
  <r>
    <s v="Bogey Hitcham"/>
    <s v="Male"/>
    <s v="Male"/>
    <s v="Product Management"/>
    <n v="106170"/>
    <n v="106170"/>
    <s v="Compliant"/>
    <s v="₦100,000 - ₦109,999"/>
    <x v="1"/>
    <s v="Good"/>
    <n v="4"/>
    <n v="0.15"/>
    <n v="15925.5"/>
    <n v="122095.5"/>
  </r>
  <r>
    <s v="Naoma Cruse"/>
    <s v="Male"/>
    <s v="Male"/>
    <s v="Research and Development"/>
    <n v="71540"/>
    <n v="71540"/>
    <s v="Below Minimum"/>
    <s v="₦70,000 - ₦79,999"/>
    <x v="2"/>
    <s v="Average"/>
    <n v="3"/>
    <n v="0.1"/>
    <n v="7154"/>
    <n v="78694"/>
  </r>
  <r>
    <s v="Oates Dinan"/>
    <s v="Female"/>
    <s v="Female"/>
    <s v="Research and Development"/>
    <n v="104680"/>
    <n v="104680"/>
    <s v="Compliant"/>
    <s v="₦100,000 - ₦109,999"/>
    <x v="0"/>
    <s v="Average"/>
    <n v="3"/>
    <n v="0.1"/>
    <n v="10468"/>
    <n v="115148"/>
  </r>
  <r>
    <s v="Daphne Francillo"/>
    <s v="Male"/>
    <s v="Male"/>
    <s v="Training"/>
    <n v="63370"/>
    <n v="63370"/>
    <s v="Below Minimum"/>
    <s v="₦60,000 - ₦69,999"/>
    <x v="0"/>
    <s v="Average"/>
    <n v="3"/>
    <n v="0.1"/>
    <n v="6337"/>
    <n v="69707"/>
  </r>
  <r>
    <s v="Kissiah Maydway"/>
    <s v="Male"/>
    <s v="Male"/>
    <s v="Accounting"/>
    <n v="106460"/>
    <n v="106460"/>
    <s v="Compliant"/>
    <s v="₦100,000 - ₦109,999"/>
    <x v="0"/>
    <s v="Good"/>
    <n v="4"/>
    <n v="0.15"/>
    <n v="15969"/>
    <n v="122429"/>
  </r>
  <r>
    <s v="Trix Lutsch"/>
    <s v="Male"/>
    <s v="Male"/>
    <s v="Business Development"/>
    <n v="106400"/>
    <n v="106400"/>
    <s v="Compliant"/>
    <s v="₦100,000 - ₦109,999"/>
    <x v="0"/>
    <s v="Average"/>
    <n v="3"/>
    <n v="0.1"/>
    <n v="10640"/>
    <n v="117040"/>
  </r>
  <r>
    <s v="Carolin Fieldstone"/>
    <s v="Female"/>
    <s v="Female"/>
    <s v="Marketing"/>
    <n v="36920"/>
    <n v="36920"/>
    <s v="Below Minimum"/>
    <s v="₦30,000 - ₦39,999"/>
    <x v="2"/>
    <s v="Average"/>
    <n v="3"/>
    <n v="0.1"/>
    <n v="3692"/>
    <n v="40612"/>
  </r>
  <r>
    <s v="Dulsea Folkes"/>
    <s v="Female"/>
    <s v="Female"/>
    <s v="Services"/>
    <n v="42160"/>
    <n v="42160"/>
    <s v="Below Minimum"/>
    <s v="₦40,000 - ₦49,999"/>
    <x v="1"/>
    <s v="Average"/>
    <n v="3"/>
    <n v="0.1"/>
    <n v="4216"/>
    <n v="46376"/>
  </r>
  <r>
    <s v="Corabel Luberto"/>
    <s v="Female"/>
    <s v="Female"/>
    <s v="Human Resources"/>
    <n v="57820"/>
    <n v="57820"/>
    <s v="Below Minimum"/>
    <s v="₦50,000 - ₦59,999"/>
    <x v="2"/>
    <s v="Average"/>
    <n v="3"/>
    <n v="0.1"/>
    <n v="5782"/>
    <n v="63602"/>
  </r>
  <r>
    <s v="Nicola Kiely"/>
    <s v="Female"/>
    <s v="Female"/>
    <s v="Business Development"/>
    <n v="93740"/>
    <n v="93740"/>
    <s v="Compliant"/>
    <s v="₦90,000 - ₦99,999"/>
    <x v="2"/>
    <s v="Average"/>
    <n v="3"/>
    <n v="0.1"/>
    <n v="9374"/>
    <n v="103114"/>
  </r>
  <r>
    <s v="Rey Chartman"/>
    <s v="Female"/>
    <s v="Female"/>
    <s v="Training"/>
    <n v="93960"/>
    <n v="93960"/>
    <s v="Compliant"/>
    <s v="₦90,000 - ₦99,999"/>
    <x v="2"/>
    <s v="Poor"/>
    <n v="2"/>
    <n v="0.05"/>
    <n v="4698"/>
    <n v="98658"/>
  </r>
  <r>
    <s v="Israel Farndon"/>
    <s v="Male"/>
    <s v="Male"/>
    <s v="Marketing"/>
    <n v="107220"/>
    <n v="107220"/>
    <s v="Compliant"/>
    <s v="₦100,000 - ₦109,999"/>
    <x v="0"/>
    <s v="Average"/>
    <n v="3"/>
    <n v="0.1"/>
    <n v="10722"/>
    <n v="117942"/>
  </r>
  <r>
    <s v="Felipe Parkman"/>
    <s v="Female"/>
    <s v="Female"/>
    <s v="Training"/>
    <n v="90150"/>
    <n v="90150"/>
    <s v="Compliant"/>
    <s v="₦90,000 - ₦99,999"/>
    <x v="1"/>
    <s v="Very Good"/>
    <n v="5"/>
    <n v="0.2"/>
    <n v="18030"/>
    <n v="108180"/>
  </r>
  <r>
    <s v="Margit Kunze"/>
    <s v="Male"/>
    <s v="Male"/>
    <s v="Engineering"/>
    <n v="94020"/>
    <n v="94020"/>
    <s v="Compliant"/>
    <s v="₦90,000 - ₦99,999"/>
    <x v="1"/>
    <s v="Good"/>
    <n v="4"/>
    <n v="0.15"/>
    <n v="14103"/>
    <n v="108123"/>
  </r>
  <r>
    <s v="Oliy Feeney"/>
    <s v="Female"/>
    <s v="Female"/>
    <s v="Marketing"/>
    <n v="42970"/>
    <n v="42970"/>
    <s v="Below Minimum"/>
    <s v="₦40,000 - ₦49,999"/>
    <x v="0"/>
    <s v="Good"/>
    <n v="4"/>
    <n v="0.15"/>
    <n v="6445.5"/>
    <n v="49415.5"/>
  </r>
  <r>
    <s v="Sandie Anthonies"/>
    <s v="Male"/>
    <s v="Male"/>
    <s v="Legal"/>
    <n v="33410"/>
    <n v="33410"/>
    <s v="Below Minimum"/>
    <s v="₦30,000 - ₦39,999"/>
    <x v="2"/>
    <s v="Average"/>
    <n v="3"/>
    <n v="0.1"/>
    <n v="3341"/>
    <n v="36751"/>
  </r>
  <r>
    <s v="Anni Dinse"/>
    <s v="Male"/>
    <s v="Male"/>
    <s v="Product Management"/>
    <n v="119670"/>
    <n v="119670"/>
    <s v="Compliant"/>
    <s v="₦110,000 - ₦119,999"/>
    <x v="0"/>
    <s v="Average"/>
    <n v="3"/>
    <n v="0.1"/>
    <n v="11967"/>
    <n v="131637"/>
  </r>
  <r>
    <s v="Gaultiero Have"/>
    <s v="Male"/>
    <s v="Male"/>
    <s v="Accounting"/>
    <n v="115380"/>
    <n v="115380"/>
    <s v="Compliant"/>
    <s v="₦110,000 - ₦119,999"/>
    <x v="2"/>
    <s v="Average"/>
    <n v="3"/>
    <n v="0.1"/>
    <n v="11538"/>
    <n v="126918"/>
  </r>
  <r>
    <s v="Corinna Griffiths"/>
    <s v="Male"/>
    <s v="Male"/>
    <s v="Support"/>
    <n v="75010"/>
    <n v="75010"/>
    <s v="Below Minimum"/>
    <s v="₦70,000 - ₦79,999"/>
    <x v="2"/>
    <s v="Good"/>
    <n v="4"/>
    <n v="0.15"/>
    <n v="11251.5"/>
    <n v="86261.5"/>
  </r>
  <r>
    <s v="Cherlyn Barter"/>
    <s v="Female"/>
    <s v="Female"/>
    <s v="Accounting"/>
    <n v="104120"/>
    <n v="104120"/>
    <s v="Compliant"/>
    <s v="₦100,000 - ₦109,999"/>
    <x v="1"/>
    <s v="Good"/>
    <n v="4"/>
    <n v="0.15"/>
    <n v="15618"/>
    <n v="119738"/>
  </r>
  <r>
    <s v="Shea Mix"/>
    <s v="Male"/>
    <s v="Male"/>
    <s v="Research and Development"/>
    <n v="82680"/>
    <n v="82680"/>
    <s v="Below Minimum"/>
    <s v="₦80,000 - ₦89,999"/>
    <x v="0"/>
    <s v="Very Poor"/>
    <n v="1"/>
    <n v="0.02"/>
    <n v="1653.6000000000001"/>
    <n v="84333.6"/>
  </r>
  <r>
    <s v="Leonidas Cavaney"/>
    <s v="Male"/>
    <s v="Male"/>
    <s v="Accounting"/>
    <n v="52250"/>
    <n v="52250"/>
    <s v="Below Minimum"/>
    <s v="₦50,000 - ₦59,999"/>
    <x v="2"/>
    <s v="Very Poor"/>
    <n v="1"/>
    <n v="0.02"/>
    <n v="1045"/>
    <n v="53295"/>
  </r>
  <r>
    <s v="Tallie Chaikovski"/>
    <s v="Male"/>
    <s v="Male"/>
    <s v="Sales"/>
    <n v="83190"/>
    <n v="83190"/>
    <s v="Below Minimum"/>
    <s v="₦80,000 - ₦89,999"/>
    <x v="0"/>
    <s v="Average"/>
    <n v="3"/>
    <n v="0.1"/>
    <n v="8319"/>
    <n v="91509"/>
  </r>
  <r>
    <s v="Andria Kimpton"/>
    <s v="Male"/>
    <s v="Male"/>
    <s v="Product Management"/>
    <n v="69120"/>
    <n v="69120"/>
    <s v="Below Minimum"/>
    <s v="₦60,000 - ₦69,999"/>
    <x v="2"/>
    <s v="Average"/>
    <n v="3"/>
    <n v="0.1"/>
    <n v="6912"/>
    <n v="76032"/>
  </r>
  <r>
    <s v="Rik Delete"/>
    <s v="Female"/>
    <s v="Undisclosed"/>
    <s v="Training"/>
    <n v="69120"/>
    <n v="69120"/>
    <s v="Below Minimum"/>
    <s v="₦60,000 - ₦69,999"/>
    <x v="2"/>
    <s v="Good"/>
    <n v="4"/>
    <n v="0.15"/>
    <n v="10368"/>
    <n v="79488"/>
  </r>
  <r>
    <s v="Bill Luffman"/>
    <s v="Undisclosed"/>
    <s v="Undisclosed"/>
    <s v="Unknown"/>
    <n v="41570"/>
    <n v="41570"/>
    <s v="Below Minimum"/>
    <s v="₦40,000 - ₦49,999"/>
    <x v="1"/>
    <s v="Average"/>
    <n v="3"/>
    <n v="0.1"/>
    <n v="4157"/>
    <n v="45727"/>
  </r>
  <r>
    <s v="Codie Gaunson"/>
    <s v="Male"/>
    <s v="Male"/>
    <s v="Accounting"/>
    <n v="83590"/>
    <n v="83590"/>
    <s v="Below Minimum"/>
    <s v="₦80,000 - ₦89,999"/>
    <x v="1"/>
    <s v="Poor"/>
    <n v="2"/>
    <n v="0.05"/>
    <n v="4179.5"/>
    <n v="87769.5"/>
  </r>
  <r>
    <s v="Kaine Padly"/>
    <s v="Male"/>
    <s v="Male"/>
    <s v="Research and Development"/>
    <n v="107700"/>
    <n v="107700"/>
    <s v="Compliant"/>
    <s v="₦100,000 - ₦109,999"/>
    <x v="1"/>
    <s v="Very Good"/>
    <n v="5"/>
    <n v="0.2"/>
    <n v="21540"/>
    <n v="129240"/>
  </r>
  <r>
    <s v="Freda Legan"/>
    <s v="Female"/>
    <s v="Female"/>
    <s v="Sales"/>
    <n v="102130"/>
    <n v="102130"/>
    <s v="Compliant"/>
    <s v="₦100,000 - ₦109,999"/>
    <x v="2"/>
    <s v="Average"/>
    <n v="3"/>
    <n v="0.1"/>
    <n v="10213"/>
    <n v="112343"/>
  </r>
  <r>
    <s v="Hiram Merkle"/>
    <s v="Male"/>
    <s v="Male"/>
    <s v="Legal"/>
    <n v="116090"/>
    <n v="116090"/>
    <s v="Compliant"/>
    <s v="₦110,000 - ₦119,999"/>
    <x v="2"/>
    <s v="Average"/>
    <n v="3"/>
    <n v="0.1"/>
    <n v="11609"/>
    <n v="127699"/>
  </r>
  <r>
    <s v="Christos Wintle"/>
    <s v="Male"/>
    <s v="Male"/>
    <s v="Engineering"/>
    <n v="74360"/>
    <n v="74360"/>
    <s v="Below Minimum"/>
    <s v="₦70,000 - ₦79,999"/>
    <x v="0"/>
    <s v="Good"/>
    <n v="4"/>
    <n v="0.15"/>
    <n v="11154"/>
    <n v="85514"/>
  </r>
  <r>
    <s v="Magnum Locksley"/>
    <s v="Female"/>
    <s v="Female"/>
    <s v="Services"/>
    <n v="42310"/>
    <n v="42310"/>
    <s v="Below Minimum"/>
    <s v="₦40,000 - ₦49,999"/>
    <x v="1"/>
    <s v="Not Rated"/>
    <n v="0"/>
    <n v="0"/>
    <n v="0"/>
    <n v="42310"/>
  </r>
  <r>
    <s v="Adrianne Gave"/>
    <s v="Male"/>
    <s v="Male"/>
    <s v="Engineering"/>
    <n v="78440"/>
    <n v="78440"/>
    <s v="Below Minimum"/>
    <s v="₦70,000 - ₦79,999"/>
    <x v="0"/>
    <s v="Poor"/>
    <n v="2"/>
    <n v="0.05"/>
    <n v="3922"/>
    <n v="82362"/>
  </r>
  <r>
    <s v="Warner Carwithan"/>
    <s v="Female"/>
    <s v="Female"/>
    <s v="Support"/>
    <n v="113760"/>
    <n v="113760"/>
    <s v="Compliant"/>
    <s v="₦110,000 - ₦119,999"/>
    <x v="2"/>
    <s v="Good"/>
    <n v="4"/>
    <n v="0.15"/>
    <n v="17064"/>
    <n v="130824"/>
  </r>
  <r>
    <s v="Appolonia Snook"/>
    <s v="Female"/>
    <s v="Female"/>
    <s v="Services"/>
    <n v="93880"/>
    <n v="93880"/>
    <s v="Compliant"/>
    <s v="₦90,000 - ₦99,999"/>
    <x v="2"/>
    <s v="Average"/>
    <n v="3"/>
    <n v="0.1"/>
    <n v="9388"/>
    <n v="103268"/>
  </r>
  <r>
    <s v="Alikee Jecock"/>
    <s v="Female"/>
    <s v="Female"/>
    <s v="Legal"/>
    <n v="85000"/>
    <n v="85000"/>
    <s v="Below Minimum"/>
    <s v="₦80,000 - ₦89,999"/>
    <x v="2"/>
    <s v="Poor"/>
    <n v="2"/>
    <n v="0.05"/>
    <n v="4250"/>
    <n v="89250"/>
  </r>
  <r>
    <s v="Shay Chasney"/>
    <s v="Male"/>
    <s v="Male"/>
    <s v="Human Resources"/>
    <n v="72550"/>
    <n v="72550"/>
    <s v="Below Minimum"/>
    <s v="₦70,000 - ₦79,999"/>
    <x v="0"/>
    <s v="Average"/>
    <n v="3"/>
    <n v="0.1"/>
    <n v="7255"/>
    <n v="79805"/>
  </r>
  <r>
    <s v="Trey Jurges"/>
    <s v="Female"/>
    <s v="Female"/>
    <s v="Legal"/>
    <n v="72360"/>
    <n v="72360"/>
    <s v="Below Minimum"/>
    <s v="₦70,000 - ₦79,999"/>
    <x v="2"/>
    <s v="Poor"/>
    <n v="2"/>
    <n v="0.05"/>
    <n v="3618"/>
    <n v="75978"/>
  </r>
  <r>
    <s v="Tracy Renad"/>
    <s v="Female"/>
    <s v="Female"/>
    <s v="Accounting"/>
    <n v="114890"/>
    <n v="114890"/>
    <s v="Compliant"/>
    <s v="₦110,000 - ₦119,999"/>
    <x v="1"/>
    <s v="Average"/>
    <n v="3"/>
    <n v="0.1"/>
    <n v="11489"/>
    <n v="126379"/>
  </r>
  <r>
    <s v="Sarajane Peachey"/>
    <s v="Female"/>
    <s v="Female"/>
    <s v="Marketing"/>
    <n v="107580"/>
    <n v="107580"/>
    <s v="Compliant"/>
    <s v="₦100,000 - ₦109,999"/>
    <x v="1"/>
    <s v="Poor"/>
    <n v="2"/>
    <n v="0.05"/>
    <n v="5379"/>
    <n v="112959"/>
  </r>
  <r>
    <s v="Bili Sizey"/>
    <s v="Male"/>
    <s v="Male"/>
    <s v="Research and Development"/>
    <n v="36040"/>
    <n v="36040"/>
    <s v="Below Minimum"/>
    <s v="₦30,000 - ₦39,999"/>
    <x v="1"/>
    <s v="Average"/>
    <n v="3"/>
    <n v="0.1"/>
    <n v="3604"/>
    <n v="39644"/>
  </r>
  <r>
    <s v="Clement Penhearow"/>
    <s v="Female"/>
    <s v="Undisclosed"/>
    <s v="Unknown"/>
    <n v="58310"/>
    <n v="58310"/>
    <s v="Below Minimum"/>
    <s v="₦50,000 - ₦59,999"/>
    <x v="2"/>
    <s v="Average"/>
    <n v="3"/>
    <n v="0.1"/>
    <n v="5831"/>
    <n v="64141"/>
  </r>
  <r>
    <s v="Shaun Kyrkeman"/>
    <s v="Male"/>
    <s v="Male"/>
    <s v="Product Management"/>
    <n v="35010"/>
    <n v="35010"/>
    <s v="Below Minimum"/>
    <s v="₦30,000 - ₦39,999"/>
    <x v="2"/>
    <s v="Average"/>
    <n v="3"/>
    <n v="0.1"/>
    <n v="3501"/>
    <n v="38511"/>
  </r>
  <r>
    <s v="Leena Bruckshaw"/>
    <s v="Male"/>
    <s v="Male"/>
    <s v="Research and Development"/>
    <n v="74280"/>
    <n v="74280"/>
    <s v="Below Minimum"/>
    <s v="₦70,000 - ₦79,999"/>
    <x v="0"/>
    <s v="Average"/>
    <n v="3"/>
    <n v="0.1"/>
    <n v="7428"/>
    <n v="81708"/>
  </r>
  <r>
    <s v="Benni Simounet"/>
    <s v="Male"/>
    <s v="Male"/>
    <s v="Research and Development"/>
    <n v="115790"/>
    <n v="115790"/>
    <s v="Compliant"/>
    <s v="₦110,000 - ₦119,999"/>
    <x v="0"/>
    <s v="Very Poor"/>
    <n v="1"/>
    <n v="0.02"/>
    <n v="2315.8000000000002"/>
    <n v="118105.8"/>
  </r>
  <r>
    <s v="Kay Edling"/>
    <s v="Male"/>
    <s v="Male"/>
    <s v="Support"/>
    <n v="38330"/>
    <n v="38330"/>
    <s v="Below Minimum"/>
    <s v="₦30,000 - ₦39,999"/>
    <x v="0"/>
    <s v="Average"/>
    <n v="3"/>
    <n v="0.1"/>
    <n v="3833"/>
    <n v="42163"/>
  </r>
  <r>
    <s v="Shayne Stegel"/>
    <s v="Male"/>
    <s v="Male"/>
    <s v="Business Development"/>
    <n v="70270"/>
    <n v="70270"/>
    <s v="Below Minimum"/>
    <s v="₦70,000 - ₦79,999"/>
    <x v="1"/>
    <s v="Very Good"/>
    <n v="5"/>
    <n v="0.2"/>
    <n v="14054"/>
    <n v="84324"/>
  </r>
  <r>
    <s v="Floyd Cowgill"/>
    <s v="Male"/>
    <s v="Male"/>
    <s v="Support"/>
    <n v="37060"/>
    <n v="37060"/>
    <s v="Below Minimum"/>
    <s v="₦30,000 - ₦39,999"/>
    <x v="2"/>
    <s v="Average"/>
    <n v="3"/>
    <n v="0.1"/>
    <n v="3706"/>
    <n v="40766"/>
  </r>
  <r>
    <s v="William Reeveley"/>
    <s v="Male"/>
    <s v="Male"/>
    <s v="Training"/>
    <n v="53870"/>
    <n v="53870"/>
    <s v="Below Minimum"/>
    <s v="₦50,000 - ₦59,999"/>
    <x v="1"/>
    <s v="Good"/>
    <n v="4"/>
    <n v="0.15"/>
    <n v="8080.5"/>
    <n v="61950.5"/>
  </r>
  <r>
    <s v="Claretta MacQuist"/>
    <s v="Male"/>
    <s v="Undisclosed"/>
    <s v="Human Resources"/>
    <n v="53870"/>
    <n v="53870"/>
    <s v="Below Minimum"/>
    <s v="₦50,000 - ₦59,999"/>
    <x v="1"/>
    <s v="Average"/>
    <n v="3"/>
    <n v="0.1"/>
    <n v="5387"/>
    <n v="59257"/>
  </r>
  <r>
    <s v="Inger Chapelhow"/>
    <s v="Female"/>
    <s v="Female"/>
    <s v="Research and Development"/>
    <n v="84310"/>
    <n v="84310"/>
    <s v="Below Minimum"/>
    <s v="₦80,000 - ₦89,999"/>
    <x v="1"/>
    <s v="Good"/>
    <n v="4"/>
    <n v="0.15"/>
    <n v="12646.5"/>
    <n v="96956.5"/>
  </r>
  <r>
    <s v="Brien Boise"/>
    <s v="Female"/>
    <s v="Female"/>
    <s v="Research and Development"/>
    <n v="58100"/>
    <n v="58100"/>
    <s v="Below Minimum"/>
    <s v="₦50,000 - ₦59,999"/>
    <x v="2"/>
    <s v="Very Good"/>
    <n v="5"/>
    <n v="0.2"/>
    <n v="11620"/>
    <n v="69720"/>
  </r>
  <r>
    <s v="Pancho De Ortega"/>
    <s v="Male"/>
    <s v="Male"/>
    <s v="Support"/>
    <n v="99780"/>
    <n v="99780"/>
    <s v="Compliant"/>
    <s v="₦90,000 - ₦99,999"/>
    <x v="2"/>
    <s v="Very Good"/>
    <n v="5"/>
    <n v="0.2"/>
    <n v="19956"/>
    <n v="119736"/>
  </r>
  <r>
    <s v="Edd MacKnockiter"/>
    <s v="Male"/>
    <s v="Male"/>
    <s v="Accounting"/>
    <n v="119020"/>
    <n v="119020"/>
    <s v="Compliant"/>
    <s v="₦110,000 - ₦119,999"/>
    <x v="0"/>
    <s v="Poor"/>
    <n v="2"/>
    <n v="0.05"/>
    <n v="5951"/>
    <n v="124971"/>
  </r>
  <r>
    <s v="Hobie Stockbridge"/>
    <s v="Male"/>
    <s v="Male"/>
    <s v="Engineering"/>
    <n v="92940"/>
    <n v="92940"/>
    <s v="Compliant"/>
    <s v="₦90,000 - ₦99,999"/>
    <x v="0"/>
    <s v="Good"/>
    <n v="4"/>
    <n v="0.15"/>
    <n v="13941"/>
    <n v="106881"/>
  </r>
  <r>
    <s v="Ludovika Plaice"/>
    <s v="Male"/>
    <s v="Male"/>
    <s v="Training"/>
    <n v="59670"/>
    <n v="59670"/>
    <s v="Below Minimum"/>
    <s v="₦50,000 - ₦59,999"/>
    <x v="2"/>
    <s v="Not Rated"/>
    <n v="0"/>
    <n v="0"/>
    <n v="0"/>
    <n v="59670"/>
  </r>
  <r>
    <s v="Odessa Pusill"/>
    <s v="Female"/>
    <s v="Undisclosed"/>
    <s v="Unknown"/>
    <n v="41000"/>
    <n v="41000"/>
    <s v="Below Minimum"/>
    <s v="₦40,000 - ₦49,999"/>
    <x v="0"/>
    <s v="Not Rated"/>
    <n v="0"/>
    <n v="0"/>
    <n v="0"/>
    <n v="41000"/>
  </r>
  <r>
    <s v="Caro Hainsworth"/>
    <s v="Male"/>
    <s v="Male"/>
    <s v="Marketing"/>
    <n v="77470"/>
    <n v="77470"/>
    <s v="Below Minimum"/>
    <s v="₦70,000 - ₦79,999"/>
    <x v="2"/>
    <s v="Good"/>
    <n v="4"/>
    <n v="0.15"/>
    <n v="11620.5"/>
    <n v="89090.5"/>
  </r>
  <r>
    <s v="Nicolis Winspire"/>
    <s v="Male"/>
    <s v="Male"/>
    <s v="Engineering"/>
    <n v="45650"/>
    <n v="45650"/>
    <s v="Below Minimum"/>
    <s v="₦40,000 - ₦49,999"/>
    <x v="0"/>
    <s v="Good"/>
    <n v="4"/>
    <n v="0.15"/>
    <n v="6847.5"/>
    <n v="52497.5"/>
  </r>
  <r>
    <s v="Niko MacGille"/>
    <s v="Female"/>
    <s v="Female"/>
    <s v="Engineering"/>
    <n v="88430"/>
    <n v="88430"/>
    <s v="Below Minimum"/>
    <s v="₦80,000 - ₦89,999"/>
    <x v="0"/>
    <s v="Average"/>
    <n v="3"/>
    <n v="0.1"/>
    <n v="8843"/>
    <n v="97273"/>
  </r>
  <r>
    <s v="Evanne Levens"/>
    <s v="Male"/>
    <s v="Male"/>
    <s v="Human Resources"/>
    <n v="36880"/>
    <n v="36880"/>
    <s v="Below Minimum"/>
    <s v="₦30,000 - ₦39,999"/>
    <x v="2"/>
    <s v="Good"/>
    <n v="4"/>
    <n v="0.15"/>
    <n v="5532"/>
    <n v="42412"/>
  </r>
  <r>
    <s v="Trix Lutsch"/>
    <s v="Male"/>
    <s v="Male"/>
    <s v="Business Development"/>
    <n v="106400"/>
    <n v="106400"/>
    <s v="Compliant"/>
    <s v="₦100,000 - ₦109,999"/>
    <x v="1"/>
    <s v="Poor"/>
    <n v="2"/>
    <n v="0.05"/>
    <n v="5320"/>
    <n v="111720"/>
  </r>
  <r>
    <s v="Michale Rolf"/>
    <s v="Male"/>
    <s v="Male"/>
    <s v="Services"/>
    <n v="111820"/>
    <n v="111820"/>
    <s v="Compliant"/>
    <s v="₦110,000 - ₦119,999"/>
    <x v="0"/>
    <s v="Very Good"/>
    <n v="5"/>
    <n v="0.2"/>
    <n v="22364"/>
    <n v="134184"/>
  </r>
  <r>
    <s v="Cecilla Northen"/>
    <s v="Male"/>
    <s v="Male"/>
    <s v="Human Resources"/>
    <n v="92870"/>
    <n v="92870"/>
    <s v="Compliant"/>
    <s v="₦90,000 - ₦99,999"/>
    <x v="1"/>
    <s v="Average"/>
    <n v="3"/>
    <n v="0.1"/>
    <n v="9287"/>
    <n v="102157"/>
  </r>
  <r>
    <s v="Cyrillus Garci"/>
    <s v="Male"/>
    <s v="Male"/>
    <s v="Business Development"/>
    <n v="100360"/>
    <n v="100360"/>
    <s v="Compliant"/>
    <s v="₦100,000 - ₦109,999"/>
    <x v="0"/>
    <s v="Average"/>
    <n v="3"/>
    <n v="0.1"/>
    <n v="10036"/>
    <n v="110396"/>
  </r>
  <r>
    <s v="Dayle O'Luney"/>
    <s v="Female"/>
    <s v="Female"/>
    <s v="Research and Development"/>
    <n v="46750"/>
    <n v="46750"/>
    <s v="Below Minimum"/>
    <s v="₦40,000 - ₦49,999"/>
    <x v="0"/>
    <s v="Average"/>
    <n v="3"/>
    <n v="0.1"/>
    <n v="4675"/>
    <n v="51425"/>
  </r>
  <r>
    <s v="Gunar Cockshoot"/>
    <s v="Male"/>
    <s v="Male"/>
    <s v="Business Development"/>
    <n v="48950"/>
    <n v="48950"/>
    <s v="Below Minimum"/>
    <s v="₦40,000 - ₦49,999"/>
    <x v="1"/>
    <s v="Good"/>
    <n v="4"/>
    <n v="0.15"/>
    <n v="7342.5"/>
    <n v="56292.5"/>
  </r>
  <r>
    <s v="Silva Monte"/>
    <s v="Male"/>
    <s v="Male"/>
    <s v="Sales"/>
    <n v="52810"/>
    <n v="52810"/>
    <s v="Below Minimum"/>
    <s v="₦50,000 - ₦59,999"/>
    <x v="1"/>
    <s v="Poor"/>
    <n v="2"/>
    <n v="0.05"/>
    <n v="2640.5"/>
    <n v="55450.5"/>
  </r>
  <r>
    <s v="Hans Bucke"/>
    <s v="Male"/>
    <s v="Male"/>
    <s v="Legal"/>
    <n v="78560"/>
    <n v="78560"/>
    <s v="Below Minimum"/>
    <s v="₦70,000 - ₦79,999"/>
    <x v="2"/>
    <s v="Very Poor"/>
    <n v="1"/>
    <n v="0.02"/>
    <n v="1571.2"/>
    <n v="80131.199999999997"/>
  </r>
  <r>
    <s v="Elia Cockton"/>
    <s v="Female"/>
    <s v="Female"/>
    <s v="Support"/>
    <n v="75280"/>
    <n v="75280"/>
    <s v="Below Minimum"/>
    <s v="₦70,000 - ₦79,999"/>
    <x v="2"/>
    <s v="Average"/>
    <n v="3"/>
    <n v="0.1"/>
    <n v="7528"/>
    <n v="82808"/>
  </r>
  <r>
    <s v="Freddy Linford"/>
    <s v="Female"/>
    <s v="Female"/>
    <s v="Training"/>
    <n v="93130"/>
    <n v="93130"/>
    <s v="Compliant"/>
    <s v="₦90,000 - ₦99,999"/>
    <x v="2"/>
    <s v="Poor"/>
    <n v="2"/>
    <n v="0.05"/>
    <n v="4656.5"/>
    <n v="97786.5"/>
  </r>
  <r>
    <s v="Gwenore Scotchmer"/>
    <s v="Female"/>
    <s v="Female"/>
    <s v="Business Development"/>
    <n v="105290"/>
    <n v="105290"/>
    <s v="Compliant"/>
    <s v="₦100,000 - ₦109,999"/>
    <x v="2"/>
    <s v="Very Poor"/>
    <n v="1"/>
    <n v="0.02"/>
    <n v="2105.8000000000002"/>
    <n v="107395.8"/>
  </r>
  <r>
    <s v="Maggie Ruberti"/>
    <s v="Male"/>
    <s v="Male"/>
    <s v="Training"/>
    <n v="108340"/>
    <n v="108340"/>
    <s v="Compliant"/>
    <s v="₦100,000 - ₦109,999"/>
    <x v="2"/>
    <s v="Not Rated"/>
    <n v="0"/>
    <n v="0"/>
    <n v="0"/>
    <n v="108340"/>
  </r>
  <r>
    <s v="Desi Peniman"/>
    <s v="Female"/>
    <s v="Female"/>
    <s v="Legal"/>
    <n v="31090"/>
    <n v="31090"/>
    <s v="Below Minimum"/>
    <s v="₦30,000 - ₦39,999"/>
    <x v="2"/>
    <s v="Average"/>
    <n v="3"/>
    <n v="0.1"/>
    <n v="3109"/>
    <n v="34199"/>
  </r>
  <r>
    <s v="Allyce Hincham"/>
    <s v="Male"/>
    <s v="Male"/>
    <s v="Business Development"/>
    <n v="101420"/>
    <n v="101420"/>
    <s v="Compliant"/>
    <s v="₦100,000 - ₦109,999"/>
    <x v="0"/>
    <s v="Average"/>
    <n v="3"/>
    <n v="0.1"/>
    <n v="10142"/>
    <n v="111562"/>
  </r>
  <r>
    <s v="Juanita Trembey"/>
    <s v="Undisclosed"/>
    <s v="Undisclosed"/>
    <s v="Business Development"/>
    <n v="54780"/>
    <n v="54780"/>
    <s v="Below Minimum"/>
    <s v="₦50,000 - ₦59,999"/>
    <x v="2"/>
    <s v="Very Good"/>
    <n v="5"/>
    <n v="0.2"/>
    <n v="10956"/>
    <n v="65736"/>
  </r>
  <r>
    <s v="Lincoln Cord"/>
    <s v="Female"/>
    <s v="Female"/>
    <s v="Support"/>
    <n v="63560"/>
    <n v="63560"/>
    <s v="Below Minimum"/>
    <s v="₦60,000 - ₦69,999"/>
    <x v="1"/>
    <s v="Very Good"/>
    <n v="5"/>
    <n v="0.2"/>
    <n v="12712"/>
    <n v="76272"/>
  </r>
  <r>
    <s v="Kerwin Blakely"/>
    <s v="Male"/>
    <s v="Male"/>
    <s v="Research and Development"/>
    <n v="68480"/>
    <n v="68480"/>
    <s v="Below Minimum"/>
    <s v="₦60,000 - ₦69,999"/>
    <x v="0"/>
    <s v="Poor"/>
    <n v="2"/>
    <n v="0.05"/>
    <n v="3424"/>
    <n v="71904"/>
  </r>
  <r>
    <s v="Granny Spencelayh"/>
    <s v="Male"/>
    <s v="Male"/>
    <s v="Legal"/>
    <n v="99460"/>
    <n v="99460"/>
    <s v="Compliant"/>
    <s v="₦90,000 - ₦99,999"/>
    <x v="1"/>
    <s v="Average"/>
    <n v="3"/>
    <n v="0.1"/>
    <n v="9946"/>
    <n v="109406"/>
  </r>
  <r>
    <s v="Collin Jagson"/>
    <s v="Male"/>
    <s v="Male"/>
    <s v="Services"/>
    <n v="100420"/>
    <n v="100420"/>
    <s v="Compliant"/>
    <s v="₦100,000 - ₦109,999"/>
    <x v="1"/>
    <s v="Poor"/>
    <n v="2"/>
    <n v="0.05"/>
    <n v="5021"/>
    <n v="105441"/>
  </r>
  <r>
    <s v="Monti Burdus"/>
    <s v="Female"/>
    <s v="Female"/>
    <s v="Human Resources"/>
    <n v="39650"/>
    <n v="39650"/>
    <s v="Below Minimum"/>
    <s v="₦30,000 - ₦39,999"/>
    <x v="1"/>
    <s v="Average"/>
    <n v="3"/>
    <n v="0.1"/>
    <n v="3965"/>
    <n v="43615"/>
  </r>
  <r>
    <s v="Konstantin Timblett"/>
    <s v="Female"/>
    <s v="Female"/>
    <s v="Training"/>
    <n v="56250"/>
    <n v="56250"/>
    <s v="Below Minimum"/>
    <s v="₦50,000 - ₦59,999"/>
    <x v="1"/>
    <s v="Average"/>
    <n v="3"/>
    <n v="0.1"/>
    <n v="5625"/>
    <n v="61875"/>
  </r>
  <r>
    <s v="Fax Scotland"/>
    <s v="Female"/>
    <s v="Female"/>
    <s v="Marketing"/>
    <n v="57640"/>
    <n v="57640"/>
    <s v="Below Minimum"/>
    <s v="₦50,000 - ₦59,999"/>
    <x v="1"/>
    <s v="Average"/>
    <n v="3"/>
    <n v="0.1"/>
    <n v="5764"/>
    <n v="63404"/>
  </r>
  <r>
    <s v="Isidora Guido"/>
    <s v="Male"/>
    <s v="Male"/>
    <s v="Engineering"/>
    <n v="43150"/>
    <n v="43150"/>
    <s v="Below Minimum"/>
    <s v="₦40,000 - ₦49,999"/>
    <x v="1"/>
    <s v="Very Good"/>
    <n v="5"/>
    <n v="0.2"/>
    <n v="8630"/>
    <n v="51780"/>
  </r>
  <r>
    <s v="Erv Havill"/>
    <s v="Female"/>
    <s v="Female"/>
    <s v="Accounting"/>
    <n v="106080"/>
    <n v="106080"/>
    <s v="Compliant"/>
    <s v="₦100,000 - ₦109,999"/>
    <x v="1"/>
    <s v="Not Rated"/>
    <n v="0"/>
    <n v="0"/>
    <n v="0"/>
    <n v="106080"/>
  </r>
  <r>
    <s v="Yoshiko Tamblingson"/>
    <s v="Male"/>
    <s v="Male"/>
    <s v="Sales"/>
    <n v="29590"/>
    <n v="29590"/>
    <s v="Below Minimum"/>
    <s v="₦20,000 - ₦29,999"/>
    <x v="2"/>
    <s v="Good"/>
    <n v="4"/>
    <n v="0.15"/>
    <n v="4438.5"/>
    <n v="34028.5"/>
  </r>
  <r>
    <s v="Barri Teacy"/>
    <s v="Female"/>
    <s v="Female"/>
    <s v="Accounting"/>
    <n v="86240"/>
    <n v="86240"/>
    <s v="Below Minimum"/>
    <s v="₦80,000 - ₦89,999"/>
    <x v="0"/>
    <s v="Average"/>
    <n v="3"/>
    <n v="0.1"/>
    <n v="8624"/>
    <n v="94864"/>
  </r>
  <r>
    <s v="Alisha Bloschke"/>
    <s v="Undisclosed"/>
    <s v="Undisclosed"/>
    <s v="Product Management"/>
    <n v="36480"/>
    <n v="36480"/>
    <s v="Below Minimum"/>
    <s v="₦30,000 - ₦39,999"/>
    <x v="1"/>
    <s v="Average"/>
    <n v="3"/>
    <n v="0.1"/>
    <n v="3648"/>
    <n v="40128"/>
  </r>
  <r>
    <s v="Jerrilee Maginot"/>
    <s v="Male"/>
    <s v="Undisclosed"/>
    <s v="Business Development"/>
    <n v="36480"/>
    <n v="36480"/>
    <s v="Below Minimum"/>
    <s v="₦30,000 - ₦39,999"/>
    <x v="2"/>
    <s v="Average"/>
    <n v="3"/>
    <n v="0.1"/>
    <n v="3648"/>
    <n v="40128"/>
  </r>
  <r>
    <s v="Adi Seawright"/>
    <s v="Female"/>
    <s v="Female"/>
    <s v="Marketing"/>
    <n v="48590"/>
    <n v="48590"/>
    <s v="Below Minimum"/>
    <s v="₦40,000 - ₦49,999"/>
    <x v="2"/>
    <s v="Very Poor"/>
    <n v="1"/>
    <n v="0.02"/>
    <n v="971.80000000000007"/>
    <n v="49561.8"/>
  </r>
  <r>
    <s v="Eward Astlett"/>
    <s v="Male"/>
    <s v="Male"/>
    <s v="Engineering"/>
    <n v="41670"/>
    <n v="41670"/>
    <s v="Below Minimum"/>
    <s v="₦40,000 - ₦49,999"/>
    <x v="0"/>
    <s v="Average"/>
    <n v="3"/>
    <n v="0.1"/>
    <n v="4167"/>
    <n v="45837"/>
  </r>
  <r>
    <s v="Chauncey Schild"/>
    <s v="Female"/>
    <s v="Female"/>
    <s v="Support"/>
    <n v="107340"/>
    <n v="107340"/>
    <s v="Compliant"/>
    <s v="₦100,000 - ₦109,999"/>
    <x v="0"/>
    <s v="Very Good"/>
    <n v="5"/>
    <n v="0.2"/>
    <n v="21468"/>
    <n v="128808"/>
  </r>
  <r>
    <s v="Larissa Ingledow"/>
    <s v="Male"/>
    <s v="Male"/>
    <s v="Research and Development"/>
    <n v="62280"/>
    <n v="62280"/>
    <s v="Below Minimum"/>
    <s v="₦60,000 - ₦69,999"/>
    <x v="2"/>
    <s v="Not Rated"/>
    <n v="0"/>
    <n v="0"/>
    <n v="0"/>
    <n v="62280"/>
  </r>
  <r>
    <s v="Orton Livick"/>
    <s v="Male"/>
    <s v="Male"/>
    <s v="Services"/>
    <n v="37920"/>
    <n v="37920"/>
    <s v="Below Minimum"/>
    <s v="₦30,000 - ₦39,999"/>
    <x v="1"/>
    <s v="Not Rated"/>
    <n v="0"/>
    <n v="0"/>
    <n v="0"/>
    <n v="37920"/>
  </r>
  <r>
    <s v="Jolynn Edkins"/>
    <s v="Female"/>
    <s v="Undisclosed"/>
    <s v="Support"/>
    <n v="37920"/>
    <n v="37920"/>
    <s v="Below Minimum"/>
    <s v="₦30,000 - ₦39,999"/>
    <x v="2"/>
    <s v="Average"/>
    <n v="3"/>
    <n v="0.1"/>
    <n v="3792"/>
    <n v="41712"/>
  </r>
  <r>
    <s v="Beverie Moffet"/>
    <s v="Female"/>
    <s v="Female"/>
    <s v="Support"/>
    <n v="75970"/>
    <n v="75970"/>
    <s v="Below Minimum"/>
    <s v="₦70,000 - ₦79,999"/>
    <x v="2"/>
    <s v="Average"/>
    <n v="3"/>
    <n v="0.1"/>
    <n v="7597"/>
    <n v="83567"/>
  </r>
  <r>
    <s v="Katey Cadany"/>
    <s v="Male"/>
    <s v="Male"/>
    <s v="Services"/>
    <n v="92010"/>
    <n v="92010"/>
    <s v="Compliant"/>
    <s v="₦90,000 - ₦99,999"/>
    <x v="1"/>
    <s v="Very Poor"/>
    <n v="1"/>
    <n v="0.02"/>
    <n v="1840.2"/>
    <n v="93850.2"/>
  </r>
  <r>
    <s v="Alida Welman"/>
    <s v="Male"/>
    <s v="Male"/>
    <s v="Human Resources"/>
    <n v="69860"/>
    <n v="69860"/>
    <s v="Below Minimum"/>
    <s v="₦60,000 - ₦69,999"/>
    <x v="0"/>
    <s v="Poor"/>
    <n v="2"/>
    <n v="0.05"/>
    <n v="3493"/>
    <n v="73353"/>
  </r>
  <r>
    <s v="Nicole Blowfelde"/>
    <s v="Female"/>
    <s v="Female"/>
    <s v="Training"/>
    <n v="59560"/>
    <n v="59560"/>
    <s v="Below Minimum"/>
    <s v="₦50,000 - ₦59,999"/>
    <x v="2"/>
    <s v="Very Good"/>
    <n v="5"/>
    <n v="0.2"/>
    <n v="11912"/>
    <n v="71472"/>
  </r>
  <r>
    <s v="Kelley Rounds"/>
    <s v="Female"/>
    <s v="Female"/>
    <s v="Engineering"/>
    <n v="114810"/>
    <n v="114810"/>
    <s v="Compliant"/>
    <s v="₦110,000 - ₦119,999"/>
    <x v="2"/>
    <s v="Average"/>
    <n v="3"/>
    <n v="0.1"/>
    <n v="11481"/>
    <n v="126291"/>
  </r>
  <r>
    <s v="Felice McMurty"/>
    <s v="Female"/>
    <s v="Female"/>
    <s v="Product Management"/>
    <n v="66870"/>
    <n v="66870"/>
    <s v="Below Minimum"/>
    <s v="₦60,000 - ₦69,999"/>
    <x v="1"/>
    <s v="Not Rated"/>
    <n v="0"/>
    <n v="0"/>
    <n v="0"/>
    <n v="66870"/>
  </r>
  <r>
    <s v="Layton Kierans"/>
    <s v="Male"/>
    <s v="Male"/>
    <s v="Human Resources"/>
    <n v="113790"/>
    <n v="113790"/>
    <s v="Compliant"/>
    <s v="₦110,000 - ₦119,999"/>
    <x v="2"/>
    <s v="Very Poor"/>
    <n v="1"/>
    <n v="0.02"/>
    <n v="2275.8000000000002"/>
    <n v="116065.8"/>
  </r>
  <r>
    <s v="Hedwiga Ingarfield"/>
    <s v="Female"/>
    <s v="Female"/>
    <s v="Legal"/>
    <n v="38250"/>
    <n v="38250"/>
    <s v="Below Minimum"/>
    <s v="₦30,000 - ₦39,999"/>
    <x v="2"/>
    <s v="Average"/>
    <n v="3"/>
    <n v="0.1"/>
    <n v="3825"/>
    <n v="42075"/>
  </r>
  <r>
    <s v="Frasquito Mosley"/>
    <s v="Undisclosed"/>
    <s v="Undisclosed"/>
    <s v="Support"/>
    <n v="48090"/>
    <n v="48090"/>
    <s v="Below Minimum"/>
    <s v="₦40,000 - ₦49,999"/>
    <x v="1"/>
    <s v="Not Rated"/>
    <n v="0"/>
    <n v="0"/>
    <n v="0"/>
    <n v="48090"/>
  </r>
  <r>
    <s v="Amandy Jope"/>
    <s v="Male"/>
    <s v="Male"/>
    <s v="Accounting"/>
    <n v="99630"/>
    <n v="99630"/>
    <s v="Compliant"/>
    <s v="₦90,000 - ₦99,999"/>
    <x v="1"/>
    <s v="Average"/>
    <n v="3"/>
    <n v="0.1"/>
    <n v="9963"/>
    <n v="109593"/>
  </r>
  <r>
    <s v="Tarrah Wordsworth"/>
    <s v="Female"/>
    <s v="Female"/>
    <s v="Product Management"/>
    <n v="86340"/>
    <n v="86340"/>
    <s v="Below Minimum"/>
    <s v="₦80,000 - ₦89,999"/>
    <x v="1"/>
    <s v="Poor"/>
    <n v="2"/>
    <n v="0.05"/>
    <n v="4317"/>
    <n v="90657"/>
  </r>
  <r>
    <s v="Fairfax Wallsam"/>
    <s v="Undisclosed"/>
    <s v="Undisclosed"/>
    <s v="Sales"/>
    <n v="88590"/>
    <n v="88590"/>
    <s v="Below Minimum"/>
    <s v="₦80,000 - ₦89,999"/>
    <x v="1"/>
    <s v="Average"/>
    <n v="3"/>
    <n v="0.1"/>
    <n v="8859"/>
    <n v="97449"/>
  </r>
  <r>
    <s v="Chelsea Itzak"/>
    <s v="Male"/>
    <s v="Male"/>
    <s v="Support"/>
    <n v="61100"/>
    <n v="61100"/>
    <s v="Below Minimum"/>
    <s v="₦60,000 - ₦69,999"/>
    <x v="2"/>
    <s v="Average"/>
    <n v="3"/>
    <n v="0.1"/>
    <n v="6110"/>
    <n v="67210"/>
  </r>
  <r>
    <s v="Craggie Whistlecraft"/>
    <s v="Male"/>
    <s v="Male"/>
    <s v="Product Management"/>
    <n v="71240"/>
    <n v="71240"/>
    <s v="Below Minimum"/>
    <s v="₦70,000 - ₦79,999"/>
    <x v="1"/>
    <s v="Average"/>
    <n v="3"/>
    <n v="0.1"/>
    <n v="7124"/>
    <n v="78364"/>
  </r>
  <r>
    <s v="Faina Durand"/>
    <s v="Male"/>
    <s v="Male"/>
    <s v="Sales"/>
    <n v="114650"/>
    <n v="114650"/>
    <s v="Compliant"/>
    <s v="₦110,000 - ₦119,999"/>
    <x v="2"/>
    <s v="Very Poor"/>
    <n v="1"/>
    <n v="0.02"/>
    <n v="2293"/>
    <n v="116943"/>
  </r>
  <r>
    <s v="Joella Maevela"/>
    <s v="Female"/>
    <s v="Female"/>
    <s v="Sales"/>
    <n v="76210"/>
    <n v="76210"/>
    <s v="Below Minimum"/>
    <s v="₦70,000 - ₦79,999"/>
    <x v="2"/>
    <s v="Good"/>
    <n v="4"/>
    <n v="0.15"/>
    <n v="11431.5"/>
    <n v="87641.5"/>
  </r>
  <r>
    <s v="Virginia McConville"/>
    <s v="Female"/>
    <s v="Female"/>
    <s v="Human Resources"/>
    <n v="76900"/>
    <n v="76900"/>
    <s v="Below Minimum"/>
    <s v="₦70,000 - ₦79,999"/>
    <x v="1"/>
    <s v="Very Good"/>
    <n v="5"/>
    <n v="0.2"/>
    <n v="15380"/>
    <n v="92280"/>
  </r>
  <r>
    <s v="Candy Aindrais"/>
    <s v="Female"/>
    <s v="Female"/>
    <s v="Business Development"/>
    <n v="116590"/>
    <n v="116590"/>
    <s v="Compliant"/>
    <s v="₦110,000 - ₦119,999"/>
    <x v="0"/>
    <s v="Very Good"/>
    <n v="5"/>
    <n v="0.2"/>
    <n v="23318"/>
    <n v="139908"/>
  </r>
  <r>
    <s v="Allene Gobbet"/>
    <s v="Female"/>
    <s v="Female"/>
    <s v="Engineering"/>
    <n v="78390"/>
    <n v="78390"/>
    <s v="Below Minimum"/>
    <s v="₦70,000 - ₦79,999"/>
    <x v="1"/>
    <s v="Average"/>
    <n v="3"/>
    <n v="0.1"/>
    <n v="7839"/>
    <n v="86229"/>
  </r>
  <r>
    <s v="Ruthanne Beadnell"/>
    <s v="Female"/>
    <s v="Female"/>
    <s v="Accounting"/>
    <n v="103610"/>
    <n v="103610"/>
    <s v="Compliant"/>
    <s v="₦100,000 - ₦109,999"/>
    <x v="2"/>
    <s v="Poor"/>
    <n v="2"/>
    <n v="0.05"/>
    <n v="5180.5"/>
    <n v="108790.5"/>
  </r>
  <r>
    <s v="Damien Netley"/>
    <s v="Male"/>
    <s v="Male"/>
    <s v="Engineering"/>
    <n v="98110"/>
    <n v="98110"/>
    <s v="Compliant"/>
    <s v="₦90,000 - ₦99,999"/>
    <x v="1"/>
    <s v="Good"/>
    <n v="4"/>
    <n v="0.15"/>
    <n v="14716.5"/>
    <n v="112826.5"/>
  </r>
  <r>
    <s v="Rasia Fryatt"/>
    <s v="Female"/>
    <s v="Female"/>
    <s v="Human Resources"/>
    <n v="33960"/>
    <n v="33960"/>
    <s v="Below Minimum"/>
    <s v="₦30,000 - ₦39,999"/>
    <x v="0"/>
    <s v="Not Rated"/>
    <n v="0"/>
    <n v="0"/>
    <n v="0"/>
    <n v="33960"/>
  </r>
  <r>
    <s v="Bev Lashley"/>
    <s v="Male"/>
    <s v="Male"/>
    <s v="Business Development"/>
    <n v="112110"/>
    <n v="112110"/>
    <s v="Compliant"/>
    <s v="₦110,000 - ₦119,999"/>
    <x v="2"/>
    <s v="Not Rated"/>
    <n v="0"/>
    <n v="0"/>
    <n v="0"/>
    <n v="112110"/>
  </r>
  <r>
    <s v="Curtice Advani"/>
    <s v="Male"/>
    <s v="Male"/>
    <s v="Product Management"/>
    <n v="59810"/>
    <n v="59810"/>
    <s v="Below Minimum"/>
    <s v="₦50,000 - ₦59,999"/>
    <x v="0"/>
    <s v="Good"/>
    <n v="4"/>
    <n v="0.15"/>
    <n v="8971.5"/>
    <n v="68781.5"/>
  </r>
  <r>
    <s v="Madge McCloughen"/>
    <s v="Undisclosed"/>
    <s v="Undisclosed"/>
    <s v="Training"/>
    <n v="91310"/>
    <n v="91310"/>
    <s v="Compliant"/>
    <s v="₦90,000 - ₦99,999"/>
    <x v="2"/>
    <s v="Average"/>
    <n v="3"/>
    <n v="0.1"/>
    <n v="9131"/>
    <n v="100441"/>
  </r>
  <r>
    <s v="Frasier Straw"/>
    <s v="Male"/>
    <s v="Male"/>
    <s v="Business Development"/>
    <n v="71370"/>
    <n v="71370"/>
    <s v="Below Minimum"/>
    <s v="₦70,000 - ₦79,999"/>
    <x v="0"/>
    <s v="Average"/>
    <n v="3"/>
    <n v="0.1"/>
    <n v="7137"/>
    <n v="78507"/>
  </r>
  <r>
    <s v="Dean Biggam"/>
    <s v="Female"/>
    <s v="Female"/>
    <s v="Training"/>
    <n v="71570"/>
    <n v="71570"/>
    <s v="Below Minimum"/>
    <s v="₦70,000 - ₦79,999"/>
    <x v="1"/>
    <s v="Not Rated"/>
    <n v="0"/>
    <n v="0"/>
    <n v="0"/>
    <n v="71570"/>
  </r>
  <r>
    <s v="Anni Dinse"/>
    <s v="Male"/>
    <s v="Male"/>
    <s v="Product Management"/>
    <n v="119670"/>
    <n v="119670"/>
    <s v="Compliant"/>
    <s v="₦110,000 - ₦119,999"/>
    <x v="0"/>
    <s v="Not Rated"/>
    <n v="0"/>
    <n v="0"/>
    <n v="0"/>
    <n v="119670"/>
  </r>
  <r>
    <s v="Husein Augar"/>
    <s v="Female"/>
    <s v="Female"/>
    <s v="Marketing"/>
    <n v="67910"/>
    <n v="67910"/>
    <s v="Below Minimum"/>
    <s v="₦60,000 - ₦69,999"/>
    <x v="2"/>
    <s v="Average"/>
    <n v="3"/>
    <n v="0.1"/>
    <n v="6791"/>
    <n v="74701"/>
  </r>
  <r>
    <s v="Shaylyn Ransbury"/>
    <s v="Female"/>
    <s v="Female"/>
    <s v="Support"/>
    <n v="100370"/>
    <n v="100370"/>
    <s v="Compliant"/>
    <s v="₦100,000 - ₦109,999"/>
    <x v="1"/>
    <s v="Average"/>
    <n v="3"/>
    <n v="0.1"/>
    <n v="10037"/>
    <n v="110407"/>
  </r>
  <r>
    <s v="Christoph Stretton"/>
    <s v="Female"/>
    <s v="Female"/>
    <s v="Business Development"/>
    <n v="90240"/>
    <n v="90240"/>
    <s v="Compliant"/>
    <s v="₦90,000 - ₦99,999"/>
    <x v="1"/>
    <s v="Poor"/>
    <n v="2"/>
    <n v="0.05"/>
    <n v="4512"/>
    <n v="94752"/>
  </r>
  <r>
    <s v="Jordain Cyster"/>
    <s v="Female"/>
    <s v="Female"/>
    <s v="Engineering"/>
    <n v="75870"/>
    <n v="75870"/>
    <s v="Below Minimum"/>
    <s v="₦70,000 - ₦79,999"/>
    <x v="2"/>
    <s v="Average"/>
    <n v="3"/>
    <n v="0.1"/>
    <n v="7587"/>
    <n v="83457"/>
  </r>
  <r>
    <s v="Malory Biles"/>
    <s v="Female"/>
    <s v="Female"/>
    <s v="Training"/>
    <n v="58740"/>
    <n v="58740"/>
    <s v="Below Minimum"/>
    <s v="₦50,000 - ₦59,999"/>
    <x v="2"/>
    <s v="Not Rated"/>
    <n v="0"/>
    <n v="0"/>
    <n v="0"/>
    <n v="58740"/>
  </r>
  <r>
    <s v="Adey Ryal"/>
    <s v="Female"/>
    <s v="Female"/>
    <s v="Legal"/>
    <n v="32500"/>
    <n v="32500"/>
    <s v="Below Minimum"/>
    <s v="₦30,000 - ₦39,999"/>
    <x v="0"/>
    <s v="Average"/>
    <n v="3"/>
    <n v="0.1"/>
    <n v="3250"/>
    <n v="35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5:B9" firstHeaderRow="1" firstDataRow="1" firstDataCol="1"/>
  <pivotFields count="11"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0" subtotal="count" baseField="0" baseItem="0"/>
  </dataFields>
  <chartFormats count="4"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67:E81" firstHeaderRow="1" firstDataRow="2" firstDataCol="1"/>
  <pivotFields count="11"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14">
        <item x="11"/>
        <item x="7"/>
        <item x="1"/>
        <item x="5"/>
        <item x="3"/>
        <item x="12"/>
        <item x="8"/>
        <item x="10"/>
        <item x="0"/>
        <item x="6"/>
        <item x="4"/>
        <item x="9"/>
        <item h="1" x="2"/>
        <item t="default"/>
      </items>
    </pivotField>
    <pivotField numFmtId="43" showAll="0"/>
    <pivotField dataField="1" numFmtId="43" showAll="0"/>
    <pivotField showAll="0" defaultSubtotal="0"/>
    <pivotField showAll="0" defaultSubtota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Clean_Salary" fld="5" subtotal="average" baseField="0" baseItem="0" numFmtId="165"/>
  </dataFields>
  <formats count="1">
    <format dxfId="9">
      <pivotArea outline="0" collapsedLevelsAreSubtotals="1" fieldPosition="0"/>
    </format>
  </formats>
  <chartFormats count="3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5:B26" firstHeaderRow="0" firstDataRow="1" firstDataCol="0"/>
  <pivotFields count="14"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dataField="1" numFmtId="164" showAll="0"/>
    <pivotField dataField="1" numFmtId="164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Bonus_Amount" fld="12" baseField="0" baseItem="0"/>
    <dataField name="Sum of Total_Compensation" fld="13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15:B19" firstHeaderRow="1" firstDataRow="1" firstDataCol="1"/>
  <pivotFields count="14"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numFmtId="164" showAll="0"/>
    <pivotField dataField="1" numFmtId="164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_Compensation" fld="13" baseField="0" baseItem="0" numFmtId="165"/>
  </dataFields>
  <formats count="1">
    <format dxfId="1">
      <pivotArea outline="0" collapsedLevelsAreSubtotals="1" fieldPosition="0"/>
    </format>
  </formats>
  <chartFormats count="4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5:B9" firstHeaderRow="1" firstDataRow="1" firstDataCol="1"/>
  <pivotFields count="14"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numFmtId="164" showAll="0"/>
    <pivotField numFmtId="164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Bonus_Amount" fld="12" baseField="0" baseItem="0" numFmtId="165"/>
  </dataFields>
  <formats count="1">
    <format dxfId="2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26:E40" firstHeaderRow="1" firstDataRow="2" firstDataCol="1"/>
  <pivotFields count="11">
    <pivotField dataField="1"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14">
        <item x="11"/>
        <item x="7"/>
        <item x="1"/>
        <item x="5"/>
        <item x="3"/>
        <item x="12"/>
        <item x="8"/>
        <item x="10"/>
        <item x="0"/>
        <item x="6"/>
        <item x="4"/>
        <item x="9"/>
        <item h="1" x="2"/>
        <item t="default"/>
      </items>
    </pivotField>
    <pivotField showAll="0"/>
    <pivotField showAll="0"/>
    <pivotField showAll="0" defaultSubtotal="0"/>
    <pivotField showAll="0" defaultSubtota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Name" fld="0" subtotal="count" baseField="0" baseItem="0"/>
  </dataFields>
  <chartFormats count="3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133:E145" firstHeaderRow="1" firstDataRow="2" firstDataCol="1"/>
  <pivotFields count="11">
    <pivotField dataField="1" showAll="0"/>
    <pivotField showAll="0"/>
    <pivotField showAll="0"/>
    <pivotField showAll="0"/>
    <pivotField numFmtId="43" showAll="0"/>
    <pivotField numFmtId="43" showAll="0"/>
    <pivotField showAll="0"/>
    <pivotField axis="axisRow" showAll="0">
      <items count="11">
        <item x="4"/>
        <item x="2"/>
        <item x="9"/>
        <item x="6"/>
        <item x="5"/>
        <item x="3"/>
        <item x="1"/>
        <item x="7"/>
        <item x="0"/>
        <item x="8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Name" fld="0" subtotal="count" baseField="0" baseItem="0"/>
  </dataFields>
  <formats count="1">
    <format dxfId="3">
      <pivotArea dataOnly="0" labelOnly="1" fieldPosition="0">
        <references count="1">
          <reference field="8" count="0"/>
        </references>
      </pivotArea>
    </format>
  </format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98:D103" firstHeaderRow="1" firstDataRow="2" firstDataCol="1"/>
  <pivotFields count="11">
    <pivotField dataField="1" showAll="0"/>
    <pivotField showAll="0"/>
    <pivotField showAll="0"/>
    <pivotField showAll="0"/>
    <pivotField numFmtId="43" showAll="0"/>
    <pivotField numFmtId="43" showAll="0"/>
    <pivotField axis="axisCol" showAll="0" defaultSubtotal="0">
      <items count="2">
        <item x="0"/>
        <item x="1"/>
      </items>
    </pivotField>
    <pivotField showAll="0" defaultSubtotal="0"/>
    <pivotField axis="axisRow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Name" fld="0" subtotal="count" baseField="0" baseItem="0"/>
  </dataFields>
  <formats count="2">
    <format dxfId="5">
      <pivotArea collapsedLevelsAreSubtotals="1" fieldPosition="0">
        <references count="2">
          <reference field="6" count="1" selected="0">
            <x v="0"/>
          </reference>
          <reference field="8" count="0"/>
        </references>
      </pivotArea>
    </format>
    <format dxfId="4">
      <pivotArea collapsedLevelsAreSubtotals="1" fieldPosition="0">
        <references count="2">
          <reference field="6" count="1" selected="0">
            <x v="1"/>
          </reference>
          <reference field="8" count="0"/>
        </references>
      </pivotArea>
    </format>
  </format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46:E51" firstHeaderRow="1" firstDataRow="2" firstDataCol="1"/>
  <pivotFields count="11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 defaultSubtotal="0"/>
    <pivotField showAll="0" defaultSubtotal="0"/>
    <pivotField axis="axisCol" showAll="0">
      <items count="4">
        <item x="1"/>
        <item x="2"/>
        <item x="0"/>
        <item t="default"/>
      </items>
    </pivotField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Average of Rating_Score" fld="10" subtotal="average" baseField="0" baseItem="0" numFmtId="2"/>
  </dataFields>
  <formats count="1">
    <format dxfId="6">
      <pivotArea outline="0" collapsedLevelsAreSubtotals="1" fieldPosition="0"/>
    </format>
  </formats>
  <chartFormats count="3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114:B125" firstHeaderRow="1" firstDataRow="1" firstDataCol="1"/>
  <pivotFields count="11">
    <pivotField dataField="1" showAll="0"/>
    <pivotField showAll="0"/>
    <pivotField showAll="0"/>
    <pivotField showAll="0"/>
    <pivotField numFmtId="43" showAll="0"/>
    <pivotField numFmtId="43" showAll="0"/>
    <pivotField showAll="0"/>
    <pivotField axis="axisRow" showAll="0" defaultSubtotal="0">
      <items count="10">
        <item x="4"/>
        <item x="2"/>
        <item x="9"/>
        <item x="6"/>
        <item x="5"/>
        <item x="3"/>
        <item x="1"/>
        <item x="7"/>
        <item x="0"/>
        <item x="8"/>
      </items>
    </pivotField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Name" fld="0" subtotal="count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87:E92" firstHeaderRow="1" firstDataRow="2" firstDataCol="1"/>
  <pivotFields count="11"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numFmtId="43" showAll="0"/>
    <pivotField dataField="1" numFmtId="43" showAll="0"/>
    <pivotField showAll="0" defaultSubtotal="0"/>
    <pivotField showAll="0" defaultSubtotal="0"/>
    <pivotField axis="axisRow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Clean_Salary" fld="5" subtotal="average" baseField="0" baseItem="0" numFmtId="165"/>
  </dataFields>
  <formats count="1">
    <format dxfId="7">
      <pivotArea outline="0" collapsedLevelsAreSubtotals="1" fieldPosition="0"/>
    </format>
  </format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15:E20" firstHeaderRow="1" firstDataRow="2" firstDataCol="1"/>
  <pivotFields count="11"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 defaultSubtotal="0"/>
    <pivotField showAll="0" defaultSubtotal="0"/>
    <pivotField axis="axisCol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Name" fld="0" subtotal="count" baseField="0" baseItem="0"/>
  </dataFields>
  <chartFormats count="6"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57:B61" firstHeaderRow="1" firstDataRow="1" firstDataCol="1"/>
  <pivotFields count="11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numFmtId="43" showAll="0"/>
    <pivotField dataField="1" numFmtId="43" showAll="0"/>
    <pivotField showAll="0" defaultSubtotal="0"/>
    <pivotField showAll="0" defaultSubtota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lean_Salary" fld="5" subtotal="average" baseField="0" baseItem="0"/>
  </dataFields>
  <formats count="1">
    <format dxfId="8">
      <pivotArea outline="0" collapsedLevelsAreSubtotals="1" fieldPosition="0"/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7"/>
  <sheetViews>
    <sheetView tabSelected="1" workbookViewId="0">
      <selection activeCell="A6" sqref="A6:XFD6"/>
    </sheetView>
  </sheetViews>
  <sheetFormatPr defaultRowHeight="15" x14ac:dyDescent="0.25"/>
  <cols>
    <col min="1" max="1" width="17.28515625" style="33" bestFit="1" customWidth="1"/>
    <col min="2" max="3" width="9.140625" style="33"/>
    <col min="4" max="4" width="21.42578125" style="33" bestFit="1" customWidth="1"/>
    <col min="5" max="6" width="9.140625" style="33"/>
    <col min="7" max="7" width="24.5703125" style="33" bestFit="1" customWidth="1"/>
    <col min="8" max="9" width="9.140625" style="33"/>
    <col min="10" max="10" width="37.7109375" style="33" bestFit="1" customWidth="1"/>
    <col min="11" max="16384" width="9.140625" style="33"/>
  </cols>
  <sheetData>
    <row r="2" spans="1:17" ht="21" x14ac:dyDescent="0.35">
      <c r="A2" s="29" t="s">
        <v>1058</v>
      </c>
    </row>
    <row r="3" spans="1:17" ht="15.75" x14ac:dyDescent="0.25">
      <c r="A3" s="32" t="s">
        <v>1049</v>
      </c>
      <c r="D3" s="32" t="s">
        <v>1050</v>
      </c>
      <c r="G3" s="32" t="s">
        <v>1051</v>
      </c>
      <c r="J3" s="32" t="s">
        <v>1052</v>
      </c>
    </row>
    <row r="4" spans="1:17" ht="18.75" x14ac:dyDescent="0.3">
      <c r="A4" s="30">
        <f>COUNTA('Palmoria Group emp-data'!A2:A1016)</f>
        <v>1015</v>
      </c>
      <c r="D4" s="31">
        <f>SUM('Palmoria Group emp-data'!M2:M1016)</f>
        <v>7489609.1999999983</v>
      </c>
      <c r="G4" s="31">
        <f>SUM('Palmoria Group emp-data'!N2:N1016)</f>
        <v>82570919.200000003</v>
      </c>
      <c r="J4" s="31">
        <f>AVERAGE('Palmoria Group emp-data'!N2:N1016)</f>
        <v>81350.659310344825</v>
      </c>
    </row>
    <row r="10" spans="1:17" x14ac:dyDescent="0.25">
      <c r="A10" s="34" t="s">
        <v>1053</v>
      </c>
      <c r="B10" s="35"/>
      <c r="C10" s="35"/>
      <c r="D10" s="35"/>
      <c r="E10" s="35"/>
      <c r="F10" s="34" t="s">
        <v>998</v>
      </c>
      <c r="G10" s="35"/>
      <c r="H10" s="35"/>
      <c r="I10" s="35"/>
      <c r="J10" s="35"/>
      <c r="K10" s="34" t="s">
        <v>1054</v>
      </c>
      <c r="L10" s="34"/>
      <c r="M10" s="34"/>
      <c r="N10" s="34"/>
      <c r="O10" s="34"/>
      <c r="P10" s="34"/>
      <c r="Q10" s="34"/>
    </row>
    <row r="33" spans="1:17" x14ac:dyDescent="0.25">
      <c r="A33" s="34" t="s">
        <v>1055</v>
      </c>
      <c r="B33" s="35"/>
      <c r="C33" s="35"/>
      <c r="D33" s="35"/>
      <c r="E33" s="35"/>
      <c r="F33" s="34" t="s">
        <v>1056</v>
      </c>
      <c r="G33" s="35"/>
      <c r="H33" s="35"/>
      <c r="I33" s="35"/>
      <c r="J33" s="35"/>
      <c r="K33" s="34" t="s">
        <v>987</v>
      </c>
      <c r="L33" s="34"/>
      <c r="M33" s="34"/>
      <c r="N33" s="34"/>
      <c r="O33" s="34"/>
      <c r="P33" s="34"/>
      <c r="Q33" s="34"/>
    </row>
    <row r="47" spans="1:17" x14ac:dyDescent="0.25">
      <c r="A47" s="34" t="s">
        <v>1057</v>
      </c>
      <c r="B47" s="35"/>
      <c r="C47" s="35"/>
      <c r="D47" s="35"/>
      <c r="E47" s="35"/>
      <c r="F47" s="34" t="s">
        <v>1039</v>
      </c>
      <c r="G47" s="35"/>
      <c r="H47" s="35"/>
      <c r="I47" s="35"/>
      <c r="J47" s="35"/>
    </row>
  </sheetData>
  <mergeCells count="8">
    <mergeCell ref="K33:Q33"/>
    <mergeCell ref="K10:Q10"/>
    <mergeCell ref="A47:E47"/>
    <mergeCell ref="F47:J47"/>
    <mergeCell ref="A10:E10"/>
    <mergeCell ref="F10:J10"/>
    <mergeCell ref="A33:E33"/>
    <mergeCell ref="F33:J3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8"/>
  <sheetViews>
    <sheetView topLeftCell="A67" workbookViewId="0">
      <selection activeCell="H103" sqref="H103"/>
    </sheetView>
  </sheetViews>
  <sheetFormatPr defaultRowHeight="15" x14ac:dyDescent="0.25"/>
  <cols>
    <col min="1" max="1" width="25" customWidth="1"/>
    <col min="2" max="2" width="22.7109375" customWidth="1"/>
    <col min="3" max="3" width="10.140625" customWidth="1"/>
    <col min="4" max="5" width="11.28515625" customWidth="1"/>
    <col min="6" max="13" width="25.85546875" bestFit="1" customWidth="1"/>
    <col min="14" max="14" width="11.28515625" bestFit="1" customWidth="1"/>
  </cols>
  <sheetData>
    <row r="3" spans="1:5" x14ac:dyDescent="0.25">
      <c r="A3" s="11" t="s">
        <v>980</v>
      </c>
    </row>
    <row r="4" spans="1:5" x14ac:dyDescent="0.25">
      <c r="A4" s="10" t="s">
        <v>982</v>
      </c>
      <c r="B4" s="8"/>
    </row>
    <row r="5" spans="1:5" x14ac:dyDescent="0.25">
      <c r="A5" s="2" t="s">
        <v>975</v>
      </c>
      <c r="B5" t="s">
        <v>971</v>
      </c>
    </row>
    <row r="6" spans="1:5" x14ac:dyDescent="0.25">
      <c r="A6" s="3" t="s">
        <v>12</v>
      </c>
      <c r="B6" s="4">
        <v>441</v>
      </c>
    </row>
    <row r="7" spans="1:5" x14ac:dyDescent="0.25">
      <c r="A7" s="3" t="s">
        <v>7</v>
      </c>
      <c r="B7" s="4">
        <v>465</v>
      </c>
    </row>
    <row r="8" spans="1:5" x14ac:dyDescent="0.25">
      <c r="A8" s="3" t="s">
        <v>969</v>
      </c>
      <c r="B8" s="4">
        <v>109</v>
      </c>
    </row>
    <row r="9" spans="1:5" x14ac:dyDescent="0.25">
      <c r="A9" s="3" t="s">
        <v>970</v>
      </c>
      <c r="B9" s="4">
        <v>1015</v>
      </c>
    </row>
    <row r="11" spans="1:5" s="28" customFormat="1" x14ac:dyDescent="0.25"/>
    <row r="13" spans="1:5" x14ac:dyDescent="0.25">
      <c r="A13" s="11" t="s">
        <v>981</v>
      </c>
    </row>
    <row r="14" spans="1:5" x14ac:dyDescent="0.25">
      <c r="A14" s="10" t="s">
        <v>983</v>
      </c>
      <c r="B14" s="8"/>
      <c r="C14" s="8"/>
      <c r="D14" s="8"/>
      <c r="E14" s="8"/>
    </row>
    <row r="15" spans="1:5" x14ac:dyDescent="0.25">
      <c r="A15" s="2" t="s">
        <v>971</v>
      </c>
      <c r="B15" s="2" t="s">
        <v>972</v>
      </c>
    </row>
    <row r="16" spans="1:5" x14ac:dyDescent="0.25">
      <c r="A16" s="2" t="s">
        <v>975</v>
      </c>
      <c r="B16" t="s">
        <v>16</v>
      </c>
      <c r="C16" t="s">
        <v>20</v>
      </c>
      <c r="D16" t="s">
        <v>9</v>
      </c>
      <c r="E16" t="s">
        <v>970</v>
      </c>
    </row>
    <row r="17" spans="1:5" x14ac:dyDescent="0.25">
      <c r="A17" s="3" t="s">
        <v>12</v>
      </c>
      <c r="B17" s="4">
        <v>158</v>
      </c>
      <c r="C17" s="4">
        <v>165</v>
      </c>
      <c r="D17" s="4">
        <v>118</v>
      </c>
      <c r="E17" s="4">
        <v>441</v>
      </c>
    </row>
    <row r="18" spans="1:5" x14ac:dyDescent="0.25">
      <c r="A18" s="3" t="s">
        <v>7</v>
      </c>
      <c r="B18" s="4">
        <v>159</v>
      </c>
      <c r="C18" s="4">
        <v>182</v>
      </c>
      <c r="D18" s="4">
        <v>124</v>
      </c>
      <c r="E18" s="4">
        <v>465</v>
      </c>
    </row>
    <row r="19" spans="1:5" x14ac:dyDescent="0.25">
      <c r="A19" s="3" t="s">
        <v>969</v>
      </c>
      <c r="B19" s="4">
        <v>43</v>
      </c>
      <c r="C19" s="4">
        <v>38</v>
      </c>
      <c r="D19" s="4">
        <v>28</v>
      </c>
      <c r="E19" s="4">
        <v>109</v>
      </c>
    </row>
    <row r="20" spans="1:5" x14ac:dyDescent="0.25">
      <c r="A20" s="3" t="s">
        <v>970</v>
      </c>
      <c r="B20" s="4">
        <v>360</v>
      </c>
      <c r="C20" s="4">
        <v>385</v>
      </c>
      <c r="D20" s="4">
        <v>270</v>
      </c>
      <c r="E20" s="4">
        <v>1015</v>
      </c>
    </row>
    <row r="22" spans="1:5" s="28" customFormat="1" x14ac:dyDescent="0.25"/>
    <row r="24" spans="1:5" x14ac:dyDescent="0.25">
      <c r="A24" s="11" t="s">
        <v>984</v>
      </c>
    </row>
    <row r="25" spans="1:5" x14ac:dyDescent="0.25">
      <c r="A25" s="10" t="s">
        <v>985</v>
      </c>
      <c r="B25" s="8"/>
      <c r="C25" s="8"/>
      <c r="D25" s="8"/>
      <c r="E25" s="8"/>
    </row>
    <row r="26" spans="1:5" x14ac:dyDescent="0.25">
      <c r="A26" s="2" t="s">
        <v>971</v>
      </c>
      <c r="B26" s="2" t="s">
        <v>972</v>
      </c>
    </row>
    <row r="27" spans="1:5" x14ac:dyDescent="0.25">
      <c r="A27" s="2" t="s">
        <v>975</v>
      </c>
      <c r="B27" t="s">
        <v>12</v>
      </c>
      <c r="C27" t="s">
        <v>7</v>
      </c>
      <c r="D27" t="s">
        <v>969</v>
      </c>
      <c r="E27" t="s">
        <v>970</v>
      </c>
    </row>
    <row r="28" spans="1:5" x14ac:dyDescent="0.25">
      <c r="A28" s="3" t="s">
        <v>52</v>
      </c>
      <c r="B28" s="4">
        <v>28</v>
      </c>
      <c r="C28" s="4">
        <v>37</v>
      </c>
      <c r="D28" s="4">
        <v>7</v>
      </c>
      <c r="E28" s="4">
        <v>72</v>
      </c>
    </row>
    <row r="29" spans="1:5" x14ac:dyDescent="0.25">
      <c r="A29" s="3" t="s">
        <v>33</v>
      </c>
      <c r="B29" s="4">
        <v>41</v>
      </c>
      <c r="C29" s="4">
        <v>37</v>
      </c>
      <c r="D29" s="4">
        <v>6</v>
      </c>
      <c r="E29" s="4">
        <v>84</v>
      </c>
    </row>
    <row r="30" spans="1:5" x14ac:dyDescent="0.25">
      <c r="A30" s="3" t="s">
        <v>13</v>
      </c>
      <c r="B30" s="4">
        <v>38</v>
      </c>
      <c r="C30" s="4">
        <v>36</v>
      </c>
      <c r="D30" s="4">
        <v>8</v>
      </c>
      <c r="E30" s="4">
        <v>82</v>
      </c>
    </row>
    <row r="31" spans="1:5" x14ac:dyDescent="0.25">
      <c r="A31" s="3" t="s">
        <v>26</v>
      </c>
      <c r="B31" s="4">
        <v>41</v>
      </c>
      <c r="C31" s="4">
        <v>38</v>
      </c>
      <c r="D31" s="4">
        <v>7</v>
      </c>
      <c r="E31" s="4">
        <v>86</v>
      </c>
    </row>
    <row r="32" spans="1:5" x14ac:dyDescent="0.25">
      <c r="A32" s="3" t="s">
        <v>19</v>
      </c>
      <c r="B32" s="4">
        <v>34</v>
      </c>
      <c r="C32" s="4">
        <v>49</v>
      </c>
      <c r="D32" s="4">
        <v>9</v>
      </c>
      <c r="E32" s="4">
        <v>92</v>
      </c>
    </row>
    <row r="33" spans="1:5" x14ac:dyDescent="0.25">
      <c r="A33" s="3" t="s">
        <v>66</v>
      </c>
      <c r="B33" s="4">
        <v>31</v>
      </c>
      <c r="C33" s="4">
        <v>33</v>
      </c>
      <c r="D33" s="4">
        <v>5</v>
      </c>
      <c r="E33" s="4">
        <v>69</v>
      </c>
    </row>
    <row r="34" spans="1:5" x14ac:dyDescent="0.25">
      <c r="A34" s="3" t="s">
        <v>36</v>
      </c>
      <c r="B34" s="4">
        <v>41</v>
      </c>
      <c r="C34" s="4">
        <v>47</v>
      </c>
      <c r="D34" s="4">
        <v>4</v>
      </c>
      <c r="E34" s="4">
        <v>92</v>
      </c>
    </row>
    <row r="35" spans="1:5" x14ac:dyDescent="0.25">
      <c r="A35" s="3" t="s">
        <v>49</v>
      </c>
      <c r="B35" s="4">
        <v>38</v>
      </c>
      <c r="C35" s="4">
        <v>31</v>
      </c>
      <c r="D35" s="4">
        <v>9</v>
      </c>
      <c r="E35" s="4">
        <v>78</v>
      </c>
    </row>
    <row r="36" spans="1:5" x14ac:dyDescent="0.25">
      <c r="A36" s="3" t="s">
        <v>8</v>
      </c>
      <c r="B36" s="4">
        <v>36</v>
      </c>
      <c r="C36" s="4">
        <v>40</v>
      </c>
      <c r="D36" s="4">
        <v>7</v>
      </c>
      <c r="E36" s="4">
        <v>83</v>
      </c>
    </row>
    <row r="37" spans="1:5" x14ac:dyDescent="0.25">
      <c r="A37" s="3" t="s">
        <v>30</v>
      </c>
      <c r="B37" s="4">
        <v>42</v>
      </c>
      <c r="C37" s="4">
        <v>37</v>
      </c>
      <c r="D37" s="4">
        <v>5</v>
      </c>
      <c r="E37" s="4">
        <v>84</v>
      </c>
    </row>
    <row r="38" spans="1:5" x14ac:dyDescent="0.25">
      <c r="A38" s="3" t="s">
        <v>22</v>
      </c>
      <c r="B38" s="4">
        <v>35</v>
      </c>
      <c r="C38" s="4">
        <v>42</v>
      </c>
      <c r="D38" s="4">
        <v>7</v>
      </c>
      <c r="E38" s="4">
        <v>84</v>
      </c>
    </row>
    <row r="39" spans="1:5" x14ac:dyDescent="0.25">
      <c r="A39" s="3" t="s">
        <v>41</v>
      </c>
      <c r="B39" s="4">
        <v>36</v>
      </c>
      <c r="C39" s="4">
        <v>38</v>
      </c>
      <c r="D39" s="4">
        <v>7</v>
      </c>
      <c r="E39" s="4">
        <v>81</v>
      </c>
    </row>
    <row r="40" spans="1:5" x14ac:dyDescent="0.25">
      <c r="A40" s="3" t="s">
        <v>970</v>
      </c>
      <c r="B40" s="4">
        <v>441</v>
      </c>
      <c r="C40" s="4">
        <v>465</v>
      </c>
      <c r="D40" s="4">
        <v>81</v>
      </c>
      <c r="E40" s="4">
        <v>987</v>
      </c>
    </row>
    <row r="44" spans="1:5" x14ac:dyDescent="0.25">
      <c r="A44" s="11" t="s">
        <v>986</v>
      </c>
    </row>
    <row r="45" spans="1:5" x14ac:dyDescent="0.25">
      <c r="A45" s="10" t="s">
        <v>977</v>
      </c>
      <c r="B45" s="8"/>
      <c r="C45" s="8"/>
      <c r="D45" s="8"/>
      <c r="E45" s="8"/>
    </row>
    <row r="46" spans="1:5" x14ac:dyDescent="0.25">
      <c r="A46" s="2" t="s">
        <v>976</v>
      </c>
      <c r="B46" s="2" t="s">
        <v>972</v>
      </c>
    </row>
    <row r="47" spans="1:5" x14ac:dyDescent="0.25">
      <c r="A47" s="2" t="s">
        <v>975</v>
      </c>
      <c r="B47" t="s">
        <v>16</v>
      </c>
      <c r="C47" t="s">
        <v>20</v>
      </c>
      <c r="D47" t="s">
        <v>9</v>
      </c>
      <c r="E47" t="s">
        <v>970</v>
      </c>
    </row>
    <row r="48" spans="1:5" x14ac:dyDescent="0.25">
      <c r="A48" s="3" t="s">
        <v>12</v>
      </c>
      <c r="B48" s="5">
        <v>3.0443037974683542</v>
      </c>
      <c r="C48" s="5">
        <v>2.9030303030303028</v>
      </c>
      <c r="D48" s="5">
        <v>2.9406779661016951</v>
      </c>
      <c r="E48" s="5">
        <v>2.9637188208616778</v>
      </c>
    </row>
    <row r="49" spans="1:5" x14ac:dyDescent="0.25">
      <c r="A49" s="3" t="s">
        <v>7</v>
      </c>
      <c r="B49" s="5">
        <v>2.9622641509433962</v>
      </c>
      <c r="C49" s="5">
        <v>2.8461538461538463</v>
      </c>
      <c r="D49" s="5">
        <v>2.629032258064516</v>
      </c>
      <c r="E49" s="5">
        <v>2.827956989247312</v>
      </c>
    </row>
    <row r="50" spans="1:5" x14ac:dyDescent="0.25">
      <c r="A50" s="3" t="s">
        <v>969</v>
      </c>
      <c r="B50" s="5">
        <v>2.8372093023255816</v>
      </c>
      <c r="C50" s="5">
        <v>3.1315789473684212</v>
      </c>
      <c r="D50" s="5">
        <v>2.6428571428571428</v>
      </c>
      <c r="E50" s="5">
        <v>2.8899082568807342</v>
      </c>
    </row>
    <row r="51" spans="1:5" x14ac:dyDescent="0.25">
      <c r="A51" s="3" t="s">
        <v>970</v>
      </c>
      <c r="B51" s="5">
        <v>2.9833333333333334</v>
      </c>
      <c r="C51" s="5">
        <v>2.8987012987012988</v>
      </c>
      <c r="D51" s="5">
        <v>2.7666666666666666</v>
      </c>
      <c r="E51" s="5">
        <v>2.8935960591133005</v>
      </c>
    </row>
    <row r="53" spans="1:5" s="28" customFormat="1" x14ac:dyDescent="0.25"/>
    <row r="55" spans="1:5" x14ac:dyDescent="0.25">
      <c r="A55" s="11" t="s">
        <v>988</v>
      </c>
    </row>
    <row r="56" spans="1:5" x14ac:dyDescent="0.25">
      <c r="A56" s="10" t="s">
        <v>987</v>
      </c>
      <c r="B56" s="8"/>
    </row>
    <row r="57" spans="1:5" x14ac:dyDescent="0.25">
      <c r="A57" s="2" t="s">
        <v>975</v>
      </c>
      <c r="B57" t="s">
        <v>990</v>
      </c>
    </row>
    <row r="58" spans="1:5" x14ac:dyDescent="0.25">
      <c r="A58" s="3" t="s">
        <v>12</v>
      </c>
      <c r="B58" s="25">
        <v>72135.691609977323</v>
      </c>
    </row>
    <row r="59" spans="1:5" x14ac:dyDescent="0.25">
      <c r="A59" s="3" t="s">
        <v>7</v>
      </c>
      <c r="B59" s="25">
        <v>74789.526881720434</v>
      </c>
    </row>
    <row r="60" spans="1:5" x14ac:dyDescent="0.25">
      <c r="A60" s="3" t="s">
        <v>969</v>
      </c>
      <c r="B60" s="25">
        <v>77911.376146788985</v>
      </c>
    </row>
    <row r="61" spans="1:5" x14ac:dyDescent="0.25">
      <c r="A61" s="3" t="s">
        <v>970</v>
      </c>
      <c r="B61" s="25">
        <v>73971.733990147783</v>
      </c>
    </row>
    <row r="65" spans="1:5" x14ac:dyDescent="0.25">
      <c r="A65" s="11" t="s">
        <v>989</v>
      </c>
    </row>
    <row r="66" spans="1:5" x14ac:dyDescent="0.25">
      <c r="A66" s="10" t="s">
        <v>991</v>
      </c>
      <c r="B66" s="8"/>
      <c r="C66" s="8"/>
      <c r="D66" s="8"/>
      <c r="E66" s="8"/>
    </row>
    <row r="67" spans="1:5" x14ac:dyDescent="0.25">
      <c r="A67" s="2" t="s">
        <v>990</v>
      </c>
      <c r="B67" s="2" t="s">
        <v>972</v>
      </c>
    </row>
    <row r="68" spans="1:5" x14ac:dyDescent="0.25">
      <c r="A68" s="2" t="s">
        <v>975</v>
      </c>
      <c r="B68" t="s">
        <v>12</v>
      </c>
      <c r="C68" t="s">
        <v>7</v>
      </c>
      <c r="D68" t="s">
        <v>969</v>
      </c>
      <c r="E68" t="s">
        <v>970</v>
      </c>
    </row>
    <row r="69" spans="1:5" x14ac:dyDescent="0.25">
      <c r="A69" s="3" t="s">
        <v>52</v>
      </c>
      <c r="B69" s="25">
        <v>72938.928571428565</v>
      </c>
      <c r="C69" s="25">
        <v>77530</v>
      </c>
      <c r="D69" s="25">
        <v>101255.71428571429</v>
      </c>
      <c r="E69" s="25">
        <v>78051.25</v>
      </c>
    </row>
    <row r="70" spans="1:5" x14ac:dyDescent="0.25">
      <c r="A70" s="3" t="s">
        <v>33</v>
      </c>
      <c r="B70" s="25">
        <v>74627.804878048773</v>
      </c>
      <c r="C70" s="25">
        <v>82016.486486486479</v>
      </c>
      <c r="D70" s="25">
        <v>42516.666666666664</v>
      </c>
      <c r="E70" s="25">
        <v>75588.690476190473</v>
      </c>
    </row>
    <row r="71" spans="1:5" x14ac:dyDescent="0.25">
      <c r="A71" s="3" t="s">
        <v>13</v>
      </c>
      <c r="B71" s="25">
        <v>75422.105263157893</v>
      </c>
      <c r="C71" s="25">
        <v>67916.944444444438</v>
      </c>
      <c r="D71" s="25">
        <v>79136.25</v>
      </c>
      <c r="E71" s="25">
        <v>72489.512195121948</v>
      </c>
    </row>
    <row r="72" spans="1:5" x14ac:dyDescent="0.25">
      <c r="A72" s="3" t="s">
        <v>26</v>
      </c>
      <c r="B72" s="25">
        <v>66578.780487804877</v>
      </c>
      <c r="C72" s="25">
        <v>73796.052631578947</v>
      </c>
      <c r="D72" s="25">
        <v>83120</v>
      </c>
      <c r="E72" s="25">
        <v>71114.186046511633</v>
      </c>
    </row>
    <row r="73" spans="1:5" x14ac:dyDescent="0.25">
      <c r="A73" s="3" t="s">
        <v>19</v>
      </c>
      <c r="B73" s="25">
        <v>68506.76470588235</v>
      </c>
      <c r="C73" s="25">
        <v>72997.959183673476</v>
      </c>
      <c r="D73" s="25">
        <v>76272.222222222219</v>
      </c>
      <c r="E73" s="25">
        <v>71658.478260869568</v>
      </c>
    </row>
    <row r="74" spans="1:5" x14ac:dyDescent="0.25">
      <c r="A74" s="3" t="s">
        <v>66</v>
      </c>
      <c r="B74" s="25">
        <v>79107.741935483864</v>
      </c>
      <c r="C74" s="25">
        <v>73701.818181818177</v>
      </c>
      <c r="D74" s="25">
        <v>68856</v>
      </c>
      <c r="E74" s="25">
        <v>75779.420289855072</v>
      </c>
    </row>
    <row r="75" spans="1:5" x14ac:dyDescent="0.25">
      <c r="A75" s="3" t="s">
        <v>36</v>
      </c>
      <c r="B75" s="25">
        <v>70773.170731707316</v>
      </c>
      <c r="C75" s="25">
        <v>76100.851063829788</v>
      </c>
      <c r="D75" s="25">
        <v>79110</v>
      </c>
      <c r="E75" s="25">
        <v>73857.391304347824</v>
      </c>
    </row>
    <row r="76" spans="1:5" x14ac:dyDescent="0.25">
      <c r="A76" s="3" t="s">
        <v>49</v>
      </c>
      <c r="B76" s="25">
        <v>66603.947368421053</v>
      </c>
      <c r="C76" s="25">
        <v>69062.580645161288</v>
      </c>
      <c r="D76" s="25">
        <v>71412.222222222219</v>
      </c>
      <c r="E76" s="25">
        <v>68135.897435897437</v>
      </c>
    </row>
    <row r="77" spans="1:5" x14ac:dyDescent="0.25">
      <c r="A77" s="3" t="s">
        <v>8</v>
      </c>
      <c r="B77" s="25">
        <v>70406.666666666672</v>
      </c>
      <c r="C77" s="25">
        <v>72039.75</v>
      </c>
      <c r="D77" s="25">
        <v>88855.71428571429</v>
      </c>
      <c r="E77" s="25">
        <v>72749.638554216872</v>
      </c>
    </row>
    <row r="78" spans="1:5" x14ac:dyDescent="0.25">
      <c r="A78" s="3" t="s">
        <v>30</v>
      </c>
      <c r="B78" s="25">
        <v>73075.476190476184</v>
      </c>
      <c r="C78" s="25">
        <v>79456.216216216213</v>
      </c>
      <c r="D78" s="25">
        <v>83598</v>
      </c>
      <c r="E78" s="25">
        <v>76512.380952380947</v>
      </c>
    </row>
    <row r="79" spans="1:5" x14ac:dyDescent="0.25">
      <c r="A79" s="3" t="s">
        <v>22</v>
      </c>
      <c r="B79" s="25">
        <v>72030</v>
      </c>
      <c r="C79" s="25">
        <v>77414.523809523816</v>
      </c>
      <c r="D79" s="25">
        <v>67007.142857142855</v>
      </c>
      <c r="E79" s="25">
        <v>74303.690476190473</v>
      </c>
    </row>
    <row r="80" spans="1:5" x14ac:dyDescent="0.25">
      <c r="A80" s="3" t="s">
        <v>41</v>
      </c>
      <c r="B80" s="25">
        <v>77082.222222222219</v>
      </c>
      <c r="C80" s="25">
        <v>74342.894736842107</v>
      </c>
      <c r="D80" s="25">
        <v>79530</v>
      </c>
      <c r="E80" s="25">
        <v>76008.641975308637</v>
      </c>
    </row>
    <row r="81" spans="1:5" x14ac:dyDescent="0.25">
      <c r="A81" s="3" t="s">
        <v>970</v>
      </c>
      <c r="B81" s="25">
        <v>72135.691609977323</v>
      </c>
      <c r="C81" s="25">
        <v>74789.526881720434</v>
      </c>
      <c r="D81" s="25">
        <v>76968.395061728399</v>
      </c>
      <c r="E81" s="25">
        <v>73782.583586626133</v>
      </c>
    </row>
    <row r="85" spans="1:5" x14ac:dyDescent="0.25">
      <c r="A85" s="11" t="s">
        <v>992</v>
      </c>
    </row>
    <row r="86" spans="1:5" x14ac:dyDescent="0.25">
      <c r="A86" s="10" t="s">
        <v>993</v>
      </c>
      <c r="B86" s="8"/>
      <c r="C86" s="8"/>
      <c r="D86" s="8"/>
      <c r="E86" s="8"/>
    </row>
    <row r="87" spans="1:5" x14ac:dyDescent="0.25">
      <c r="A87" s="2" t="s">
        <v>990</v>
      </c>
      <c r="B87" s="2" t="s">
        <v>972</v>
      </c>
    </row>
    <row r="88" spans="1:5" x14ac:dyDescent="0.25">
      <c r="A88" s="2" t="s">
        <v>975</v>
      </c>
      <c r="B88" t="s">
        <v>12</v>
      </c>
      <c r="C88" t="s">
        <v>7</v>
      </c>
      <c r="D88" t="s">
        <v>969</v>
      </c>
      <c r="E88" t="s">
        <v>970</v>
      </c>
    </row>
    <row r="89" spans="1:5" x14ac:dyDescent="0.25">
      <c r="A89" s="3" t="s">
        <v>16</v>
      </c>
      <c r="B89" s="25">
        <v>70452.025316455693</v>
      </c>
      <c r="C89" s="25">
        <v>73245.53459119497</v>
      </c>
      <c r="D89" s="25">
        <v>73294.651162790702</v>
      </c>
      <c r="E89" s="25">
        <v>72025.361111111109</v>
      </c>
    </row>
    <row r="90" spans="1:5" x14ac:dyDescent="0.25">
      <c r="A90" s="3" t="s">
        <v>20</v>
      </c>
      <c r="B90" s="25">
        <v>72297.757575757569</v>
      </c>
      <c r="C90" s="25">
        <v>74849.945054945056</v>
      </c>
      <c r="D90" s="25">
        <v>78931.31578947368</v>
      </c>
      <c r="E90" s="25">
        <v>74158.987012987011</v>
      </c>
    </row>
    <row r="91" spans="1:5" x14ac:dyDescent="0.25">
      <c r="A91" s="3" t="s">
        <v>9</v>
      </c>
      <c r="B91" s="25">
        <v>74163.474576271183</v>
      </c>
      <c r="C91" s="25">
        <v>76680.645161290318</v>
      </c>
      <c r="D91" s="25">
        <v>83617.142857142855</v>
      </c>
      <c r="E91" s="25">
        <v>76299.888888888891</v>
      </c>
    </row>
    <row r="92" spans="1:5" x14ac:dyDescent="0.25">
      <c r="A92" s="3" t="s">
        <v>970</v>
      </c>
      <c r="B92" s="25">
        <v>72135.691609977323</v>
      </c>
      <c r="C92" s="25">
        <v>74789.526881720434</v>
      </c>
      <c r="D92" s="25">
        <v>77911.376146788985</v>
      </c>
      <c r="E92" s="25">
        <v>73971.733990147783</v>
      </c>
    </row>
    <row r="96" spans="1:5" x14ac:dyDescent="0.25">
      <c r="A96" s="11" t="s">
        <v>995</v>
      </c>
    </row>
    <row r="97" spans="1:4" x14ac:dyDescent="0.25">
      <c r="A97" s="10" t="s">
        <v>998</v>
      </c>
      <c r="B97" s="8"/>
      <c r="C97" s="8"/>
      <c r="D97" s="8"/>
    </row>
    <row r="98" spans="1:4" x14ac:dyDescent="0.25">
      <c r="A98" s="2" t="s">
        <v>971</v>
      </c>
      <c r="B98" s="2" t="s">
        <v>972</v>
      </c>
    </row>
    <row r="99" spans="1:4" x14ac:dyDescent="0.25">
      <c r="A99" s="2" t="s">
        <v>975</v>
      </c>
      <c r="B99" t="s">
        <v>996</v>
      </c>
      <c r="C99" t="s">
        <v>997</v>
      </c>
      <c r="D99" t="s">
        <v>970</v>
      </c>
    </row>
    <row r="100" spans="1:4" x14ac:dyDescent="0.25">
      <c r="A100" s="3" t="s">
        <v>16</v>
      </c>
      <c r="B100" s="13">
        <v>254</v>
      </c>
      <c r="C100" s="14">
        <v>106</v>
      </c>
      <c r="D100" s="4">
        <v>360</v>
      </c>
    </row>
    <row r="101" spans="1:4" x14ac:dyDescent="0.25">
      <c r="A101" s="3" t="s">
        <v>20</v>
      </c>
      <c r="B101" s="13">
        <v>265</v>
      </c>
      <c r="C101" s="14">
        <v>120</v>
      </c>
      <c r="D101" s="4">
        <v>385</v>
      </c>
    </row>
    <row r="102" spans="1:4" x14ac:dyDescent="0.25">
      <c r="A102" s="3" t="s">
        <v>9</v>
      </c>
      <c r="B102" s="13">
        <v>176</v>
      </c>
      <c r="C102" s="14">
        <v>94</v>
      </c>
      <c r="D102" s="4">
        <v>270</v>
      </c>
    </row>
    <row r="103" spans="1:4" x14ac:dyDescent="0.25">
      <c r="A103" s="3" t="s">
        <v>970</v>
      </c>
      <c r="B103" s="4">
        <v>695</v>
      </c>
      <c r="C103" s="4">
        <v>320</v>
      </c>
      <c r="D103" s="4">
        <v>1015</v>
      </c>
    </row>
    <row r="105" spans="1:4" x14ac:dyDescent="0.25">
      <c r="A105" s="15">
        <f>GETPIVOTDATA("Name",$A$98,"Salary_Compliance","Below Minimum")/GETPIVOTDATA("Name",$A$98)</f>
        <v>0.68472906403940892</v>
      </c>
      <c r="B105" s="16" t="s">
        <v>1013</v>
      </c>
    </row>
    <row r="106" spans="1:4" x14ac:dyDescent="0.25">
      <c r="A106" s="16"/>
      <c r="B106" s="16" t="s">
        <v>1014</v>
      </c>
    </row>
    <row r="107" spans="1:4" x14ac:dyDescent="0.25">
      <c r="A107" s="16" t="s">
        <v>1016</v>
      </c>
    </row>
    <row r="108" spans="1:4" x14ac:dyDescent="0.25">
      <c r="A108" s="16" t="s">
        <v>1015</v>
      </c>
    </row>
    <row r="112" spans="1:4" x14ac:dyDescent="0.25">
      <c r="A112" s="11" t="s">
        <v>999</v>
      </c>
    </row>
    <row r="113" spans="1:2" x14ac:dyDescent="0.25">
      <c r="A113" s="10" t="s">
        <v>1011</v>
      </c>
      <c r="B113" s="8"/>
    </row>
    <row r="114" spans="1:2" x14ac:dyDescent="0.25">
      <c r="A114" s="2" t="s">
        <v>975</v>
      </c>
      <c r="B114" t="s">
        <v>971</v>
      </c>
    </row>
    <row r="115" spans="1:2" x14ac:dyDescent="0.25">
      <c r="A115" s="3" t="s">
        <v>1000</v>
      </c>
      <c r="B115" s="4">
        <v>114</v>
      </c>
    </row>
    <row r="116" spans="1:2" x14ac:dyDescent="0.25">
      <c r="A116" s="3" t="s">
        <v>1001</v>
      </c>
      <c r="B116" s="4">
        <v>112</v>
      </c>
    </row>
    <row r="117" spans="1:2" x14ac:dyDescent="0.25">
      <c r="A117" s="3" t="s">
        <v>1002</v>
      </c>
      <c r="B117" s="4">
        <v>28</v>
      </c>
    </row>
    <row r="118" spans="1:2" x14ac:dyDescent="0.25">
      <c r="A118" s="3" t="s">
        <v>1003</v>
      </c>
      <c r="B118" s="4">
        <v>110</v>
      </c>
    </row>
    <row r="119" spans="1:2" x14ac:dyDescent="0.25">
      <c r="A119" s="3" t="s">
        <v>1004</v>
      </c>
      <c r="B119" s="4">
        <v>116</v>
      </c>
    </row>
    <row r="120" spans="1:2" x14ac:dyDescent="0.25">
      <c r="A120" s="3" t="s">
        <v>1005</v>
      </c>
      <c r="B120" s="4">
        <v>102</v>
      </c>
    </row>
    <row r="121" spans="1:2" x14ac:dyDescent="0.25">
      <c r="A121" s="3" t="s">
        <v>1006</v>
      </c>
      <c r="B121" s="4">
        <v>102</v>
      </c>
    </row>
    <row r="122" spans="1:2" x14ac:dyDescent="0.25">
      <c r="A122" s="3" t="s">
        <v>1007</v>
      </c>
      <c r="B122" s="4">
        <v>121</v>
      </c>
    </row>
    <row r="123" spans="1:2" x14ac:dyDescent="0.25">
      <c r="A123" s="3" t="s">
        <v>1008</v>
      </c>
      <c r="B123" s="4">
        <v>116</v>
      </c>
    </row>
    <row r="124" spans="1:2" x14ac:dyDescent="0.25">
      <c r="A124" s="3" t="s">
        <v>1009</v>
      </c>
      <c r="B124" s="4">
        <v>94</v>
      </c>
    </row>
    <row r="125" spans="1:2" x14ac:dyDescent="0.25">
      <c r="A125" s="3" t="s">
        <v>970</v>
      </c>
      <c r="B125" s="4">
        <v>1015</v>
      </c>
    </row>
    <row r="127" spans="1:2" x14ac:dyDescent="0.25">
      <c r="B127" s="16" t="s">
        <v>1017</v>
      </c>
    </row>
    <row r="128" spans="1:2" x14ac:dyDescent="0.25">
      <c r="B128" s="16" t="s">
        <v>1018</v>
      </c>
    </row>
    <row r="132" spans="1:5" x14ac:dyDescent="0.25">
      <c r="A132" s="10" t="s">
        <v>1012</v>
      </c>
      <c r="B132" s="8"/>
      <c r="C132" s="8"/>
      <c r="D132" s="8"/>
      <c r="E132" s="8"/>
    </row>
    <row r="133" spans="1:5" x14ac:dyDescent="0.25">
      <c r="A133" s="2" t="s">
        <v>971</v>
      </c>
      <c r="B133" s="2" t="s">
        <v>972</v>
      </c>
    </row>
    <row r="134" spans="1:5" x14ac:dyDescent="0.25">
      <c r="A134" s="2" t="s">
        <v>975</v>
      </c>
      <c r="B134" s="12" t="s">
        <v>16</v>
      </c>
      <c r="C134" s="12" t="s">
        <v>20</v>
      </c>
      <c r="D134" s="12" t="s">
        <v>9</v>
      </c>
      <c r="E134" t="s">
        <v>970</v>
      </c>
    </row>
    <row r="135" spans="1:5" x14ac:dyDescent="0.25">
      <c r="A135" s="3" t="s">
        <v>1000</v>
      </c>
      <c r="B135" s="4">
        <v>42</v>
      </c>
      <c r="C135" s="4">
        <v>45</v>
      </c>
      <c r="D135" s="4">
        <v>27</v>
      </c>
      <c r="E135" s="4">
        <v>114</v>
      </c>
    </row>
    <row r="136" spans="1:5" x14ac:dyDescent="0.25">
      <c r="A136" s="3" t="s">
        <v>1001</v>
      </c>
      <c r="B136" s="4">
        <v>33</v>
      </c>
      <c r="C136" s="4">
        <v>43</v>
      </c>
      <c r="D136" s="4">
        <v>36</v>
      </c>
      <c r="E136" s="4">
        <v>112</v>
      </c>
    </row>
    <row r="137" spans="1:5" x14ac:dyDescent="0.25">
      <c r="A137" s="3" t="s">
        <v>1002</v>
      </c>
      <c r="B137" s="4">
        <v>10</v>
      </c>
      <c r="C137" s="4">
        <v>11</v>
      </c>
      <c r="D137" s="4">
        <v>7</v>
      </c>
      <c r="E137" s="4">
        <v>28</v>
      </c>
    </row>
    <row r="138" spans="1:5" x14ac:dyDescent="0.25">
      <c r="A138" s="3" t="s">
        <v>1003</v>
      </c>
      <c r="B138" s="4">
        <v>38</v>
      </c>
      <c r="C138" s="4">
        <v>45</v>
      </c>
      <c r="D138" s="4">
        <v>27</v>
      </c>
      <c r="E138" s="4">
        <v>110</v>
      </c>
    </row>
    <row r="139" spans="1:5" x14ac:dyDescent="0.25">
      <c r="A139" s="3" t="s">
        <v>1004</v>
      </c>
      <c r="B139" s="4">
        <v>52</v>
      </c>
      <c r="C139" s="4">
        <v>34</v>
      </c>
      <c r="D139" s="4">
        <v>30</v>
      </c>
      <c r="E139" s="4">
        <v>116</v>
      </c>
    </row>
    <row r="140" spans="1:5" x14ac:dyDescent="0.25">
      <c r="A140" s="3" t="s">
        <v>1005</v>
      </c>
      <c r="B140" s="4">
        <v>40</v>
      </c>
      <c r="C140" s="4">
        <v>44</v>
      </c>
      <c r="D140" s="4">
        <v>18</v>
      </c>
      <c r="E140" s="4">
        <v>102</v>
      </c>
    </row>
    <row r="141" spans="1:5" x14ac:dyDescent="0.25">
      <c r="A141" s="3" t="s">
        <v>1006</v>
      </c>
      <c r="B141" s="4">
        <v>37</v>
      </c>
      <c r="C141" s="4">
        <v>39</v>
      </c>
      <c r="D141" s="4">
        <v>26</v>
      </c>
      <c r="E141" s="4">
        <v>102</v>
      </c>
    </row>
    <row r="142" spans="1:5" x14ac:dyDescent="0.25">
      <c r="A142" s="3" t="s">
        <v>1007</v>
      </c>
      <c r="B142" s="4">
        <v>37</v>
      </c>
      <c r="C142" s="4">
        <v>49</v>
      </c>
      <c r="D142" s="4">
        <v>35</v>
      </c>
      <c r="E142" s="4">
        <v>121</v>
      </c>
    </row>
    <row r="143" spans="1:5" x14ac:dyDescent="0.25">
      <c r="A143" s="3" t="s">
        <v>1008</v>
      </c>
      <c r="B143" s="4">
        <v>40</v>
      </c>
      <c r="C143" s="4">
        <v>43</v>
      </c>
      <c r="D143" s="4">
        <v>33</v>
      </c>
      <c r="E143" s="4">
        <v>116</v>
      </c>
    </row>
    <row r="144" spans="1:5" x14ac:dyDescent="0.25">
      <c r="A144" s="3" t="s">
        <v>1009</v>
      </c>
      <c r="B144" s="4">
        <v>31</v>
      </c>
      <c r="C144" s="4">
        <v>32</v>
      </c>
      <c r="D144" s="4">
        <v>31</v>
      </c>
      <c r="E144" s="4">
        <v>94</v>
      </c>
    </row>
    <row r="145" spans="1:7" x14ac:dyDescent="0.25">
      <c r="A145" s="3" t="s">
        <v>970</v>
      </c>
      <c r="B145" s="4">
        <v>360</v>
      </c>
      <c r="C145" s="4">
        <v>385</v>
      </c>
      <c r="D145" s="4">
        <v>270</v>
      </c>
      <c r="E145" s="4">
        <v>1015</v>
      </c>
    </row>
    <row r="149" spans="1:7" x14ac:dyDescent="0.25">
      <c r="E149" s="16" t="s">
        <v>1019</v>
      </c>
    </row>
    <row r="150" spans="1:7" x14ac:dyDescent="0.25">
      <c r="E150" t="s">
        <v>1020</v>
      </c>
    </row>
    <row r="151" spans="1:7" x14ac:dyDescent="0.25">
      <c r="E151" t="s">
        <v>1021</v>
      </c>
    </row>
    <row r="152" spans="1:7" x14ac:dyDescent="0.25">
      <c r="E152" t="s">
        <v>1022</v>
      </c>
    </row>
    <row r="154" spans="1:7" x14ac:dyDescent="0.25">
      <c r="E154" s="19" t="s">
        <v>1030</v>
      </c>
      <c r="F154" s="17" t="s">
        <v>1023</v>
      </c>
      <c r="G154" s="18" t="s">
        <v>1024</v>
      </c>
    </row>
    <row r="155" spans="1:7" x14ac:dyDescent="0.25">
      <c r="F155" s="20" t="s">
        <v>1025</v>
      </c>
      <c r="G155" s="21">
        <v>0.68</v>
      </c>
    </row>
    <row r="156" spans="1:7" x14ac:dyDescent="0.25">
      <c r="F156" s="20" t="s">
        <v>1026</v>
      </c>
      <c r="G156" s="22" t="s">
        <v>20</v>
      </c>
    </row>
    <row r="157" spans="1:7" x14ac:dyDescent="0.25">
      <c r="F157" s="20" t="s">
        <v>1027</v>
      </c>
      <c r="G157" s="22" t="s">
        <v>1028</v>
      </c>
    </row>
    <row r="158" spans="1:7" x14ac:dyDescent="0.25">
      <c r="F158" s="20" t="s">
        <v>1029</v>
      </c>
      <c r="G158" s="22" t="s">
        <v>9</v>
      </c>
    </row>
  </sheetData>
  <pageMargins left="0.7" right="0.7" top="0.75" bottom="0.75" header="0.3" footer="0.3"/>
  <pageSetup paperSize="9" orientation="portrait" verticalDpi="0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workbookViewId="0">
      <selection activeCell="H25" sqref="H25"/>
    </sheetView>
  </sheetViews>
  <sheetFormatPr defaultRowHeight="15" x14ac:dyDescent="0.25"/>
  <cols>
    <col min="1" max="1" width="37.7109375" bestFit="1" customWidth="1"/>
    <col min="2" max="2" width="26.42578125" bestFit="1" customWidth="1"/>
  </cols>
  <sheetData>
    <row r="3" spans="1:2" x14ac:dyDescent="0.25">
      <c r="A3" s="11" t="s">
        <v>1034</v>
      </c>
    </row>
    <row r="4" spans="1:2" x14ac:dyDescent="0.25">
      <c r="A4" s="10" t="s">
        <v>1036</v>
      </c>
      <c r="B4" s="8"/>
    </row>
    <row r="5" spans="1:2" x14ac:dyDescent="0.25">
      <c r="A5" s="2" t="s">
        <v>975</v>
      </c>
      <c r="B5" t="s">
        <v>1035</v>
      </c>
    </row>
    <row r="6" spans="1:2" x14ac:dyDescent="0.25">
      <c r="A6" s="3" t="s">
        <v>16</v>
      </c>
      <c r="B6" s="25">
        <v>2679802.7999999998</v>
      </c>
    </row>
    <row r="7" spans="1:2" x14ac:dyDescent="0.25">
      <c r="A7" s="3" t="s">
        <v>20</v>
      </c>
      <c r="B7" s="25">
        <v>2841804.8000000003</v>
      </c>
    </row>
    <row r="8" spans="1:2" x14ac:dyDescent="0.25">
      <c r="A8" s="3" t="s">
        <v>9</v>
      </c>
      <c r="B8" s="25">
        <v>1968001.6</v>
      </c>
    </row>
    <row r="9" spans="1:2" x14ac:dyDescent="0.25">
      <c r="A9" s="3" t="s">
        <v>970</v>
      </c>
      <c r="B9" s="25">
        <v>7489609.1999999993</v>
      </c>
    </row>
    <row r="13" spans="1:2" x14ac:dyDescent="0.25">
      <c r="A13" s="11" t="s">
        <v>1037</v>
      </c>
    </row>
    <row r="14" spans="1:2" x14ac:dyDescent="0.25">
      <c r="A14" s="10" t="s">
        <v>1039</v>
      </c>
      <c r="B14" s="8"/>
    </row>
    <row r="15" spans="1:2" x14ac:dyDescent="0.25">
      <c r="A15" s="2" t="s">
        <v>975</v>
      </c>
      <c r="B15" t="s">
        <v>1038</v>
      </c>
    </row>
    <row r="16" spans="1:2" x14ac:dyDescent="0.25">
      <c r="A16" s="3" t="s">
        <v>16</v>
      </c>
      <c r="B16" s="25">
        <v>28608932.800000001</v>
      </c>
    </row>
    <row r="17" spans="1:2" x14ac:dyDescent="0.25">
      <c r="A17" s="3" t="s">
        <v>20</v>
      </c>
      <c r="B17" s="25">
        <v>31393014.800000001</v>
      </c>
    </row>
    <row r="18" spans="1:2" x14ac:dyDescent="0.25">
      <c r="A18" s="3" t="s">
        <v>9</v>
      </c>
      <c r="B18" s="25">
        <v>22568971.600000001</v>
      </c>
    </row>
    <row r="19" spans="1:2" x14ac:dyDescent="0.25">
      <c r="A19" s="3" t="s">
        <v>970</v>
      </c>
      <c r="B19" s="25">
        <v>82570919.200000003</v>
      </c>
    </row>
    <row r="23" spans="1:2" x14ac:dyDescent="0.25">
      <c r="A23" s="11" t="s">
        <v>1040</v>
      </c>
    </row>
    <row r="24" spans="1:2" x14ac:dyDescent="0.25">
      <c r="A24" s="10" t="s">
        <v>1041</v>
      </c>
      <c r="B24" s="8"/>
    </row>
    <row r="25" spans="1:2" x14ac:dyDescent="0.25">
      <c r="A25" t="s">
        <v>1035</v>
      </c>
      <c r="B25" t="s">
        <v>1038</v>
      </c>
    </row>
    <row r="26" spans="1:2" x14ac:dyDescent="0.25">
      <c r="A26" s="25">
        <v>7489609.1999999983</v>
      </c>
      <c r="B26" s="25">
        <v>82570919.200000003</v>
      </c>
    </row>
    <row r="29" spans="1:2" x14ac:dyDescent="0.25">
      <c r="A29" s="16" t="s">
        <v>1048</v>
      </c>
    </row>
    <row r="30" spans="1:2" x14ac:dyDescent="0.25">
      <c r="A30" s="17" t="s">
        <v>1042</v>
      </c>
      <c r="B30" s="18" t="s">
        <v>1043</v>
      </c>
    </row>
    <row r="31" spans="1:2" x14ac:dyDescent="0.25">
      <c r="A31" s="27" t="s">
        <v>1044</v>
      </c>
      <c r="B31" s="26">
        <f>GETPIVOTDATA("Bonus_Amount",$A$5)</f>
        <v>7489609.1999999993</v>
      </c>
    </row>
    <row r="32" spans="1:2" x14ac:dyDescent="0.25">
      <c r="A32" s="27" t="s">
        <v>1045</v>
      </c>
      <c r="B32" s="26">
        <f>GETPIVOTDATA("Total_Compensation",$A$15)</f>
        <v>82570919.200000003</v>
      </c>
    </row>
    <row r="33" spans="1:2" x14ac:dyDescent="0.25">
      <c r="A33" s="27" t="s">
        <v>1046</v>
      </c>
      <c r="B33" s="20">
        <f>GETPIVOTDATA("Name",'Pivot Table_Q1to4'!$A$5)</f>
        <v>1015</v>
      </c>
    </row>
    <row r="34" spans="1:2" x14ac:dyDescent="0.25">
      <c r="A34" s="27" t="s">
        <v>1047</v>
      </c>
      <c r="B34" s="26">
        <v>81351</v>
      </c>
    </row>
  </sheetData>
  <pageMargins left="0.7" right="0.7" top="0.75" bottom="0.75" header="0.3" footer="0.3"/>
  <pageSetup paperSize="9" orientation="portrait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6"/>
  <sheetViews>
    <sheetView workbookViewId="0">
      <selection activeCell="D1015" sqref="D1015"/>
    </sheetView>
  </sheetViews>
  <sheetFormatPr defaultRowHeight="15" x14ac:dyDescent="0.25"/>
  <cols>
    <col min="1" max="1" width="24.85546875" bestFit="1" customWidth="1"/>
    <col min="2" max="2" width="11.7109375" bestFit="1" customWidth="1"/>
    <col min="3" max="3" width="16.140625" bestFit="1" customWidth="1"/>
    <col min="4" max="4" width="25.85546875" bestFit="1" customWidth="1"/>
    <col min="5" max="5" width="11.5703125" bestFit="1" customWidth="1"/>
    <col min="6" max="6" width="14.5703125" bestFit="1" customWidth="1"/>
    <col min="7" max="7" width="20.28515625" bestFit="1" customWidth="1"/>
    <col min="8" max="8" width="21.85546875" bestFit="1" customWidth="1"/>
    <col min="9" max="9" width="10.7109375" bestFit="1" customWidth="1"/>
    <col min="10" max="10" width="10.28515625" bestFit="1" customWidth="1"/>
    <col min="11" max="11" width="14.7109375" style="4" bestFit="1" customWidth="1"/>
    <col min="12" max="13" width="14.7109375" style="4" customWidth="1"/>
    <col min="14" max="14" width="21.85546875" style="4" bestFit="1" customWidth="1"/>
  </cols>
  <sheetData>
    <row r="1" spans="1:14" x14ac:dyDescent="0.25">
      <c r="A1" s="1" t="s">
        <v>0</v>
      </c>
      <c r="B1" s="1" t="s">
        <v>1</v>
      </c>
      <c r="C1" s="1" t="s">
        <v>973</v>
      </c>
      <c r="D1" s="1" t="s">
        <v>2</v>
      </c>
      <c r="E1" s="1" t="s">
        <v>3</v>
      </c>
      <c r="F1" s="1" t="s">
        <v>978</v>
      </c>
      <c r="G1" s="1" t="s">
        <v>994</v>
      </c>
      <c r="H1" s="1" t="s">
        <v>1010</v>
      </c>
      <c r="I1" s="1" t="s">
        <v>4</v>
      </c>
      <c r="J1" s="1" t="s">
        <v>5</v>
      </c>
      <c r="K1" s="6" t="s">
        <v>974</v>
      </c>
      <c r="L1" s="6" t="s">
        <v>1031</v>
      </c>
      <c r="M1" s="6" t="s">
        <v>1032</v>
      </c>
      <c r="N1" s="6" t="s">
        <v>1033</v>
      </c>
    </row>
    <row r="2" spans="1:14" x14ac:dyDescent="0.25">
      <c r="A2" t="s">
        <v>6</v>
      </c>
      <c r="B2" t="s">
        <v>7</v>
      </c>
      <c r="C2" t="str">
        <f>IF(OR(B2="", ISBLANK(B2)), "Undisclosed", B2)</f>
        <v>Male</v>
      </c>
      <c r="D2" t="s">
        <v>8</v>
      </c>
      <c r="E2" s="23">
        <v>88050</v>
      </c>
      <c r="F2" s="23">
        <v>88050</v>
      </c>
      <c r="G2" s="9" t="str">
        <f>IF(F2&gt;=90000, "Compliant", "Below Minimum")</f>
        <v>Below Minimum</v>
      </c>
      <c r="H2" s="24" t="str">
        <f>TEXT(INT(F2/10000)*10000,"₦#,##0") &amp; " - " &amp; TEXT(INT(F2/10000)*10000 + 9999,"₦#,##0")</f>
        <v>₦80,000 - ₦89,999</v>
      </c>
      <c r="I2" t="s">
        <v>9</v>
      </c>
      <c r="J2" s="5" t="s">
        <v>10</v>
      </c>
      <c r="K2" s="7">
        <f>IF(J2="Very Good", 5,
 IF(J2="Good", 4,
 IF(J2="Average", 3,
 IF(J2="Poor", 2, IF(J2="Very Poor", 1, IF(J2="Not Rated", 0))))))</f>
        <v>5</v>
      </c>
      <c r="L2" s="7">
        <f>IF(K2=5, 0.2,
 IF(K2=4, 0.15,
 IF(K2=3, 0.1,
 IF(K2=2, 0.05,
 IF(K2=1, 0.02, IF(K2=0, 0))))))</f>
        <v>0.2</v>
      </c>
      <c r="M2" s="23">
        <f>F2*L2</f>
        <v>17610</v>
      </c>
      <c r="N2" s="23">
        <f>F2+M2</f>
        <v>105660</v>
      </c>
    </row>
    <row r="3" spans="1:14" x14ac:dyDescent="0.25">
      <c r="A3" t="s">
        <v>11</v>
      </c>
      <c r="B3" t="s">
        <v>12</v>
      </c>
      <c r="C3" t="str">
        <f>IF(OR(B3="", ISBLANK(B3)), "Undisclosed", B3)</f>
        <v>Female</v>
      </c>
      <c r="D3" t="s">
        <v>13</v>
      </c>
      <c r="E3" s="23">
        <v>68220</v>
      </c>
      <c r="F3" s="23">
        <v>68220</v>
      </c>
      <c r="G3" s="9" t="str">
        <f t="shared" ref="G3:G66" si="0">IF(F3&gt;=90000, "Compliant", "Below Minimum")</f>
        <v>Below Minimum</v>
      </c>
      <c r="H3" s="24" t="str">
        <f t="shared" ref="H3:H66" si="1">TEXT(INT(F3/10000)*10000,"₦#,##0") &amp; " - " &amp; TEXT(INT(F3/10000)*10000 + 9999,"₦#,##0")</f>
        <v>₦60,000 - ₦69,999</v>
      </c>
      <c r="I3" t="s">
        <v>9</v>
      </c>
      <c r="J3" s="5" t="s">
        <v>14</v>
      </c>
      <c r="K3" s="7">
        <f t="shared" ref="K3:K66" si="2">IF(J3="Very Good", 5,
 IF(J3="Good", 4,
 IF(J3="Average", 3,
 IF(J3="Poor", 2, IF(J3="Very Poor", 1, IF(J3="Not Rated", 0))))))</f>
        <v>4</v>
      </c>
      <c r="L3" s="7">
        <f t="shared" ref="L3:L66" si="3">IF(K3=5, 0.2,
 IF(K3=4, 0.15,
 IF(K3=3, 0.1,
 IF(K3=2, 0.05,
 IF(K3=1, 0.02, IF(K3=0, 0))))))</f>
        <v>0.15</v>
      </c>
      <c r="M3" s="23">
        <f t="shared" ref="M3:M66" si="4">F3*L3</f>
        <v>10233</v>
      </c>
      <c r="N3" s="23">
        <f t="shared" ref="N3:N66" si="5">F3+M3</f>
        <v>78453</v>
      </c>
    </row>
    <row r="4" spans="1:14" x14ac:dyDescent="0.25">
      <c r="A4" t="s">
        <v>15</v>
      </c>
      <c r="B4" t="s">
        <v>12</v>
      </c>
      <c r="C4" t="s">
        <v>969</v>
      </c>
      <c r="D4" t="s">
        <v>979</v>
      </c>
      <c r="E4" s="23">
        <v>118440</v>
      </c>
      <c r="F4" s="23">
        <v>118440</v>
      </c>
      <c r="G4" s="9" t="str">
        <f t="shared" si="0"/>
        <v>Compliant</v>
      </c>
      <c r="H4" s="24" t="str">
        <f t="shared" si="1"/>
        <v>₦110,000 - ₦119,999</v>
      </c>
      <c r="I4" t="s">
        <v>16</v>
      </c>
      <c r="J4" t="s">
        <v>17</v>
      </c>
      <c r="K4" s="7">
        <f t="shared" si="2"/>
        <v>0</v>
      </c>
      <c r="L4" s="7">
        <f t="shared" si="3"/>
        <v>0</v>
      </c>
      <c r="M4" s="23">
        <f t="shared" si="4"/>
        <v>0</v>
      </c>
      <c r="N4" s="23">
        <f t="shared" si="5"/>
        <v>118440</v>
      </c>
    </row>
    <row r="5" spans="1:14" x14ac:dyDescent="0.25">
      <c r="A5" t="s">
        <v>18</v>
      </c>
      <c r="B5" t="s">
        <v>969</v>
      </c>
      <c r="C5" t="str">
        <f>IF(OR(B5="", ISBLANK(B5)), "Undisclosed", B5)</f>
        <v>Undisclosed</v>
      </c>
      <c r="D5" t="s">
        <v>19</v>
      </c>
      <c r="E5" s="23">
        <v>56370</v>
      </c>
      <c r="F5" s="23">
        <v>56370</v>
      </c>
      <c r="G5" s="9" t="str">
        <f t="shared" si="0"/>
        <v>Below Minimum</v>
      </c>
      <c r="H5" s="24" t="str">
        <f t="shared" si="1"/>
        <v>₦50,000 - ₦59,999</v>
      </c>
      <c r="I5" t="s">
        <v>20</v>
      </c>
      <c r="J5" s="5" t="s">
        <v>10</v>
      </c>
      <c r="K5" s="7">
        <f t="shared" si="2"/>
        <v>5</v>
      </c>
      <c r="L5" s="7">
        <f t="shared" si="3"/>
        <v>0.2</v>
      </c>
      <c r="M5" s="23">
        <f t="shared" si="4"/>
        <v>11274</v>
      </c>
      <c r="N5" s="23">
        <f t="shared" si="5"/>
        <v>67644</v>
      </c>
    </row>
    <row r="6" spans="1:14" x14ac:dyDescent="0.25">
      <c r="A6" t="s">
        <v>21</v>
      </c>
      <c r="B6" t="s">
        <v>12</v>
      </c>
      <c r="C6" t="str">
        <f>IF(OR(B6="", ISBLANK(B6)), "Undisclosed", B6)</f>
        <v>Female</v>
      </c>
      <c r="D6" t="s">
        <v>22</v>
      </c>
      <c r="E6" s="23">
        <v>107090</v>
      </c>
      <c r="F6" s="23">
        <v>107090</v>
      </c>
      <c r="G6" s="9" t="str">
        <f t="shared" si="0"/>
        <v>Compliant</v>
      </c>
      <c r="H6" s="24" t="str">
        <f t="shared" si="1"/>
        <v>₦100,000 - ₦109,999</v>
      </c>
      <c r="I6" t="s">
        <v>20</v>
      </c>
      <c r="J6" s="5" t="s">
        <v>23</v>
      </c>
      <c r="K6" s="7">
        <f t="shared" si="2"/>
        <v>2</v>
      </c>
      <c r="L6" s="7">
        <f t="shared" si="3"/>
        <v>0.05</v>
      </c>
      <c r="M6" s="23">
        <f t="shared" si="4"/>
        <v>5354.5</v>
      </c>
      <c r="N6" s="23">
        <f t="shared" si="5"/>
        <v>112444.5</v>
      </c>
    </row>
    <row r="7" spans="1:14" x14ac:dyDescent="0.25">
      <c r="A7" t="s">
        <v>24</v>
      </c>
      <c r="B7" t="s">
        <v>7</v>
      </c>
      <c r="C7" t="str">
        <f>IF(OR(B7="", ISBLANK(B7)), "Undisclosed", B7)</f>
        <v>Male</v>
      </c>
      <c r="D7" t="s">
        <v>22</v>
      </c>
      <c r="E7" s="23">
        <v>108450</v>
      </c>
      <c r="F7" s="23">
        <v>108450</v>
      </c>
      <c r="G7" s="9" t="str">
        <f t="shared" si="0"/>
        <v>Compliant</v>
      </c>
      <c r="H7" s="24" t="str">
        <f t="shared" si="1"/>
        <v>₦100,000 - ₦109,999</v>
      </c>
      <c r="I7" t="s">
        <v>16</v>
      </c>
      <c r="J7" s="5" t="s">
        <v>23</v>
      </c>
      <c r="K7" s="7">
        <f t="shared" si="2"/>
        <v>2</v>
      </c>
      <c r="L7" s="7">
        <f t="shared" si="3"/>
        <v>0.05</v>
      </c>
      <c r="M7" s="23">
        <f t="shared" si="4"/>
        <v>5422.5</v>
      </c>
      <c r="N7" s="23">
        <f t="shared" si="5"/>
        <v>113872.5</v>
      </c>
    </row>
    <row r="8" spans="1:14" x14ac:dyDescent="0.25">
      <c r="A8" t="s">
        <v>25</v>
      </c>
      <c r="B8" t="s">
        <v>12</v>
      </c>
      <c r="C8" t="str">
        <f>IF(OR(B8="", ISBLANK(B8)), "Undisclosed", B8)</f>
        <v>Female</v>
      </c>
      <c r="D8" t="s">
        <v>26</v>
      </c>
      <c r="E8" s="23">
        <v>41160</v>
      </c>
      <c r="F8" s="23">
        <v>41160</v>
      </c>
      <c r="G8" s="9" t="str">
        <f t="shared" si="0"/>
        <v>Below Minimum</v>
      </c>
      <c r="H8" s="24" t="str">
        <f t="shared" si="1"/>
        <v>₦40,000 - ₦49,999</v>
      </c>
      <c r="I8" t="s">
        <v>9</v>
      </c>
      <c r="J8" s="5" t="s">
        <v>27</v>
      </c>
      <c r="K8" s="7">
        <f t="shared" si="2"/>
        <v>3</v>
      </c>
      <c r="L8" s="7">
        <f t="shared" si="3"/>
        <v>0.1</v>
      </c>
      <c r="M8" s="23">
        <f t="shared" si="4"/>
        <v>4116</v>
      </c>
      <c r="N8" s="23">
        <f t="shared" si="5"/>
        <v>45276</v>
      </c>
    </row>
    <row r="9" spans="1:14" x14ac:dyDescent="0.25">
      <c r="A9" t="s">
        <v>28</v>
      </c>
      <c r="B9" t="s">
        <v>7</v>
      </c>
      <c r="C9" t="str">
        <f>IF(OR(B9="", ISBLANK(B9)), "Undisclosed", B9)</f>
        <v>Male</v>
      </c>
      <c r="D9" t="s">
        <v>19</v>
      </c>
      <c r="E9" s="23">
        <v>109000</v>
      </c>
      <c r="F9" s="23">
        <v>109000</v>
      </c>
      <c r="G9" s="9" t="str">
        <f t="shared" si="0"/>
        <v>Compliant</v>
      </c>
      <c r="H9" s="24" t="str">
        <f t="shared" si="1"/>
        <v>₦100,000 - ₦109,999</v>
      </c>
      <c r="I9" t="s">
        <v>16</v>
      </c>
      <c r="J9" s="5" t="s">
        <v>10</v>
      </c>
      <c r="K9" s="7">
        <f t="shared" si="2"/>
        <v>5</v>
      </c>
      <c r="L9" s="7">
        <f t="shared" si="3"/>
        <v>0.2</v>
      </c>
      <c r="M9" s="23">
        <f t="shared" si="4"/>
        <v>21800</v>
      </c>
      <c r="N9" s="23">
        <f t="shared" si="5"/>
        <v>130800</v>
      </c>
    </row>
    <row r="10" spans="1:14" x14ac:dyDescent="0.25">
      <c r="A10" t="s">
        <v>29</v>
      </c>
      <c r="B10" t="s">
        <v>969</v>
      </c>
      <c r="C10" t="s">
        <v>969</v>
      </c>
      <c r="D10" t="s">
        <v>30</v>
      </c>
      <c r="E10" s="23">
        <f>E9</f>
        <v>109000</v>
      </c>
      <c r="F10" s="23">
        <v>109000</v>
      </c>
      <c r="G10" s="9" t="str">
        <f t="shared" si="0"/>
        <v>Compliant</v>
      </c>
      <c r="H10" s="24" t="str">
        <f t="shared" si="1"/>
        <v>₦100,000 - ₦109,999</v>
      </c>
      <c r="I10" t="s">
        <v>16</v>
      </c>
      <c r="J10" t="s">
        <v>27</v>
      </c>
      <c r="K10" s="7">
        <f t="shared" si="2"/>
        <v>3</v>
      </c>
      <c r="L10" s="7">
        <f t="shared" si="3"/>
        <v>0.1</v>
      </c>
      <c r="M10" s="23">
        <f t="shared" si="4"/>
        <v>10900</v>
      </c>
      <c r="N10" s="23">
        <f t="shared" si="5"/>
        <v>119900</v>
      </c>
    </row>
    <row r="11" spans="1:14" x14ac:dyDescent="0.25">
      <c r="A11" t="s">
        <v>31</v>
      </c>
      <c r="B11" t="s">
        <v>12</v>
      </c>
      <c r="C11" t="str">
        <f t="shared" ref="C11:C31" si="6">IF(OR(B11="", ISBLANK(B11)), "Undisclosed", B11)</f>
        <v>Female</v>
      </c>
      <c r="D11" t="s">
        <v>22</v>
      </c>
      <c r="E11" s="23">
        <v>43020</v>
      </c>
      <c r="F11" s="23">
        <v>43020</v>
      </c>
      <c r="G11" s="9" t="str">
        <f t="shared" si="0"/>
        <v>Below Minimum</v>
      </c>
      <c r="H11" s="24" t="str">
        <f t="shared" si="1"/>
        <v>₦40,000 - ₦49,999</v>
      </c>
      <c r="I11" t="s">
        <v>20</v>
      </c>
      <c r="J11" s="5" t="s">
        <v>27</v>
      </c>
      <c r="K11" s="7">
        <f t="shared" si="2"/>
        <v>3</v>
      </c>
      <c r="L11" s="7">
        <f t="shared" si="3"/>
        <v>0.1</v>
      </c>
      <c r="M11" s="23">
        <f t="shared" si="4"/>
        <v>4302</v>
      </c>
      <c r="N11" s="23">
        <f t="shared" si="5"/>
        <v>47322</v>
      </c>
    </row>
    <row r="12" spans="1:14" x14ac:dyDescent="0.25">
      <c r="A12" t="s">
        <v>32</v>
      </c>
      <c r="B12" t="s">
        <v>7</v>
      </c>
      <c r="C12" t="str">
        <f t="shared" si="6"/>
        <v>Male</v>
      </c>
      <c r="D12" t="s">
        <v>33</v>
      </c>
      <c r="E12" s="23">
        <v>37800</v>
      </c>
      <c r="F12" s="23">
        <v>37800</v>
      </c>
      <c r="G12" s="9" t="str">
        <f t="shared" si="0"/>
        <v>Below Minimum</v>
      </c>
      <c r="H12" s="24" t="str">
        <f t="shared" si="1"/>
        <v>₦30,000 - ₦39,999</v>
      </c>
      <c r="I12" t="s">
        <v>9</v>
      </c>
      <c r="J12" s="5" t="s">
        <v>27</v>
      </c>
      <c r="K12" s="7">
        <f t="shared" si="2"/>
        <v>3</v>
      </c>
      <c r="L12" s="7">
        <f t="shared" si="3"/>
        <v>0.1</v>
      </c>
      <c r="M12" s="23">
        <f t="shared" si="4"/>
        <v>3780</v>
      </c>
      <c r="N12" s="23">
        <f t="shared" si="5"/>
        <v>41580</v>
      </c>
    </row>
    <row r="13" spans="1:14" x14ac:dyDescent="0.25">
      <c r="A13" t="s">
        <v>34</v>
      </c>
      <c r="B13" t="s">
        <v>7</v>
      </c>
      <c r="C13" t="str">
        <f t="shared" si="6"/>
        <v>Male</v>
      </c>
      <c r="D13" t="s">
        <v>8</v>
      </c>
      <c r="E13" s="23">
        <v>88380</v>
      </c>
      <c r="F13" s="23">
        <v>88380</v>
      </c>
      <c r="G13" s="9" t="str">
        <f t="shared" si="0"/>
        <v>Below Minimum</v>
      </c>
      <c r="H13" s="24" t="str">
        <f t="shared" si="1"/>
        <v>₦80,000 - ₦89,999</v>
      </c>
      <c r="I13" t="s">
        <v>20</v>
      </c>
      <c r="J13" s="5" t="s">
        <v>27</v>
      </c>
      <c r="K13" s="7">
        <f t="shared" si="2"/>
        <v>3</v>
      </c>
      <c r="L13" s="7">
        <f t="shared" si="3"/>
        <v>0.1</v>
      </c>
      <c r="M13" s="23">
        <f t="shared" si="4"/>
        <v>8838</v>
      </c>
      <c r="N13" s="23">
        <f t="shared" si="5"/>
        <v>97218</v>
      </c>
    </row>
    <row r="14" spans="1:14" x14ac:dyDescent="0.25">
      <c r="A14" t="s">
        <v>35</v>
      </c>
      <c r="B14" t="s">
        <v>12</v>
      </c>
      <c r="C14" t="str">
        <f t="shared" si="6"/>
        <v>Female</v>
      </c>
      <c r="D14" t="s">
        <v>36</v>
      </c>
      <c r="E14" s="23">
        <v>84420</v>
      </c>
      <c r="F14" s="23">
        <v>84420</v>
      </c>
      <c r="G14" s="9" t="str">
        <f t="shared" si="0"/>
        <v>Below Minimum</v>
      </c>
      <c r="H14" s="24" t="str">
        <f t="shared" si="1"/>
        <v>₦80,000 - ₦89,999</v>
      </c>
      <c r="I14" t="s">
        <v>16</v>
      </c>
      <c r="J14" s="5" t="s">
        <v>27</v>
      </c>
      <c r="K14" s="7">
        <f t="shared" si="2"/>
        <v>3</v>
      </c>
      <c r="L14" s="7">
        <f t="shared" si="3"/>
        <v>0.1</v>
      </c>
      <c r="M14" s="23">
        <f t="shared" si="4"/>
        <v>8442</v>
      </c>
      <c r="N14" s="23">
        <f t="shared" si="5"/>
        <v>92862</v>
      </c>
    </row>
    <row r="15" spans="1:14" x14ac:dyDescent="0.25">
      <c r="A15" t="s">
        <v>37</v>
      </c>
      <c r="B15" t="s">
        <v>12</v>
      </c>
      <c r="C15" t="str">
        <f t="shared" si="6"/>
        <v>Female</v>
      </c>
      <c r="D15" t="s">
        <v>19</v>
      </c>
      <c r="E15" s="23">
        <v>101760</v>
      </c>
      <c r="F15" s="23">
        <v>101760</v>
      </c>
      <c r="G15" s="9" t="str">
        <f t="shared" si="0"/>
        <v>Compliant</v>
      </c>
      <c r="H15" s="24" t="str">
        <f t="shared" si="1"/>
        <v>₦100,000 - ₦109,999</v>
      </c>
      <c r="I15" t="s">
        <v>16</v>
      </c>
      <c r="J15" s="5" t="s">
        <v>14</v>
      </c>
      <c r="K15" s="7">
        <f t="shared" si="2"/>
        <v>4</v>
      </c>
      <c r="L15" s="7">
        <f t="shared" si="3"/>
        <v>0.15</v>
      </c>
      <c r="M15" s="23">
        <f t="shared" si="4"/>
        <v>15264</v>
      </c>
      <c r="N15" s="23">
        <f t="shared" si="5"/>
        <v>117024</v>
      </c>
    </row>
    <row r="16" spans="1:14" x14ac:dyDescent="0.25">
      <c r="A16" t="s">
        <v>38</v>
      </c>
      <c r="B16" t="s">
        <v>7</v>
      </c>
      <c r="C16" t="str">
        <f t="shared" si="6"/>
        <v>Male</v>
      </c>
      <c r="D16" t="s">
        <v>8</v>
      </c>
      <c r="E16" s="23">
        <v>110780</v>
      </c>
      <c r="F16" s="23">
        <v>110780</v>
      </c>
      <c r="G16" s="9" t="str">
        <f t="shared" si="0"/>
        <v>Compliant</v>
      </c>
      <c r="H16" s="24" t="str">
        <f t="shared" si="1"/>
        <v>₦110,000 - ₦119,999</v>
      </c>
      <c r="I16" t="s">
        <v>16</v>
      </c>
      <c r="J16" s="5" t="s">
        <v>23</v>
      </c>
      <c r="K16" s="7">
        <f t="shared" si="2"/>
        <v>2</v>
      </c>
      <c r="L16" s="7">
        <f t="shared" si="3"/>
        <v>0.05</v>
      </c>
      <c r="M16" s="23">
        <f t="shared" si="4"/>
        <v>5539</v>
      </c>
      <c r="N16" s="23">
        <f t="shared" si="5"/>
        <v>116319</v>
      </c>
    </row>
    <row r="17" spans="1:14" x14ac:dyDescent="0.25">
      <c r="A17" t="s">
        <v>39</v>
      </c>
      <c r="B17" t="s">
        <v>7</v>
      </c>
      <c r="C17" t="str">
        <f t="shared" si="6"/>
        <v>Male</v>
      </c>
      <c r="D17" t="s">
        <v>26</v>
      </c>
      <c r="E17" s="23">
        <v>68430</v>
      </c>
      <c r="F17" s="23">
        <v>68430</v>
      </c>
      <c r="G17" s="9" t="str">
        <f t="shared" si="0"/>
        <v>Below Minimum</v>
      </c>
      <c r="H17" s="24" t="str">
        <f t="shared" si="1"/>
        <v>₦60,000 - ₦69,999</v>
      </c>
      <c r="I17" t="s">
        <v>16</v>
      </c>
      <c r="J17" s="5" t="s">
        <v>14</v>
      </c>
      <c r="K17" s="7">
        <f t="shared" si="2"/>
        <v>4</v>
      </c>
      <c r="L17" s="7">
        <f t="shared" si="3"/>
        <v>0.15</v>
      </c>
      <c r="M17" s="23">
        <f t="shared" si="4"/>
        <v>10264.5</v>
      </c>
      <c r="N17" s="23">
        <f t="shared" si="5"/>
        <v>78694.5</v>
      </c>
    </row>
    <row r="18" spans="1:14" x14ac:dyDescent="0.25">
      <c r="A18" t="s">
        <v>40</v>
      </c>
      <c r="B18" t="s">
        <v>12</v>
      </c>
      <c r="C18" t="str">
        <f t="shared" si="6"/>
        <v>Female</v>
      </c>
      <c r="D18" t="s">
        <v>41</v>
      </c>
      <c r="E18" s="23">
        <v>105370</v>
      </c>
      <c r="F18" s="23">
        <v>105370</v>
      </c>
      <c r="G18" s="9" t="str">
        <f t="shared" si="0"/>
        <v>Compliant</v>
      </c>
      <c r="H18" s="24" t="str">
        <f t="shared" si="1"/>
        <v>₦100,000 - ₦109,999</v>
      </c>
      <c r="I18" t="s">
        <v>20</v>
      </c>
      <c r="J18" s="5" t="s">
        <v>14</v>
      </c>
      <c r="K18" s="7">
        <f t="shared" si="2"/>
        <v>4</v>
      </c>
      <c r="L18" s="7">
        <f t="shared" si="3"/>
        <v>0.15</v>
      </c>
      <c r="M18" s="23">
        <f t="shared" si="4"/>
        <v>15805.5</v>
      </c>
      <c r="N18" s="23">
        <f t="shared" si="5"/>
        <v>121175.5</v>
      </c>
    </row>
    <row r="19" spans="1:14" x14ac:dyDescent="0.25">
      <c r="A19" t="s">
        <v>42</v>
      </c>
      <c r="B19" t="s">
        <v>7</v>
      </c>
      <c r="C19" t="str">
        <f t="shared" si="6"/>
        <v>Male</v>
      </c>
      <c r="D19" t="s">
        <v>13</v>
      </c>
      <c r="E19" s="23">
        <v>113800</v>
      </c>
      <c r="F19" s="23">
        <v>113800</v>
      </c>
      <c r="G19" s="9" t="str">
        <f t="shared" si="0"/>
        <v>Compliant</v>
      </c>
      <c r="H19" s="24" t="str">
        <f t="shared" si="1"/>
        <v>₦110,000 - ₦119,999</v>
      </c>
      <c r="I19" t="s">
        <v>9</v>
      </c>
      <c r="J19" s="5" t="s">
        <v>27</v>
      </c>
      <c r="K19" s="7">
        <f t="shared" si="2"/>
        <v>3</v>
      </c>
      <c r="L19" s="7">
        <f t="shared" si="3"/>
        <v>0.1</v>
      </c>
      <c r="M19" s="23">
        <f t="shared" si="4"/>
        <v>11380</v>
      </c>
      <c r="N19" s="23">
        <f t="shared" si="5"/>
        <v>125180</v>
      </c>
    </row>
    <row r="20" spans="1:14" x14ac:dyDescent="0.25">
      <c r="A20" t="s">
        <v>43</v>
      </c>
      <c r="B20" t="s">
        <v>12</v>
      </c>
      <c r="C20" t="str">
        <f t="shared" si="6"/>
        <v>Female</v>
      </c>
      <c r="D20" t="s">
        <v>8</v>
      </c>
      <c r="E20" s="23">
        <v>76300</v>
      </c>
      <c r="F20" s="23">
        <v>76300</v>
      </c>
      <c r="G20" s="9" t="str">
        <f t="shared" si="0"/>
        <v>Below Minimum</v>
      </c>
      <c r="H20" s="24" t="str">
        <f t="shared" si="1"/>
        <v>₦70,000 - ₦79,999</v>
      </c>
      <c r="I20" t="s">
        <v>20</v>
      </c>
      <c r="J20" s="5" t="s">
        <v>27</v>
      </c>
      <c r="K20" s="7">
        <f t="shared" si="2"/>
        <v>3</v>
      </c>
      <c r="L20" s="7">
        <f t="shared" si="3"/>
        <v>0.1</v>
      </c>
      <c r="M20" s="23">
        <f t="shared" si="4"/>
        <v>7630</v>
      </c>
      <c r="N20" s="23">
        <f t="shared" si="5"/>
        <v>83930</v>
      </c>
    </row>
    <row r="21" spans="1:14" x14ac:dyDescent="0.25">
      <c r="A21" t="s">
        <v>44</v>
      </c>
      <c r="B21" t="s">
        <v>12</v>
      </c>
      <c r="C21" t="str">
        <f t="shared" si="6"/>
        <v>Female</v>
      </c>
      <c r="D21" t="s">
        <v>8</v>
      </c>
      <c r="E21" s="23">
        <v>44530</v>
      </c>
      <c r="F21" s="23">
        <v>44530</v>
      </c>
      <c r="G21" s="9" t="str">
        <f t="shared" si="0"/>
        <v>Below Minimum</v>
      </c>
      <c r="H21" s="24" t="str">
        <f t="shared" si="1"/>
        <v>₦40,000 - ₦49,999</v>
      </c>
      <c r="I21" t="s">
        <v>20</v>
      </c>
      <c r="J21" s="5" t="s">
        <v>27</v>
      </c>
      <c r="K21" s="7">
        <f t="shared" si="2"/>
        <v>3</v>
      </c>
      <c r="L21" s="7">
        <f t="shared" si="3"/>
        <v>0.1</v>
      </c>
      <c r="M21" s="23">
        <f t="shared" si="4"/>
        <v>4453</v>
      </c>
      <c r="N21" s="23">
        <f t="shared" si="5"/>
        <v>48983</v>
      </c>
    </row>
    <row r="22" spans="1:14" x14ac:dyDescent="0.25">
      <c r="A22" t="s">
        <v>45</v>
      </c>
      <c r="B22" t="s">
        <v>12</v>
      </c>
      <c r="C22" t="str">
        <f t="shared" si="6"/>
        <v>Female</v>
      </c>
      <c r="D22" t="s">
        <v>19</v>
      </c>
      <c r="E22" s="23">
        <v>63710</v>
      </c>
      <c r="F22" s="23">
        <v>63710</v>
      </c>
      <c r="G22" s="9" t="str">
        <f t="shared" si="0"/>
        <v>Below Minimum</v>
      </c>
      <c r="H22" s="24" t="str">
        <f t="shared" si="1"/>
        <v>₦60,000 - ₦69,999</v>
      </c>
      <c r="I22" t="s">
        <v>9</v>
      </c>
      <c r="J22" s="5" t="s">
        <v>27</v>
      </c>
      <c r="K22" s="7">
        <f t="shared" si="2"/>
        <v>3</v>
      </c>
      <c r="L22" s="7">
        <f t="shared" si="3"/>
        <v>0.1</v>
      </c>
      <c r="M22" s="23">
        <f t="shared" si="4"/>
        <v>6371</v>
      </c>
      <c r="N22" s="23">
        <f t="shared" si="5"/>
        <v>70081</v>
      </c>
    </row>
    <row r="23" spans="1:14" x14ac:dyDescent="0.25">
      <c r="A23" t="s">
        <v>46</v>
      </c>
      <c r="B23" t="s">
        <v>12</v>
      </c>
      <c r="C23" t="str">
        <f t="shared" si="6"/>
        <v>Female</v>
      </c>
      <c r="D23" t="s">
        <v>36</v>
      </c>
      <c r="E23" s="23">
        <v>62780</v>
      </c>
      <c r="F23" s="23">
        <v>62780</v>
      </c>
      <c r="G23" s="9" t="str">
        <f t="shared" si="0"/>
        <v>Below Minimum</v>
      </c>
      <c r="H23" s="24" t="str">
        <f t="shared" si="1"/>
        <v>₦60,000 - ₦69,999</v>
      </c>
      <c r="I23" t="s">
        <v>16</v>
      </c>
      <c r="J23" s="5" t="s">
        <v>10</v>
      </c>
      <c r="K23" s="7">
        <f t="shared" si="2"/>
        <v>5</v>
      </c>
      <c r="L23" s="7">
        <f t="shared" si="3"/>
        <v>0.2</v>
      </c>
      <c r="M23" s="23">
        <f t="shared" si="4"/>
        <v>12556</v>
      </c>
      <c r="N23" s="23">
        <f t="shared" si="5"/>
        <v>75336</v>
      </c>
    </row>
    <row r="24" spans="1:14" x14ac:dyDescent="0.25">
      <c r="A24" t="s">
        <v>47</v>
      </c>
      <c r="B24" t="s">
        <v>12</v>
      </c>
      <c r="C24" t="str">
        <f t="shared" si="6"/>
        <v>Female</v>
      </c>
      <c r="D24" t="s">
        <v>41</v>
      </c>
      <c r="E24" s="23">
        <v>119750</v>
      </c>
      <c r="F24" s="23">
        <v>119750</v>
      </c>
      <c r="G24" s="9" t="str">
        <f t="shared" si="0"/>
        <v>Compliant</v>
      </c>
      <c r="H24" s="24" t="str">
        <f t="shared" si="1"/>
        <v>₦110,000 - ₦119,999</v>
      </c>
      <c r="I24" t="s">
        <v>9</v>
      </c>
      <c r="J24" s="5" t="s">
        <v>27</v>
      </c>
      <c r="K24" s="7">
        <f t="shared" si="2"/>
        <v>3</v>
      </c>
      <c r="L24" s="7">
        <f t="shared" si="3"/>
        <v>0.1</v>
      </c>
      <c r="M24" s="23">
        <f t="shared" si="4"/>
        <v>11975</v>
      </c>
      <c r="N24" s="23">
        <f t="shared" si="5"/>
        <v>131725</v>
      </c>
    </row>
    <row r="25" spans="1:14" x14ac:dyDescent="0.25">
      <c r="A25" t="s">
        <v>48</v>
      </c>
      <c r="B25" t="s">
        <v>7</v>
      </c>
      <c r="C25" t="str">
        <f t="shared" si="6"/>
        <v>Male</v>
      </c>
      <c r="D25" t="s">
        <v>49</v>
      </c>
      <c r="E25" s="23">
        <v>116980</v>
      </c>
      <c r="F25" s="23">
        <v>116980</v>
      </c>
      <c r="G25" s="9" t="str">
        <f t="shared" si="0"/>
        <v>Compliant</v>
      </c>
      <c r="H25" s="24" t="str">
        <f t="shared" si="1"/>
        <v>₦110,000 - ₦119,999</v>
      </c>
      <c r="I25" t="s">
        <v>20</v>
      </c>
      <c r="J25" s="5" t="s">
        <v>50</v>
      </c>
      <c r="K25" s="7">
        <f t="shared" si="2"/>
        <v>1</v>
      </c>
      <c r="L25" s="7">
        <f t="shared" si="3"/>
        <v>0.02</v>
      </c>
      <c r="M25" s="23">
        <f t="shared" si="4"/>
        <v>2339.6</v>
      </c>
      <c r="N25" s="23">
        <f t="shared" si="5"/>
        <v>119319.6</v>
      </c>
    </row>
    <row r="26" spans="1:14" x14ac:dyDescent="0.25">
      <c r="A26" t="s">
        <v>51</v>
      </c>
      <c r="B26" t="s">
        <v>7</v>
      </c>
      <c r="C26" t="str">
        <f t="shared" si="6"/>
        <v>Male</v>
      </c>
      <c r="D26" t="s">
        <v>52</v>
      </c>
      <c r="E26" s="23">
        <v>35940</v>
      </c>
      <c r="F26" s="23">
        <v>35940</v>
      </c>
      <c r="G26" s="9" t="str">
        <f t="shared" si="0"/>
        <v>Below Minimum</v>
      </c>
      <c r="H26" s="24" t="str">
        <f t="shared" si="1"/>
        <v>₦30,000 - ₦39,999</v>
      </c>
      <c r="I26" t="s">
        <v>16</v>
      </c>
      <c r="J26" s="5" t="s">
        <v>14</v>
      </c>
      <c r="K26" s="7">
        <f t="shared" si="2"/>
        <v>4</v>
      </c>
      <c r="L26" s="7">
        <f t="shared" si="3"/>
        <v>0.15</v>
      </c>
      <c r="M26" s="23">
        <f t="shared" si="4"/>
        <v>5391</v>
      </c>
      <c r="N26" s="23">
        <f t="shared" si="5"/>
        <v>41331</v>
      </c>
    </row>
    <row r="27" spans="1:14" x14ac:dyDescent="0.25">
      <c r="A27" t="s">
        <v>53</v>
      </c>
      <c r="B27" t="s">
        <v>7</v>
      </c>
      <c r="C27" t="str">
        <f t="shared" si="6"/>
        <v>Male</v>
      </c>
      <c r="D27" t="s">
        <v>30</v>
      </c>
      <c r="E27" s="23">
        <v>109040</v>
      </c>
      <c r="F27" s="23">
        <v>109040</v>
      </c>
      <c r="G27" s="9" t="str">
        <f t="shared" si="0"/>
        <v>Compliant</v>
      </c>
      <c r="H27" s="24" t="str">
        <f t="shared" si="1"/>
        <v>₦100,000 - ₦109,999</v>
      </c>
      <c r="I27" t="s">
        <v>9</v>
      </c>
      <c r="J27" s="5" t="s">
        <v>27</v>
      </c>
      <c r="K27" s="7">
        <f t="shared" si="2"/>
        <v>3</v>
      </c>
      <c r="L27" s="7">
        <f t="shared" si="3"/>
        <v>0.1</v>
      </c>
      <c r="M27" s="23">
        <f t="shared" si="4"/>
        <v>10904</v>
      </c>
      <c r="N27" s="23">
        <f t="shared" si="5"/>
        <v>119944</v>
      </c>
    </row>
    <row r="28" spans="1:14" x14ac:dyDescent="0.25">
      <c r="A28" t="s">
        <v>54</v>
      </c>
      <c r="B28" t="s">
        <v>12</v>
      </c>
      <c r="C28" t="str">
        <f t="shared" si="6"/>
        <v>Female</v>
      </c>
      <c r="D28" t="s">
        <v>30</v>
      </c>
      <c r="E28" s="23">
        <v>109160</v>
      </c>
      <c r="F28" s="23">
        <v>109160</v>
      </c>
      <c r="G28" s="9" t="str">
        <f t="shared" si="0"/>
        <v>Compliant</v>
      </c>
      <c r="H28" s="24" t="str">
        <f t="shared" si="1"/>
        <v>₦100,000 - ₦109,999</v>
      </c>
      <c r="I28" t="s">
        <v>20</v>
      </c>
      <c r="J28" s="5" t="s">
        <v>14</v>
      </c>
      <c r="K28" s="7">
        <f t="shared" si="2"/>
        <v>4</v>
      </c>
      <c r="L28" s="7">
        <f t="shared" si="3"/>
        <v>0.15</v>
      </c>
      <c r="M28" s="23">
        <f t="shared" si="4"/>
        <v>16374</v>
      </c>
      <c r="N28" s="23">
        <f t="shared" si="5"/>
        <v>125534</v>
      </c>
    </row>
    <row r="29" spans="1:14" x14ac:dyDescent="0.25">
      <c r="A29" t="s">
        <v>55</v>
      </c>
      <c r="B29" t="s">
        <v>7</v>
      </c>
      <c r="C29" t="str">
        <f t="shared" si="6"/>
        <v>Male</v>
      </c>
      <c r="D29" t="s">
        <v>26</v>
      </c>
      <c r="E29" s="23">
        <v>75540</v>
      </c>
      <c r="F29" s="23">
        <v>75540</v>
      </c>
      <c r="G29" s="9" t="str">
        <f t="shared" si="0"/>
        <v>Below Minimum</v>
      </c>
      <c r="H29" s="24" t="str">
        <f t="shared" si="1"/>
        <v>₦70,000 - ₦79,999</v>
      </c>
      <c r="I29" t="s">
        <v>16</v>
      </c>
      <c r="J29" s="5" t="s">
        <v>27</v>
      </c>
      <c r="K29" s="7">
        <f t="shared" si="2"/>
        <v>3</v>
      </c>
      <c r="L29" s="7">
        <f t="shared" si="3"/>
        <v>0.1</v>
      </c>
      <c r="M29" s="23">
        <f t="shared" si="4"/>
        <v>7554</v>
      </c>
      <c r="N29" s="23">
        <f t="shared" si="5"/>
        <v>83094</v>
      </c>
    </row>
    <row r="30" spans="1:14" x14ac:dyDescent="0.25">
      <c r="A30" t="s">
        <v>56</v>
      </c>
      <c r="B30" t="s">
        <v>12</v>
      </c>
      <c r="C30" t="str">
        <f t="shared" si="6"/>
        <v>Female</v>
      </c>
      <c r="D30" t="s">
        <v>13</v>
      </c>
      <c r="E30" s="23">
        <v>30000</v>
      </c>
      <c r="F30" s="23">
        <v>30000</v>
      </c>
      <c r="G30" s="9" t="str">
        <f t="shared" si="0"/>
        <v>Below Minimum</v>
      </c>
      <c r="H30" s="24" t="str">
        <f t="shared" si="1"/>
        <v>₦30,000 - ₦39,999</v>
      </c>
      <c r="I30" t="s">
        <v>20</v>
      </c>
      <c r="J30" s="5" t="s">
        <v>27</v>
      </c>
      <c r="K30" s="7">
        <f t="shared" si="2"/>
        <v>3</v>
      </c>
      <c r="L30" s="7">
        <f t="shared" si="3"/>
        <v>0.1</v>
      </c>
      <c r="M30" s="23">
        <f t="shared" si="4"/>
        <v>3000</v>
      </c>
      <c r="N30" s="23">
        <f t="shared" si="5"/>
        <v>33000</v>
      </c>
    </row>
    <row r="31" spans="1:14" x14ac:dyDescent="0.25">
      <c r="A31" t="s">
        <v>57</v>
      </c>
      <c r="B31" t="s">
        <v>12</v>
      </c>
      <c r="C31" t="str">
        <f t="shared" si="6"/>
        <v>Female</v>
      </c>
      <c r="D31" t="s">
        <v>8</v>
      </c>
      <c r="E31" s="23">
        <v>76210</v>
      </c>
      <c r="F31" s="23">
        <v>76210</v>
      </c>
      <c r="G31" s="9" t="str">
        <f t="shared" si="0"/>
        <v>Below Minimum</v>
      </c>
      <c r="H31" s="24" t="str">
        <f t="shared" si="1"/>
        <v>₦70,000 - ₦79,999</v>
      </c>
      <c r="I31" t="s">
        <v>16</v>
      </c>
      <c r="J31" s="5" t="s">
        <v>14</v>
      </c>
      <c r="K31" s="7">
        <f t="shared" si="2"/>
        <v>4</v>
      </c>
      <c r="L31" s="7">
        <f t="shared" si="3"/>
        <v>0.15</v>
      </c>
      <c r="M31" s="23">
        <f t="shared" si="4"/>
        <v>11431.5</v>
      </c>
      <c r="N31" s="23">
        <f t="shared" si="5"/>
        <v>87641.5</v>
      </c>
    </row>
    <row r="32" spans="1:14" x14ac:dyDescent="0.25">
      <c r="A32" t="s">
        <v>58</v>
      </c>
      <c r="B32" t="s">
        <v>7</v>
      </c>
      <c r="C32" t="s">
        <v>969</v>
      </c>
      <c r="D32" t="s">
        <v>979</v>
      </c>
      <c r="E32" s="23">
        <v>112650</v>
      </c>
      <c r="F32" s="23">
        <v>112650</v>
      </c>
      <c r="G32" s="9" t="str">
        <f t="shared" si="0"/>
        <v>Compliant</v>
      </c>
      <c r="H32" s="24" t="str">
        <f t="shared" si="1"/>
        <v>₦110,000 - ₦119,999</v>
      </c>
      <c r="I32" t="s">
        <v>9</v>
      </c>
      <c r="J32" t="s">
        <v>27</v>
      </c>
      <c r="K32" s="7">
        <f t="shared" si="2"/>
        <v>3</v>
      </c>
      <c r="L32" s="7">
        <f t="shared" si="3"/>
        <v>0.1</v>
      </c>
      <c r="M32" s="23">
        <f t="shared" si="4"/>
        <v>11265</v>
      </c>
      <c r="N32" s="23">
        <f t="shared" si="5"/>
        <v>123915</v>
      </c>
    </row>
    <row r="33" spans="1:14" x14ac:dyDescent="0.25">
      <c r="A33" t="s">
        <v>59</v>
      </c>
      <c r="B33" t="s">
        <v>7</v>
      </c>
      <c r="C33" t="str">
        <f t="shared" ref="C33:C63" si="7">IF(OR(B33="", ISBLANK(B33)), "Undisclosed", B33)</f>
        <v>Male</v>
      </c>
      <c r="D33" t="s">
        <v>19</v>
      </c>
      <c r="E33" s="23">
        <v>108460</v>
      </c>
      <c r="F33" s="23">
        <v>108460</v>
      </c>
      <c r="G33" s="9" t="str">
        <f t="shared" si="0"/>
        <v>Compliant</v>
      </c>
      <c r="H33" s="24" t="str">
        <f t="shared" si="1"/>
        <v>₦100,000 - ₦109,999</v>
      </c>
      <c r="I33" t="s">
        <v>20</v>
      </c>
      <c r="J33" s="5" t="s">
        <v>14</v>
      </c>
      <c r="K33" s="7">
        <f t="shared" si="2"/>
        <v>4</v>
      </c>
      <c r="L33" s="7">
        <f t="shared" si="3"/>
        <v>0.15</v>
      </c>
      <c r="M33" s="23">
        <f t="shared" si="4"/>
        <v>16269</v>
      </c>
      <c r="N33" s="23">
        <f t="shared" si="5"/>
        <v>124729</v>
      </c>
    </row>
    <row r="34" spans="1:14" x14ac:dyDescent="0.25">
      <c r="A34" t="s">
        <v>60</v>
      </c>
      <c r="B34" t="s">
        <v>7</v>
      </c>
      <c r="C34" t="str">
        <f t="shared" si="7"/>
        <v>Male</v>
      </c>
      <c r="D34" t="s">
        <v>49</v>
      </c>
      <c r="E34" s="23">
        <v>69070</v>
      </c>
      <c r="F34" s="23">
        <v>69070</v>
      </c>
      <c r="G34" s="9" t="str">
        <f t="shared" si="0"/>
        <v>Below Minimum</v>
      </c>
      <c r="H34" s="24" t="str">
        <f t="shared" si="1"/>
        <v>₦60,000 - ₦69,999</v>
      </c>
      <c r="I34" t="s">
        <v>20</v>
      </c>
      <c r="J34" s="5" t="s">
        <v>23</v>
      </c>
      <c r="K34" s="7">
        <f t="shared" si="2"/>
        <v>2</v>
      </c>
      <c r="L34" s="7">
        <f t="shared" si="3"/>
        <v>0.05</v>
      </c>
      <c r="M34" s="23">
        <f t="shared" si="4"/>
        <v>3453.5</v>
      </c>
      <c r="N34" s="23">
        <f t="shared" si="5"/>
        <v>72523.5</v>
      </c>
    </row>
    <row r="35" spans="1:14" x14ac:dyDescent="0.25">
      <c r="A35" t="s">
        <v>61</v>
      </c>
      <c r="B35" t="s">
        <v>12</v>
      </c>
      <c r="C35" t="str">
        <f t="shared" si="7"/>
        <v>Female</v>
      </c>
      <c r="D35" t="s">
        <v>33</v>
      </c>
      <c r="E35" s="23">
        <v>116520</v>
      </c>
      <c r="F35" s="23">
        <v>116520</v>
      </c>
      <c r="G35" s="9" t="str">
        <f t="shared" si="0"/>
        <v>Compliant</v>
      </c>
      <c r="H35" s="24" t="str">
        <f t="shared" si="1"/>
        <v>₦110,000 - ₦119,999</v>
      </c>
      <c r="I35" t="s">
        <v>9</v>
      </c>
      <c r="J35" s="5" t="s">
        <v>14</v>
      </c>
      <c r="K35" s="7">
        <f t="shared" si="2"/>
        <v>4</v>
      </c>
      <c r="L35" s="7">
        <f t="shared" si="3"/>
        <v>0.15</v>
      </c>
      <c r="M35" s="23">
        <f t="shared" si="4"/>
        <v>17478</v>
      </c>
      <c r="N35" s="23">
        <f t="shared" si="5"/>
        <v>133998</v>
      </c>
    </row>
    <row r="36" spans="1:14" x14ac:dyDescent="0.25">
      <c r="A36" t="s">
        <v>62</v>
      </c>
      <c r="B36" t="s">
        <v>12</v>
      </c>
      <c r="C36" t="str">
        <f t="shared" si="7"/>
        <v>Female</v>
      </c>
      <c r="D36" t="s">
        <v>49</v>
      </c>
      <c r="E36" s="23">
        <v>96560</v>
      </c>
      <c r="F36" s="23">
        <v>96560</v>
      </c>
      <c r="G36" s="9" t="str">
        <f t="shared" si="0"/>
        <v>Compliant</v>
      </c>
      <c r="H36" s="24" t="str">
        <f t="shared" si="1"/>
        <v>₦90,000 - ₦99,999</v>
      </c>
      <c r="I36" t="s">
        <v>20</v>
      </c>
      <c r="J36" s="5" t="s">
        <v>17</v>
      </c>
      <c r="K36" s="7">
        <f t="shared" si="2"/>
        <v>0</v>
      </c>
      <c r="L36" s="7">
        <f t="shared" si="3"/>
        <v>0</v>
      </c>
      <c r="M36" s="23">
        <f t="shared" si="4"/>
        <v>0</v>
      </c>
      <c r="N36" s="23">
        <f t="shared" si="5"/>
        <v>96560</v>
      </c>
    </row>
    <row r="37" spans="1:14" x14ac:dyDescent="0.25">
      <c r="A37" t="s">
        <v>63</v>
      </c>
      <c r="B37" t="s">
        <v>12</v>
      </c>
      <c r="C37" t="str">
        <f t="shared" si="7"/>
        <v>Female</v>
      </c>
      <c r="D37" t="s">
        <v>26</v>
      </c>
      <c r="E37" s="23">
        <v>36460</v>
      </c>
      <c r="F37" s="23">
        <v>36460</v>
      </c>
      <c r="G37" s="9" t="str">
        <f t="shared" si="0"/>
        <v>Below Minimum</v>
      </c>
      <c r="H37" s="24" t="str">
        <f t="shared" si="1"/>
        <v>₦30,000 - ₦39,999</v>
      </c>
      <c r="I37" t="s">
        <v>16</v>
      </c>
      <c r="J37" s="5" t="s">
        <v>14</v>
      </c>
      <c r="K37" s="7">
        <f t="shared" si="2"/>
        <v>4</v>
      </c>
      <c r="L37" s="7">
        <f t="shared" si="3"/>
        <v>0.15</v>
      </c>
      <c r="M37" s="23">
        <f t="shared" si="4"/>
        <v>5469</v>
      </c>
      <c r="N37" s="23">
        <f t="shared" si="5"/>
        <v>41929</v>
      </c>
    </row>
    <row r="38" spans="1:14" x14ac:dyDescent="0.25">
      <c r="A38" t="s">
        <v>64</v>
      </c>
      <c r="B38" t="s">
        <v>12</v>
      </c>
      <c r="C38" t="str">
        <f t="shared" si="7"/>
        <v>Female</v>
      </c>
      <c r="D38" t="s">
        <v>41</v>
      </c>
      <c r="E38" s="23">
        <v>50950</v>
      </c>
      <c r="F38" s="23">
        <v>50950</v>
      </c>
      <c r="G38" s="9" t="str">
        <f t="shared" si="0"/>
        <v>Below Minimum</v>
      </c>
      <c r="H38" s="24" t="str">
        <f t="shared" si="1"/>
        <v>₦50,000 - ₦59,999</v>
      </c>
      <c r="I38" t="s">
        <v>20</v>
      </c>
      <c r="J38" s="5" t="s">
        <v>14</v>
      </c>
      <c r="K38" s="7">
        <f t="shared" si="2"/>
        <v>4</v>
      </c>
      <c r="L38" s="7">
        <f t="shared" si="3"/>
        <v>0.15</v>
      </c>
      <c r="M38" s="23">
        <f t="shared" si="4"/>
        <v>7642.5</v>
      </c>
      <c r="N38" s="23">
        <f t="shared" si="5"/>
        <v>58592.5</v>
      </c>
    </row>
    <row r="39" spans="1:14" x14ac:dyDescent="0.25">
      <c r="A39" t="s">
        <v>65</v>
      </c>
      <c r="B39" t="s">
        <v>12</v>
      </c>
      <c r="C39" t="str">
        <f t="shared" si="7"/>
        <v>Female</v>
      </c>
      <c r="D39" t="s">
        <v>66</v>
      </c>
      <c r="E39" s="23">
        <v>75440</v>
      </c>
      <c r="F39" s="23">
        <v>75440</v>
      </c>
      <c r="G39" s="9" t="str">
        <f t="shared" si="0"/>
        <v>Below Minimum</v>
      </c>
      <c r="H39" s="24" t="str">
        <f t="shared" si="1"/>
        <v>₦70,000 - ₦79,999</v>
      </c>
      <c r="I39" t="s">
        <v>9</v>
      </c>
      <c r="J39" s="5" t="s">
        <v>27</v>
      </c>
      <c r="K39" s="7">
        <f t="shared" si="2"/>
        <v>3</v>
      </c>
      <c r="L39" s="7">
        <f t="shared" si="3"/>
        <v>0.1</v>
      </c>
      <c r="M39" s="23">
        <f t="shared" si="4"/>
        <v>7544</v>
      </c>
      <c r="N39" s="23">
        <f t="shared" si="5"/>
        <v>82984</v>
      </c>
    </row>
    <row r="40" spans="1:14" x14ac:dyDescent="0.25">
      <c r="A40" t="s">
        <v>67</v>
      </c>
      <c r="B40" t="s">
        <v>12</v>
      </c>
      <c r="C40" t="str">
        <f t="shared" si="7"/>
        <v>Female</v>
      </c>
      <c r="D40" t="s">
        <v>8</v>
      </c>
      <c r="E40" s="23">
        <v>84760</v>
      </c>
      <c r="F40" s="23">
        <v>84760</v>
      </c>
      <c r="G40" s="9" t="str">
        <f t="shared" si="0"/>
        <v>Below Minimum</v>
      </c>
      <c r="H40" s="24" t="str">
        <f t="shared" si="1"/>
        <v>₦80,000 - ₦89,999</v>
      </c>
      <c r="I40" t="s">
        <v>20</v>
      </c>
      <c r="J40" s="5" t="s">
        <v>27</v>
      </c>
      <c r="K40" s="7">
        <f t="shared" si="2"/>
        <v>3</v>
      </c>
      <c r="L40" s="7">
        <f t="shared" si="3"/>
        <v>0.1</v>
      </c>
      <c r="M40" s="23">
        <f t="shared" si="4"/>
        <v>8476</v>
      </c>
      <c r="N40" s="23">
        <f t="shared" si="5"/>
        <v>93236</v>
      </c>
    </row>
    <row r="41" spans="1:14" x14ac:dyDescent="0.25">
      <c r="A41" t="s">
        <v>68</v>
      </c>
      <c r="B41" t="s">
        <v>7</v>
      </c>
      <c r="C41" t="str">
        <f t="shared" si="7"/>
        <v>Male</v>
      </c>
      <c r="D41" t="s">
        <v>13</v>
      </c>
      <c r="E41" s="23">
        <v>82240</v>
      </c>
      <c r="F41" s="23">
        <v>82240</v>
      </c>
      <c r="G41" s="9" t="str">
        <f t="shared" si="0"/>
        <v>Below Minimum</v>
      </c>
      <c r="H41" s="24" t="str">
        <f t="shared" si="1"/>
        <v>₦80,000 - ₦89,999</v>
      </c>
      <c r="I41" t="s">
        <v>20</v>
      </c>
      <c r="J41" s="5" t="s">
        <v>23</v>
      </c>
      <c r="K41" s="7">
        <f t="shared" si="2"/>
        <v>2</v>
      </c>
      <c r="L41" s="7">
        <f t="shared" si="3"/>
        <v>0.05</v>
      </c>
      <c r="M41" s="23">
        <f t="shared" si="4"/>
        <v>4112</v>
      </c>
      <c r="N41" s="23">
        <f t="shared" si="5"/>
        <v>86352</v>
      </c>
    </row>
    <row r="42" spans="1:14" x14ac:dyDescent="0.25">
      <c r="A42" t="s">
        <v>69</v>
      </c>
      <c r="B42" t="s">
        <v>7</v>
      </c>
      <c r="C42" t="str">
        <f t="shared" si="7"/>
        <v>Male</v>
      </c>
      <c r="D42" t="s">
        <v>26</v>
      </c>
      <c r="E42" s="23">
        <v>28330</v>
      </c>
      <c r="F42" s="23">
        <v>28330</v>
      </c>
      <c r="G42" s="9" t="str">
        <f t="shared" si="0"/>
        <v>Below Minimum</v>
      </c>
      <c r="H42" s="24" t="str">
        <f t="shared" si="1"/>
        <v>₦20,000 - ₦29,999</v>
      </c>
      <c r="I42" t="s">
        <v>9</v>
      </c>
      <c r="J42" s="5" t="s">
        <v>50</v>
      </c>
      <c r="K42" s="7">
        <f t="shared" si="2"/>
        <v>1</v>
      </c>
      <c r="L42" s="7">
        <f t="shared" si="3"/>
        <v>0.02</v>
      </c>
      <c r="M42" s="23">
        <f t="shared" si="4"/>
        <v>566.6</v>
      </c>
      <c r="N42" s="23">
        <f t="shared" si="5"/>
        <v>28896.6</v>
      </c>
    </row>
    <row r="43" spans="1:14" x14ac:dyDescent="0.25">
      <c r="A43" t="s">
        <v>70</v>
      </c>
      <c r="B43" t="s">
        <v>12</v>
      </c>
      <c r="C43" t="str">
        <f t="shared" si="7"/>
        <v>Female</v>
      </c>
      <c r="D43" t="s">
        <v>26</v>
      </c>
      <c r="E43" s="23">
        <v>60580</v>
      </c>
      <c r="F43" s="23">
        <v>60580</v>
      </c>
      <c r="G43" s="9" t="str">
        <f t="shared" si="0"/>
        <v>Below Minimum</v>
      </c>
      <c r="H43" s="24" t="str">
        <f t="shared" si="1"/>
        <v>₦60,000 - ₦69,999</v>
      </c>
      <c r="I43" t="s">
        <v>9</v>
      </c>
      <c r="J43" s="5" t="s">
        <v>10</v>
      </c>
      <c r="K43" s="7">
        <f t="shared" si="2"/>
        <v>5</v>
      </c>
      <c r="L43" s="7">
        <f t="shared" si="3"/>
        <v>0.2</v>
      </c>
      <c r="M43" s="23">
        <f t="shared" si="4"/>
        <v>12116</v>
      </c>
      <c r="N43" s="23">
        <f t="shared" si="5"/>
        <v>72696</v>
      </c>
    </row>
    <row r="44" spans="1:14" x14ac:dyDescent="0.25">
      <c r="A44" t="s">
        <v>71</v>
      </c>
      <c r="B44" t="s">
        <v>7</v>
      </c>
      <c r="C44" t="str">
        <f t="shared" si="7"/>
        <v>Male</v>
      </c>
      <c r="D44" t="s">
        <v>22</v>
      </c>
      <c r="E44" s="23">
        <v>45510</v>
      </c>
      <c r="F44" s="23">
        <v>45510</v>
      </c>
      <c r="G44" s="9" t="str">
        <f t="shared" si="0"/>
        <v>Below Minimum</v>
      </c>
      <c r="H44" s="24" t="str">
        <f t="shared" si="1"/>
        <v>₦40,000 - ₦49,999</v>
      </c>
      <c r="I44" t="s">
        <v>20</v>
      </c>
      <c r="J44" s="5" t="s">
        <v>10</v>
      </c>
      <c r="K44" s="7">
        <f t="shared" si="2"/>
        <v>5</v>
      </c>
      <c r="L44" s="7">
        <f t="shared" si="3"/>
        <v>0.2</v>
      </c>
      <c r="M44" s="23">
        <f t="shared" si="4"/>
        <v>9102</v>
      </c>
      <c r="N44" s="23">
        <f t="shared" si="5"/>
        <v>54612</v>
      </c>
    </row>
    <row r="45" spans="1:14" x14ac:dyDescent="0.25">
      <c r="A45" t="s">
        <v>72</v>
      </c>
      <c r="B45" t="s">
        <v>12</v>
      </c>
      <c r="C45" t="str">
        <f t="shared" si="7"/>
        <v>Female</v>
      </c>
      <c r="D45" t="s">
        <v>26</v>
      </c>
      <c r="E45" s="23">
        <v>110770</v>
      </c>
      <c r="F45" s="23">
        <v>110770</v>
      </c>
      <c r="G45" s="9" t="str">
        <f t="shared" si="0"/>
        <v>Compliant</v>
      </c>
      <c r="H45" s="24" t="str">
        <f t="shared" si="1"/>
        <v>₦110,000 - ₦119,999</v>
      </c>
      <c r="I45" t="s">
        <v>16</v>
      </c>
      <c r="J45" s="5" t="s">
        <v>14</v>
      </c>
      <c r="K45" s="7">
        <f t="shared" si="2"/>
        <v>4</v>
      </c>
      <c r="L45" s="7">
        <f t="shared" si="3"/>
        <v>0.15</v>
      </c>
      <c r="M45" s="23">
        <f t="shared" si="4"/>
        <v>16615.5</v>
      </c>
      <c r="N45" s="23">
        <f t="shared" si="5"/>
        <v>127385.5</v>
      </c>
    </row>
    <row r="46" spans="1:14" x14ac:dyDescent="0.25">
      <c r="A46" t="s">
        <v>73</v>
      </c>
      <c r="B46" t="s">
        <v>12</v>
      </c>
      <c r="C46" t="str">
        <f t="shared" si="7"/>
        <v>Female</v>
      </c>
      <c r="D46" t="s">
        <v>36</v>
      </c>
      <c r="E46" s="23">
        <v>86920</v>
      </c>
      <c r="F46" s="23">
        <v>86920</v>
      </c>
      <c r="G46" s="9" t="str">
        <f t="shared" si="0"/>
        <v>Below Minimum</v>
      </c>
      <c r="H46" s="24" t="str">
        <f t="shared" si="1"/>
        <v>₦80,000 - ₦89,999</v>
      </c>
      <c r="I46" t="s">
        <v>16</v>
      </c>
      <c r="J46" s="5" t="s">
        <v>27</v>
      </c>
      <c r="K46" s="7">
        <f t="shared" si="2"/>
        <v>3</v>
      </c>
      <c r="L46" s="7">
        <f t="shared" si="3"/>
        <v>0.1</v>
      </c>
      <c r="M46" s="23">
        <f t="shared" si="4"/>
        <v>8692</v>
      </c>
      <c r="N46" s="23">
        <f t="shared" si="5"/>
        <v>95612</v>
      </c>
    </row>
    <row r="47" spans="1:14" x14ac:dyDescent="0.25">
      <c r="A47" t="s">
        <v>74</v>
      </c>
      <c r="B47" t="s">
        <v>969</v>
      </c>
      <c r="C47" t="str">
        <f t="shared" si="7"/>
        <v>Undisclosed</v>
      </c>
      <c r="D47" t="s">
        <v>41</v>
      </c>
      <c r="E47" s="23">
        <v>84680</v>
      </c>
      <c r="F47" s="23">
        <v>84680</v>
      </c>
      <c r="G47" s="9" t="str">
        <f t="shared" si="0"/>
        <v>Below Minimum</v>
      </c>
      <c r="H47" s="24" t="str">
        <f t="shared" si="1"/>
        <v>₦80,000 - ₦89,999</v>
      </c>
      <c r="I47" t="s">
        <v>9</v>
      </c>
      <c r="J47" s="5" t="s">
        <v>14</v>
      </c>
      <c r="K47" s="7">
        <f t="shared" si="2"/>
        <v>4</v>
      </c>
      <c r="L47" s="7">
        <f t="shared" si="3"/>
        <v>0.15</v>
      </c>
      <c r="M47" s="23">
        <f t="shared" si="4"/>
        <v>12702</v>
      </c>
      <c r="N47" s="23">
        <f t="shared" si="5"/>
        <v>97382</v>
      </c>
    </row>
    <row r="48" spans="1:14" x14ac:dyDescent="0.25">
      <c r="A48" t="s">
        <v>75</v>
      </c>
      <c r="B48" t="s">
        <v>12</v>
      </c>
      <c r="C48" t="str">
        <f t="shared" si="7"/>
        <v>Female</v>
      </c>
      <c r="D48" t="s">
        <v>49</v>
      </c>
      <c r="E48" s="23">
        <v>36860</v>
      </c>
      <c r="F48" s="23">
        <v>36860</v>
      </c>
      <c r="G48" s="9" t="str">
        <f t="shared" si="0"/>
        <v>Below Minimum</v>
      </c>
      <c r="H48" s="24" t="str">
        <f t="shared" si="1"/>
        <v>₦30,000 - ₦39,999</v>
      </c>
      <c r="I48" t="s">
        <v>9</v>
      </c>
      <c r="J48" s="5" t="s">
        <v>23</v>
      </c>
      <c r="K48" s="7">
        <f t="shared" si="2"/>
        <v>2</v>
      </c>
      <c r="L48" s="7">
        <f t="shared" si="3"/>
        <v>0.05</v>
      </c>
      <c r="M48" s="23">
        <f t="shared" si="4"/>
        <v>1843</v>
      </c>
      <c r="N48" s="23">
        <f t="shared" si="5"/>
        <v>38703</v>
      </c>
    </row>
    <row r="49" spans="1:14" x14ac:dyDescent="0.25">
      <c r="A49" t="s">
        <v>76</v>
      </c>
      <c r="B49" t="s">
        <v>969</v>
      </c>
      <c r="C49" t="str">
        <f t="shared" si="7"/>
        <v>Undisclosed</v>
      </c>
      <c r="D49" t="s">
        <v>8</v>
      </c>
      <c r="E49" s="23">
        <v>114010</v>
      </c>
      <c r="F49" s="23">
        <v>114010</v>
      </c>
      <c r="G49" s="9" t="str">
        <f t="shared" si="0"/>
        <v>Compliant</v>
      </c>
      <c r="H49" s="24" t="str">
        <f t="shared" si="1"/>
        <v>₦110,000 - ₦119,999</v>
      </c>
      <c r="I49" t="s">
        <v>20</v>
      </c>
      <c r="J49" s="5" t="s">
        <v>27</v>
      </c>
      <c r="K49" s="7">
        <f t="shared" si="2"/>
        <v>3</v>
      </c>
      <c r="L49" s="7">
        <f t="shared" si="3"/>
        <v>0.1</v>
      </c>
      <c r="M49" s="23">
        <f t="shared" si="4"/>
        <v>11401</v>
      </c>
      <c r="N49" s="23">
        <f t="shared" si="5"/>
        <v>125411</v>
      </c>
    </row>
    <row r="50" spans="1:14" x14ac:dyDescent="0.25">
      <c r="A50" t="s">
        <v>77</v>
      </c>
      <c r="B50" t="s">
        <v>969</v>
      </c>
      <c r="C50" t="str">
        <f t="shared" si="7"/>
        <v>Undisclosed</v>
      </c>
      <c r="D50" t="s">
        <v>30</v>
      </c>
      <c r="E50" s="23">
        <v>54130</v>
      </c>
      <c r="F50" s="23">
        <v>54130</v>
      </c>
      <c r="G50" s="9" t="str">
        <f t="shared" si="0"/>
        <v>Below Minimum</v>
      </c>
      <c r="H50" s="24" t="str">
        <f t="shared" si="1"/>
        <v>₦50,000 - ₦59,999</v>
      </c>
      <c r="I50" t="s">
        <v>20</v>
      </c>
      <c r="J50" s="5" t="s">
        <v>50</v>
      </c>
      <c r="K50" s="7">
        <f t="shared" si="2"/>
        <v>1</v>
      </c>
      <c r="L50" s="7">
        <f t="shared" si="3"/>
        <v>0.02</v>
      </c>
      <c r="M50" s="23">
        <f t="shared" si="4"/>
        <v>1082.5999999999999</v>
      </c>
      <c r="N50" s="23">
        <f t="shared" si="5"/>
        <v>55212.6</v>
      </c>
    </row>
    <row r="51" spans="1:14" x14ac:dyDescent="0.25">
      <c r="A51" t="s">
        <v>78</v>
      </c>
      <c r="B51" t="s">
        <v>12</v>
      </c>
      <c r="C51" t="str">
        <f t="shared" si="7"/>
        <v>Female</v>
      </c>
      <c r="D51" t="s">
        <v>36</v>
      </c>
      <c r="E51" s="23">
        <v>81720</v>
      </c>
      <c r="F51" s="23">
        <v>81720</v>
      </c>
      <c r="G51" s="9" t="str">
        <f t="shared" si="0"/>
        <v>Below Minimum</v>
      </c>
      <c r="H51" s="24" t="str">
        <f t="shared" si="1"/>
        <v>₦80,000 - ₦89,999</v>
      </c>
      <c r="I51" t="s">
        <v>16</v>
      </c>
      <c r="J51" s="5" t="s">
        <v>10</v>
      </c>
      <c r="K51" s="7">
        <f t="shared" si="2"/>
        <v>5</v>
      </c>
      <c r="L51" s="7">
        <f t="shared" si="3"/>
        <v>0.2</v>
      </c>
      <c r="M51" s="23">
        <f t="shared" si="4"/>
        <v>16344</v>
      </c>
      <c r="N51" s="23">
        <f t="shared" si="5"/>
        <v>98064</v>
      </c>
    </row>
    <row r="52" spans="1:14" x14ac:dyDescent="0.25">
      <c r="A52" t="s">
        <v>79</v>
      </c>
      <c r="B52" t="s">
        <v>7</v>
      </c>
      <c r="C52" t="str">
        <f t="shared" si="7"/>
        <v>Male</v>
      </c>
      <c r="D52" t="s">
        <v>26</v>
      </c>
      <c r="E52" s="23">
        <v>84470</v>
      </c>
      <c r="F52" s="23">
        <v>84470</v>
      </c>
      <c r="G52" s="9" t="str">
        <f t="shared" si="0"/>
        <v>Below Minimum</v>
      </c>
      <c r="H52" s="24" t="str">
        <f t="shared" si="1"/>
        <v>₦80,000 - ₦89,999</v>
      </c>
      <c r="I52" t="s">
        <v>9</v>
      </c>
      <c r="J52" s="5" t="s">
        <v>27</v>
      </c>
      <c r="K52" s="7">
        <f t="shared" si="2"/>
        <v>3</v>
      </c>
      <c r="L52" s="7">
        <f t="shared" si="3"/>
        <v>0.1</v>
      </c>
      <c r="M52" s="23">
        <f t="shared" si="4"/>
        <v>8447</v>
      </c>
      <c r="N52" s="23">
        <f t="shared" si="5"/>
        <v>92917</v>
      </c>
    </row>
    <row r="53" spans="1:14" x14ac:dyDescent="0.25">
      <c r="A53" t="s">
        <v>80</v>
      </c>
      <c r="B53" t="s">
        <v>12</v>
      </c>
      <c r="C53" t="str">
        <f t="shared" si="7"/>
        <v>Female</v>
      </c>
      <c r="D53" t="s">
        <v>66</v>
      </c>
      <c r="E53" s="23">
        <v>114600</v>
      </c>
      <c r="F53" s="23">
        <v>114600</v>
      </c>
      <c r="G53" s="9" t="str">
        <f t="shared" si="0"/>
        <v>Compliant</v>
      </c>
      <c r="H53" s="24" t="str">
        <f t="shared" si="1"/>
        <v>₦110,000 - ₦119,999</v>
      </c>
      <c r="I53" t="s">
        <v>9</v>
      </c>
      <c r="J53" s="5" t="s">
        <v>14</v>
      </c>
      <c r="K53" s="7">
        <f t="shared" si="2"/>
        <v>4</v>
      </c>
      <c r="L53" s="7">
        <f t="shared" si="3"/>
        <v>0.15</v>
      </c>
      <c r="M53" s="23">
        <f t="shared" si="4"/>
        <v>17190</v>
      </c>
      <c r="N53" s="23">
        <f t="shared" si="5"/>
        <v>131790</v>
      </c>
    </row>
    <row r="54" spans="1:14" x14ac:dyDescent="0.25">
      <c r="A54" t="s">
        <v>81</v>
      </c>
      <c r="B54" t="s">
        <v>7</v>
      </c>
      <c r="C54" t="str">
        <f t="shared" si="7"/>
        <v>Male</v>
      </c>
      <c r="D54" t="s">
        <v>41</v>
      </c>
      <c r="E54" s="23">
        <v>114690</v>
      </c>
      <c r="F54" s="23">
        <v>114690</v>
      </c>
      <c r="G54" s="9" t="str">
        <f t="shared" si="0"/>
        <v>Compliant</v>
      </c>
      <c r="H54" s="24" t="str">
        <f t="shared" si="1"/>
        <v>₦110,000 - ₦119,999</v>
      </c>
      <c r="I54" t="s">
        <v>9</v>
      </c>
      <c r="J54" s="5" t="s">
        <v>50</v>
      </c>
      <c r="K54" s="7">
        <f t="shared" si="2"/>
        <v>1</v>
      </c>
      <c r="L54" s="7">
        <f t="shared" si="3"/>
        <v>0.02</v>
      </c>
      <c r="M54" s="23">
        <f t="shared" si="4"/>
        <v>2293.8000000000002</v>
      </c>
      <c r="N54" s="23">
        <f t="shared" si="5"/>
        <v>116983.8</v>
      </c>
    </row>
    <row r="55" spans="1:14" x14ac:dyDescent="0.25">
      <c r="A55" t="s">
        <v>82</v>
      </c>
      <c r="B55" t="s">
        <v>7</v>
      </c>
      <c r="C55" t="str">
        <f t="shared" si="7"/>
        <v>Male</v>
      </c>
      <c r="D55" t="s">
        <v>13</v>
      </c>
      <c r="E55" s="23">
        <v>57350</v>
      </c>
      <c r="F55" s="23">
        <v>57350</v>
      </c>
      <c r="G55" s="9" t="str">
        <f t="shared" si="0"/>
        <v>Below Minimum</v>
      </c>
      <c r="H55" s="24" t="str">
        <f t="shared" si="1"/>
        <v>₦50,000 - ₦59,999</v>
      </c>
      <c r="I55" t="s">
        <v>20</v>
      </c>
      <c r="J55" s="5" t="s">
        <v>14</v>
      </c>
      <c r="K55" s="7">
        <f t="shared" si="2"/>
        <v>4</v>
      </c>
      <c r="L55" s="7">
        <f t="shared" si="3"/>
        <v>0.15</v>
      </c>
      <c r="M55" s="23">
        <f t="shared" si="4"/>
        <v>8602.5</v>
      </c>
      <c r="N55" s="23">
        <f t="shared" si="5"/>
        <v>65952.5</v>
      </c>
    </row>
    <row r="56" spans="1:14" x14ac:dyDescent="0.25">
      <c r="A56" t="s">
        <v>83</v>
      </c>
      <c r="B56" t="s">
        <v>12</v>
      </c>
      <c r="C56" t="str">
        <f t="shared" si="7"/>
        <v>Female</v>
      </c>
      <c r="D56" t="s">
        <v>52</v>
      </c>
      <c r="E56" s="23">
        <v>51200</v>
      </c>
      <c r="F56" s="23">
        <v>51200</v>
      </c>
      <c r="G56" s="9" t="str">
        <f t="shared" si="0"/>
        <v>Below Minimum</v>
      </c>
      <c r="H56" s="24" t="str">
        <f t="shared" si="1"/>
        <v>₦50,000 - ₦59,999</v>
      </c>
      <c r="I56" t="s">
        <v>20</v>
      </c>
      <c r="J56" s="5" t="s">
        <v>23</v>
      </c>
      <c r="K56" s="7">
        <f t="shared" si="2"/>
        <v>2</v>
      </c>
      <c r="L56" s="7">
        <f t="shared" si="3"/>
        <v>0.05</v>
      </c>
      <c r="M56" s="23">
        <f t="shared" si="4"/>
        <v>2560</v>
      </c>
      <c r="N56" s="23">
        <f t="shared" si="5"/>
        <v>53760</v>
      </c>
    </row>
    <row r="57" spans="1:14" x14ac:dyDescent="0.25">
      <c r="A57" t="s">
        <v>84</v>
      </c>
      <c r="B57" t="s">
        <v>12</v>
      </c>
      <c r="C57" t="str">
        <f t="shared" si="7"/>
        <v>Female</v>
      </c>
      <c r="D57" t="s">
        <v>26</v>
      </c>
      <c r="E57" s="23">
        <v>85260</v>
      </c>
      <c r="F57" s="23">
        <v>85260</v>
      </c>
      <c r="G57" s="9" t="str">
        <f t="shared" si="0"/>
        <v>Below Minimum</v>
      </c>
      <c r="H57" s="24" t="str">
        <f t="shared" si="1"/>
        <v>₦80,000 - ₦89,999</v>
      </c>
      <c r="I57" t="s">
        <v>9</v>
      </c>
      <c r="J57" s="5" t="s">
        <v>23</v>
      </c>
      <c r="K57" s="7">
        <f t="shared" si="2"/>
        <v>2</v>
      </c>
      <c r="L57" s="7">
        <f t="shared" si="3"/>
        <v>0.05</v>
      </c>
      <c r="M57" s="23">
        <f t="shared" si="4"/>
        <v>4263</v>
      </c>
      <c r="N57" s="23">
        <f t="shared" si="5"/>
        <v>89523</v>
      </c>
    </row>
    <row r="58" spans="1:14" x14ac:dyDescent="0.25">
      <c r="A58" t="s">
        <v>85</v>
      </c>
      <c r="B58" t="s">
        <v>12</v>
      </c>
      <c r="C58" t="str">
        <f t="shared" si="7"/>
        <v>Female</v>
      </c>
      <c r="D58" t="s">
        <v>30</v>
      </c>
      <c r="E58" s="23">
        <v>71230</v>
      </c>
      <c r="F58" s="23">
        <v>71230</v>
      </c>
      <c r="G58" s="9" t="str">
        <f t="shared" si="0"/>
        <v>Below Minimum</v>
      </c>
      <c r="H58" s="24" t="str">
        <f t="shared" si="1"/>
        <v>₦70,000 - ₦79,999</v>
      </c>
      <c r="I58" t="s">
        <v>20</v>
      </c>
      <c r="J58" s="5" t="s">
        <v>50</v>
      </c>
      <c r="K58" s="7">
        <f t="shared" si="2"/>
        <v>1</v>
      </c>
      <c r="L58" s="7">
        <f t="shared" si="3"/>
        <v>0.02</v>
      </c>
      <c r="M58" s="23">
        <f t="shared" si="4"/>
        <v>1424.6000000000001</v>
      </c>
      <c r="N58" s="23">
        <f t="shared" si="5"/>
        <v>72654.600000000006</v>
      </c>
    </row>
    <row r="59" spans="1:14" x14ac:dyDescent="0.25">
      <c r="A59" t="s">
        <v>86</v>
      </c>
      <c r="B59" t="s">
        <v>12</v>
      </c>
      <c r="C59" t="str">
        <f t="shared" si="7"/>
        <v>Female</v>
      </c>
      <c r="D59" t="s">
        <v>36</v>
      </c>
      <c r="E59" s="23">
        <v>107660</v>
      </c>
      <c r="F59" s="23">
        <v>107660</v>
      </c>
      <c r="G59" s="9" t="str">
        <f t="shared" si="0"/>
        <v>Compliant</v>
      </c>
      <c r="H59" s="24" t="str">
        <f t="shared" si="1"/>
        <v>₦100,000 - ₦109,999</v>
      </c>
      <c r="I59" t="s">
        <v>16</v>
      </c>
      <c r="J59" s="5" t="s">
        <v>14</v>
      </c>
      <c r="K59" s="7">
        <f t="shared" si="2"/>
        <v>4</v>
      </c>
      <c r="L59" s="7">
        <f t="shared" si="3"/>
        <v>0.15</v>
      </c>
      <c r="M59" s="23">
        <f t="shared" si="4"/>
        <v>16149</v>
      </c>
      <c r="N59" s="23">
        <f t="shared" si="5"/>
        <v>123809</v>
      </c>
    </row>
    <row r="60" spans="1:14" x14ac:dyDescent="0.25">
      <c r="A60" t="s">
        <v>87</v>
      </c>
      <c r="B60" t="s">
        <v>12</v>
      </c>
      <c r="C60" t="str">
        <f t="shared" si="7"/>
        <v>Female</v>
      </c>
      <c r="D60" t="s">
        <v>13</v>
      </c>
      <c r="E60" s="23">
        <v>75230</v>
      </c>
      <c r="F60" s="23">
        <v>75230</v>
      </c>
      <c r="G60" s="9" t="str">
        <f t="shared" si="0"/>
        <v>Below Minimum</v>
      </c>
      <c r="H60" s="24" t="str">
        <f t="shared" si="1"/>
        <v>₦70,000 - ₦79,999</v>
      </c>
      <c r="I60" t="s">
        <v>20</v>
      </c>
      <c r="J60" s="5" t="s">
        <v>23</v>
      </c>
      <c r="K60" s="7">
        <f t="shared" si="2"/>
        <v>2</v>
      </c>
      <c r="L60" s="7">
        <f t="shared" si="3"/>
        <v>0.05</v>
      </c>
      <c r="M60" s="23">
        <f t="shared" si="4"/>
        <v>3761.5</v>
      </c>
      <c r="N60" s="23">
        <f t="shared" si="5"/>
        <v>78991.5</v>
      </c>
    </row>
    <row r="61" spans="1:14" x14ac:dyDescent="0.25">
      <c r="A61" t="s">
        <v>88</v>
      </c>
      <c r="B61" t="s">
        <v>12</v>
      </c>
      <c r="C61" t="str">
        <f t="shared" si="7"/>
        <v>Female</v>
      </c>
      <c r="D61" t="s">
        <v>66</v>
      </c>
      <c r="E61" s="23">
        <v>108080</v>
      </c>
      <c r="F61" s="23">
        <v>108080</v>
      </c>
      <c r="G61" s="9" t="str">
        <f t="shared" si="0"/>
        <v>Compliant</v>
      </c>
      <c r="H61" s="24" t="str">
        <f t="shared" si="1"/>
        <v>₦100,000 - ₦109,999</v>
      </c>
      <c r="I61" t="s">
        <v>16</v>
      </c>
      <c r="J61" s="5" t="s">
        <v>27</v>
      </c>
      <c r="K61" s="7">
        <f t="shared" si="2"/>
        <v>3</v>
      </c>
      <c r="L61" s="7">
        <f t="shared" si="3"/>
        <v>0.1</v>
      </c>
      <c r="M61" s="23">
        <f t="shared" si="4"/>
        <v>10808</v>
      </c>
      <c r="N61" s="23">
        <f t="shared" si="5"/>
        <v>118888</v>
      </c>
    </row>
    <row r="62" spans="1:14" x14ac:dyDescent="0.25">
      <c r="A62" t="s">
        <v>89</v>
      </c>
      <c r="B62" t="s">
        <v>7</v>
      </c>
      <c r="C62" t="str">
        <f t="shared" si="7"/>
        <v>Male</v>
      </c>
      <c r="D62" t="s">
        <v>19</v>
      </c>
      <c r="E62" s="23">
        <v>28480</v>
      </c>
      <c r="F62" s="23">
        <v>28480</v>
      </c>
      <c r="G62" s="9" t="str">
        <f t="shared" si="0"/>
        <v>Below Minimum</v>
      </c>
      <c r="H62" s="24" t="str">
        <f t="shared" si="1"/>
        <v>₦20,000 - ₦29,999</v>
      </c>
      <c r="I62" t="s">
        <v>20</v>
      </c>
      <c r="J62" s="5" t="s">
        <v>14</v>
      </c>
      <c r="K62" s="7">
        <f t="shared" si="2"/>
        <v>4</v>
      </c>
      <c r="L62" s="7">
        <f t="shared" si="3"/>
        <v>0.15</v>
      </c>
      <c r="M62" s="23">
        <f t="shared" si="4"/>
        <v>4272</v>
      </c>
      <c r="N62" s="23">
        <f t="shared" si="5"/>
        <v>32752</v>
      </c>
    </row>
    <row r="63" spans="1:14" x14ac:dyDescent="0.25">
      <c r="A63" t="s">
        <v>90</v>
      </c>
      <c r="B63" t="s">
        <v>7</v>
      </c>
      <c r="C63" t="str">
        <f t="shared" si="7"/>
        <v>Male</v>
      </c>
      <c r="D63" t="s">
        <v>22</v>
      </c>
      <c r="E63" s="23">
        <v>56620</v>
      </c>
      <c r="F63" s="23">
        <v>56620</v>
      </c>
      <c r="G63" s="9" t="str">
        <f t="shared" si="0"/>
        <v>Below Minimum</v>
      </c>
      <c r="H63" s="24" t="str">
        <f t="shared" si="1"/>
        <v>₦50,000 - ₦59,999</v>
      </c>
      <c r="I63" t="s">
        <v>16</v>
      </c>
      <c r="J63" s="5" t="s">
        <v>27</v>
      </c>
      <c r="K63" s="7">
        <f t="shared" si="2"/>
        <v>3</v>
      </c>
      <c r="L63" s="7">
        <f t="shared" si="3"/>
        <v>0.1</v>
      </c>
      <c r="M63" s="23">
        <f t="shared" si="4"/>
        <v>5662</v>
      </c>
      <c r="N63" s="23">
        <f t="shared" si="5"/>
        <v>62282</v>
      </c>
    </row>
    <row r="64" spans="1:14" x14ac:dyDescent="0.25">
      <c r="A64" t="s">
        <v>91</v>
      </c>
      <c r="B64" t="s">
        <v>7</v>
      </c>
      <c r="C64" t="s">
        <v>969</v>
      </c>
      <c r="D64" t="s">
        <v>979</v>
      </c>
      <c r="E64" s="23">
        <v>87900</v>
      </c>
      <c r="F64" s="23">
        <v>87900</v>
      </c>
      <c r="G64" s="9" t="str">
        <f t="shared" si="0"/>
        <v>Below Minimum</v>
      </c>
      <c r="H64" s="24" t="str">
        <f t="shared" si="1"/>
        <v>₦80,000 - ₦89,999</v>
      </c>
      <c r="I64" t="s">
        <v>20</v>
      </c>
      <c r="J64" t="s">
        <v>27</v>
      </c>
      <c r="K64" s="7">
        <f t="shared" si="2"/>
        <v>3</v>
      </c>
      <c r="L64" s="7">
        <f t="shared" si="3"/>
        <v>0.1</v>
      </c>
      <c r="M64" s="23">
        <f t="shared" si="4"/>
        <v>8790</v>
      </c>
      <c r="N64" s="23">
        <f t="shared" si="5"/>
        <v>96690</v>
      </c>
    </row>
    <row r="65" spans="1:14" x14ac:dyDescent="0.25">
      <c r="A65" t="s">
        <v>92</v>
      </c>
      <c r="B65" t="s">
        <v>7</v>
      </c>
      <c r="C65" t="str">
        <f>IF(OR(B65="", ISBLANK(B65)), "Undisclosed", B65)</f>
        <v>Male</v>
      </c>
      <c r="D65" t="s">
        <v>8</v>
      </c>
      <c r="E65" s="23">
        <v>103550</v>
      </c>
      <c r="F65" s="23">
        <v>103550</v>
      </c>
      <c r="G65" s="9" t="str">
        <f t="shared" si="0"/>
        <v>Compliant</v>
      </c>
      <c r="H65" s="24" t="str">
        <f t="shared" si="1"/>
        <v>₦100,000 - ₦109,999</v>
      </c>
      <c r="I65" t="s">
        <v>16</v>
      </c>
      <c r="J65" s="5" t="s">
        <v>27</v>
      </c>
      <c r="K65" s="7">
        <f t="shared" si="2"/>
        <v>3</v>
      </c>
      <c r="L65" s="7">
        <f t="shared" si="3"/>
        <v>0.1</v>
      </c>
      <c r="M65" s="23">
        <f t="shared" si="4"/>
        <v>10355</v>
      </c>
      <c r="N65" s="23">
        <f t="shared" si="5"/>
        <v>113905</v>
      </c>
    </row>
    <row r="66" spans="1:14" x14ac:dyDescent="0.25">
      <c r="A66" t="s">
        <v>93</v>
      </c>
      <c r="B66" t="s">
        <v>12</v>
      </c>
      <c r="C66" t="str">
        <f>IF(OR(B66="", ISBLANK(B66)), "Undisclosed", B66)</f>
        <v>Female</v>
      </c>
      <c r="D66" t="s">
        <v>33</v>
      </c>
      <c r="E66" s="23">
        <v>78500</v>
      </c>
      <c r="F66" s="23">
        <v>78500</v>
      </c>
      <c r="G66" s="9" t="str">
        <f t="shared" si="0"/>
        <v>Below Minimum</v>
      </c>
      <c r="H66" s="24" t="str">
        <f t="shared" si="1"/>
        <v>₦70,000 - ₦79,999</v>
      </c>
      <c r="I66" t="s">
        <v>20</v>
      </c>
      <c r="J66" s="5" t="s">
        <v>10</v>
      </c>
      <c r="K66" s="7">
        <f t="shared" si="2"/>
        <v>5</v>
      </c>
      <c r="L66" s="7">
        <f t="shared" si="3"/>
        <v>0.2</v>
      </c>
      <c r="M66" s="23">
        <f t="shared" si="4"/>
        <v>15700</v>
      </c>
      <c r="N66" s="23">
        <f t="shared" si="5"/>
        <v>94200</v>
      </c>
    </row>
    <row r="67" spans="1:14" x14ac:dyDescent="0.25">
      <c r="A67" t="s">
        <v>94</v>
      </c>
      <c r="B67" t="s">
        <v>7</v>
      </c>
      <c r="C67" t="str">
        <f>IF(OR(B67="", ISBLANK(B67)), "Undisclosed", B67)</f>
        <v>Male</v>
      </c>
      <c r="D67" t="s">
        <v>19</v>
      </c>
      <c r="E67" s="23">
        <v>93930</v>
      </c>
      <c r="F67" s="23">
        <v>93930</v>
      </c>
      <c r="G67" s="9" t="str">
        <f t="shared" ref="G67:G130" si="8">IF(F67&gt;=90000, "Compliant", "Below Minimum")</f>
        <v>Compliant</v>
      </c>
      <c r="H67" s="24" t="str">
        <f t="shared" ref="H67:H130" si="9">TEXT(INT(F67/10000)*10000,"₦#,##0") &amp; " - " &amp; TEXT(INT(F67/10000)*10000 + 9999,"₦#,##0")</f>
        <v>₦90,000 - ₦99,999</v>
      </c>
      <c r="I67" t="s">
        <v>20</v>
      </c>
      <c r="J67" s="5" t="s">
        <v>14</v>
      </c>
      <c r="K67" s="7">
        <f t="shared" ref="K67:K130" si="10">IF(J67="Very Good", 5,
 IF(J67="Good", 4,
 IF(J67="Average", 3,
 IF(J67="Poor", 2, IF(J67="Very Poor", 1, IF(J67="Not Rated", 0))))))</f>
        <v>4</v>
      </c>
      <c r="L67" s="7">
        <f t="shared" ref="L67:L130" si="11">IF(K67=5, 0.2,
 IF(K67=4, 0.15,
 IF(K67=3, 0.1,
 IF(K67=2, 0.05,
 IF(K67=1, 0.02, IF(K67=0, 0))))))</f>
        <v>0.15</v>
      </c>
      <c r="M67" s="23">
        <f t="shared" ref="M67:M130" si="12">F67*L67</f>
        <v>14089.5</v>
      </c>
      <c r="N67" s="23">
        <f t="shared" ref="N67:N130" si="13">F67+M67</f>
        <v>108019.5</v>
      </c>
    </row>
    <row r="68" spans="1:14" x14ac:dyDescent="0.25">
      <c r="A68" t="s">
        <v>95</v>
      </c>
      <c r="B68" t="s">
        <v>12</v>
      </c>
      <c r="C68" t="s">
        <v>969</v>
      </c>
      <c r="D68" t="s">
        <v>979</v>
      </c>
      <c r="E68" s="23">
        <v>114770</v>
      </c>
      <c r="F68" s="23">
        <v>114770</v>
      </c>
      <c r="G68" s="9" t="str">
        <f t="shared" si="8"/>
        <v>Compliant</v>
      </c>
      <c r="H68" s="24" t="str">
        <f t="shared" si="9"/>
        <v>₦110,000 - ₦119,999</v>
      </c>
      <c r="I68" t="s">
        <v>16</v>
      </c>
      <c r="J68" t="s">
        <v>27</v>
      </c>
      <c r="K68" s="7">
        <f t="shared" si="10"/>
        <v>3</v>
      </c>
      <c r="L68" s="7">
        <f t="shared" si="11"/>
        <v>0.1</v>
      </c>
      <c r="M68" s="23">
        <f t="shared" si="12"/>
        <v>11477</v>
      </c>
      <c r="N68" s="23">
        <f t="shared" si="13"/>
        <v>126247</v>
      </c>
    </row>
    <row r="69" spans="1:14" x14ac:dyDescent="0.25">
      <c r="A69" t="s">
        <v>96</v>
      </c>
      <c r="B69" t="s">
        <v>7</v>
      </c>
      <c r="C69" t="s">
        <v>969</v>
      </c>
      <c r="D69" t="s">
        <v>979</v>
      </c>
      <c r="E69" s="23">
        <v>73530</v>
      </c>
      <c r="F69" s="23">
        <v>73530</v>
      </c>
      <c r="G69" s="9" t="str">
        <f t="shared" si="8"/>
        <v>Below Minimum</v>
      </c>
      <c r="H69" s="24" t="str">
        <f t="shared" si="9"/>
        <v>₦70,000 - ₦79,999</v>
      </c>
      <c r="I69" t="s">
        <v>9</v>
      </c>
      <c r="J69" t="s">
        <v>27</v>
      </c>
      <c r="K69" s="7">
        <f t="shared" si="10"/>
        <v>3</v>
      </c>
      <c r="L69" s="7">
        <f t="shared" si="11"/>
        <v>0.1</v>
      </c>
      <c r="M69" s="23">
        <f t="shared" si="12"/>
        <v>7353</v>
      </c>
      <c r="N69" s="23">
        <f t="shared" si="13"/>
        <v>80883</v>
      </c>
    </row>
    <row r="70" spans="1:14" x14ac:dyDescent="0.25">
      <c r="A70" t="s">
        <v>97</v>
      </c>
      <c r="B70" t="s">
        <v>7</v>
      </c>
      <c r="C70" t="str">
        <f>IF(OR(B70="", ISBLANK(B70)), "Undisclosed", B70)</f>
        <v>Male</v>
      </c>
      <c r="D70" t="s">
        <v>41</v>
      </c>
      <c r="E70" s="23">
        <v>55310</v>
      </c>
      <c r="F70" s="23">
        <v>55310</v>
      </c>
      <c r="G70" s="9" t="str">
        <f t="shared" si="8"/>
        <v>Below Minimum</v>
      </c>
      <c r="H70" s="24" t="str">
        <f t="shared" si="9"/>
        <v>₦50,000 - ₦59,999</v>
      </c>
      <c r="I70" t="s">
        <v>20</v>
      </c>
      <c r="J70" s="5" t="s">
        <v>50</v>
      </c>
      <c r="K70" s="7">
        <f t="shared" si="10"/>
        <v>1</v>
      </c>
      <c r="L70" s="7">
        <f t="shared" si="11"/>
        <v>0.02</v>
      </c>
      <c r="M70" s="23">
        <f t="shared" si="12"/>
        <v>1106.2</v>
      </c>
      <c r="N70" s="23">
        <f t="shared" si="13"/>
        <v>56416.2</v>
      </c>
    </row>
    <row r="71" spans="1:14" x14ac:dyDescent="0.25">
      <c r="A71" t="s">
        <v>98</v>
      </c>
      <c r="B71" t="s">
        <v>7</v>
      </c>
      <c r="C71" t="str">
        <f>IF(OR(B71="", ISBLANK(B71)), "Undisclosed", B71)</f>
        <v>Male</v>
      </c>
      <c r="D71" t="s">
        <v>49</v>
      </c>
      <c r="E71" s="23">
        <v>49670</v>
      </c>
      <c r="F71" s="23">
        <v>49670</v>
      </c>
      <c r="G71" s="9" t="str">
        <f t="shared" si="8"/>
        <v>Below Minimum</v>
      </c>
      <c r="H71" s="24" t="str">
        <f t="shared" si="9"/>
        <v>₦40,000 - ₦49,999</v>
      </c>
      <c r="I71" t="s">
        <v>16</v>
      </c>
      <c r="J71" s="5" t="s">
        <v>23</v>
      </c>
      <c r="K71" s="7">
        <f t="shared" si="10"/>
        <v>2</v>
      </c>
      <c r="L71" s="7">
        <f t="shared" si="11"/>
        <v>0.05</v>
      </c>
      <c r="M71" s="23">
        <f t="shared" si="12"/>
        <v>2483.5</v>
      </c>
      <c r="N71" s="23">
        <f t="shared" si="13"/>
        <v>52153.5</v>
      </c>
    </row>
    <row r="72" spans="1:14" x14ac:dyDescent="0.25">
      <c r="A72" t="s">
        <v>99</v>
      </c>
      <c r="B72" t="s">
        <v>12</v>
      </c>
      <c r="C72" t="s">
        <v>969</v>
      </c>
      <c r="D72" t="s">
        <v>22</v>
      </c>
      <c r="E72" s="23">
        <f>E71</f>
        <v>49670</v>
      </c>
      <c r="F72" s="23">
        <v>49670</v>
      </c>
      <c r="G72" s="9" t="str">
        <f t="shared" si="8"/>
        <v>Below Minimum</v>
      </c>
      <c r="H72" s="24" t="str">
        <f t="shared" si="9"/>
        <v>₦40,000 - ₦49,999</v>
      </c>
      <c r="I72" t="s">
        <v>16</v>
      </c>
      <c r="J72" t="s">
        <v>14</v>
      </c>
      <c r="K72" s="7">
        <f t="shared" si="10"/>
        <v>4</v>
      </c>
      <c r="L72" s="7">
        <f t="shared" si="11"/>
        <v>0.15</v>
      </c>
      <c r="M72" s="23">
        <f t="shared" si="12"/>
        <v>7450.5</v>
      </c>
      <c r="N72" s="23">
        <f t="shared" si="13"/>
        <v>57120.5</v>
      </c>
    </row>
    <row r="73" spans="1:14" x14ac:dyDescent="0.25">
      <c r="A73" t="s">
        <v>100</v>
      </c>
      <c r="B73" t="s">
        <v>7</v>
      </c>
      <c r="C73" t="str">
        <f t="shared" ref="C73:C98" si="14">IF(OR(B73="", ISBLANK(B73)), "Undisclosed", B73)</f>
        <v>Male</v>
      </c>
      <c r="D73" t="s">
        <v>36</v>
      </c>
      <c r="E73" s="23">
        <v>40770</v>
      </c>
      <c r="F73" s="23">
        <v>40770</v>
      </c>
      <c r="G73" s="9" t="str">
        <f t="shared" si="8"/>
        <v>Below Minimum</v>
      </c>
      <c r="H73" s="24" t="str">
        <f t="shared" si="9"/>
        <v>₦40,000 - ₦49,999</v>
      </c>
      <c r="I73" t="s">
        <v>16</v>
      </c>
      <c r="J73" s="5" t="s">
        <v>27</v>
      </c>
      <c r="K73" s="7">
        <f t="shared" si="10"/>
        <v>3</v>
      </c>
      <c r="L73" s="7">
        <f t="shared" si="11"/>
        <v>0.1</v>
      </c>
      <c r="M73" s="23">
        <f t="shared" si="12"/>
        <v>4077</v>
      </c>
      <c r="N73" s="23">
        <f t="shared" si="13"/>
        <v>44847</v>
      </c>
    </row>
    <row r="74" spans="1:14" x14ac:dyDescent="0.25">
      <c r="A74" t="s">
        <v>101</v>
      </c>
      <c r="B74" t="s">
        <v>7</v>
      </c>
      <c r="C74" t="str">
        <f t="shared" si="14"/>
        <v>Male</v>
      </c>
      <c r="D74" t="s">
        <v>36</v>
      </c>
      <c r="E74" s="23">
        <v>106780</v>
      </c>
      <c r="F74" s="23">
        <v>106780</v>
      </c>
      <c r="G74" s="9" t="str">
        <f t="shared" si="8"/>
        <v>Compliant</v>
      </c>
      <c r="H74" s="24" t="str">
        <f t="shared" si="9"/>
        <v>₦100,000 - ₦109,999</v>
      </c>
      <c r="I74" t="s">
        <v>20</v>
      </c>
      <c r="J74" s="5" t="s">
        <v>23</v>
      </c>
      <c r="K74" s="7">
        <f t="shared" si="10"/>
        <v>2</v>
      </c>
      <c r="L74" s="7">
        <f t="shared" si="11"/>
        <v>0.05</v>
      </c>
      <c r="M74" s="23">
        <f t="shared" si="12"/>
        <v>5339</v>
      </c>
      <c r="N74" s="23">
        <f t="shared" si="13"/>
        <v>112119</v>
      </c>
    </row>
    <row r="75" spans="1:14" x14ac:dyDescent="0.25">
      <c r="A75" t="s">
        <v>102</v>
      </c>
      <c r="B75" t="s">
        <v>12</v>
      </c>
      <c r="C75" t="str">
        <f t="shared" si="14"/>
        <v>Female</v>
      </c>
      <c r="D75" t="s">
        <v>26</v>
      </c>
      <c r="E75" s="23">
        <v>100730</v>
      </c>
      <c r="F75" s="23">
        <v>100730</v>
      </c>
      <c r="G75" s="9" t="str">
        <f t="shared" si="8"/>
        <v>Compliant</v>
      </c>
      <c r="H75" s="24" t="str">
        <f t="shared" si="9"/>
        <v>₦100,000 - ₦109,999</v>
      </c>
      <c r="I75" t="s">
        <v>20</v>
      </c>
      <c r="J75" s="5" t="s">
        <v>27</v>
      </c>
      <c r="K75" s="7">
        <f t="shared" si="10"/>
        <v>3</v>
      </c>
      <c r="L75" s="7">
        <f t="shared" si="11"/>
        <v>0.1</v>
      </c>
      <c r="M75" s="23">
        <f t="shared" si="12"/>
        <v>10073</v>
      </c>
      <c r="N75" s="23">
        <f t="shared" si="13"/>
        <v>110803</v>
      </c>
    </row>
    <row r="76" spans="1:14" x14ac:dyDescent="0.25">
      <c r="A76" t="s">
        <v>103</v>
      </c>
      <c r="B76" t="s">
        <v>969</v>
      </c>
      <c r="C76" t="str">
        <f t="shared" si="14"/>
        <v>Undisclosed</v>
      </c>
      <c r="D76" t="s">
        <v>30</v>
      </c>
      <c r="E76" s="23">
        <v>74620</v>
      </c>
      <c r="F76" s="23">
        <v>74620</v>
      </c>
      <c r="G76" s="9" t="str">
        <f t="shared" si="8"/>
        <v>Below Minimum</v>
      </c>
      <c r="H76" s="24" t="str">
        <f t="shared" si="9"/>
        <v>₦70,000 - ₦79,999</v>
      </c>
      <c r="I76" t="s">
        <v>20</v>
      </c>
      <c r="J76" s="5" t="s">
        <v>23</v>
      </c>
      <c r="K76" s="7">
        <f t="shared" si="10"/>
        <v>2</v>
      </c>
      <c r="L76" s="7">
        <f t="shared" si="11"/>
        <v>0.05</v>
      </c>
      <c r="M76" s="23">
        <f t="shared" si="12"/>
        <v>3731</v>
      </c>
      <c r="N76" s="23">
        <f t="shared" si="13"/>
        <v>78351</v>
      </c>
    </row>
    <row r="77" spans="1:14" x14ac:dyDescent="0.25">
      <c r="A77" t="s">
        <v>104</v>
      </c>
      <c r="B77" t="s">
        <v>7</v>
      </c>
      <c r="C77" t="str">
        <f t="shared" si="14"/>
        <v>Male</v>
      </c>
      <c r="D77" t="s">
        <v>36</v>
      </c>
      <c r="E77" s="23">
        <v>40450</v>
      </c>
      <c r="F77" s="23">
        <v>40450</v>
      </c>
      <c r="G77" s="9" t="str">
        <f t="shared" si="8"/>
        <v>Below Minimum</v>
      </c>
      <c r="H77" s="24" t="str">
        <f t="shared" si="9"/>
        <v>₦40,000 - ₦49,999</v>
      </c>
      <c r="I77" t="s">
        <v>20</v>
      </c>
      <c r="J77" s="5" t="s">
        <v>27</v>
      </c>
      <c r="K77" s="7">
        <f t="shared" si="10"/>
        <v>3</v>
      </c>
      <c r="L77" s="7">
        <f t="shared" si="11"/>
        <v>0.1</v>
      </c>
      <c r="M77" s="23">
        <f t="shared" si="12"/>
        <v>4045</v>
      </c>
      <c r="N77" s="23">
        <f t="shared" si="13"/>
        <v>44495</v>
      </c>
    </row>
    <row r="78" spans="1:14" x14ac:dyDescent="0.25">
      <c r="A78" t="s">
        <v>105</v>
      </c>
      <c r="B78" t="s">
        <v>7</v>
      </c>
      <c r="C78" t="str">
        <f t="shared" si="14"/>
        <v>Male</v>
      </c>
      <c r="D78" t="s">
        <v>30</v>
      </c>
      <c r="E78" s="23">
        <v>60560</v>
      </c>
      <c r="F78" s="23">
        <v>60560</v>
      </c>
      <c r="G78" s="9" t="str">
        <f t="shared" si="8"/>
        <v>Below Minimum</v>
      </c>
      <c r="H78" s="24" t="str">
        <f t="shared" si="9"/>
        <v>₦60,000 - ₦69,999</v>
      </c>
      <c r="I78" t="s">
        <v>16</v>
      </c>
      <c r="J78" s="5" t="s">
        <v>27</v>
      </c>
      <c r="K78" s="7">
        <f t="shared" si="10"/>
        <v>3</v>
      </c>
      <c r="L78" s="7">
        <f t="shared" si="11"/>
        <v>0.1</v>
      </c>
      <c r="M78" s="23">
        <f t="shared" si="12"/>
        <v>6056</v>
      </c>
      <c r="N78" s="23">
        <f t="shared" si="13"/>
        <v>66616</v>
      </c>
    </row>
    <row r="79" spans="1:14" x14ac:dyDescent="0.25">
      <c r="A79" t="s">
        <v>106</v>
      </c>
      <c r="B79" t="s">
        <v>7</v>
      </c>
      <c r="C79" t="str">
        <f t="shared" si="14"/>
        <v>Male</v>
      </c>
      <c r="D79" t="s">
        <v>19</v>
      </c>
      <c r="E79" s="23">
        <v>114900</v>
      </c>
      <c r="F79" s="23">
        <v>114900</v>
      </c>
      <c r="G79" s="9" t="str">
        <f t="shared" si="8"/>
        <v>Compliant</v>
      </c>
      <c r="H79" s="24" t="str">
        <f t="shared" si="9"/>
        <v>₦110,000 - ₦119,999</v>
      </c>
      <c r="I79" t="s">
        <v>20</v>
      </c>
      <c r="J79" s="5" t="s">
        <v>27</v>
      </c>
      <c r="K79" s="7">
        <f t="shared" si="10"/>
        <v>3</v>
      </c>
      <c r="L79" s="7">
        <f t="shared" si="11"/>
        <v>0.1</v>
      </c>
      <c r="M79" s="23">
        <f t="shared" si="12"/>
        <v>11490</v>
      </c>
      <c r="N79" s="23">
        <f t="shared" si="13"/>
        <v>126390</v>
      </c>
    </row>
    <row r="80" spans="1:14" x14ac:dyDescent="0.25">
      <c r="A80" t="s">
        <v>107</v>
      </c>
      <c r="B80" t="s">
        <v>7</v>
      </c>
      <c r="C80" t="str">
        <f t="shared" si="14"/>
        <v>Male</v>
      </c>
      <c r="D80" t="s">
        <v>26</v>
      </c>
      <c r="E80" s="23">
        <v>69860</v>
      </c>
      <c r="F80" s="23">
        <v>69860</v>
      </c>
      <c r="G80" s="9" t="str">
        <f t="shared" si="8"/>
        <v>Below Minimum</v>
      </c>
      <c r="H80" s="24" t="str">
        <f t="shared" si="9"/>
        <v>₦60,000 - ₦69,999</v>
      </c>
      <c r="I80" t="s">
        <v>20</v>
      </c>
      <c r="J80" s="5" t="s">
        <v>27</v>
      </c>
      <c r="K80" s="7">
        <f t="shared" si="10"/>
        <v>3</v>
      </c>
      <c r="L80" s="7">
        <f t="shared" si="11"/>
        <v>0.1</v>
      </c>
      <c r="M80" s="23">
        <f t="shared" si="12"/>
        <v>6986</v>
      </c>
      <c r="N80" s="23">
        <f t="shared" si="13"/>
        <v>76846</v>
      </c>
    </row>
    <row r="81" spans="1:14" x14ac:dyDescent="0.25">
      <c r="A81" t="s">
        <v>108</v>
      </c>
      <c r="B81" t="s">
        <v>12</v>
      </c>
      <c r="C81" t="str">
        <f t="shared" si="14"/>
        <v>Female</v>
      </c>
      <c r="D81" t="s">
        <v>30</v>
      </c>
      <c r="E81" s="23">
        <v>51320</v>
      </c>
      <c r="F81" s="23">
        <v>51320</v>
      </c>
      <c r="G81" s="9" t="str">
        <f t="shared" si="8"/>
        <v>Below Minimum</v>
      </c>
      <c r="H81" s="24" t="str">
        <f t="shared" si="9"/>
        <v>₦50,000 - ₦59,999</v>
      </c>
      <c r="I81" t="s">
        <v>20</v>
      </c>
      <c r="J81" s="5" t="s">
        <v>50</v>
      </c>
      <c r="K81" s="7">
        <f t="shared" si="10"/>
        <v>1</v>
      </c>
      <c r="L81" s="7">
        <f t="shared" si="11"/>
        <v>0.02</v>
      </c>
      <c r="M81" s="23">
        <f t="shared" si="12"/>
        <v>1026.4000000000001</v>
      </c>
      <c r="N81" s="23">
        <f t="shared" si="13"/>
        <v>52346.400000000001</v>
      </c>
    </row>
    <row r="82" spans="1:14" x14ac:dyDescent="0.25">
      <c r="A82" t="s">
        <v>109</v>
      </c>
      <c r="B82" t="s">
        <v>7</v>
      </c>
      <c r="C82" t="str">
        <f t="shared" si="14"/>
        <v>Male</v>
      </c>
      <c r="D82" t="s">
        <v>41</v>
      </c>
      <c r="E82" s="23">
        <v>103600</v>
      </c>
      <c r="F82" s="23">
        <v>103600</v>
      </c>
      <c r="G82" s="9" t="str">
        <f t="shared" si="8"/>
        <v>Compliant</v>
      </c>
      <c r="H82" s="24" t="str">
        <f t="shared" si="9"/>
        <v>₦100,000 - ₦109,999</v>
      </c>
      <c r="I82" t="s">
        <v>9</v>
      </c>
      <c r="J82" s="5" t="s">
        <v>14</v>
      </c>
      <c r="K82" s="7">
        <f t="shared" si="10"/>
        <v>4</v>
      </c>
      <c r="L82" s="7">
        <f t="shared" si="11"/>
        <v>0.15</v>
      </c>
      <c r="M82" s="23">
        <f t="shared" si="12"/>
        <v>15540</v>
      </c>
      <c r="N82" s="23">
        <f t="shared" si="13"/>
        <v>119140</v>
      </c>
    </row>
    <row r="83" spans="1:14" x14ac:dyDescent="0.25">
      <c r="A83" t="s">
        <v>110</v>
      </c>
      <c r="B83" t="s">
        <v>7</v>
      </c>
      <c r="C83" t="str">
        <f t="shared" si="14"/>
        <v>Male</v>
      </c>
      <c r="D83" t="s">
        <v>66</v>
      </c>
      <c r="E83" s="23">
        <v>53540</v>
      </c>
      <c r="F83" s="23">
        <v>53540</v>
      </c>
      <c r="G83" s="9" t="str">
        <f t="shared" si="8"/>
        <v>Below Minimum</v>
      </c>
      <c r="H83" s="24" t="str">
        <f t="shared" si="9"/>
        <v>₦50,000 - ₦59,999</v>
      </c>
      <c r="I83" t="s">
        <v>20</v>
      </c>
      <c r="J83" s="5" t="s">
        <v>23</v>
      </c>
      <c r="K83" s="7">
        <f t="shared" si="10"/>
        <v>2</v>
      </c>
      <c r="L83" s="7">
        <f t="shared" si="11"/>
        <v>0.05</v>
      </c>
      <c r="M83" s="23">
        <f t="shared" si="12"/>
        <v>2677</v>
      </c>
      <c r="N83" s="23">
        <f t="shared" si="13"/>
        <v>56217</v>
      </c>
    </row>
    <row r="84" spans="1:14" x14ac:dyDescent="0.25">
      <c r="A84" t="s">
        <v>111</v>
      </c>
      <c r="B84" t="s">
        <v>12</v>
      </c>
      <c r="C84" t="str">
        <f t="shared" si="14"/>
        <v>Female</v>
      </c>
      <c r="D84" t="s">
        <v>8</v>
      </c>
      <c r="E84" s="23">
        <v>98740</v>
      </c>
      <c r="F84" s="23">
        <v>98740</v>
      </c>
      <c r="G84" s="9" t="str">
        <f t="shared" si="8"/>
        <v>Compliant</v>
      </c>
      <c r="H84" s="24" t="str">
        <f t="shared" si="9"/>
        <v>₦90,000 - ₦99,999</v>
      </c>
      <c r="I84" t="s">
        <v>16</v>
      </c>
      <c r="J84" s="5" t="s">
        <v>23</v>
      </c>
      <c r="K84" s="7">
        <f t="shared" si="10"/>
        <v>2</v>
      </c>
      <c r="L84" s="7">
        <f t="shared" si="11"/>
        <v>0.05</v>
      </c>
      <c r="M84" s="23">
        <f t="shared" si="12"/>
        <v>4937</v>
      </c>
      <c r="N84" s="23">
        <f t="shared" si="13"/>
        <v>103677</v>
      </c>
    </row>
    <row r="85" spans="1:14" x14ac:dyDescent="0.25">
      <c r="A85" t="s">
        <v>112</v>
      </c>
      <c r="B85" t="s">
        <v>7</v>
      </c>
      <c r="C85" t="str">
        <f t="shared" si="14"/>
        <v>Male</v>
      </c>
      <c r="D85" t="s">
        <v>22</v>
      </c>
      <c r="E85" s="23">
        <v>115090</v>
      </c>
      <c r="F85" s="23">
        <v>115090</v>
      </c>
      <c r="G85" s="9" t="str">
        <f t="shared" si="8"/>
        <v>Compliant</v>
      </c>
      <c r="H85" s="24" t="str">
        <f t="shared" si="9"/>
        <v>₦110,000 - ₦119,999</v>
      </c>
      <c r="I85" t="s">
        <v>20</v>
      </c>
      <c r="J85" s="5" t="s">
        <v>27</v>
      </c>
      <c r="K85" s="7">
        <f t="shared" si="10"/>
        <v>3</v>
      </c>
      <c r="L85" s="7">
        <f t="shared" si="11"/>
        <v>0.1</v>
      </c>
      <c r="M85" s="23">
        <f t="shared" si="12"/>
        <v>11509</v>
      </c>
      <c r="N85" s="23">
        <f t="shared" si="13"/>
        <v>126599</v>
      </c>
    </row>
    <row r="86" spans="1:14" x14ac:dyDescent="0.25">
      <c r="A86" t="s">
        <v>113</v>
      </c>
      <c r="B86" t="s">
        <v>7</v>
      </c>
      <c r="C86" t="str">
        <f t="shared" si="14"/>
        <v>Male</v>
      </c>
      <c r="D86" t="s">
        <v>66</v>
      </c>
      <c r="E86" s="23">
        <v>51910</v>
      </c>
      <c r="F86" s="23">
        <v>51910</v>
      </c>
      <c r="G86" s="9" t="str">
        <f t="shared" si="8"/>
        <v>Below Minimum</v>
      </c>
      <c r="H86" s="24" t="str">
        <f t="shared" si="9"/>
        <v>₦50,000 - ₦59,999</v>
      </c>
      <c r="I86" t="s">
        <v>20</v>
      </c>
      <c r="J86" s="5" t="s">
        <v>14</v>
      </c>
      <c r="K86" s="7">
        <f t="shared" si="10"/>
        <v>4</v>
      </c>
      <c r="L86" s="7">
        <f t="shared" si="11"/>
        <v>0.15</v>
      </c>
      <c r="M86" s="23">
        <f t="shared" si="12"/>
        <v>7786.5</v>
      </c>
      <c r="N86" s="23">
        <f t="shared" si="13"/>
        <v>59696.5</v>
      </c>
    </row>
    <row r="87" spans="1:14" x14ac:dyDescent="0.25">
      <c r="A87" t="s">
        <v>114</v>
      </c>
      <c r="B87" t="s">
        <v>7</v>
      </c>
      <c r="C87" t="str">
        <f t="shared" si="14"/>
        <v>Male</v>
      </c>
      <c r="D87" t="s">
        <v>52</v>
      </c>
      <c r="E87" s="23">
        <v>34080</v>
      </c>
      <c r="F87" s="23">
        <v>34080</v>
      </c>
      <c r="G87" s="9" t="str">
        <f t="shared" si="8"/>
        <v>Below Minimum</v>
      </c>
      <c r="H87" s="24" t="str">
        <f t="shared" si="9"/>
        <v>₦30,000 - ₦39,999</v>
      </c>
      <c r="I87" t="s">
        <v>20</v>
      </c>
      <c r="J87" s="5" t="s">
        <v>17</v>
      </c>
      <c r="K87" s="7">
        <f t="shared" si="10"/>
        <v>0</v>
      </c>
      <c r="L87" s="7">
        <f t="shared" si="11"/>
        <v>0</v>
      </c>
      <c r="M87" s="23">
        <f t="shared" si="12"/>
        <v>0</v>
      </c>
      <c r="N87" s="23">
        <f t="shared" si="13"/>
        <v>34080</v>
      </c>
    </row>
    <row r="88" spans="1:14" x14ac:dyDescent="0.25">
      <c r="A88" t="s">
        <v>115</v>
      </c>
      <c r="B88" t="s">
        <v>7</v>
      </c>
      <c r="C88" t="str">
        <f t="shared" si="14"/>
        <v>Male</v>
      </c>
      <c r="D88" t="s">
        <v>30</v>
      </c>
      <c r="E88" s="23">
        <v>88690</v>
      </c>
      <c r="F88" s="23">
        <v>88690</v>
      </c>
      <c r="G88" s="9" t="str">
        <f t="shared" si="8"/>
        <v>Below Minimum</v>
      </c>
      <c r="H88" s="24" t="str">
        <f t="shared" si="9"/>
        <v>₦80,000 - ₦89,999</v>
      </c>
      <c r="I88" t="s">
        <v>9</v>
      </c>
      <c r="J88" s="5" t="s">
        <v>23</v>
      </c>
      <c r="K88" s="7">
        <f t="shared" si="10"/>
        <v>2</v>
      </c>
      <c r="L88" s="7">
        <f t="shared" si="11"/>
        <v>0.05</v>
      </c>
      <c r="M88" s="23">
        <f t="shared" si="12"/>
        <v>4434.5</v>
      </c>
      <c r="N88" s="23">
        <f t="shared" si="13"/>
        <v>93124.5</v>
      </c>
    </row>
    <row r="89" spans="1:14" x14ac:dyDescent="0.25">
      <c r="A89" t="s">
        <v>116</v>
      </c>
      <c r="B89" t="s">
        <v>12</v>
      </c>
      <c r="C89" t="str">
        <f t="shared" si="14"/>
        <v>Female</v>
      </c>
      <c r="D89" t="s">
        <v>26</v>
      </c>
      <c r="E89" s="23">
        <v>35940</v>
      </c>
      <c r="F89" s="23">
        <v>35940</v>
      </c>
      <c r="G89" s="9" t="str">
        <f t="shared" si="8"/>
        <v>Below Minimum</v>
      </c>
      <c r="H89" s="24" t="str">
        <f t="shared" si="9"/>
        <v>₦30,000 - ₦39,999</v>
      </c>
      <c r="I89" t="s">
        <v>20</v>
      </c>
      <c r="J89" s="5" t="s">
        <v>27</v>
      </c>
      <c r="K89" s="7">
        <f t="shared" si="10"/>
        <v>3</v>
      </c>
      <c r="L89" s="7">
        <f t="shared" si="11"/>
        <v>0.1</v>
      </c>
      <c r="M89" s="23">
        <f t="shared" si="12"/>
        <v>3594</v>
      </c>
      <c r="N89" s="23">
        <f t="shared" si="13"/>
        <v>39534</v>
      </c>
    </row>
    <row r="90" spans="1:14" x14ac:dyDescent="0.25">
      <c r="A90" t="s">
        <v>117</v>
      </c>
      <c r="B90" t="s">
        <v>7</v>
      </c>
      <c r="C90" t="str">
        <f t="shared" si="14"/>
        <v>Male</v>
      </c>
      <c r="D90" t="s">
        <v>19</v>
      </c>
      <c r="E90" s="23">
        <v>109190</v>
      </c>
      <c r="F90" s="23">
        <v>109190</v>
      </c>
      <c r="G90" s="9" t="str">
        <f t="shared" si="8"/>
        <v>Compliant</v>
      </c>
      <c r="H90" s="24" t="str">
        <f t="shared" si="9"/>
        <v>₦100,000 - ₦109,999</v>
      </c>
      <c r="I90" t="s">
        <v>16</v>
      </c>
      <c r="J90" s="5" t="s">
        <v>27</v>
      </c>
      <c r="K90" s="7">
        <f t="shared" si="10"/>
        <v>3</v>
      </c>
      <c r="L90" s="7">
        <f t="shared" si="11"/>
        <v>0.1</v>
      </c>
      <c r="M90" s="23">
        <f t="shared" si="12"/>
        <v>10919</v>
      </c>
      <c r="N90" s="23">
        <f t="shared" si="13"/>
        <v>120109</v>
      </c>
    </row>
    <row r="91" spans="1:14" x14ac:dyDescent="0.25">
      <c r="A91" t="s">
        <v>118</v>
      </c>
      <c r="B91" t="s">
        <v>7</v>
      </c>
      <c r="C91" t="str">
        <f t="shared" si="14"/>
        <v>Male</v>
      </c>
      <c r="D91" t="s">
        <v>66</v>
      </c>
      <c r="E91" s="23">
        <v>89610</v>
      </c>
      <c r="F91" s="23">
        <v>89610</v>
      </c>
      <c r="G91" s="9" t="str">
        <f t="shared" si="8"/>
        <v>Below Minimum</v>
      </c>
      <c r="H91" s="24" t="str">
        <f t="shared" si="9"/>
        <v>₦80,000 - ₦89,999</v>
      </c>
      <c r="I91" t="s">
        <v>9</v>
      </c>
      <c r="J91" s="5" t="s">
        <v>14</v>
      </c>
      <c r="K91" s="7">
        <f t="shared" si="10"/>
        <v>4</v>
      </c>
      <c r="L91" s="7">
        <f t="shared" si="11"/>
        <v>0.15</v>
      </c>
      <c r="M91" s="23">
        <f t="shared" si="12"/>
        <v>13441.5</v>
      </c>
      <c r="N91" s="23">
        <f t="shared" si="13"/>
        <v>103051.5</v>
      </c>
    </row>
    <row r="92" spans="1:14" x14ac:dyDescent="0.25">
      <c r="A92" t="s">
        <v>119</v>
      </c>
      <c r="B92" t="s">
        <v>12</v>
      </c>
      <c r="C92" t="str">
        <f t="shared" si="14"/>
        <v>Female</v>
      </c>
      <c r="D92" t="s">
        <v>22</v>
      </c>
      <c r="E92" s="23">
        <v>109760</v>
      </c>
      <c r="F92" s="23">
        <v>109760</v>
      </c>
      <c r="G92" s="9" t="str">
        <f t="shared" si="8"/>
        <v>Compliant</v>
      </c>
      <c r="H92" s="24" t="str">
        <f t="shared" si="9"/>
        <v>₦100,000 - ₦109,999</v>
      </c>
      <c r="I92" t="s">
        <v>16</v>
      </c>
      <c r="J92" s="5" t="s">
        <v>14</v>
      </c>
      <c r="K92" s="7">
        <f t="shared" si="10"/>
        <v>4</v>
      </c>
      <c r="L92" s="7">
        <f t="shared" si="11"/>
        <v>0.15</v>
      </c>
      <c r="M92" s="23">
        <f t="shared" si="12"/>
        <v>16464</v>
      </c>
      <c r="N92" s="23">
        <f t="shared" si="13"/>
        <v>126224</v>
      </c>
    </row>
    <row r="93" spans="1:14" x14ac:dyDescent="0.25">
      <c r="A93" t="s">
        <v>120</v>
      </c>
      <c r="B93" t="s">
        <v>12</v>
      </c>
      <c r="C93" t="str">
        <f t="shared" si="14"/>
        <v>Female</v>
      </c>
      <c r="D93" t="s">
        <v>66</v>
      </c>
      <c r="E93" s="23">
        <v>108390</v>
      </c>
      <c r="F93" s="23">
        <v>108390</v>
      </c>
      <c r="G93" s="9" t="str">
        <f t="shared" si="8"/>
        <v>Compliant</v>
      </c>
      <c r="H93" s="24" t="str">
        <f t="shared" si="9"/>
        <v>₦100,000 - ₦109,999</v>
      </c>
      <c r="I93" t="s">
        <v>9</v>
      </c>
      <c r="J93" s="5" t="s">
        <v>23</v>
      </c>
      <c r="K93" s="7">
        <f t="shared" si="10"/>
        <v>2</v>
      </c>
      <c r="L93" s="7">
        <f t="shared" si="11"/>
        <v>0.05</v>
      </c>
      <c r="M93" s="23">
        <f t="shared" si="12"/>
        <v>5419.5</v>
      </c>
      <c r="N93" s="23">
        <f t="shared" si="13"/>
        <v>113809.5</v>
      </c>
    </row>
    <row r="94" spans="1:14" x14ac:dyDescent="0.25">
      <c r="A94" t="s">
        <v>121</v>
      </c>
      <c r="B94" t="s">
        <v>7</v>
      </c>
      <c r="C94" t="str">
        <f t="shared" si="14"/>
        <v>Male</v>
      </c>
      <c r="D94" t="s">
        <v>49</v>
      </c>
      <c r="E94" s="23">
        <v>29880</v>
      </c>
      <c r="F94" s="23">
        <v>29880</v>
      </c>
      <c r="G94" s="9" t="str">
        <f t="shared" si="8"/>
        <v>Below Minimum</v>
      </c>
      <c r="H94" s="24" t="str">
        <f t="shared" si="9"/>
        <v>₦20,000 - ₦29,999</v>
      </c>
      <c r="I94" t="s">
        <v>9</v>
      </c>
      <c r="J94" s="5" t="s">
        <v>50</v>
      </c>
      <c r="K94" s="7">
        <f t="shared" si="10"/>
        <v>1</v>
      </c>
      <c r="L94" s="7">
        <f t="shared" si="11"/>
        <v>0.02</v>
      </c>
      <c r="M94" s="23">
        <f t="shared" si="12"/>
        <v>597.6</v>
      </c>
      <c r="N94" s="23">
        <f t="shared" si="13"/>
        <v>30477.599999999999</v>
      </c>
    </row>
    <row r="95" spans="1:14" x14ac:dyDescent="0.25">
      <c r="A95" t="s">
        <v>122</v>
      </c>
      <c r="B95" t="s">
        <v>7</v>
      </c>
      <c r="C95" t="str">
        <f t="shared" si="14"/>
        <v>Male</v>
      </c>
      <c r="D95" t="s">
        <v>22</v>
      </c>
      <c r="E95" s="23">
        <v>68090</v>
      </c>
      <c r="F95" s="23">
        <v>68090</v>
      </c>
      <c r="G95" s="9" t="str">
        <f t="shared" si="8"/>
        <v>Below Minimum</v>
      </c>
      <c r="H95" s="24" t="str">
        <f t="shared" si="9"/>
        <v>₦60,000 - ₦69,999</v>
      </c>
      <c r="I95" t="s">
        <v>20</v>
      </c>
      <c r="J95" s="5" t="s">
        <v>27</v>
      </c>
      <c r="K95" s="7">
        <f t="shared" si="10"/>
        <v>3</v>
      </c>
      <c r="L95" s="7">
        <f t="shared" si="11"/>
        <v>0.1</v>
      </c>
      <c r="M95" s="23">
        <f t="shared" si="12"/>
        <v>6809</v>
      </c>
      <c r="N95" s="23">
        <f t="shared" si="13"/>
        <v>74899</v>
      </c>
    </row>
    <row r="96" spans="1:14" x14ac:dyDescent="0.25">
      <c r="A96" t="s">
        <v>123</v>
      </c>
      <c r="B96" t="s">
        <v>12</v>
      </c>
      <c r="C96" t="str">
        <f t="shared" si="14"/>
        <v>Female</v>
      </c>
      <c r="D96" t="s">
        <v>30</v>
      </c>
      <c r="E96" s="23">
        <v>87210</v>
      </c>
      <c r="F96" s="23">
        <v>87210</v>
      </c>
      <c r="G96" s="9" t="str">
        <f t="shared" si="8"/>
        <v>Below Minimum</v>
      </c>
      <c r="H96" s="24" t="str">
        <f t="shared" si="9"/>
        <v>₦80,000 - ₦89,999</v>
      </c>
      <c r="I96" t="s">
        <v>16</v>
      </c>
      <c r="J96" s="5" t="s">
        <v>17</v>
      </c>
      <c r="K96" s="7">
        <f t="shared" si="10"/>
        <v>0</v>
      </c>
      <c r="L96" s="7">
        <f t="shared" si="11"/>
        <v>0</v>
      </c>
      <c r="M96" s="23">
        <f t="shared" si="12"/>
        <v>0</v>
      </c>
      <c r="N96" s="23">
        <f t="shared" si="13"/>
        <v>87210</v>
      </c>
    </row>
    <row r="97" spans="1:14" x14ac:dyDescent="0.25">
      <c r="A97" t="s">
        <v>124</v>
      </c>
      <c r="B97" t="s">
        <v>7</v>
      </c>
      <c r="C97" t="str">
        <f t="shared" si="14"/>
        <v>Male</v>
      </c>
      <c r="D97" t="s">
        <v>13</v>
      </c>
      <c r="E97" s="23">
        <v>90800</v>
      </c>
      <c r="F97" s="23">
        <v>90800</v>
      </c>
      <c r="G97" s="9" t="str">
        <f t="shared" si="8"/>
        <v>Compliant</v>
      </c>
      <c r="H97" s="24" t="str">
        <f t="shared" si="9"/>
        <v>₦90,000 - ₦99,999</v>
      </c>
      <c r="I97" t="s">
        <v>16</v>
      </c>
      <c r="J97" s="5" t="s">
        <v>27</v>
      </c>
      <c r="K97" s="7">
        <f t="shared" si="10"/>
        <v>3</v>
      </c>
      <c r="L97" s="7">
        <f t="shared" si="11"/>
        <v>0.1</v>
      </c>
      <c r="M97" s="23">
        <f t="shared" si="12"/>
        <v>9080</v>
      </c>
      <c r="N97" s="23">
        <f t="shared" si="13"/>
        <v>99880</v>
      </c>
    </row>
    <row r="98" spans="1:14" x14ac:dyDescent="0.25">
      <c r="A98" t="s">
        <v>125</v>
      </c>
      <c r="B98" t="s">
        <v>12</v>
      </c>
      <c r="C98" t="str">
        <f t="shared" si="14"/>
        <v>Female</v>
      </c>
      <c r="D98" t="s">
        <v>41</v>
      </c>
      <c r="E98" s="23">
        <v>102930</v>
      </c>
      <c r="F98" s="23">
        <v>102930</v>
      </c>
      <c r="G98" s="9" t="str">
        <f t="shared" si="8"/>
        <v>Compliant</v>
      </c>
      <c r="H98" s="24" t="str">
        <f t="shared" si="9"/>
        <v>₦100,000 - ₦109,999</v>
      </c>
      <c r="I98" t="s">
        <v>20</v>
      </c>
      <c r="J98" s="5" t="s">
        <v>14</v>
      </c>
      <c r="K98" s="7">
        <f t="shared" si="10"/>
        <v>4</v>
      </c>
      <c r="L98" s="7">
        <f t="shared" si="11"/>
        <v>0.15</v>
      </c>
      <c r="M98" s="23">
        <f t="shared" si="12"/>
        <v>15439.5</v>
      </c>
      <c r="N98" s="23">
        <f t="shared" si="13"/>
        <v>118369.5</v>
      </c>
    </row>
    <row r="99" spans="1:14" x14ac:dyDescent="0.25">
      <c r="A99" t="s">
        <v>126</v>
      </c>
      <c r="B99" t="s">
        <v>7</v>
      </c>
      <c r="C99" t="s">
        <v>969</v>
      </c>
      <c r="D99" t="s">
        <v>13</v>
      </c>
      <c r="E99" s="23">
        <f>E98</f>
        <v>102930</v>
      </c>
      <c r="F99" s="23">
        <v>102930</v>
      </c>
      <c r="G99" s="9" t="str">
        <f t="shared" si="8"/>
        <v>Compliant</v>
      </c>
      <c r="H99" s="24" t="str">
        <f t="shared" si="9"/>
        <v>₦100,000 - ₦109,999</v>
      </c>
      <c r="I99" t="s">
        <v>9</v>
      </c>
      <c r="J99" t="s">
        <v>27</v>
      </c>
      <c r="K99" s="7">
        <f t="shared" si="10"/>
        <v>3</v>
      </c>
      <c r="L99" s="7">
        <f t="shared" si="11"/>
        <v>0.1</v>
      </c>
      <c r="M99" s="23">
        <f t="shared" si="12"/>
        <v>10293</v>
      </c>
      <c r="N99" s="23">
        <f t="shared" si="13"/>
        <v>113223</v>
      </c>
    </row>
    <row r="100" spans="1:14" x14ac:dyDescent="0.25">
      <c r="A100" t="s">
        <v>127</v>
      </c>
      <c r="B100" t="s">
        <v>12</v>
      </c>
      <c r="C100" t="str">
        <f>IF(OR(B100="", ISBLANK(B100)), "Undisclosed", B100)</f>
        <v>Female</v>
      </c>
      <c r="D100" t="s">
        <v>36</v>
      </c>
      <c r="E100" s="23">
        <v>29080</v>
      </c>
      <c r="F100" s="23">
        <v>29080</v>
      </c>
      <c r="G100" s="9" t="str">
        <f t="shared" si="8"/>
        <v>Below Minimum</v>
      </c>
      <c r="H100" s="24" t="str">
        <f t="shared" si="9"/>
        <v>₦20,000 - ₦29,999</v>
      </c>
      <c r="I100" t="s">
        <v>20</v>
      </c>
      <c r="J100" s="5" t="s">
        <v>27</v>
      </c>
      <c r="K100" s="7">
        <f t="shared" si="10"/>
        <v>3</v>
      </c>
      <c r="L100" s="7">
        <f t="shared" si="11"/>
        <v>0.1</v>
      </c>
      <c r="M100" s="23">
        <f t="shared" si="12"/>
        <v>2908</v>
      </c>
      <c r="N100" s="23">
        <f t="shared" si="13"/>
        <v>31988</v>
      </c>
    </row>
    <row r="101" spans="1:14" x14ac:dyDescent="0.25">
      <c r="A101" t="s">
        <v>128</v>
      </c>
      <c r="B101" t="s">
        <v>12</v>
      </c>
      <c r="C101" t="str">
        <f>IF(OR(B101="", ISBLANK(B101)), "Undisclosed", B101)</f>
        <v>Female</v>
      </c>
      <c r="D101" t="s">
        <v>49</v>
      </c>
      <c r="E101" s="23">
        <v>44450</v>
      </c>
      <c r="F101" s="23">
        <v>44450</v>
      </c>
      <c r="G101" s="9" t="str">
        <f t="shared" si="8"/>
        <v>Below Minimum</v>
      </c>
      <c r="H101" s="24" t="str">
        <f t="shared" si="9"/>
        <v>₦40,000 - ₦49,999</v>
      </c>
      <c r="I101" t="s">
        <v>16</v>
      </c>
      <c r="J101" s="5" t="s">
        <v>10</v>
      </c>
      <c r="K101" s="7">
        <f t="shared" si="10"/>
        <v>5</v>
      </c>
      <c r="L101" s="7">
        <f t="shared" si="11"/>
        <v>0.2</v>
      </c>
      <c r="M101" s="23">
        <f t="shared" si="12"/>
        <v>8890</v>
      </c>
      <c r="N101" s="23">
        <f t="shared" si="13"/>
        <v>53340</v>
      </c>
    </row>
    <row r="102" spans="1:14" x14ac:dyDescent="0.25">
      <c r="A102" t="s">
        <v>129</v>
      </c>
      <c r="B102" t="s">
        <v>12</v>
      </c>
      <c r="C102" t="str">
        <f>IF(OR(B102="", ISBLANK(B102)), "Undisclosed", B102)</f>
        <v>Female</v>
      </c>
      <c r="D102" t="s">
        <v>30</v>
      </c>
      <c r="E102" s="23">
        <v>97120</v>
      </c>
      <c r="F102" s="23">
        <v>97120</v>
      </c>
      <c r="G102" s="9" t="str">
        <f t="shared" si="8"/>
        <v>Compliant</v>
      </c>
      <c r="H102" s="24" t="str">
        <f t="shared" si="9"/>
        <v>₦90,000 - ₦99,999</v>
      </c>
      <c r="I102" t="s">
        <v>20</v>
      </c>
      <c r="J102" s="5" t="s">
        <v>27</v>
      </c>
      <c r="K102" s="7">
        <f t="shared" si="10"/>
        <v>3</v>
      </c>
      <c r="L102" s="7">
        <f t="shared" si="11"/>
        <v>0.1</v>
      </c>
      <c r="M102" s="23">
        <f t="shared" si="12"/>
        <v>9712</v>
      </c>
      <c r="N102" s="23">
        <f t="shared" si="13"/>
        <v>106832</v>
      </c>
    </row>
    <row r="103" spans="1:14" x14ac:dyDescent="0.25">
      <c r="A103" t="s">
        <v>130</v>
      </c>
      <c r="B103" t="s">
        <v>7</v>
      </c>
      <c r="C103" t="str">
        <f>IF(OR(B103="", ISBLANK(B103)), "Undisclosed", B103)</f>
        <v>Male</v>
      </c>
      <c r="D103" t="s">
        <v>22</v>
      </c>
      <c r="E103" s="23">
        <v>58840</v>
      </c>
      <c r="F103" s="23">
        <v>58840</v>
      </c>
      <c r="G103" s="9" t="str">
        <f t="shared" si="8"/>
        <v>Below Minimum</v>
      </c>
      <c r="H103" s="24" t="str">
        <f t="shared" si="9"/>
        <v>₦50,000 - ₦59,999</v>
      </c>
      <c r="I103" t="s">
        <v>16</v>
      </c>
      <c r="J103" s="5" t="s">
        <v>27</v>
      </c>
      <c r="K103" s="7">
        <f t="shared" si="10"/>
        <v>3</v>
      </c>
      <c r="L103" s="7">
        <f t="shared" si="11"/>
        <v>0.1</v>
      </c>
      <c r="M103" s="23">
        <f t="shared" si="12"/>
        <v>5884</v>
      </c>
      <c r="N103" s="23">
        <f t="shared" si="13"/>
        <v>64724</v>
      </c>
    </row>
    <row r="104" spans="1:14" x14ac:dyDescent="0.25">
      <c r="A104" t="s">
        <v>131</v>
      </c>
      <c r="B104" t="s">
        <v>12</v>
      </c>
      <c r="C104" t="str">
        <f>IF(OR(B104="", ISBLANK(B104)), "Undisclosed", B104)</f>
        <v>Female</v>
      </c>
      <c r="D104" t="s">
        <v>33</v>
      </c>
      <c r="E104" s="23">
        <v>77060</v>
      </c>
      <c r="F104" s="23">
        <v>77060</v>
      </c>
      <c r="G104" s="9" t="str">
        <f t="shared" si="8"/>
        <v>Below Minimum</v>
      </c>
      <c r="H104" s="24" t="str">
        <f t="shared" si="9"/>
        <v>₦70,000 - ₦79,999</v>
      </c>
      <c r="I104" t="s">
        <v>20</v>
      </c>
      <c r="J104" s="5" t="s">
        <v>14</v>
      </c>
      <c r="K104" s="7">
        <f t="shared" si="10"/>
        <v>4</v>
      </c>
      <c r="L104" s="7">
        <f t="shared" si="11"/>
        <v>0.15</v>
      </c>
      <c r="M104" s="23">
        <f t="shared" si="12"/>
        <v>11559</v>
      </c>
      <c r="N104" s="23">
        <f t="shared" si="13"/>
        <v>88619</v>
      </c>
    </row>
    <row r="105" spans="1:14" x14ac:dyDescent="0.25">
      <c r="A105" t="s">
        <v>132</v>
      </c>
      <c r="B105" t="s">
        <v>12</v>
      </c>
      <c r="C105" t="s">
        <v>969</v>
      </c>
      <c r="D105" t="s">
        <v>979</v>
      </c>
      <c r="E105" s="23">
        <v>81180</v>
      </c>
      <c r="F105" s="23">
        <v>81180</v>
      </c>
      <c r="G105" s="9" t="str">
        <f t="shared" si="8"/>
        <v>Below Minimum</v>
      </c>
      <c r="H105" s="24" t="str">
        <f t="shared" si="9"/>
        <v>₦80,000 - ₦89,999</v>
      </c>
      <c r="I105" t="s">
        <v>20</v>
      </c>
      <c r="J105" t="s">
        <v>27</v>
      </c>
      <c r="K105" s="7">
        <f t="shared" si="10"/>
        <v>3</v>
      </c>
      <c r="L105" s="7">
        <f t="shared" si="11"/>
        <v>0.1</v>
      </c>
      <c r="M105" s="23">
        <f t="shared" si="12"/>
        <v>8118</v>
      </c>
      <c r="N105" s="23">
        <f t="shared" si="13"/>
        <v>89298</v>
      </c>
    </row>
    <row r="106" spans="1:14" x14ac:dyDescent="0.25">
      <c r="A106" t="s">
        <v>133</v>
      </c>
      <c r="B106" t="s">
        <v>7</v>
      </c>
      <c r="C106" t="str">
        <f>IF(OR(B106="", ISBLANK(B106)), "Undisclosed", B106)</f>
        <v>Male</v>
      </c>
      <c r="D106" t="s">
        <v>22</v>
      </c>
      <c r="E106" s="23">
        <v>90080</v>
      </c>
      <c r="F106" s="23">
        <v>90080</v>
      </c>
      <c r="G106" s="9" t="str">
        <f t="shared" si="8"/>
        <v>Compliant</v>
      </c>
      <c r="H106" s="24" t="str">
        <f t="shared" si="9"/>
        <v>₦90,000 - ₦99,999</v>
      </c>
      <c r="I106" t="s">
        <v>20</v>
      </c>
      <c r="J106" s="5" t="s">
        <v>27</v>
      </c>
      <c r="K106" s="7">
        <f t="shared" si="10"/>
        <v>3</v>
      </c>
      <c r="L106" s="7">
        <f t="shared" si="11"/>
        <v>0.1</v>
      </c>
      <c r="M106" s="23">
        <f t="shared" si="12"/>
        <v>9008</v>
      </c>
      <c r="N106" s="23">
        <f t="shared" si="13"/>
        <v>99088</v>
      </c>
    </row>
    <row r="107" spans="1:14" x14ac:dyDescent="0.25">
      <c r="A107" t="s">
        <v>134</v>
      </c>
      <c r="B107" t="s">
        <v>7</v>
      </c>
      <c r="C107" t="s">
        <v>969</v>
      </c>
      <c r="D107" t="s">
        <v>36</v>
      </c>
      <c r="E107" s="23">
        <f>E106</f>
        <v>90080</v>
      </c>
      <c r="F107" s="23">
        <v>90080</v>
      </c>
      <c r="G107" s="9" t="str">
        <f t="shared" si="8"/>
        <v>Compliant</v>
      </c>
      <c r="H107" s="24" t="str">
        <f t="shared" si="9"/>
        <v>₦90,000 - ₦99,999</v>
      </c>
      <c r="I107" t="s">
        <v>9</v>
      </c>
      <c r="J107" t="s">
        <v>27</v>
      </c>
      <c r="K107" s="7">
        <f t="shared" si="10"/>
        <v>3</v>
      </c>
      <c r="L107" s="7">
        <f t="shared" si="11"/>
        <v>0.1</v>
      </c>
      <c r="M107" s="23">
        <f t="shared" si="12"/>
        <v>9008</v>
      </c>
      <c r="N107" s="23">
        <f t="shared" si="13"/>
        <v>99088</v>
      </c>
    </row>
    <row r="108" spans="1:14" x14ac:dyDescent="0.25">
      <c r="A108" t="s">
        <v>135</v>
      </c>
      <c r="B108" t="s">
        <v>7</v>
      </c>
      <c r="C108" t="str">
        <f t="shared" ref="C108:C115" si="15">IF(OR(B108="", ISBLANK(B108)), "Undisclosed", B108)</f>
        <v>Male</v>
      </c>
      <c r="D108" t="s">
        <v>36</v>
      </c>
      <c r="E108" s="23">
        <v>35830</v>
      </c>
      <c r="F108" s="23">
        <v>35830</v>
      </c>
      <c r="G108" s="9" t="str">
        <f t="shared" si="8"/>
        <v>Below Minimum</v>
      </c>
      <c r="H108" s="24" t="str">
        <f t="shared" si="9"/>
        <v>₦30,000 - ₦39,999</v>
      </c>
      <c r="I108" t="s">
        <v>20</v>
      </c>
      <c r="J108" s="5" t="s">
        <v>27</v>
      </c>
      <c r="K108" s="7">
        <f t="shared" si="10"/>
        <v>3</v>
      </c>
      <c r="L108" s="7">
        <f t="shared" si="11"/>
        <v>0.1</v>
      </c>
      <c r="M108" s="23">
        <f t="shared" si="12"/>
        <v>3583</v>
      </c>
      <c r="N108" s="23">
        <f t="shared" si="13"/>
        <v>39413</v>
      </c>
    </row>
    <row r="109" spans="1:14" x14ac:dyDescent="0.25">
      <c r="A109" t="s">
        <v>136</v>
      </c>
      <c r="B109" t="s">
        <v>7</v>
      </c>
      <c r="C109" t="str">
        <f t="shared" si="15"/>
        <v>Male</v>
      </c>
      <c r="D109" t="s">
        <v>19</v>
      </c>
      <c r="E109" s="23">
        <v>37110</v>
      </c>
      <c r="F109" s="23">
        <v>37110</v>
      </c>
      <c r="G109" s="9" t="str">
        <f t="shared" si="8"/>
        <v>Below Minimum</v>
      </c>
      <c r="H109" s="24" t="str">
        <f t="shared" si="9"/>
        <v>₦30,000 - ₦39,999</v>
      </c>
      <c r="I109" t="s">
        <v>20</v>
      </c>
      <c r="J109" s="5" t="s">
        <v>27</v>
      </c>
      <c r="K109" s="7">
        <f t="shared" si="10"/>
        <v>3</v>
      </c>
      <c r="L109" s="7">
        <f t="shared" si="11"/>
        <v>0.1</v>
      </c>
      <c r="M109" s="23">
        <f t="shared" si="12"/>
        <v>3711</v>
      </c>
      <c r="N109" s="23">
        <f t="shared" si="13"/>
        <v>40821</v>
      </c>
    </row>
    <row r="110" spans="1:14" x14ac:dyDescent="0.25">
      <c r="A110" t="s">
        <v>137</v>
      </c>
      <c r="B110" t="s">
        <v>7</v>
      </c>
      <c r="C110" t="str">
        <f t="shared" si="15"/>
        <v>Male</v>
      </c>
      <c r="D110" t="s">
        <v>41</v>
      </c>
      <c r="E110" s="23">
        <v>112780</v>
      </c>
      <c r="F110" s="23">
        <v>112780</v>
      </c>
      <c r="G110" s="9" t="str">
        <f t="shared" si="8"/>
        <v>Compliant</v>
      </c>
      <c r="H110" s="24" t="str">
        <f t="shared" si="9"/>
        <v>₦110,000 - ₦119,999</v>
      </c>
      <c r="I110" t="s">
        <v>16</v>
      </c>
      <c r="J110" s="5" t="s">
        <v>23</v>
      </c>
      <c r="K110" s="7">
        <f t="shared" si="10"/>
        <v>2</v>
      </c>
      <c r="L110" s="7">
        <f t="shared" si="11"/>
        <v>0.05</v>
      </c>
      <c r="M110" s="23">
        <f t="shared" si="12"/>
        <v>5639</v>
      </c>
      <c r="N110" s="23">
        <f t="shared" si="13"/>
        <v>118419</v>
      </c>
    </row>
    <row r="111" spans="1:14" x14ac:dyDescent="0.25">
      <c r="A111" t="s">
        <v>138</v>
      </c>
      <c r="B111" t="s">
        <v>12</v>
      </c>
      <c r="C111" t="str">
        <f t="shared" si="15"/>
        <v>Female</v>
      </c>
      <c r="D111" t="s">
        <v>13</v>
      </c>
      <c r="E111" s="23">
        <v>96000</v>
      </c>
      <c r="F111" s="23">
        <v>96000</v>
      </c>
      <c r="G111" s="9" t="str">
        <f t="shared" si="8"/>
        <v>Compliant</v>
      </c>
      <c r="H111" s="24" t="str">
        <f t="shared" si="9"/>
        <v>₦90,000 - ₦99,999</v>
      </c>
      <c r="I111" t="s">
        <v>20</v>
      </c>
      <c r="J111" s="5" t="s">
        <v>27</v>
      </c>
      <c r="K111" s="7">
        <f t="shared" si="10"/>
        <v>3</v>
      </c>
      <c r="L111" s="7">
        <f t="shared" si="11"/>
        <v>0.1</v>
      </c>
      <c r="M111" s="23">
        <f t="shared" si="12"/>
        <v>9600</v>
      </c>
      <c r="N111" s="23">
        <f t="shared" si="13"/>
        <v>105600</v>
      </c>
    </row>
    <row r="112" spans="1:14" x14ac:dyDescent="0.25">
      <c r="A112" t="s">
        <v>139</v>
      </c>
      <c r="B112" t="s">
        <v>12</v>
      </c>
      <c r="C112" t="str">
        <f t="shared" si="15"/>
        <v>Female</v>
      </c>
      <c r="D112" t="s">
        <v>36</v>
      </c>
      <c r="E112" s="23">
        <v>112550</v>
      </c>
      <c r="F112" s="23">
        <v>112550</v>
      </c>
      <c r="G112" s="9" t="str">
        <f t="shared" si="8"/>
        <v>Compliant</v>
      </c>
      <c r="H112" s="24" t="str">
        <f t="shared" si="9"/>
        <v>₦110,000 - ₦119,999</v>
      </c>
      <c r="I112" t="s">
        <v>20</v>
      </c>
      <c r="J112" s="5" t="s">
        <v>27</v>
      </c>
      <c r="K112" s="7">
        <f t="shared" si="10"/>
        <v>3</v>
      </c>
      <c r="L112" s="7">
        <f t="shared" si="11"/>
        <v>0.1</v>
      </c>
      <c r="M112" s="23">
        <f t="shared" si="12"/>
        <v>11255</v>
      </c>
      <c r="N112" s="23">
        <f t="shared" si="13"/>
        <v>123805</v>
      </c>
    </row>
    <row r="113" spans="1:14" x14ac:dyDescent="0.25">
      <c r="A113" t="s">
        <v>140</v>
      </c>
      <c r="B113" t="s">
        <v>7</v>
      </c>
      <c r="C113" t="str">
        <f t="shared" si="15"/>
        <v>Male</v>
      </c>
      <c r="D113" t="s">
        <v>41</v>
      </c>
      <c r="E113" s="23">
        <v>88330</v>
      </c>
      <c r="F113" s="23">
        <v>88330</v>
      </c>
      <c r="G113" s="9" t="str">
        <f t="shared" si="8"/>
        <v>Below Minimum</v>
      </c>
      <c r="H113" s="24" t="str">
        <f t="shared" si="9"/>
        <v>₦80,000 - ₦89,999</v>
      </c>
      <c r="I113" t="s">
        <v>20</v>
      </c>
      <c r="J113" s="5" t="s">
        <v>23</v>
      </c>
      <c r="K113" s="7">
        <f t="shared" si="10"/>
        <v>2</v>
      </c>
      <c r="L113" s="7">
        <f t="shared" si="11"/>
        <v>0.05</v>
      </c>
      <c r="M113" s="23">
        <f t="shared" si="12"/>
        <v>4416.5</v>
      </c>
      <c r="N113" s="23">
        <f t="shared" si="13"/>
        <v>92746.5</v>
      </c>
    </row>
    <row r="114" spans="1:14" x14ac:dyDescent="0.25">
      <c r="A114" t="s">
        <v>141</v>
      </c>
      <c r="B114" t="s">
        <v>12</v>
      </c>
      <c r="C114" t="str">
        <f t="shared" si="15"/>
        <v>Female</v>
      </c>
      <c r="D114" t="s">
        <v>41</v>
      </c>
      <c r="E114" s="23">
        <v>116770</v>
      </c>
      <c r="F114" s="23">
        <v>116770</v>
      </c>
      <c r="G114" s="9" t="str">
        <f t="shared" si="8"/>
        <v>Compliant</v>
      </c>
      <c r="H114" s="24" t="str">
        <f t="shared" si="9"/>
        <v>₦110,000 - ₦119,999</v>
      </c>
      <c r="I114" t="s">
        <v>9</v>
      </c>
      <c r="J114" s="5" t="s">
        <v>14</v>
      </c>
      <c r="K114" s="7">
        <f t="shared" si="10"/>
        <v>4</v>
      </c>
      <c r="L114" s="7">
        <f t="shared" si="11"/>
        <v>0.15</v>
      </c>
      <c r="M114" s="23">
        <f t="shared" si="12"/>
        <v>17515.5</v>
      </c>
      <c r="N114" s="23">
        <f t="shared" si="13"/>
        <v>134285.5</v>
      </c>
    </row>
    <row r="115" spans="1:14" x14ac:dyDescent="0.25">
      <c r="A115" t="s">
        <v>142</v>
      </c>
      <c r="B115" t="s">
        <v>7</v>
      </c>
      <c r="C115" t="str">
        <f t="shared" si="15"/>
        <v>Male</v>
      </c>
      <c r="D115" t="s">
        <v>66</v>
      </c>
      <c r="E115" s="23">
        <v>40270</v>
      </c>
      <c r="F115" s="23">
        <v>40270</v>
      </c>
      <c r="G115" s="9" t="str">
        <f t="shared" si="8"/>
        <v>Below Minimum</v>
      </c>
      <c r="H115" s="24" t="str">
        <f t="shared" si="9"/>
        <v>₦40,000 - ₦49,999</v>
      </c>
      <c r="I115" t="s">
        <v>20</v>
      </c>
      <c r="J115" s="5" t="s">
        <v>27</v>
      </c>
      <c r="K115" s="7">
        <f t="shared" si="10"/>
        <v>3</v>
      </c>
      <c r="L115" s="7">
        <f t="shared" si="11"/>
        <v>0.1</v>
      </c>
      <c r="M115" s="23">
        <f t="shared" si="12"/>
        <v>4027</v>
      </c>
      <c r="N115" s="23">
        <f t="shared" si="13"/>
        <v>44297</v>
      </c>
    </row>
    <row r="116" spans="1:14" x14ac:dyDescent="0.25">
      <c r="A116" t="s">
        <v>143</v>
      </c>
      <c r="B116" t="s">
        <v>969</v>
      </c>
      <c r="C116" t="s">
        <v>969</v>
      </c>
      <c r="D116" t="s">
        <v>33</v>
      </c>
      <c r="E116" s="23">
        <f>E115</f>
        <v>40270</v>
      </c>
      <c r="F116" s="23">
        <v>40270</v>
      </c>
      <c r="G116" s="9" t="str">
        <f t="shared" si="8"/>
        <v>Below Minimum</v>
      </c>
      <c r="H116" s="24" t="str">
        <f t="shared" si="9"/>
        <v>₦40,000 - ₦49,999</v>
      </c>
      <c r="I116" t="s">
        <v>20</v>
      </c>
      <c r="J116" t="s">
        <v>27</v>
      </c>
      <c r="K116" s="7">
        <f t="shared" si="10"/>
        <v>3</v>
      </c>
      <c r="L116" s="7">
        <f t="shared" si="11"/>
        <v>0.1</v>
      </c>
      <c r="M116" s="23">
        <f t="shared" si="12"/>
        <v>4027</v>
      </c>
      <c r="N116" s="23">
        <f t="shared" si="13"/>
        <v>44297</v>
      </c>
    </row>
    <row r="117" spans="1:14" x14ac:dyDescent="0.25">
      <c r="A117" t="s">
        <v>144</v>
      </c>
      <c r="B117" t="s">
        <v>12</v>
      </c>
      <c r="C117" t="str">
        <f t="shared" ref="C117:C127" si="16">IF(OR(B117="", ISBLANK(B117)), "Undisclosed", B117)</f>
        <v>Female</v>
      </c>
      <c r="D117" t="s">
        <v>33</v>
      </c>
      <c r="E117" s="23">
        <v>96640</v>
      </c>
      <c r="F117" s="23">
        <v>96640</v>
      </c>
      <c r="G117" s="9" t="str">
        <f t="shared" si="8"/>
        <v>Compliant</v>
      </c>
      <c r="H117" s="24" t="str">
        <f t="shared" si="9"/>
        <v>₦90,000 - ₦99,999</v>
      </c>
      <c r="I117" t="s">
        <v>20</v>
      </c>
      <c r="J117" s="5" t="s">
        <v>10</v>
      </c>
      <c r="K117" s="7">
        <f t="shared" si="10"/>
        <v>5</v>
      </c>
      <c r="L117" s="7">
        <f t="shared" si="11"/>
        <v>0.2</v>
      </c>
      <c r="M117" s="23">
        <f t="shared" si="12"/>
        <v>19328</v>
      </c>
      <c r="N117" s="23">
        <f t="shared" si="13"/>
        <v>115968</v>
      </c>
    </row>
    <row r="118" spans="1:14" x14ac:dyDescent="0.25">
      <c r="A118" t="s">
        <v>145</v>
      </c>
      <c r="B118" t="s">
        <v>12</v>
      </c>
      <c r="C118" t="str">
        <f t="shared" si="16"/>
        <v>Female</v>
      </c>
      <c r="D118" t="s">
        <v>33</v>
      </c>
      <c r="E118" s="23">
        <v>118100</v>
      </c>
      <c r="F118" s="23">
        <v>118100</v>
      </c>
      <c r="G118" s="9" t="str">
        <f t="shared" si="8"/>
        <v>Compliant</v>
      </c>
      <c r="H118" s="24" t="str">
        <f t="shared" si="9"/>
        <v>₦110,000 - ₦119,999</v>
      </c>
      <c r="I118" t="s">
        <v>9</v>
      </c>
      <c r="J118" s="5" t="s">
        <v>27</v>
      </c>
      <c r="K118" s="7">
        <f t="shared" si="10"/>
        <v>3</v>
      </c>
      <c r="L118" s="7">
        <f t="shared" si="11"/>
        <v>0.1</v>
      </c>
      <c r="M118" s="23">
        <f t="shared" si="12"/>
        <v>11810</v>
      </c>
      <c r="N118" s="23">
        <f t="shared" si="13"/>
        <v>129910</v>
      </c>
    </row>
    <row r="119" spans="1:14" x14ac:dyDescent="0.25">
      <c r="A119" t="s">
        <v>146</v>
      </c>
      <c r="B119" t="s">
        <v>7</v>
      </c>
      <c r="C119" t="str">
        <f t="shared" si="16"/>
        <v>Male</v>
      </c>
      <c r="D119" t="s">
        <v>13</v>
      </c>
      <c r="E119" s="23">
        <v>43600</v>
      </c>
      <c r="F119" s="23">
        <v>43600</v>
      </c>
      <c r="G119" s="9" t="str">
        <f t="shared" si="8"/>
        <v>Below Minimum</v>
      </c>
      <c r="H119" s="24" t="str">
        <f t="shared" si="9"/>
        <v>₦40,000 - ₦49,999</v>
      </c>
      <c r="I119" t="s">
        <v>16</v>
      </c>
      <c r="J119" s="5" t="s">
        <v>27</v>
      </c>
      <c r="K119" s="7">
        <f t="shared" si="10"/>
        <v>3</v>
      </c>
      <c r="L119" s="7">
        <f t="shared" si="11"/>
        <v>0.1</v>
      </c>
      <c r="M119" s="23">
        <f t="shared" si="12"/>
        <v>4360</v>
      </c>
      <c r="N119" s="23">
        <f t="shared" si="13"/>
        <v>47960</v>
      </c>
    </row>
    <row r="120" spans="1:14" x14ac:dyDescent="0.25">
      <c r="A120" t="s">
        <v>147</v>
      </c>
      <c r="B120" t="s">
        <v>12</v>
      </c>
      <c r="C120" t="str">
        <f t="shared" si="16"/>
        <v>Female</v>
      </c>
      <c r="D120" t="s">
        <v>19</v>
      </c>
      <c r="E120" s="23">
        <v>54520</v>
      </c>
      <c r="F120" s="23">
        <v>54520</v>
      </c>
      <c r="G120" s="9" t="str">
        <f t="shared" si="8"/>
        <v>Below Minimum</v>
      </c>
      <c r="H120" s="24" t="str">
        <f t="shared" si="9"/>
        <v>₦50,000 - ₦59,999</v>
      </c>
      <c r="I120" t="s">
        <v>16</v>
      </c>
      <c r="J120" s="5" t="s">
        <v>23</v>
      </c>
      <c r="K120" s="7">
        <f t="shared" si="10"/>
        <v>2</v>
      </c>
      <c r="L120" s="7">
        <f t="shared" si="11"/>
        <v>0.05</v>
      </c>
      <c r="M120" s="23">
        <f t="shared" si="12"/>
        <v>2726</v>
      </c>
      <c r="N120" s="23">
        <f t="shared" si="13"/>
        <v>57246</v>
      </c>
    </row>
    <row r="121" spans="1:14" x14ac:dyDescent="0.25">
      <c r="A121" t="s">
        <v>148</v>
      </c>
      <c r="B121" t="s">
        <v>12</v>
      </c>
      <c r="C121" t="str">
        <f t="shared" si="16"/>
        <v>Female</v>
      </c>
      <c r="D121" t="s">
        <v>49</v>
      </c>
      <c r="E121" s="23">
        <v>57750</v>
      </c>
      <c r="F121" s="23">
        <v>57750</v>
      </c>
      <c r="G121" s="9" t="str">
        <f t="shared" si="8"/>
        <v>Below Minimum</v>
      </c>
      <c r="H121" s="24" t="str">
        <f t="shared" si="9"/>
        <v>₦50,000 - ₦59,999</v>
      </c>
      <c r="I121" t="s">
        <v>16</v>
      </c>
      <c r="J121" s="5" t="s">
        <v>27</v>
      </c>
      <c r="K121" s="7">
        <f t="shared" si="10"/>
        <v>3</v>
      </c>
      <c r="L121" s="7">
        <f t="shared" si="11"/>
        <v>0.1</v>
      </c>
      <c r="M121" s="23">
        <f t="shared" si="12"/>
        <v>5775</v>
      </c>
      <c r="N121" s="23">
        <f t="shared" si="13"/>
        <v>63525</v>
      </c>
    </row>
    <row r="122" spans="1:14" x14ac:dyDescent="0.25">
      <c r="A122" t="s">
        <v>149</v>
      </c>
      <c r="B122" t="s">
        <v>12</v>
      </c>
      <c r="C122" t="str">
        <f t="shared" si="16"/>
        <v>Female</v>
      </c>
      <c r="D122" t="s">
        <v>41</v>
      </c>
      <c r="E122" s="23">
        <v>99970</v>
      </c>
      <c r="F122" s="23">
        <v>99970</v>
      </c>
      <c r="G122" s="9" t="str">
        <f t="shared" si="8"/>
        <v>Compliant</v>
      </c>
      <c r="H122" s="24" t="str">
        <f t="shared" si="9"/>
        <v>₦90,000 - ₦99,999</v>
      </c>
      <c r="I122" t="s">
        <v>9</v>
      </c>
      <c r="J122" s="5" t="s">
        <v>27</v>
      </c>
      <c r="K122" s="7">
        <f t="shared" si="10"/>
        <v>3</v>
      </c>
      <c r="L122" s="7">
        <f t="shared" si="11"/>
        <v>0.1</v>
      </c>
      <c r="M122" s="23">
        <f t="shared" si="12"/>
        <v>9997</v>
      </c>
      <c r="N122" s="23">
        <f t="shared" si="13"/>
        <v>109967</v>
      </c>
    </row>
    <row r="123" spans="1:14" x14ac:dyDescent="0.25">
      <c r="A123" t="s">
        <v>150</v>
      </c>
      <c r="B123" t="s">
        <v>7</v>
      </c>
      <c r="C123" t="str">
        <f t="shared" si="16"/>
        <v>Male</v>
      </c>
      <c r="D123" t="s">
        <v>8</v>
      </c>
      <c r="E123" s="23">
        <v>62200</v>
      </c>
      <c r="F123" s="23">
        <v>62200</v>
      </c>
      <c r="G123" s="9" t="str">
        <f t="shared" si="8"/>
        <v>Below Minimum</v>
      </c>
      <c r="H123" s="24" t="str">
        <f t="shared" si="9"/>
        <v>₦60,000 - ₦69,999</v>
      </c>
      <c r="I123" t="s">
        <v>20</v>
      </c>
      <c r="J123" s="5" t="s">
        <v>10</v>
      </c>
      <c r="K123" s="7">
        <f t="shared" si="10"/>
        <v>5</v>
      </c>
      <c r="L123" s="7">
        <f t="shared" si="11"/>
        <v>0.2</v>
      </c>
      <c r="M123" s="23">
        <f t="shared" si="12"/>
        <v>12440</v>
      </c>
      <c r="N123" s="23">
        <f t="shared" si="13"/>
        <v>74640</v>
      </c>
    </row>
    <row r="124" spans="1:14" x14ac:dyDescent="0.25">
      <c r="A124" t="s">
        <v>151</v>
      </c>
      <c r="B124" t="s">
        <v>7</v>
      </c>
      <c r="C124" t="str">
        <f t="shared" si="16"/>
        <v>Male</v>
      </c>
      <c r="D124" t="s">
        <v>26</v>
      </c>
      <c r="E124" s="23">
        <v>42990</v>
      </c>
      <c r="F124" s="23">
        <v>42990</v>
      </c>
      <c r="G124" s="9" t="str">
        <f t="shared" si="8"/>
        <v>Below Minimum</v>
      </c>
      <c r="H124" s="24" t="str">
        <f t="shared" si="9"/>
        <v>₦40,000 - ₦49,999</v>
      </c>
      <c r="I124" t="s">
        <v>20</v>
      </c>
      <c r="J124" s="5" t="s">
        <v>27</v>
      </c>
      <c r="K124" s="7">
        <f t="shared" si="10"/>
        <v>3</v>
      </c>
      <c r="L124" s="7">
        <f t="shared" si="11"/>
        <v>0.1</v>
      </c>
      <c r="M124" s="23">
        <f t="shared" si="12"/>
        <v>4299</v>
      </c>
      <c r="N124" s="23">
        <f t="shared" si="13"/>
        <v>47289</v>
      </c>
    </row>
    <row r="125" spans="1:14" x14ac:dyDescent="0.25">
      <c r="A125" t="s">
        <v>152</v>
      </c>
      <c r="B125" t="s">
        <v>7</v>
      </c>
      <c r="C125" t="str">
        <f t="shared" si="16"/>
        <v>Male</v>
      </c>
      <c r="D125" t="s">
        <v>22</v>
      </c>
      <c r="E125" s="23">
        <v>117810</v>
      </c>
      <c r="F125" s="23">
        <v>117810</v>
      </c>
      <c r="G125" s="9" t="str">
        <f t="shared" si="8"/>
        <v>Compliant</v>
      </c>
      <c r="H125" s="24" t="str">
        <f t="shared" si="9"/>
        <v>₦110,000 - ₦119,999</v>
      </c>
      <c r="I125" t="s">
        <v>16</v>
      </c>
      <c r="J125" s="5" t="s">
        <v>27</v>
      </c>
      <c r="K125" s="7">
        <f t="shared" si="10"/>
        <v>3</v>
      </c>
      <c r="L125" s="7">
        <f t="shared" si="11"/>
        <v>0.1</v>
      </c>
      <c r="M125" s="23">
        <f t="shared" si="12"/>
        <v>11781</v>
      </c>
      <c r="N125" s="23">
        <f t="shared" si="13"/>
        <v>129591</v>
      </c>
    </row>
    <row r="126" spans="1:14" x14ac:dyDescent="0.25">
      <c r="A126" t="s">
        <v>153</v>
      </c>
      <c r="B126" t="s">
        <v>7</v>
      </c>
      <c r="C126" t="str">
        <f t="shared" si="16"/>
        <v>Male</v>
      </c>
      <c r="D126" t="s">
        <v>30</v>
      </c>
      <c r="E126" s="23">
        <v>58130</v>
      </c>
      <c r="F126" s="23">
        <v>58130</v>
      </c>
      <c r="G126" s="9" t="str">
        <f t="shared" si="8"/>
        <v>Below Minimum</v>
      </c>
      <c r="H126" s="24" t="str">
        <f t="shared" si="9"/>
        <v>₦50,000 - ₦59,999</v>
      </c>
      <c r="I126" t="s">
        <v>20</v>
      </c>
      <c r="J126" s="5" t="s">
        <v>27</v>
      </c>
      <c r="K126" s="7">
        <f t="shared" si="10"/>
        <v>3</v>
      </c>
      <c r="L126" s="7">
        <f t="shared" si="11"/>
        <v>0.1</v>
      </c>
      <c r="M126" s="23">
        <f t="shared" si="12"/>
        <v>5813</v>
      </c>
      <c r="N126" s="23">
        <f t="shared" si="13"/>
        <v>63943</v>
      </c>
    </row>
    <row r="127" spans="1:14" x14ac:dyDescent="0.25">
      <c r="A127" t="s">
        <v>154</v>
      </c>
      <c r="B127" t="s">
        <v>7</v>
      </c>
      <c r="C127" t="str">
        <f t="shared" si="16"/>
        <v>Male</v>
      </c>
      <c r="D127" t="s">
        <v>30</v>
      </c>
      <c r="E127" s="23">
        <v>86840</v>
      </c>
      <c r="F127" s="23">
        <v>86840</v>
      </c>
      <c r="G127" s="9" t="str">
        <f t="shared" si="8"/>
        <v>Below Minimum</v>
      </c>
      <c r="H127" s="24" t="str">
        <f t="shared" si="9"/>
        <v>₦80,000 - ₦89,999</v>
      </c>
      <c r="I127" t="s">
        <v>16</v>
      </c>
      <c r="J127" s="5" t="s">
        <v>27</v>
      </c>
      <c r="K127" s="7">
        <f t="shared" si="10"/>
        <v>3</v>
      </c>
      <c r="L127" s="7">
        <f t="shared" si="11"/>
        <v>0.1</v>
      </c>
      <c r="M127" s="23">
        <f t="shared" si="12"/>
        <v>8684</v>
      </c>
      <c r="N127" s="23">
        <f t="shared" si="13"/>
        <v>95524</v>
      </c>
    </row>
    <row r="128" spans="1:14" x14ac:dyDescent="0.25">
      <c r="A128" t="s">
        <v>155</v>
      </c>
      <c r="B128" t="s">
        <v>12</v>
      </c>
      <c r="C128" t="s">
        <v>969</v>
      </c>
      <c r="D128" t="s">
        <v>52</v>
      </c>
      <c r="E128" s="23">
        <f>E127</f>
        <v>86840</v>
      </c>
      <c r="F128" s="23">
        <v>86840</v>
      </c>
      <c r="G128" s="9" t="str">
        <f t="shared" si="8"/>
        <v>Below Minimum</v>
      </c>
      <c r="H128" s="24" t="str">
        <f t="shared" si="9"/>
        <v>₦80,000 - ₦89,999</v>
      </c>
      <c r="I128" t="s">
        <v>16</v>
      </c>
      <c r="J128" t="s">
        <v>27</v>
      </c>
      <c r="K128" s="7">
        <f t="shared" si="10"/>
        <v>3</v>
      </c>
      <c r="L128" s="7">
        <f t="shared" si="11"/>
        <v>0.1</v>
      </c>
      <c r="M128" s="23">
        <f t="shared" si="12"/>
        <v>8684</v>
      </c>
      <c r="N128" s="23">
        <f t="shared" si="13"/>
        <v>95524</v>
      </c>
    </row>
    <row r="129" spans="1:14" x14ac:dyDescent="0.25">
      <c r="A129" t="s">
        <v>156</v>
      </c>
      <c r="B129" t="s">
        <v>12</v>
      </c>
      <c r="C129" t="str">
        <f>IF(OR(B129="", ISBLANK(B129)), "Undisclosed", B129)</f>
        <v>Female</v>
      </c>
      <c r="D129" t="s">
        <v>36</v>
      </c>
      <c r="E129" s="23">
        <v>41700</v>
      </c>
      <c r="F129" s="23">
        <v>41700</v>
      </c>
      <c r="G129" s="9" t="str">
        <f t="shared" si="8"/>
        <v>Below Minimum</v>
      </c>
      <c r="H129" s="24" t="str">
        <f t="shared" si="9"/>
        <v>₦40,000 - ₦49,999</v>
      </c>
      <c r="I129" t="s">
        <v>9</v>
      </c>
      <c r="J129" s="5" t="s">
        <v>14</v>
      </c>
      <c r="K129" s="7">
        <f t="shared" si="10"/>
        <v>4</v>
      </c>
      <c r="L129" s="7">
        <f t="shared" si="11"/>
        <v>0.15</v>
      </c>
      <c r="M129" s="23">
        <f t="shared" si="12"/>
        <v>6255</v>
      </c>
      <c r="N129" s="23">
        <f t="shared" si="13"/>
        <v>47955</v>
      </c>
    </row>
    <row r="130" spans="1:14" x14ac:dyDescent="0.25">
      <c r="A130" t="s">
        <v>157</v>
      </c>
      <c r="B130" t="s">
        <v>7</v>
      </c>
      <c r="C130" t="s">
        <v>969</v>
      </c>
      <c r="D130" t="s">
        <v>19</v>
      </c>
      <c r="E130" s="23">
        <f>E129</f>
        <v>41700</v>
      </c>
      <c r="F130" s="23">
        <v>41700</v>
      </c>
      <c r="G130" s="9" t="str">
        <f t="shared" si="8"/>
        <v>Below Minimum</v>
      </c>
      <c r="H130" s="24" t="str">
        <f t="shared" si="9"/>
        <v>₦40,000 - ₦49,999</v>
      </c>
      <c r="I130" t="s">
        <v>16</v>
      </c>
      <c r="J130" t="s">
        <v>27</v>
      </c>
      <c r="K130" s="7">
        <f t="shared" si="10"/>
        <v>3</v>
      </c>
      <c r="L130" s="7">
        <f t="shared" si="11"/>
        <v>0.1</v>
      </c>
      <c r="M130" s="23">
        <f t="shared" si="12"/>
        <v>4170</v>
      </c>
      <c r="N130" s="23">
        <f t="shared" si="13"/>
        <v>45870</v>
      </c>
    </row>
    <row r="131" spans="1:14" x14ac:dyDescent="0.25">
      <c r="A131" t="s">
        <v>158</v>
      </c>
      <c r="B131" t="s">
        <v>7</v>
      </c>
      <c r="C131" t="str">
        <f t="shared" ref="C131:C152" si="17">IF(OR(B131="", ISBLANK(B131)), "Undisclosed", B131)</f>
        <v>Male</v>
      </c>
      <c r="D131" t="s">
        <v>26</v>
      </c>
      <c r="E131" s="23">
        <v>72880</v>
      </c>
      <c r="F131" s="23">
        <v>72880</v>
      </c>
      <c r="G131" s="9" t="str">
        <f t="shared" ref="G131:G194" si="18">IF(F131&gt;=90000, "Compliant", "Below Minimum")</f>
        <v>Below Minimum</v>
      </c>
      <c r="H131" s="24" t="str">
        <f t="shared" ref="H131:H194" si="19">TEXT(INT(F131/10000)*10000,"₦#,##0") &amp; " - " &amp; TEXT(INT(F131/10000)*10000 + 9999,"₦#,##0")</f>
        <v>₦70,000 - ₦79,999</v>
      </c>
      <c r="I131" t="s">
        <v>20</v>
      </c>
      <c r="J131" s="5" t="s">
        <v>27</v>
      </c>
      <c r="K131" s="7">
        <f t="shared" ref="K131:K194" si="20">IF(J131="Very Good", 5,
 IF(J131="Good", 4,
 IF(J131="Average", 3,
 IF(J131="Poor", 2, IF(J131="Very Poor", 1, IF(J131="Not Rated", 0))))))</f>
        <v>3</v>
      </c>
      <c r="L131" s="7">
        <f t="shared" ref="L131:L194" si="21">IF(K131=5, 0.2,
 IF(K131=4, 0.15,
 IF(K131=3, 0.1,
 IF(K131=2, 0.05,
 IF(K131=1, 0.02, IF(K131=0, 0))))))</f>
        <v>0.1</v>
      </c>
      <c r="M131" s="23">
        <f t="shared" ref="M131:M194" si="22">F131*L131</f>
        <v>7288</v>
      </c>
      <c r="N131" s="23">
        <f t="shared" ref="N131:N194" si="23">F131+M131</f>
        <v>80168</v>
      </c>
    </row>
    <row r="132" spans="1:14" x14ac:dyDescent="0.25">
      <c r="A132" t="s">
        <v>98</v>
      </c>
      <c r="B132" t="s">
        <v>7</v>
      </c>
      <c r="C132" t="str">
        <f t="shared" si="17"/>
        <v>Male</v>
      </c>
      <c r="D132" t="s">
        <v>49</v>
      </c>
      <c r="E132" s="23">
        <v>49670</v>
      </c>
      <c r="F132" s="23">
        <v>49670</v>
      </c>
      <c r="G132" s="9" t="str">
        <f t="shared" si="18"/>
        <v>Below Minimum</v>
      </c>
      <c r="H132" s="24" t="str">
        <f t="shared" si="19"/>
        <v>₦40,000 - ₦49,999</v>
      </c>
      <c r="I132" t="s">
        <v>16</v>
      </c>
      <c r="J132" s="5" t="s">
        <v>14</v>
      </c>
      <c r="K132" s="7">
        <f t="shared" si="20"/>
        <v>4</v>
      </c>
      <c r="L132" s="7">
        <f t="shared" si="21"/>
        <v>0.15</v>
      </c>
      <c r="M132" s="23">
        <f t="shared" si="22"/>
        <v>7450.5</v>
      </c>
      <c r="N132" s="23">
        <f t="shared" si="23"/>
        <v>57120.5</v>
      </c>
    </row>
    <row r="133" spans="1:14" x14ac:dyDescent="0.25">
      <c r="A133" t="s">
        <v>159</v>
      </c>
      <c r="B133" t="s">
        <v>7</v>
      </c>
      <c r="C133" t="str">
        <f t="shared" si="17"/>
        <v>Male</v>
      </c>
      <c r="D133" t="s">
        <v>52</v>
      </c>
      <c r="E133" s="23">
        <v>117150</v>
      </c>
      <c r="F133" s="23">
        <v>117150</v>
      </c>
      <c r="G133" s="9" t="str">
        <f t="shared" si="18"/>
        <v>Compliant</v>
      </c>
      <c r="H133" s="24" t="str">
        <f t="shared" si="19"/>
        <v>₦110,000 - ₦119,999</v>
      </c>
      <c r="I133" t="s">
        <v>16</v>
      </c>
      <c r="J133" s="5" t="s">
        <v>27</v>
      </c>
      <c r="K133" s="7">
        <f t="shared" si="20"/>
        <v>3</v>
      </c>
      <c r="L133" s="7">
        <f t="shared" si="21"/>
        <v>0.1</v>
      </c>
      <c r="M133" s="23">
        <f t="shared" si="22"/>
        <v>11715</v>
      </c>
      <c r="N133" s="23">
        <f t="shared" si="23"/>
        <v>128865</v>
      </c>
    </row>
    <row r="134" spans="1:14" x14ac:dyDescent="0.25">
      <c r="A134" t="s">
        <v>160</v>
      </c>
      <c r="B134" t="s">
        <v>7</v>
      </c>
      <c r="C134" t="str">
        <f t="shared" si="17"/>
        <v>Male</v>
      </c>
      <c r="D134" t="s">
        <v>26</v>
      </c>
      <c r="E134" s="23">
        <v>97020</v>
      </c>
      <c r="F134" s="23">
        <v>97020</v>
      </c>
      <c r="G134" s="9" t="str">
        <f t="shared" si="18"/>
        <v>Compliant</v>
      </c>
      <c r="H134" s="24" t="str">
        <f t="shared" si="19"/>
        <v>₦90,000 - ₦99,999</v>
      </c>
      <c r="I134" t="s">
        <v>20</v>
      </c>
      <c r="J134" s="5" t="s">
        <v>23</v>
      </c>
      <c r="K134" s="7">
        <f t="shared" si="20"/>
        <v>2</v>
      </c>
      <c r="L134" s="7">
        <f t="shared" si="21"/>
        <v>0.05</v>
      </c>
      <c r="M134" s="23">
        <f t="shared" si="22"/>
        <v>4851</v>
      </c>
      <c r="N134" s="23">
        <f t="shared" si="23"/>
        <v>101871</v>
      </c>
    </row>
    <row r="135" spans="1:14" x14ac:dyDescent="0.25">
      <c r="A135" t="s">
        <v>161</v>
      </c>
      <c r="B135" t="s">
        <v>7</v>
      </c>
      <c r="C135" t="str">
        <f t="shared" si="17"/>
        <v>Male</v>
      </c>
      <c r="D135" t="s">
        <v>41</v>
      </c>
      <c r="E135" s="23">
        <v>67510</v>
      </c>
      <c r="F135" s="23">
        <v>67510</v>
      </c>
      <c r="G135" s="9" t="str">
        <f t="shared" si="18"/>
        <v>Below Minimum</v>
      </c>
      <c r="H135" s="24" t="str">
        <f t="shared" si="19"/>
        <v>₦60,000 - ₦69,999</v>
      </c>
      <c r="I135" t="s">
        <v>20</v>
      </c>
      <c r="J135" s="5" t="s">
        <v>17</v>
      </c>
      <c r="K135" s="7">
        <f t="shared" si="20"/>
        <v>0</v>
      </c>
      <c r="L135" s="7">
        <f t="shared" si="21"/>
        <v>0</v>
      </c>
      <c r="M135" s="23">
        <f t="shared" si="22"/>
        <v>0</v>
      </c>
      <c r="N135" s="23">
        <f t="shared" si="23"/>
        <v>67510</v>
      </c>
    </row>
    <row r="136" spans="1:14" x14ac:dyDescent="0.25">
      <c r="A136" t="s">
        <v>162</v>
      </c>
      <c r="B136" t="s">
        <v>12</v>
      </c>
      <c r="C136" t="str">
        <f t="shared" si="17"/>
        <v>Female</v>
      </c>
      <c r="D136" t="s">
        <v>26</v>
      </c>
      <c r="E136" s="23">
        <v>34830</v>
      </c>
      <c r="F136" s="23">
        <v>34830</v>
      </c>
      <c r="G136" s="9" t="str">
        <f t="shared" si="18"/>
        <v>Below Minimum</v>
      </c>
      <c r="H136" s="24" t="str">
        <f t="shared" si="19"/>
        <v>₦30,000 - ₦39,999</v>
      </c>
      <c r="I136" t="s">
        <v>20</v>
      </c>
      <c r="J136" s="5" t="s">
        <v>27</v>
      </c>
      <c r="K136" s="7">
        <f t="shared" si="20"/>
        <v>3</v>
      </c>
      <c r="L136" s="7">
        <f t="shared" si="21"/>
        <v>0.1</v>
      </c>
      <c r="M136" s="23">
        <f t="shared" si="22"/>
        <v>3483</v>
      </c>
      <c r="N136" s="23">
        <f t="shared" si="23"/>
        <v>38313</v>
      </c>
    </row>
    <row r="137" spans="1:14" x14ac:dyDescent="0.25">
      <c r="A137" t="s">
        <v>163</v>
      </c>
      <c r="B137" t="s">
        <v>7</v>
      </c>
      <c r="C137" t="str">
        <f t="shared" si="17"/>
        <v>Male</v>
      </c>
      <c r="D137" t="s">
        <v>19</v>
      </c>
      <c r="E137" s="23">
        <v>38730</v>
      </c>
      <c r="F137" s="23">
        <v>38730</v>
      </c>
      <c r="G137" s="9" t="str">
        <f t="shared" si="18"/>
        <v>Below Minimum</v>
      </c>
      <c r="H137" s="24" t="str">
        <f t="shared" si="19"/>
        <v>₦30,000 - ₦39,999</v>
      </c>
      <c r="I137" t="s">
        <v>16</v>
      </c>
      <c r="J137" s="5" t="s">
        <v>27</v>
      </c>
      <c r="K137" s="7">
        <f t="shared" si="20"/>
        <v>3</v>
      </c>
      <c r="L137" s="7">
        <f t="shared" si="21"/>
        <v>0.1</v>
      </c>
      <c r="M137" s="23">
        <f t="shared" si="22"/>
        <v>3873</v>
      </c>
      <c r="N137" s="23">
        <f t="shared" si="23"/>
        <v>42603</v>
      </c>
    </row>
    <row r="138" spans="1:14" x14ac:dyDescent="0.25">
      <c r="A138" t="s">
        <v>164</v>
      </c>
      <c r="B138" t="s">
        <v>7</v>
      </c>
      <c r="C138" t="str">
        <f t="shared" si="17"/>
        <v>Male</v>
      </c>
      <c r="D138" t="s">
        <v>30</v>
      </c>
      <c r="E138" s="23">
        <v>96790</v>
      </c>
      <c r="F138" s="23">
        <v>96790</v>
      </c>
      <c r="G138" s="9" t="str">
        <f t="shared" si="18"/>
        <v>Compliant</v>
      </c>
      <c r="H138" s="24" t="str">
        <f t="shared" si="19"/>
        <v>₦90,000 - ₦99,999</v>
      </c>
      <c r="I138" t="s">
        <v>9</v>
      </c>
      <c r="J138" s="5" t="s">
        <v>14</v>
      </c>
      <c r="K138" s="7">
        <f t="shared" si="20"/>
        <v>4</v>
      </c>
      <c r="L138" s="7">
        <f t="shared" si="21"/>
        <v>0.15</v>
      </c>
      <c r="M138" s="23">
        <f t="shared" si="22"/>
        <v>14518.5</v>
      </c>
      <c r="N138" s="23">
        <f t="shared" si="23"/>
        <v>111308.5</v>
      </c>
    </row>
    <row r="139" spans="1:14" x14ac:dyDescent="0.25">
      <c r="A139" t="s">
        <v>165</v>
      </c>
      <c r="B139" t="s">
        <v>12</v>
      </c>
      <c r="C139" t="str">
        <f t="shared" si="17"/>
        <v>Female</v>
      </c>
      <c r="D139" t="s">
        <v>13</v>
      </c>
      <c r="E139" s="23">
        <v>68040</v>
      </c>
      <c r="F139" s="23">
        <v>68040</v>
      </c>
      <c r="G139" s="9" t="str">
        <f t="shared" si="18"/>
        <v>Below Minimum</v>
      </c>
      <c r="H139" s="24" t="str">
        <f t="shared" si="19"/>
        <v>₦60,000 - ₦69,999</v>
      </c>
      <c r="I139" t="s">
        <v>20</v>
      </c>
      <c r="J139" s="5" t="s">
        <v>14</v>
      </c>
      <c r="K139" s="7">
        <f t="shared" si="20"/>
        <v>4</v>
      </c>
      <c r="L139" s="7">
        <f t="shared" si="21"/>
        <v>0.15</v>
      </c>
      <c r="M139" s="23">
        <f t="shared" si="22"/>
        <v>10206</v>
      </c>
      <c r="N139" s="23">
        <f t="shared" si="23"/>
        <v>78246</v>
      </c>
    </row>
    <row r="140" spans="1:14" x14ac:dyDescent="0.25">
      <c r="A140" t="s">
        <v>166</v>
      </c>
      <c r="B140" t="s">
        <v>7</v>
      </c>
      <c r="C140" t="str">
        <f t="shared" si="17"/>
        <v>Male</v>
      </c>
      <c r="D140" t="s">
        <v>33</v>
      </c>
      <c r="E140" s="23">
        <v>88510</v>
      </c>
      <c r="F140" s="23">
        <v>88510</v>
      </c>
      <c r="G140" s="9" t="str">
        <f t="shared" si="18"/>
        <v>Below Minimum</v>
      </c>
      <c r="H140" s="24" t="str">
        <f t="shared" si="19"/>
        <v>₦80,000 - ₦89,999</v>
      </c>
      <c r="I140" t="s">
        <v>9</v>
      </c>
      <c r="J140" s="5" t="s">
        <v>27</v>
      </c>
      <c r="K140" s="7">
        <f t="shared" si="20"/>
        <v>3</v>
      </c>
      <c r="L140" s="7">
        <f t="shared" si="21"/>
        <v>0.1</v>
      </c>
      <c r="M140" s="23">
        <f t="shared" si="22"/>
        <v>8851</v>
      </c>
      <c r="N140" s="23">
        <f t="shared" si="23"/>
        <v>97361</v>
      </c>
    </row>
    <row r="141" spans="1:14" x14ac:dyDescent="0.25">
      <c r="A141" t="s">
        <v>167</v>
      </c>
      <c r="B141" t="s">
        <v>12</v>
      </c>
      <c r="C141" t="str">
        <f t="shared" si="17"/>
        <v>Female</v>
      </c>
      <c r="D141" t="s">
        <v>26</v>
      </c>
      <c r="E141" s="23">
        <v>65350</v>
      </c>
      <c r="F141" s="23">
        <v>65350</v>
      </c>
      <c r="G141" s="9" t="str">
        <f t="shared" si="18"/>
        <v>Below Minimum</v>
      </c>
      <c r="H141" s="24" t="str">
        <f t="shared" si="19"/>
        <v>₦60,000 - ₦69,999</v>
      </c>
      <c r="I141" t="s">
        <v>16</v>
      </c>
      <c r="J141" s="5" t="s">
        <v>50</v>
      </c>
      <c r="K141" s="7">
        <f t="shared" si="20"/>
        <v>1</v>
      </c>
      <c r="L141" s="7">
        <f t="shared" si="21"/>
        <v>0.02</v>
      </c>
      <c r="M141" s="23">
        <f t="shared" si="22"/>
        <v>1307</v>
      </c>
      <c r="N141" s="23">
        <f t="shared" si="23"/>
        <v>66657</v>
      </c>
    </row>
    <row r="142" spans="1:14" x14ac:dyDescent="0.25">
      <c r="A142" t="s">
        <v>168</v>
      </c>
      <c r="B142" t="s">
        <v>12</v>
      </c>
      <c r="C142" t="str">
        <f t="shared" si="17"/>
        <v>Female</v>
      </c>
      <c r="D142" t="s">
        <v>36</v>
      </c>
      <c r="E142" s="23">
        <v>52000</v>
      </c>
      <c r="F142" s="23">
        <v>52000</v>
      </c>
      <c r="G142" s="9" t="str">
        <f t="shared" si="18"/>
        <v>Below Minimum</v>
      </c>
      <c r="H142" s="24" t="str">
        <f t="shared" si="19"/>
        <v>₦50,000 - ₦59,999</v>
      </c>
      <c r="I142" t="s">
        <v>9</v>
      </c>
      <c r="J142" s="5" t="s">
        <v>17</v>
      </c>
      <c r="K142" s="7">
        <f t="shared" si="20"/>
        <v>0</v>
      </c>
      <c r="L142" s="7">
        <f t="shared" si="21"/>
        <v>0</v>
      </c>
      <c r="M142" s="23">
        <f t="shared" si="22"/>
        <v>0</v>
      </c>
      <c r="N142" s="23">
        <f t="shared" si="23"/>
        <v>52000</v>
      </c>
    </row>
    <row r="143" spans="1:14" x14ac:dyDescent="0.25">
      <c r="A143" t="s">
        <v>169</v>
      </c>
      <c r="B143" t="s">
        <v>12</v>
      </c>
      <c r="C143" t="str">
        <f t="shared" si="17"/>
        <v>Female</v>
      </c>
      <c r="D143" t="s">
        <v>26</v>
      </c>
      <c r="E143" s="23">
        <v>85740</v>
      </c>
      <c r="F143" s="23">
        <v>85740</v>
      </c>
      <c r="G143" s="9" t="str">
        <f t="shared" si="18"/>
        <v>Below Minimum</v>
      </c>
      <c r="H143" s="24" t="str">
        <f t="shared" si="19"/>
        <v>₦80,000 - ₦89,999</v>
      </c>
      <c r="I143" t="s">
        <v>9</v>
      </c>
      <c r="J143" s="5" t="s">
        <v>27</v>
      </c>
      <c r="K143" s="7">
        <f t="shared" si="20"/>
        <v>3</v>
      </c>
      <c r="L143" s="7">
        <f t="shared" si="21"/>
        <v>0.1</v>
      </c>
      <c r="M143" s="23">
        <f t="shared" si="22"/>
        <v>8574</v>
      </c>
      <c r="N143" s="23">
        <f t="shared" si="23"/>
        <v>94314</v>
      </c>
    </row>
    <row r="144" spans="1:14" x14ac:dyDescent="0.25">
      <c r="A144" t="s">
        <v>170</v>
      </c>
      <c r="B144" t="s">
        <v>7</v>
      </c>
      <c r="C144" t="str">
        <f t="shared" si="17"/>
        <v>Male</v>
      </c>
      <c r="D144" t="s">
        <v>49</v>
      </c>
      <c r="E144" s="23">
        <v>92500</v>
      </c>
      <c r="F144" s="23">
        <v>92500</v>
      </c>
      <c r="G144" s="9" t="str">
        <f t="shared" si="18"/>
        <v>Compliant</v>
      </c>
      <c r="H144" s="24" t="str">
        <f t="shared" si="19"/>
        <v>₦90,000 - ₦99,999</v>
      </c>
      <c r="I144" t="s">
        <v>9</v>
      </c>
      <c r="J144" s="5" t="s">
        <v>14</v>
      </c>
      <c r="K144" s="7">
        <f t="shared" si="20"/>
        <v>4</v>
      </c>
      <c r="L144" s="7">
        <f t="shared" si="21"/>
        <v>0.15</v>
      </c>
      <c r="M144" s="23">
        <f t="shared" si="22"/>
        <v>13875</v>
      </c>
      <c r="N144" s="23">
        <f t="shared" si="23"/>
        <v>106375</v>
      </c>
    </row>
    <row r="145" spans="1:14" x14ac:dyDescent="0.25">
      <c r="A145" t="s">
        <v>171</v>
      </c>
      <c r="B145" t="s">
        <v>7</v>
      </c>
      <c r="C145" t="str">
        <f t="shared" si="17"/>
        <v>Male</v>
      </c>
      <c r="D145" t="s">
        <v>8</v>
      </c>
      <c r="E145" s="23">
        <v>80770</v>
      </c>
      <c r="F145" s="23">
        <v>80770</v>
      </c>
      <c r="G145" s="9" t="str">
        <f t="shared" si="18"/>
        <v>Below Minimum</v>
      </c>
      <c r="H145" s="24" t="str">
        <f t="shared" si="19"/>
        <v>₦80,000 - ₦89,999</v>
      </c>
      <c r="I145" t="s">
        <v>16</v>
      </c>
      <c r="J145" s="5" t="s">
        <v>10</v>
      </c>
      <c r="K145" s="7">
        <f t="shared" si="20"/>
        <v>5</v>
      </c>
      <c r="L145" s="7">
        <f t="shared" si="21"/>
        <v>0.2</v>
      </c>
      <c r="M145" s="23">
        <f t="shared" si="22"/>
        <v>16154</v>
      </c>
      <c r="N145" s="23">
        <f t="shared" si="23"/>
        <v>96924</v>
      </c>
    </row>
    <row r="146" spans="1:14" x14ac:dyDescent="0.25">
      <c r="A146" t="s">
        <v>172</v>
      </c>
      <c r="B146" t="s">
        <v>12</v>
      </c>
      <c r="C146" t="str">
        <f t="shared" si="17"/>
        <v>Female</v>
      </c>
      <c r="D146" t="s">
        <v>36</v>
      </c>
      <c r="E146" s="23">
        <v>67820</v>
      </c>
      <c r="F146" s="23">
        <v>67820</v>
      </c>
      <c r="G146" s="9" t="str">
        <f t="shared" si="18"/>
        <v>Below Minimum</v>
      </c>
      <c r="H146" s="24" t="str">
        <f t="shared" si="19"/>
        <v>₦60,000 - ₦69,999</v>
      </c>
      <c r="I146" t="s">
        <v>20</v>
      </c>
      <c r="J146" s="5" t="s">
        <v>17</v>
      </c>
      <c r="K146" s="7">
        <f t="shared" si="20"/>
        <v>0</v>
      </c>
      <c r="L146" s="7">
        <f t="shared" si="21"/>
        <v>0</v>
      </c>
      <c r="M146" s="23">
        <f t="shared" si="22"/>
        <v>0</v>
      </c>
      <c r="N146" s="23">
        <f t="shared" si="23"/>
        <v>67820</v>
      </c>
    </row>
    <row r="147" spans="1:14" x14ac:dyDescent="0.25">
      <c r="A147" t="s">
        <v>25</v>
      </c>
      <c r="B147" t="s">
        <v>12</v>
      </c>
      <c r="C147" t="str">
        <f t="shared" si="17"/>
        <v>Female</v>
      </c>
      <c r="D147" t="s">
        <v>26</v>
      </c>
      <c r="E147" s="23">
        <v>41160</v>
      </c>
      <c r="F147" s="23">
        <v>41160</v>
      </c>
      <c r="G147" s="9" t="str">
        <f t="shared" si="18"/>
        <v>Below Minimum</v>
      </c>
      <c r="H147" s="24" t="str">
        <f t="shared" si="19"/>
        <v>₦40,000 - ₦49,999</v>
      </c>
      <c r="I147" t="s">
        <v>16</v>
      </c>
      <c r="J147" s="5" t="s">
        <v>14</v>
      </c>
      <c r="K147" s="7">
        <f t="shared" si="20"/>
        <v>4</v>
      </c>
      <c r="L147" s="7">
        <f t="shared" si="21"/>
        <v>0.15</v>
      </c>
      <c r="M147" s="23">
        <f t="shared" si="22"/>
        <v>6174</v>
      </c>
      <c r="N147" s="23">
        <f t="shared" si="23"/>
        <v>47334</v>
      </c>
    </row>
    <row r="148" spans="1:14" x14ac:dyDescent="0.25">
      <c r="A148" t="s">
        <v>173</v>
      </c>
      <c r="B148" t="s">
        <v>12</v>
      </c>
      <c r="C148" t="str">
        <f t="shared" si="17"/>
        <v>Female</v>
      </c>
      <c r="D148" t="s">
        <v>13</v>
      </c>
      <c r="E148" s="23">
        <v>48060</v>
      </c>
      <c r="F148" s="23">
        <v>48060</v>
      </c>
      <c r="G148" s="9" t="str">
        <f t="shared" si="18"/>
        <v>Below Minimum</v>
      </c>
      <c r="H148" s="24" t="str">
        <f t="shared" si="19"/>
        <v>₦40,000 - ₦49,999</v>
      </c>
      <c r="I148" t="s">
        <v>16</v>
      </c>
      <c r="J148" s="5" t="s">
        <v>23</v>
      </c>
      <c r="K148" s="7">
        <f t="shared" si="20"/>
        <v>2</v>
      </c>
      <c r="L148" s="7">
        <f t="shared" si="21"/>
        <v>0.05</v>
      </c>
      <c r="M148" s="23">
        <f t="shared" si="22"/>
        <v>2403</v>
      </c>
      <c r="N148" s="23">
        <f t="shared" si="23"/>
        <v>50463</v>
      </c>
    </row>
    <row r="149" spans="1:14" x14ac:dyDescent="0.25">
      <c r="A149" t="s">
        <v>174</v>
      </c>
      <c r="B149" t="s">
        <v>7</v>
      </c>
      <c r="C149" t="str">
        <f t="shared" si="17"/>
        <v>Male</v>
      </c>
      <c r="D149" t="s">
        <v>41</v>
      </c>
      <c r="E149" s="23">
        <v>56830</v>
      </c>
      <c r="F149" s="23">
        <v>56830</v>
      </c>
      <c r="G149" s="9" t="str">
        <f t="shared" si="18"/>
        <v>Below Minimum</v>
      </c>
      <c r="H149" s="24" t="str">
        <f t="shared" si="19"/>
        <v>₦50,000 - ₦59,999</v>
      </c>
      <c r="I149" t="s">
        <v>20</v>
      </c>
      <c r="J149" s="5" t="s">
        <v>10</v>
      </c>
      <c r="K149" s="7">
        <f t="shared" si="20"/>
        <v>5</v>
      </c>
      <c r="L149" s="7">
        <f t="shared" si="21"/>
        <v>0.2</v>
      </c>
      <c r="M149" s="23">
        <f t="shared" si="22"/>
        <v>11366</v>
      </c>
      <c r="N149" s="23">
        <f t="shared" si="23"/>
        <v>68196</v>
      </c>
    </row>
    <row r="150" spans="1:14" x14ac:dyDescent="0.25">
      <c r="A150" t="s">
        <v>175</v>
      </c>
      <c r="B150" t="s">
        <v>12</v>
      </c>
      <c r="C150" t="str">
        <f t="shared" si="17"/>
        <v>Female</v>
      </c>
      <c r="D150" t="s">
        <v>36</v>
      </c>
      <c r="E150" s="23">
        <v>72500</v>
      </c>
      <c r="F150" s="23">
        <v>72500</v>
      </c>
      <c r="G150" s="9" t="str">
        <f t="shared" si="18"/>
        <v>Below Minimum</v>
      </c>
      <c r="H150" s="24" t="str">
        <f t="shared" si="19"/>
        <v>₦70,000 - ₦79,999</v>
      </c>
      <c r="I150" t="s">
        <v>9</v>
      </c>
      <c r="J150" s="5" t="s">
        <v>50</v>
      </c>
      <c r="K150" s="7">
        <f t="shared" si="20"/>
        <v>1</v>
      </c>
      <c r="L150" s="7">
        <f t="shared" si="21"/>
        <v>0.02</v>
      </c>
      <c r="M150" s="23">
        <f t="shared" si="22"/>
        <v>1450</v>
      </c>
      <c r="N150" s="23">
        <f t="shared" si="23"/>
        <v>73950</v>
      </c>
    </row>
    <row r="151" spans="1:14" x14ac:dyDescent="0.25">
      <c r="A151" t="s">
        <v>176</v>
      </c>
      <c r="B151" t="s">
        <v>12</v>
      </c>
      <c r="C151" t="str">
        <f t="shared" si="17"/>
        <v>Female</v>
      </c>
      <c r="D151" t="s">
        <v>30</v>
      </c>
      <c r="E151" s="23">
        <v>57080</v>
      </c>
      <c r="F151" s="23">
        <v>57080</v>
      </c>
      <c r="G151" s="9" t="str">
        <f t="shared" si="18"/>
        <v>Below Minimum</v>
      </c>
      <c r="H151" s="24" t="str">
        <f t="shared" si="19"/>
        <v>₦50,000 - ₦59,999</v>
      </c>
      <c r="I151" t="s">
        <v>16</v>
      </c>
      <c r="J151" s="5" t="s">
        <v>27</v>
      </c>
      <c r="K151" s="7">
        <f t="shared" si="20"/>
        <v>3</v>
      </c>
      <c r="L151" s="7">
        <f t="shared" si="21"/>
        <v>0.1</v>
      </c>
      <c r="M151" s="23">
        <f t="shared" si="22"/>
        <v>5708</v>
      </c>
      <c r="N151" s="23">
        <f t="shared" si="23"/>
        <v>62788</v>
      </c>
    </row>
    <row r="152" spans="1:14" x14ac:dyDescent="0.25">
      <c r="A152" t="s">
        <v>177</v>
      </c>
      <c r="B152" t="s">
        <v>7</v>
      </c>
      <c r="C152" t="str">
        <f t="shared" si="17"/>
        <v>Male</v>
      </c>
      <c r="D152" t="s">
        <v>36</v>
      </c>
      <c r="E152" s="23">
        <v>104080</v>
      </c>
      <c r="F152" s="23">
        <v>104080</v>
      </c>
      <c r="G152" s="9" t="str">
        <f t="shared" si="18"/>
        <v>Compliant</v>
      </c>
      <c r="H152" s="24" t="str">
        <f t="shared" si="19"/>
        <v>₦100,000 - ₦109,999</v>
      </c>
      <c r="I152" t="s">
        <v>16</v>
      </c>
      <c r="J152" s="5" t="s">
        <v>50</v>
      </c>
      <c r="K152" s="7">
        <f t="shared" si="20"/>
        <v>1</v>
      </c>
      <c r="L152" s="7">
        <f t="shared" si="21"/>
        <v>0.02</v>
      </c>
      <c r="M152" s="23">
        <f t="shared" si="22"/>
        <v>2081.6</v>
      </c>
      <c r="N152" s="23">
        <f t="shared" si="23"/>
        <v>106161.60000000001</v>
      </c>
    </row>
    <row r="153" spans="1:14" x14ac:dyDescent="0.25">
      <c r="A153" t="s">
        <v>178</v>
      </c>
      <c r="B153" t="s">
        <v>7</v>
      </c>
      <c r="C153" t="s">
        <v>969</v>
      </c>
      <c r="D153" t="s">
        <v>66</v>
      </c>
      <c r="E153" s="23">
        <f>E152</f>
        <v>104080</v>
      </c>
      <c r="F153" s="23">
        <v>104080</v>
      </c>
      <c r="G153" s="9" t="str">
        <f t="shared" si="18"/>
        <v>Compliant</v>
      </c>
      <c r="H153" s="24" t="str">
        <f t="shared" si="19"/>
        <v>₦100,000 - ₦109,999</v>
      </c>
      <c r="I153" t="s">
        <v>20</v>
      </c>
      <c r="J153" t="s">
        <v>17</v>
      </c>
      <c r="K153" s="7">
        <f t="shared" si="20"/>
        <v>0</v>
      </c>
      <c r="L153" s="7">
        <f t="shared" si="21"/>
        <v>0</v>
      </c>
      <c r="M153" s="23">
        <f t="shared" si="22"/>
        <v>0</v>
      </c>
      <c r="N153" s="23">
        <f t="shared" si="23"/>
        <v>104080</v>
      </c>
    </row>
    <row r="154" spans="1:14" x14ac:dyDescent="0.25">
      <c r="A154" t="s">
        <v>179</v>
      </c>
      <c r="B154" t="s">
        <v>7</v>
      </c>
      <c r="C154" t="str">
        <f t="shared" ref="C154:C183" si="24">IF(OR(B154="", ISBLANK(B154)), "Undisclosed", B154)</f>
        <v>Male</v>
      </c>
      <c r="D154" t="s">
        <v>19</v>
      </c>
      <c r="E154" s="23">
        <v>29770</v>
      </c>
      <c r="F154" s="23">
        <v>29770</v>
      </c>
      <c r="G154" s="9" t="str">
        <f t="shared" si="18"/>
        <v>Below Minimum</v>
      </c>
      <c r="H154" s="24" t="str">
        <f t="shared" si="19"/>
        <v>₦20,000 - ₦29,999</v>
      </c>
      <c r="I154" t="s">
        <v>9</v>
      </c>
      <c r="J154" s="5" t="s">
        <v>14</v>
      </c>
      <c r="K154" s="7">
        <f t="shared" si="20"/>
        <v>4</v>
      </c>
      <c r="L154" s="7">
        <f t="shared" si="21"/>
        <v>0.15</v>
      </c>
      <c r="M154" s="23">
        <f t="shared" si="22"/>
        <v>4465.5</v>
      </c>
      <c r="N154" s="23">
        <f t="shared" si="23"/>
        <v>34235.5</v>
      </c>
    </row>
    <row r="155" spans="1:14" x14ac:dyDescent="0.25">
      <c r="A155" t="s">
        <v>180</v>
      </c>
      <c r="B155" t="s">
        <v>7</v>
      </c>
      <c r="C155" t="str">
        <f t="shared" si="24"/>
        <v>Male</v>
      </c>
      <c r="D155" t="s">
        <v>19</v>
      </c>
      <c r="E155" s="23">
        <v>48690</v>
      </c>
      <c r="F155" s="23">
        <v>48690</v>
      </c>
      <c r="G155" s="9" t="str">
        <f t="shared" si="18"/>
        <v>Below Minimum</v>
      </c>
      <c r="H155" s="24" t="str">
        <f t="shared" si="19"/>
        <v>₦40,000 - ₦49,999</v>
      </c>
      <c r="I155" t="s">
        <v>9</v>
      </c>
      <c r="J155" s="5" t="s">
        <v>27</v>
      </c>
      <c r="K155" s="7">
        <f t="shared" si="20"/>
        <v>3</v>
      </c>
      <c r="L155" s="7">
        <f t="shared" si="21"/>
        <v>0.1</v>
      </c>
      <c r="M155" s="23">
        <f t="shared" si="22"/>
        <v>4869</v>
      </c>
      <c r="N155" s="23">
        <f t="shared" si="23"/>
        <v>53559</v>
      </c>
    </row>
    <row r="156" spans="1:14" x14ac:dyDescent="0.25">
      <c r="A156" t="s">
        <v>181</v>
      </c>
      <c r="B156" t="s">
        <v>969</v>
      </c>
      <c r="C156" t="str">
        <f t="shared" si="24"/>
        <v>Undisclosed</v>
      </c>
      <c r="D156" t="s">
        <v>49</v>
      </c>
      <c r="E156" s="23">
        <v>70080</v>
      </c>
      <c r="F156" s="23">
        <v>70080</v>
      </c>
      <c r="G156" s="9" t="str">
        <f t="shared" si="18"/>
        <v>Below Minimum</v>
      </c>
      <c r="H156" s="24" t="str">
        <f t="shared" si="19"/>
        <v>₦70,000 - ₦79,999</v>
      </c>
      <c r="I156" t="s">
        <v>9</v>
      </c>
      <c r="J156" s="5" t="s">
        <v>50</v>
      </c>
      <c r="K156" s="7">
        <f t="shared" si="20"/>
        <v>1</v>
      </c>
      <c r="L156" s="7">
        <f t="shared" si="21"/>
        <v>0.02</v>
      </c>
      <c r="M156" s="23">
        <f t="shared" si="22"/>
        <v>1401.6000000000001</v>
      </c>
      <c r="N156" s="23">
        <f t="shared" si="23"/>
        <v>71481.600000000006</v>
      </c>
    </row>
    <row r="157" spans="1:14" x14ac:dyDescent="0.25">
      <c r="A157" t="s">
        <v>166</v>
      </c>
      <c r="B157" t="s">
        <v>7</v>
      </c>
      <c r="C157" t="str">
        <f t="shared" si="24"/>
        <v>Male</v>
      </c>
      <c r="D157" t="s">
        <v>33</v>
      </c>
      <c r="E157" s="23">
        <v>88510</v>
      </c>
      <c r="F157" s="23">
        <v>88510</v>
      </c>
      <c r="G157" s="9" t="str">
        <f t="shared" si="18"/>
        <v>Below Minimum</v>
      </c>
      <c r="H157" s="24" t="str">
        <f t="shared" si="19"/>
        <v>₦80,000 - ₦89,999</v>
      </c>
      <c r="I157" t="s">
        <v>20</v>
      </c>
      <c r="J157" s="5" t="s">
        <v>23</v>
      </c>
      <c r="K157" s="7">
        <f t="shared" si="20"/>
        <v>2</v>
      </c>
      <c r="L157" s="7">
        <f t="shared" si="21"/>
        <v>0.05</v>
      </c>
      <c r="M157" s="23">
        <f t="shared" si="22"/>
        <v>4425.5</v>
      </c>
      <c r="N157" s="23">
        <f t="shared" si="23"/>
        <v>92935.5</v>
      </c>
    </row>
    <row r="158" spans="1:14" x14ac:dyDescent="0.25">
      <c r="A158" t="s">
        <v>182</v>
      </c>
      <c r="B158" t="s">
        <v>12</v>
      </c>
      <c r="C158" t="str">
        <f t="shared" si="24"/>
        <v>Female</v>
      </c>
      <c r="D158" t="s">
        <v>33</v>
      </c>
      <c r="E158" s="23">
        <v>69190</v>
      </c>
      <c r="F158" s="23">
        <v>69190</v>
      </c>
      <c r="G158" s="9" t="str">
        <f t="shared" si="18"/>
        <v>Below Minimum</v>
      </c>
      <c r="H158" s="24" t="str">
        <f t="shared" si="19"/>
        <v>₦60,000 - ₦69,999</v>
      </c>
      <c r="I158" t="s">
        <v>16</v>
      </c>
      <c r="J158" s="5" t="s">
        <v>27</v>
      </c>
      <c r="K158" s="7">
        <f t="shared" si="20"/>
        <v>3</v>
      </c>
      <c r="L158" s="7">
        <f t="shared" si="21"/>
        <v>0.1</v>
      </c>
      <c r="M158" s="23">
        <f t="shared" si="22"/>
        <v>6919</v>
      </c>
      <c r="N158" s="23">
        <f t="shared" si="23"/>
        <v>76109</v>
      </c>
    </row>
    <row r="159" spans="1:14" x14ac:dyDescent="0.25">
      <c r="A159" t="s">
        <v>183</v>
      </c>
      <c r="B159" t="s">
        <v>7</v>
      </c>
      <c r="C159" t="str">
        <f t="shared" si="24"/>
        <v>Male</v>
      </c>
      <c r="D159" t="s">
        <v>30</v>
      </c>
      <c r="E159" s="23">
        <v>37920</v>
      </c>
      <c r="F159" s="23">
        <v>37920</v>
      </c>
      <c r="G159" s="9" t="str">
        <f t="shared" si="18"/>
        <v>Below Minimum</v>
      </c>
      <c r="H159" s="24" t="str">
        <f t="shared" si="19"/>
        <v>₦30,000 - ₦39,999</v>
      </c>
      <c r="I159" t="s">
        <v>16</v>
      </c>
      <c r="J159" s="5" t="s">
        <v>27</v>
      </c>
      <c r="K159" s="7">
        <f t="shared" si="20"/>
        <v>3</v>
      </c>
      <c r="L159" s="7">
        <f t="shared" si="21"/>
        <v>0.1</v>
      </c>
      <c r="M159" s="23">
        <f t="shared" si="22"/>
        <v>3792</v>
      </c>
      <c r="N159" s="23">
        <f t="shared" si="23"/>
        <v>41712</v>
      </c>
    </row>
    <row r="160" spans="1:14" x14ac:dyDescent="0.25">
      <c r="A160" t="s">
        <v>184</v>
      </c>
      <c r="B160" t="s">
        <v>7</v>
      </c>
      <c r="C160" t="str">
        <f t="shared" si="24"/>
        <v>Male</v>
      </c>
      <c r="D160" t="s">
        <v>52</v>
      </c>
      <c r="E160" s="23">
        <v>89120</v>
      </c>
      <c r="F160" s="23">
        <v>89120</v>
      </c>
      <c r="G160" s="9" t="str">
        <f t="shared" si="18"/>
        <v>Below Minimum</v>
      </c>
      <c r="H160" s="24" t="str">
        <f t="shared" si="19"/>
        <v>₦80,000 - ₦89,999</v>
      </c>
      <c r="I160" t="s">
        <v>9</v>
      </c>
      <c r="J160" s="5" t="s">
        <v>14</v>
      </c>
      <c r="K160" s="7">
        <f t="shared" si="20"/>
        <v>4</v>
      </c>
      <c r="L160" s="7">
        <f t="shared" si="21"/>
        <v>0.15</v>
      </c>
      <c r="M160" s="23">
        <f t="shared" si="22"/>
        <v>13368</v>
      </c>
      <c r="N160" s="23">
        <f t="shared" si="23"/>
        <v>102488</v>
      </c>
    </row>
    <row r="161" spans="1:14" x14ac:dyDescent="0.25">
      <c r="A161" t="s">
        <v>185</v>
      </c>
      <c r="B161" t="s">
        <v>12</v>
      </c>
      <c r="C161" t="str">
        <f t="shared" si="24"/>
        <v>Female</v>
      </c>
      <c r="D161" t="s">
        <v>19</v>
      </c>
      <c r="E161" s="23">
        <v>48140</v>
      </c>
      <c r="F161" s="23">
        <v>48140</v>
      </c>
      <c r="G161" s="9" t="str">
        <f t="shared" si="18"/>
        <v>Below Minimum</v>
      </c>
      <c r="H161" s="24" t="str">
        <f t="shared" si="19"/>
        <v>₦40,000 - ₦49,999</v>
      </c>
      <c r="I161" t="s">
        <v>16</v>
      </c>
      <c r="J161" s="5" t="s">
        <v>10</v>
      </c>
      <c r="K161" s="7">
        <f t="shared" si="20"/>
        <v>5</v>
      </c>
      <c r="L161" s="7">
        <f t="shared" si="21"/>
        <v>0.2</v>
      </c>
      <c r="M161" s="23">
        <f t="shared" si="22"/>
        <v>9628</v>
      </c>
      <c r="N161" s="23">
        <f t="shared" si="23"/>
        <v>57768</v>
      </c>
    </row>
    <row r="162" spans="1:14" x14ac:dyDescent="0.25">
      <c r="A162" t="s">
        <v>186</v>
      </c>
      <c r="B162" t="s">
        <v>7</v>
      </c>
      <c r="C162" t="str">
        <f t="shared" si="24"/>
        <v>Male</v>
      </c>
      <c r="D162" t="s">
        <v>22</v>
      </c>
      <c r="E162" s="23">
        <v>69340</v>
      </c>
      <c r="F162" s="23">
        <v>69340</v>
      </c>
      <c r="G162" s="9" t="str">
        <f t="shared" si="18"/>
        <v>Below Minimum</v>
      </c>
      <c r="H162" s="24" t="str">
        <f t="shared" si="19"/>
        <v>₦60,000 - ₦69,999</v>
      </c>
      <c r="I162" t="s">
        <v>9</v>
      </c>
      <c r="J162" s="5" t="s">
        <v>27</v>
      </c>
      <c r="K162" s="7">
        <f t="shared" si="20"/>
        <v>3</v>
      </c>
      <c r="L162" s="7">
        <f t="shared" si="21"/>
        <v>0.1</v>
      </c>
      <c r="M162" s="23">
        <f t="shared" si="22"/>
        <v>6934</v>
      </c>
      <c r="N162" s="23">
        <f t="shared" si="23"/>
        <v>76274</v>
      </c>
    </row>
    <row r="163" spans="1:14" x14ac:dyDescent="0.25">
      <c r="A163" t="s">
        <v>187</v>
      </c>
      <c r="B163" t="s">
        <v>7</v>
      </c>
      <c r="C163" t="str">
        <f t="shared" si="24"/>
        <v>Male</v>
      </c>
      <c r="D163" t="s">
        <v>26</v>
      </c>
      <c r="E163" s="23">
        <v>71330</v>
      </c>
      <c r="F163" s="23">
        <v>71330</v>
      </c>
      <c r="G163" s="9" t="str">
        <f t="shared" si="18"/>
        <v>Below Minimum</v>
      </c>
      <c r="H163" s="24" t="str">
        <f t="shared" si="19"/>
        <v>₦70,000 - ₦79,999</v>
      </c>
      <c r="I163" t="s">
        <v>20</v>
      </c>
      <c r="J163" s="5" t="s">
        <v>10</v>
      </c>
      <c r="K163" s="7">
        <f t="shared" si="20"/>
        <v>5</v>
      </c>
      <c r="L163" s="7">
        <f t="shared" si="21"/>
        <v>0.2</v>
      </c>
      <c r="M163" s="23">
        <f t="shared" si="22"/>
        <v>14266</v>
      </c>
      <c r="N163" s="23">
        <f t="shared" si="23"/>
        <v>85596</v>
      </c>
    </row>
    <row r="164" spans="1:14" x14ac:dyDescent="0.25">
      <c r="A164" t="s">
        <v>188</v>
      </c>
      <c r="B164" t="s">
        <v>12</v>
      </c>
      <c r="C164" t="str">
        <f t="shared" si="24"/>
        <v>Female</v>
      </c>
      <c r="D164" t="s">
        <v>66</v>
      </c>
      <c r="E164" s="23">
        <v>67620</v>
      </c>
      <c r="F164" s="23">
        <v>67620</v>
      </c>
      <c r="G164" s="9" t="str">
        <f t="shared" si="18"/>
        <v>Below Minimum</v>
      </c>
      <c r="H164" s="24" t="str">
        <f t="shared" si="19"/>
        <v>₦60,000 - ₦69,999</v>
      </c>
      <c r="I164" t="s">
        <v>16</v>
      </c>
      <c r="J164" s="5" t="s">
        <v>14</v>
      </c>
      <c r="K164" s="7">
        <f t="shared" si="20"/>
        <v>4</v>
      </c>
      <c r="L164" s="7">
        <f t="shared" si="21"/>
        <v>0.15</v>
      </c>
      <c r="M164" s="23">
        <f t="shared" si="22"/>
        <v>10143</v>
      </c>
      <c r="N164" s="23">
        <f t="shared" si="23"/>
        <v>77763</v>
      </c>
    </row>
    <row r="165" spans="1:14" x14ac:dyDescent="0.25">
      <c r="A165" t="s">
        <v>189</v>
      </c>
      <c r="B165" t="s">
        <v>12</v>
      </c>
      <c r="C165" t="str">
        <f t="shared" si="24"/>
        <v>Female</v>
      </c>
      <c r="D165" t="s">
        <v>36</v>
      </c>
      <c r="E165" s="23">
        <v>69740</v>
      </c>
      <c r="F165" s="23">
        <v>69740</v>
      </c>
      <c r="G165" s="9" t="str">
        <f t="shared" si="18"/>
        <v>Below Minimum</v>
      </c>
      <c r="H165" s="24" t="str">
        <f t="shared" si="19"/>
        <v>₦60,000 - ₦69,999</v>
      </c>
      <c r="I165" t="s">
        <v>9</v>
      </c>
      <c r="J165" s="5" t="s">
        <v>17</v>
      </c>
      <c r="K165" s="7">
        <f t="shared" si="20"/>
        <v>0</v>
      </c>
      <c r="L165" s="7">
        <f t="shared" si="21"/>
        <v>0</v>
      </c>
      <c r="M165" s="23">
        <f t="shared" si="22"/>
        <v>0</v>
      </c>
      <c r="N165" s="23">
        <f t="shared" si="23"/>
        <v>69740</v>
      </c>
    </row>
    <row r="166" spans="1:14" x14ac:dyDescent="0.25">
      <c r="A166" t="s">
        <v>190</v>
      </c>
      <c r="B166" t="s">
        <v>12</v>
      </c>
      <c r="C166" t="str">
        <f t="shared" si="24"/>
        <v>Female</v>
      </c>
      <c r="D166" t="s">
        <v>13</v>
      </c>
      <c r="E166" s="23">
        <v>44300</v>
      </c>
      <c r="F166" s="23">
        <v>44300</v>
      </c>
      <c r="G166" s="9" t="str">
        <f t="shared" si="18"/>
        <v>Below Minimum</v>
      </c>
      <c r="H166" s="24" t="str">
        <f t="shared" si="19"/>
        <v>₦40,000 - ₦49,999</v>
      </c>
      <c r="I166" t="s">
        <v>9</v>
      </c>
      <c r="J166" s="5" t="s">
        <v>14</v>
      </c>
      <c r="K166" s="7">
        <f t="shared" si="20"/>
        <v>4</v>
      </c>
      <c r="L166" s="7">
        <f t="shared" si="21"/>
        <v>0.15</v>
      </c>
      <c r="M166" s="23">
        <f t="shared" si="22"/>
        <v>6645</v>
      </c>
      <c r="N166" s="23">
        <f t="shared" si="23"/>
        <v>50945</v>
      </c>
    </row>
    <row r="167" spans="1:14" x14ac:dyDescent="0.25">
      <c r="A167" t="s">
        <v>191</v>
      </c>
      <c r="B167" t="s">
        <v>12</v>
      </c>
      <c r="C167" t="str">
        <f t="shared" si="24"/>
        <v>Female</v>
      </c>
      <c r="D167" t="s">
        <v>33</v>
      </c>
      <c r="E167" s="23">
        <v>40560</v>
      </c>
      <c r="F167" s="23">
        <v>40560</v>
      </c>
      <c r="G167" s="9" t="str">
        <f t="shared" si="18"/>
        <v>Below Minimum</v>
      </c>
      <c r="H167" s="24" t="str">
        <f t="shared" si="19"/>
        <v>₦40,000 - ₦49,999</v>
      </c>
      <c r="I167" t="s">
        <v>9</v>
      </c>
      <c r="J167" s="5" t="s">
        <v>23</v>
      </c>
      <c r="K167" s="7">
        <f t="shared" si="20"/>
        <v>2</v>
      </c>
      <c r="L167" s="7">
        <f t="shared" si="21"/>
        <v>0.05</v>
      </c>
      <c r="M167" s="23">
        <f t="shared" si="22"/>
        <v>2028</v>
      </c>
      <c r="N167" s="23">
        <f t="shared" si="23"/>
        <v>42588</v>
      </c>
    </row>
    <row r="168" spans="1:14" x14ac:dyDescent="0.25">
      <c r="A168" t="s">
        <v>192</v>
      </c>
      <c r="B168" t="s">
        <v>12</v>
      </c>
      <c r="C168" t="str">
        <f t="shared" si="24"/>
        <v>Female</v>
      </c>
      <c r="D168" t="s">
        <v>8</v>
      </c>
      <c r="E168" s="23">
        <v>115230</v>
      </c>
      <c r="F168" s="23">
        <v>115230</v>
      </c>
      <c r="G168" s="9" t="str">
        <f t="shared" si="18"/>
        <v>Compliant</v>
      </c>
      <c r="H168" s="24" t="str">
        <f t="shared" si="19"/>
        <v>₦110,000 - ₦119,999</v>
      </c>
      <c r="I168" t="s">
        <v>16</v>
      </c>
      <c r="J168" s="5" t="s">
        <v>14</v>
      </c>
      <c r="K168" s="7">
        <f t="shared" si="20"/>
        <v>4</v>
      </c>
      <c r="L168" s="7">
        <f t="shared" si="21"/>
        <v>0.15</v>
      </c>
      <c r="M168" s="23">
        <f t="shared" si="22"/>
        <v>17284.5</v>
      </c>
      <c r="N168" s="23">
        <f t="shared" si="23"/>
        <v>132514.5</v>
      </c>
    </row>
    <row r="169" spans="1:14" x14ac:dyDescent="0.25">
      <c r="A169" t="s">
        <v>193</v>
      </c>
      <c r="B169" t="s">
        <v>12</v>
      </c>
      <c r="C169" t="str">
        <f t="shared" si="24"/>
        <v>Female</v>
      </c>
      <c r="D169" t="s">
        <v>41</v>
      </c>
      <c r="E169" s="23">
        <v>39750</v>
      </c>
      <c r="F169" s="23">
        <v>39750</v>
      </c>
      <c r="G169" s="9" t="str">
        <f t="shared" si="18"/>
        <v>Below Minimum</v>
      </c>
      <c r="H169" s="24" t="str">
        <f t="shared" si="19"/>
        <v>₦30,000 - ₦39,999</v>
      </c>
      <c r="I169" t="s">
        <v>20</v>
      </c>
      <c r="J169" s="5" t="s">
        <v>27</v>
      </c>
      <c r="K169" s="7">
        <f t="shared" si="20"/>
        <v>3</v>
      </c>
      <c r="L169" s="7">
        <f t="shared" si="21"/>
        <v>0.1</v>
      </c>
      <c r="M169" s="23">
        <f t="shared" si="22"/>
        <v>3975</v>
      </c>
      <c r="N169" s="23">
        <f t="shared" si="23"/>
        <v>43725</v>
      </c>
    </row>
    <row r="170" spans="1:14" x14ac:dyDescent="0.25">
      <c r="A170" t="s">
        <v>158</v>
      </c>
      <c r="B170" t="s">
        <v>7</v>
      </c>
      <c r="C170" t="str">
        <f t="shared" si="24"/>
        <v>Male</v>
      </c>
      <c r="D170" t="s">
        <v>26</v>
      </c>
      <c r="E170" s="23">
        <v>72880</v>
      </c>
      <c r="F170" s="23">
        <v>72880</v>
      </c>
      <c r="G170" s="9" t="str">
        <f t="shared" si="18"/>
        <v>Below Minimum</v>
      </c>
      <c r="H170" s="24" t="str">
        <f t="shared" si="19"/>
        <v>₦70,000 - ₦79,999</v>
      </c>
      <c r="I170" t="s">
        <v>9</v>
      </c>
      <c r="J170" s="5" t="s">
        <v>27</v>
      </c>
      <c r="K170" s="7">
        <f t="shared" si="20"/>
        <v>3</v>
      </c>
      <c r="L170" s="7">
        <f t="shared" si="21"/>
        <v>0.1</v>
      </c>
      <c r="M170" s="23">
        <f t="shared" si="22"/>
        <v>7288</v>
      </c>
      <c r="N170" s="23">
        <f t="shared" si="23"/>
        <v>80168</v>
      </c>
    </row>
    <row r="171" spans="1:14" x14ac:dyDescent="0.25">
      <c r="A171" t="s">
        <v>194</v>
      </c>
      <c r="B171" t="s">
        <v>969</v>
      </c>
      <c r="C171" t="str">
        <f t="shared" si="24"/>
        <v>Undisclosed</v>
      </c>
      <c r="D171" t="s">
        <v>49</v>
      </c>
      <c r="E171" s="23">
        <v>108970</v>
      </c>
      <c r="F171" s="23">
        <v>108970</v>
      </c>
      <c r="G171" s="9" t="str">
        <f t="shared" si="18"/>
        <v>Compliant</v>
      </c>
      <c r="H171" s="24" t="str">
        <f t="shared" si="19"/>
        <v>₦100,000 - ₦109,999</v>
      </c>
      <c r="I171" t="s">
        <v>16</v>
      </c>
      <c r="J171" s="5" t="s">
        <v>27</v>
      </c>
      <c r="K171" s="7">
        <f t="shared" si="20"/>
        <v>3</v>
      </c>
      <c r="L171" s="7">
        <f t="shared" si="21"/>
        <v>0.1</v>
      </c>
      <c r="M171" s="23">
        <f t="shared" si="22"/>
        <v>10897</v>
      </c>
      <c r="N171" s="23">
        <f t="shared" si="23"/>
        <v>119867</v>
      </c>
    </row>
    <row r="172" spans="1:14" x14ac:dyDescent="0.25">
      <c r="A172" t="s">
        <v>195</v>
      </c>
      <c r="B172" t="s">
        <v>12</v>
      </c>
      <c r="C172" t="str">
        <f t="shared" si="24"/>
        <v>Female</v>
      </c>
      <c r="D172" t="s">
        <v>13</v>
      </c>
      <c r="E172" s="23">
        <v>112570</v>
      </c>
      <c r="F172" s="23">
        <v>112570</v>
      </c>
      <c r="G172" s="9" t="str">
        <f t="shared" si="18"/>
        <v>Compliant</v>
      </c>
      <c r="H172" s="24" t="str">
        <f t="shared" si="19"/>
        <v>₦110,000 - ₦119,999</v>
      </c>
      <c r="I172" t="s">
        <v>16</v>
      </c>
      <c r="J172" s="5" t="s">
        <v>23</v>
      </c>
      <c r="K172" s="7">
        <f t="shared" si="20"/>
        <v>2</v>
      </c>
      <c r="L172" s="7">
        <f t="shared" si="21"/>
        <v>0.05</v>
      </c>
      <c r="M172" s="23">
        <f t="shared" si="22"/>
        <v>5628.5</v>
      </c>
      <c r="N172" s="23">
        <f t="shared" si="23"/>
        <v>118198.5</v>
      </c>
    </row>
    <row r="173" spans="1:14" x14ac:dyDescent="0.25">
      <c r="A173" t="s">
        <v>196</v>
      </c>
      <c r="B173" t="s">
        <v>7</v>
      </c>
      <c r="C173" t="str">
        <f t="shared" si="24"/>
        <v>Male</v>
      </c>
      <c r="D173" t="s">
        <v>52</v>
      </c>
      <c r="E173" s="23">
        <v>56810</v>
      </c>
      <c r="F173" s="23">
        <v>56810</v>
      </c>
      <c r="G173" s="9" t="str">
        <f t="shared" si="18"/>
        <v>Below Minimum</v>
      </c>
      <c r="H173" s="24" t="str">
        <f t="shared" si="19"/>
        <v>₦50,000 - ₦59,999</v>
      </c>
      <c r="I173" t="s">
        <v>20</v>
      </c>
      <c r="J173" s="5" t="s">
        <v>23</v>
      </c>
      <c r="K173" s="7">
        <f t="shared" si="20"/>
        <v>2</v>
      </c>
      <c r="L173" s="7">
        <f t="shared" si="21"/>
        <v>0.05</v>
      </c>
      <c r="M173" s="23">
        <f t="shared" si="22"/>
        <v>2840.5</v>
      </c>
      <c r="N173" s="23">
        <f t="shared" si="23"/>
        <v>59650.5</v>
      </c>
    </row>
    <row r="174" spans="1:14" x14ac:dyDescent="0.25">
      <c r="A174" t="s">
        <v>197</v>
      </c>
      <c r="B174" t="s">
        <v>969</v>
      </c>
      <c r="C174" t="str">
        <f t="shared" si="24"/>
        <v>Undisclosed</v>
      </c>
      <c r="D174" t="s">
        <v>33</v>
      </c>
      <c r="E174" s="23">
        <v>42950</v>
      </c>
      <c r="F174" s="23">
        <v>42950</v>
      </c>
      <c r="G174" s="9" t="str">
        <f t="shared" si="18"/>
        <v>Below Minimum</v>
      </c>
      <c r="H174" s="24" t="str">
        <f t="shared" si="19"/>
        <v>₦40,000 - ₦49,999</v>
      </c>
      <c r="I174" t="s">
        <v>16</v>
      </c>
      <c r="J174" s="5" t="s">
        <v>23</v>
      </c>
      <c r="K174" s="7">
        <f t="shared" si="20"/>
        <v>2</v>
      </c>
      <c r="L174" s="7">
        <f t="shared" si="21"/>
        <v>0.05</v>
      </c>
      <c r="M174" s="23">
        <f t="shared" si="22"/>
        <v>2147.5</v>
      </c>
      <c r="N174" s="23">
        <f t="shared" si="23"/>
        <v>45097.5</v>
      </c>
    </row>
    <row r="175" spans="1:14" x14ac:dyDescent="0.25">
      <c r="A175" t="s">
        <v>198</v>
      </c>
      <c r="B175" t="s">
        <v>12</v>
      </c>
      <c r="C175" t="str">
        <f t="shared" si="24"/>
        <v>Female</v>
      </c>
      <c r="D175" t="s">
        <v>30</v>
      </c>
      <c r="E175" s="23">
        <v>42820</v>
      </c>
      <c r="F175" s="23">
        <v>42820</v>
      </c>
      <c r="G175" s="9" t="str">
        <f t="shared" si="18"/>
        <v>Below Minimum</v>
      </c>
      <c r="H175" s="24" t="str">
        <f t="shared" si="19"/>
        <v>₦40,000 - ₦49,999</v>
      </c>
      <c r="I175" t="s">
        <v>20</v>
      </c>
      <c r="J175" s="5" t="s">
        <v>27</v>
      </c>
      <c r="K175" s="7">
        <f t="shared" si="20"/>
        <v>3</v>
      </c>
      <c r="L175" s="7">
        <f t="shared" si="21"/>
        <v>0.1</v>
      </c>
      <c r="M175" s="23">
        <f t="shared" si="22"/>
        <v>4282</v>
      </c>
      <c r="N175" s="23">
        <f t="shared" si="23"/>
        <v>47102</v>
      </c>
    </row>
    <row r="176" spans="1:14" x14ac:dyDescent="0.25">
      <c r="A176" t="s">
        <v>199</v>
      </c>
      <c r="B176" t="s">
        <v>12</v>
      </c>
      <c r="C176" t="str">
        <f t="shared" si="24"/>
        <v>Female</v>
      </c>
      <c r="D176" t="s">
        <v>8</v>
      </c>
      <c r="E176" s="23">
        <v>57080</v>
      </c>
      <c r="F176" s="23">
        <v>57080</v>
      </c>
      <c r="G176" s="9" t="str">
        <f t="shared" si="18"/>
        <v>Below Minimum</v>
      </c>
      <c r="H176" s="24" t="str">
        <f t="shared" si="19"/>
        <v>₦50,000 - ₦59,999</v>
      </c>
      <c r="I176" t="s">
        <v>20</v>
      </c>
      <c r="J176" s="5" t="s">
        <v>27</v>
      </c>
      <c r="K176" s="7">
        <f t="shared" si="20"/>
        <v>3</v>
      </c>
      <c r="L176" s="7">
        <f t="shared" si="21"/>
        <v>0.1</v>
      </c>
      <c r="M176" s="23">
        <f t="shared" si="22"/>
        <v>5708</v>
      </c>
      <c r="N176" s="23">
        <f t="shared" si="23"/>
        <v>62788</v>
      </c>
    </row>
    <row r="177" spans="1:14" x14ac:dyDescent="0.25">
      <c r="A177" t="s">
        <v>200</v>
      </c>
      <c r="B177" t="s">
        <v>12</v>
      </c>
      <c r="C177" t="str">
        <f t="shared" si="24"/>
        <v>Female</v>
      </c>
      <c r="D177" t="s">
        <v>66</v>
      </c>
      <c r="E177" s="23">
        <v>101670</v>
      </c>
      <c r="F177" s="23">
        <v>101670</v>
      </c>
      <c r="G177" s="9" t="str">
        <f t="shared" si="18"/>
        <v>Compliant</v>
      </c>
      <c r="H177" s="24" t="str">
        <f t="shared" si="19"/>
        <v>₦100,000 - ₦109,999</v>
      </c>
      <c r="I177" t="s">
        <v>20</v>
      </c>
      <c r="J177" s="5" t="s">
        <v>27</v>
      </c>
      <c r="K177" s="7">
        <f t="shared" si="20"/>
        <v>3</v>
      </c>
      <c r="L177" s="7">
        <f t="shared" si="21"/>
        <v>0.1</v>
      </c>
      <c r="M177" s="23">
        <f t="shared" si="22"/>
        <v>10167</v>
      </c>
      <c r="N177" s="23">
        <f t="shared" si="23"/>
        <v>111837</v>
      </c>
    </row>
    <row r="178" spans="1:14" x14ac:dyDescent="0.25">
      <c r="A178" t="s">
        <v>201</v>
      </c>
      <c r="B178" t="s">
        <v>12</v>
      </c>
      <c r="C178" t="str">
        <f t="shared" si="24"/>
        <v>Female</v>
      </c>
      <c r="D178" t="s">
        <v>66</v>
      </c>
      <c r="E178" s="23">
        <v>104750</v>
      </c>
      <c r="F178" s="23">
        <v>104750</v>
      </c>
      <c r="G178" s="9" t="str">
        <f t="shared" si="18"/>
        <v>Compliant</v>
      </c>
      <c r="H178" s="24" t="str">
        <f t="shared" si="19"/>
        <v>₦100,000 - ₦109,999</v>
      </c>
      <c r="I178" t="s">
        <v>20</v>
      </c>
      <c r="J178" s="5" t="s">
        <v>27</v>
      </c>
      <c r="K178" s="7">
        <f t="shared" si="20"/>
        <v>3</v>
      </c>
      <c r="L178" s="7">
        <f t="shared" si="21"/>
        <v>0.1</v>
      </c>
      <c r="M178" s="23">
        <f t="shared" si="22"/>
        <v>10475</v>
      </c>
      <c r="N178" s="23">
        <f t="shared" si="23"/>
        <v>115225</v>
      </c>
    </row>
    <row r="179" spans="1:14" x14ac:dyDescent="0.25">
      <c r="A179" t="s">
        <v>202</v>
      </c>
      <c r="B179" t="s">
        <v>7</v>
      </c>
      <c r="C179" t="str">
        <f t="shared" si="24"/>
        <v>Male</v>
      </c>
      <c r="D179" t="s">
        <v>13</v>
      </c>
      <c r="E179" s="23">
        <v>43330</v>
      </c>
      <c r="F179" s="23">
        <v>43330</v>
      </c>
      <c r="G179" s="9" t="str">
        <f t="shared" si="18"/>
        <v>Below Minimum</v>
      </c>
      <c r="H179" s="24" t="str">
        <f t="shared" si="19"/>
        <v>₦40,000 - ₦49,999</v>
      </c>
      <c r="I179" t="s">
        <v>16</v>
      </c>
      <c r="J179" s="5" t="s">
        <v>10</v>
      </c>
      <c r="K179" s="7">
        <f t="shared" si="20"/>
        <v>5</v>
      </c>
      <c r="L179" s="7">
        <f t="shared" si="21"/>
        <v>0.2</v>
      </c>
      <c r="M179" s="23">
        <f t="shared" si="22"/>
        <v>8666</v>
      </c>
      <c r="N179" s="23">
        <f t="shared" si="23"/>
        <v>51996</v>
      </c>
    </row>
    <row r="180" spans="1:14" x14ac:dyDescent="0.25">
      <c r="A180" t="s">
        <v>203</v>
      </c>
      <c r="B180" t="s">
        <v>7</v>
      </c>
      <c r="C180" t="str">
        <f t="shared" si="24"/>
        <v>Male</v>
      </c>
      <c r="D180" t="s">
        <v>52</v>
      </c>
      <c r="E180" s="23">
        <v>61430</v>
      </c>
      <c r="F180" s="23">
        <v>61430</v>
      </c>
      <c r="G180" s="9" t="str">
        <f t="shared" si="18"/>
        <v>Below Minimum</v>
      </c>
      <c r="H180" s="24" t="str">
        <f t="shared" si="19"/>
        <v>₦60,000 - ₦69,999</v>
      </c>
      <c r="I180" t="s">
        <v>20</v>
      </c>
      <c r="J180" s="5" t="s">
        <v>23</v>
      </c>
      <c r="K180" s="7">
        <f t="shared" si="20"/>
        <v>2</v>
      </c>
      <c r="L180" s="7">
        <f t="shared" si="21"/>
        <v>0.05</v>
      </c>
      <c r="M180" s="23">
        <f t="shared" si="22"/>
        <v>3071.5</v>
      </c>
      <c r="N180" s="23">
        <f t="shared" si="23"/>
        <v>64501.5</v>
      </c>
    </row>
    <row r="181" spans="1:14" x14ac:dyDescent="0.25">
      <c r="A181" t="s">
        <v>204</v>
      </c>
      <c r="B181" t="s">
        <v>7</v>
      </c>
      <c r="C181" t="str">
        <f t="shared" si="24"/>
        <v>Male</v>
      </c>
      <c r="D181" t="s">
        <v>36</v>
      </c>
      <c r="E181" s="23">
        <v>105800</v>
      </c>
      <c r="F181" s="23">
        <v>105800</v>
      </c>
      <c r="G181" s="9" t="str">
        <f t="shared" si="18"/>
        <v>Compliant</v>
      </c>
      <c r="H181" s="24" t="str">
        <f t="shared" si="19"/>
        <v>₦100,000 - ₦109,999</v>
      </c>
      <c r="I181" t="s">
        <v>20</v>
      </c>
      <c r="J181" s="5" t="s">
        <v>10</v>
      </c>
      <c r="K181" s="7">
        <f t="shared" si="20"/>
        <v>5</v>
      </c>
      <c r="L181" s="7">
        <f t="shared" si="21"/>
        <v>0.2</v>
      </c>
      <c r="M181" s="23">
        <f t="shared" si="22"/>
        <v>21160</v>
      </c>
      <c r="N181" s="23">
        <f t="shared" si="23"/>
        <v>126960</v>
      </c>
    </row>
    <row r="182" spans="1:14" x14ac:dyDescent="0.25">
      <c r="A182" t="s">
        <v>205</v>
      </c>
      <c r="B182" t="s">
        <v>7</v>
      </c>
      <c r="C182" t="str">
        <f t="shared" si="24"/>
        <v>Male</v>
      </c>
      <c r="D182" t="s">
        <v>41</v>
      </c>
      <c r="E182" s="23">
        <v>99470</v>
      </c>
      <c r="F182" s="23">
        <v>99470</v>
      </c>
      <c r="G182" s="9" t="str">
        <f t="shared" si="18"/>
        <v>Compliant</v>
      </c>
      <c r="H182" s="24" t="str">
        <f t="shared" si="19"/>
        <v>₦90,000 - ₦99,999</v>
      </c>
      <c r="I182" t="s">
        <v>20</v>
      </c>
      <c r="J182" s="5" t="s">
        <v>14</v>
      </c>
      <c r="K182" s="7">
        <f t="shared" si="20"/>
        <v>4</v>
      </c>
      <c r="L182" s="7">
        <f t="shared" si="21"/>
        <v>0.15</v>
      </c>
      <c r="M182" s="23">
        <f t="shared" si="22"/>
        <v>14920.5</v>
      </c>
      <c r="N182" s="23">
        <f t="shared" si="23"/>
        <v>114390.5</v>
      </c>
    </row>
    <row r="183" spans="1:14" x14ac:dyDescent="0.25">
      <c r="A183" t="s">
        <v>206</v>
      </c>
      <c r="B183" t="s">
        <v>12</v>
      </c>
      <c r="C183" t="str">
        <f t="shared" si="24"/>
        <v>Female</v>
      </c>
      <c r="D183" t="s">
        <v>52</v>
      </c>
      <c r="E183" s="23">
        <v>68890</v>
      </c>
      <c r="F183" s="23">
        <v>68890</v>
      </c>
      <c r="G183" s="9" t="str">
        <f t="shared" si="18"/>
        <v>Below Minimum</v>
      </c>
      <c r="H183" s="24" t="str">
        <f t="shared" si="19"/>
        <v>₦60,000 - ₦69,999</v>
      </c>
      <c r="I183" t="s">
        <v>20</v>
      </c>
      <c r="J183" s="5" t="s">
        <v>14</v>
      </c>
      <c r="K183" s="7">
        <f t="shared" si="20"/>
        <v>4</v>
      </c>
      <c r="L183" s="7">
        <f t="shared" si="21"/>
        <v>0.15</v>
      </c>
      <c r="M183" s="23">
        <f t="shared" si="22"/>
        <v>10333.5</v>
      </c>
      <c r="N183" s="23">
        <f t="shared" si="23"/>
        <v>79223.5</v>
      </c>
    </row>
    <row r="184" spans="1:14" x14ac:dyDescent="0.25">
      <c r="A184" t="s">
        <v>207</v>
      </c>
      <c r="B184" t="s">
        <v>12</v>
      </c>
      <c r="C184" t="s">
        <v>969</v>
      </c>
      <c r="D184" t="s">
        <v>979</v>
      </c>
      <c r="E184" s="23">
        <v>58860</v>
      </c>
      <c r="F184" s="23">
        <v>58860</v>
      </c>
      <c r="G184" s="9" t="str">
        <f t="shared" si="18"/>
        <v>Below Minimum</v>
      </c>
      <c r="H184" s="24" t="str">
        <f t="shared" si="19"/>
        <v>₦50,000 - ₦59,999</v>
      </c>
      <c r="I184" t="s">
        <v>20</v>
      </c>
      <c r="J184" t="s">
        <v>27</v>
      </c>
      <c r="K184" s="7">
        <f t="shared" si="20"/>
        <v>3</v>
      </c>
      <c r="L184" s="7">
        <f t="shared" si="21"/>
        <v>0.1</v>
      </c>
      <c r="M184" s="23">
        <f t="shared" si="22"/>
        <v>5886</v>
      </c>
      <c r="N184" s="23">
        <f t="shared" si="23"/>
        <v>64746</v>
      </c>
    </row>
    <row r="185" spans="1:14" x14ac:dyDescent="0.25">
      <c r="A185" t="s">
        <v>208</v>
      </c>
      <c r="B185" t="s">
        <v>12</v>
      </c>
      <c r="C185" t="str">
        <f t="shared" ref="C185:C209" si="25">IF(OR(B185="", ISBLANK(B185)), "Undisclosed", B185)</f>
        <v>Female</v>
      </c>
      <c r="D185" t="s">
        <v>13</v>
      </c>
      <c r="E185" s="23">
        <v>86940</v>
      </c>
      <c r="F185" s="23">
        <v>86940</v>
      </c>
      <c r="G185" s="9" t="str">
        <f t="shared" si="18"/>
        <v>Below Minimum</v>
      </c>
      <c r="H185" s="24" t="str">
        <f t="shared" si="19"/>
        <v>₦80,000 - ₦89,999</v>
      </c>
      <c r="I185" t="s">
        <v>20</v>
      </c>
      <c r="J185" s="5" t="s">
        <v>27</v>
      </c>
      <c r="K185" s="7">
        <f t="shared" si="20"/>
        <v>3</v>
      </c>
      <c r="L185" s="7">
        <f t="shared" si="21"/>
        <v>0.1</v>
      </c>
      <c r="M185" s="23">
        <f t="shared" si="22"/>
        <v>8694</v>
      </c>
      <c r="N185" s="23">
        <f t="shared" si="23"/>
        <v>95634</v>
      </c>
    </row>
    <row r="186" spans="1:14" x14ac:dyDescent="0.25">
      <c r="A186" t="s">
        <v>209</v>
      </c>
      <c r="B186" t="s">
        <v>7</v>
      </c>
      <c r="C186" t="str">
        <f t="shared" si="25"/>
        <v>Male</v>
      </c>
      <c r="D186" t="s">
        <v>22</v>
      </c>
      <c r="E186" s="23">
        <v>118120</v>
      </c>
      <c r="F186" s="23">
        <v>118120</v>
      </c>
      <c r="G186" s="9" t="str">
        <f t="shared" si="18"/>
        <v>Compliant</v>
      </c>
      <c r="H186" s="24" t="str">
        <f t="shared" si="19"/>
        <v>₦110,000 - ₦119,999</v>
      </c>
      <c r="I186" t="s">
        <v>9</v>
      </c>
      <c r="J186" s="5" t="s">
        <v>27</v>
      </c>
      <c r="K186" s="7">
        <f t="shared" si="20"/>
        <v>3</v>
      </c>
      <c r="L186" s="7">
        <f t="shared" si="21"/>
        <v>0.1</v>
      </c>
      <c r="M186" s="23">
        <f t="shared" si="22"/>
        <v>11812</v>
      </c>
      <c r="N186" s="23">
        <f t="shared" si="23"/>
        <v>129932</v>
      </c>
    </row>
    <row r="187" spans="1:14" x14ac:dyDescent="0.25">
      <c r="A187" t="s">
        <v>210</v>
      </c>
      <c r="B187" t="s">
        <v>7</v>
      </c>
      <c r="C187" t="str">
        <f t="shared" si="25"/>
        <v>Male</v>
      </c>
      <c r="D187" t="s">
        <v>66</v>
      </c>
      <c r="E187" s="23">
        <v>91120</v>
      </c>
      <c r="F187" s="23">
        <v>91120</v>
      </c>
      <c r="G187" s="9" t="str">
        <f t="shared" si="18"/>
        <v>Compliant</v>
      </c>
      <c r="H187" s="24" t="str">
        <f t="shared" si="19"/>
        <v>₦90,000 - ₦99,999</v>
      </c>
      <c r="I187" t="s">
        <v>20</v>
      </c>
      <c r="J187" s="5" t="s">
        <v>23</v>
      </c>
      <c r="K187" s="7">
        <f t="shared" si="20"/>
        <v>2</v>
      </c>
      <c r="L187" s="7">
        <f t="shared" si="21"/>
        <v>0.05</v>
      </c>
      <c r="M187" s="23">
        <f t="shared" si="22"/>
        <v>4556</v>
      </c>
      <c r="N187" s="23">
        <f t="shared" si="23"/>
        <v>95676</v>
      </c>
    </row>
    <row r="188" spans="1:14" x14ac:dyDescent="0.25">
      <c r="A188" t="s">
        <v>211</v>
      </c>
      <c r="B188" t="s">
        <v>7</v>
      </c>
      <c r="C188" t="str">
        <f t="shared" si="25"/>
        <v>Male</v>
      </c>
      <c r="D188" t="s">
        <v>49</v>
      </c>
      <c r="E188" s="23">
        <v>41420</v>
      </c>
      <c r="F188" s="23">
        <v>41420</v>
      </c>
      <c r="G188" s="9" t="str">
        <f t="shared" si="18"/>
        <v>Below Minimum</v>
      </c>
      <c r="H188" s="24" t="str">
        <f t="shared" si="19"/>
        <v>₦40,000 - ₦49,999</v>
      </c>
      <c r="I188" t="s">
        <v>16</v>
      </c>
      <c r="J188" s="5" t="s">
        <v>14</v>
      </c>
      <c r="K188" s="7">
        <f t="shared" si="20"/>
        <v>4</v>
      </c>
      <c r="L188" s="7">
        <f t="shared" si="21"/>
        <v>0.15</v>
      </c>
      <c r="M188" s="23">
        <f t="shared" si="22"/>
        <v>6213</v>
      </c>
      <c r="N188" s="23">
        <f t="shared" si="23"/>
        <v>47633</v>
      </c>
    </row>
    <row r="189" spans="1:14" x14ac:dyDescent="0.25">
      <c r="A189" t="s">
        <v>212</v>
      </c>
      <c r="B189" t="s">
        <v>12</v>
      </c>
      <c r="C189" t="str">
        <f t="shared" si="25"/>
        <v>Female</v>
      </c>
      <c r="D189" t="s">
        <v>41</v>
      </c>
      <c r="E189" s="23">
        <v>86010</v>
      </c>
      <c r="F189" s="23">
        <v>86010</v>
      </c>
      <c r="G189" s="9" t="str">
        <f t="shared" si="18"/>
        <v>Below Minimum</v>
      </c>
      <c r="H189" s="24" t="str">
        <f t="shared" si="19"/>
        <v>₦80,000 - ₦89,999</v>
      </c>
      <c r="I189" t="s">
        <v>20</v>
      </c>
      <c r="J189" s="5" t="s">
        <v>27</v>
      </c>
      <c r="K189" s="7">
        <f t="shared" si="20"/>
        <v>3</v>
      </c>
      <c r="L189" s="7">
        <f t="shared" si="21"/>
        <v>0.1</v>
      </c>
      <c r="M189" s="23">
        <f t="shared" si="22"/>
        <v>8601</v>
      </c>
      <c r="N189" s="23">
        <f t="shared" si="23"/>
        <v>94611</v>
      </c>
    </row>
    <row r="190" spans="1:14" x14ac:dyDescent="0.25">
      <c r="A190" t="s">
        <v>213</v>
      </c>
      <c r="B190" t="s">
        <v>7</v>
      </c>
      <c r="C190" t="str">
        <f t="shared" si="25"/>
        <v>Male</v>
      </c>
      <c r="D190" t="s">
        <v>22</v>
      </c>
      <c r="E190" s="23">
        <v>30080</v>
      </c>
      <c r="F190" s="23">
        <v>30080</v>
      </c>
      <c r="G190" s="9" t="str">
        <f t="shared" si="18"/>
        <v>Below Minimum</v>
      </c>
      <c r="H190" s="24" t="str">
        <f t="shared" si="19"/>
        <v>₦30,000 - ₦39,999</v>
      </c>
      <c r="I190" t="s">
        <v>16</v>
      </c>
      <c r="J190" s="5" t="s">
        <v>27</v>
      </c>
      <c r="K190" s="7">
        <f t="shared" si="20"/>
        <v>3</v>
      </c>
      <c r="L190" s="7">
        <f t="shared" si="21"/>
        <v>0.1</v>
      </c>
      <c r="M190" s="23">
        <f t="shared" si="22"/>
        <v>3008</v>
      </c>
      <c r="N190" s="23">
        <f t="shared" si="23"/>
        <v>33088</v>
      </c>
    </row>
    <row r="191" spans="1:14" x14ac:dyDescent="0.25">
      <c r="A191" t="s">
        <v>214</v>
      </c>
      <c r="B191" t="s">
        <v>7</v>
      </c>
      <c r="C191" t="str">
        <f t="shared" si="25"/>
        <v>Male</v>
      </c>
      <c r="D191" t="s">
        <v>52</v>
      </c>
      <c r="E191" s="23">
        <v>96800</v>
      </c>
      <c r="F191" s="23">
        <v>96800</v>
      </c>
      <c r="G191" s="9" t="str">
        <f t="shared" si="18"/>
        <v>Compliant</v>
      </c>
      <c r="H191" s="24" t="str">
        <f t="shared" si="19"/>
        <v>₦90,000 - ₦99,999</v>
      </c>
      <c r="I191" t="s">
        <v>16</v>
      </c>
      <c r="J191" s="5" t="s">
        <v>27</v>
      </c>
      <c r="K191" s="7">
        <f t="shared" si="20"/>
        <v>3</v>
      </c>
      <c r="L191" s="7">
        <f t="shared" si="21"/>
        <v>0.1</v>
      </c>
      <c r="M191" s="23">
        <f t="shared" si="22"/>
        <v>9680</v>
      </c>
      <c r="N191" s="23">
        <f t="shared" si="23"/>
        <v>106480</v>
      </c>
    </row>
    <row r="192" spans="1:14" x14ac:dyDescent="0.25">
      <c r="A192" t="s">
        <v>215</v>
      </c>
      <c r="B192" t="s">
        <v>12</v>
      </c>
      <c r="C192" t="str">
        <f t="shared" si="25"/>
        <v>Female</v>
      </c>
      <c r="D192" t="s">
        <v>19</v>
      </c>
      <c r="E192" s="23">
        <v>31090</v>
      </c>
      <c r="F192" s="23">
        <v>31090</v>
      </c>
      <c r="G192" s="9" t="str">
        <f t="shared" si="18"/>
        <v>Below Minimum</v>
      </c>
      <c r="H192" s="24" t="str">
        <f t="shared" si="19"/>
        <v>₦30,000 - ₦39,999</v>
      </c>
      <c r="I192" t="s">
        <v>9</v>
      </c>
      <c r="J192" s="5" t="s">
        <v>27</v>
      </c>
      <c r="K192" s="7">
        <f t="shared" si="20"/>
        <v>3</v>
      </c>
      <c r="L192" s="7">
        <f t="shared" si="21"/>
        <v>0.1</v>
      </c>
      <c r="M192" s="23">
        <f t="shared" si="22"/>
        <v>3109</v>
      </c>
      <c r="N192" s="23">
        <f t="shared" si="23"/>
        <v>34199</v>
      </c>
    </row>
    <row r="193" spans="1:14" x14ac:dyDescent="0.25">
      <c r="A193" t="s">
        <v>216</v>
      </c>
      <c r="B193" t="s">
        <v>12</v>
      </c>
      <c r="C193" t="str">
        <f t="shared" si="25"/>
        <v>Female</v>
      </c>
      <c r="D193" t="s">
        <v>41</v>
      </c>
      <c r="E193" s="23">
        <v>96140</v>
      </c>
      <c r="F193" s="23">
        <v>96140</v>
      </c>
      <c r="G193" s="9" t="str">
        <f t="shared" si="18"/>
        <v>Compliant</v>
      </c>
      <c r="H193" s="24" t="str">
        <f t="shared" si="19"/>
        <v>₦90,000 - ₦99,999</v>
      </c>
      <c r="I193" t="s">
        <v>9</v>
      </c>
      <c r="J193" s="5" t="s">
        <v>14</v>
      </c>
      <c r="K193" s="7">
        <f t="shared" si="20"/>
        <v>4</v>
      </c>
      <c r="L193" s="7">
        <f t="shared" si="21"/>
        <v>0.15</v>
      </c>
      <c r="M193" s="23">
        <f t="shared" si="22"/>
        <v>14421</v>
      </c>
      <c r="N193" s="23">
        <f t="shared" si="23"/>
        <v>110561</v>
      </c>
    </row>
    <row r="194" spans="1:14" x14ac:dyDescent="0.25">
      <c r="A194" t="s">
        <v>217</v>
      </c>
      <c r="B194" t="s">
        <v>12</v>
      </c>
      <c r="C194" t="str">
        <f t="shared" si="25"/>
        <v>Female</v>
      </c>
      <c r="D194" t="s">
        <v>49</v>
      </c>
      <c r="E194" s="23">
        <v>98640</v>
      </c>
      <c r="F194" s="23">
        <v>98640</v>
      </c>
      <c r="G194" s="9" t="str">
        <f t="shared" si="18"/>
        <v>Compliant</v>
      </c>
      <c r="H194" s="24" t="str">
        <f t="shared" si="19"/>
        <v>₦90,000 - ₦99,999</v>
      </c>
      <c r="I194" t="s">
        <v>20</v>
      </c>
      <c r="J194" s="5" t="s">
        <v>14</v>
      </c>
      <c r="K194" s="7">
        <f t="shared" si="20"/>
        <v>4</v>
      </c>
      <c r="L194" s="7">
        <f t="shared" si="21"/>
        <v>0.15</v>
      </c>
      <c r="M194" s="23">
        <f t="shared" si="22"/>
        <v>14796</v>
      </c>
      <c r="N194" s="23">
        <f t="shared" si="23"/>
        <v>113436</v>
      </c>
    </row>
    <row r="195" spans="1:14" x14ac:dyDescent="0.25">
      <c r="A195" t="s">
        <v>218</v>
      </c>
      <c r="B195" t="s">
        <v>12</v>
      </c>
      <c r="C195" t="str">
        <f t="shared" si="25"/>
        <v>Female</v>
      </c>
      <c r="D195" t="s">
        <v>8</v>
      </c>
      <c r="E195" s="23">
        <v>71510</v>
      </c>
      <c r="F195" s="23">
        <v>71510</v>
      </c>
      <c r="G195" s="9" t="str">
        <f t="shared" ref="G195:G258" si="26">IF(F195&gt;=90000, "Compliant", "Below Minimum")</f>
        <v>Below Minimum</v>
      </c>
      <c r="H195" s="24" t="str">
        <f t="shared" ref="H195:H258" si="27">TEXT(INT(F195/10000)*10000,"₦#,##0") &amp; " - " &amp; TEXT(INT(F195/10000)*10000 + 9999,"₦#,##0")</f>
        <v>₦70,000 - ₦79,999</v>
      </c>
      <c r="I195" t="s">
        <v>9</v>
      </c>
      <c r="J195" s="5" t="s">
        <v>14</v>
      </c>
      <c r="K195" s="7">
        <f t="shared" ref="K195:K258" si="28">IF(J195="Very Good", 5,
 IF(J195="Good", 4,
 IF(J195="Average", 3,
 IF(J195="Poor", 2, IF(J195="Very Poor", 1, IF(J195="Not Rated", 0))))))</f>
        <v>4</v>
      </c>
      <c r="L195" s="7">
        <f t="shared" ref="L195:L258" si="29">IF(K195=5, 0.2,
 IF(K195=4, 0.15,
 IF(K195=3, 0.1,
 IF(K195=2, 0.05,
 IF(K195=1, 0.02, IF(K195=0, 0))))))</f>
        <v>0.15</v>
      </c>
      <c r="M195" s="23">
        <f t="shared" ref="M195:M258" si="30">F195*L195</f>
        <v>10726.5</v>
      </c>
      <c r="N195" s="23">
        <f t="shared" ref="N195:N258" si="31">F195+M195</f>
        <v>82236.5</v>
      </c>
    </row>
    <row r="196" spans="1:14" x14ac:dyDescent="0.25">
      <c r="A196" t="s">
        <v>219</v>
      </c>
      <c r="B196" t="s">
        <v>12</v>
      </c>
      <c r="C196" t="str">
        <f t="shared" si="25"/>
        <v>Female</v>
      </c>
      <c r="D196" t="s">
        <v>19</v>
      </c>
      <c r="E196" s="23">
        <v>86490</v>
      </c>
      <c r="F196" s="23">
        <v>86490</v>
      </c>
      <c r="G196" s="9" t="str">
        <f t="shared" si="26"/>
        <v>Below Minimum</v>
      </c>
      <c r="H196" s="24" t="str">
        <f t="shared" si="27"/>
        <v>₦80,000 - ₦89,999</v>
      </c>
      <c r="I196" t="s">
        <v>20</v>
      </c>
      <c r="J196" s="5" t="s">
        <v>23</v>
      </c>
      <c r="K196" s="7">
        <f t="shared" si="28"/>
        <v>2</v>
      </c>
      <c r="L196" s="7">
        <f t="shared" si="29"/>
        <v>0.05</v>
      </c>
      <c r="M196" s="23">
        <f t="shared" si="30"/>
        <v>4324.5</v>
      </c>
      <c r="N196" s="23">
        <f t="shared" si="31"/>
        <v>90814.5</v>
      </c>
    </row>
    <row r="197" spans="1:14" x14ac:dyDescent="0.25">
      <c r="A197" t="s">
        <v>220</v>
      </c>
      <c r="B197" t="s">
        <v>969</v>
      </c>
      <c r="C197" t="str">
        <f t="shared" si="25"/>
        <v>Undisclosed</v>
      </c>
      <c r="D197" t="s">
        <v>13</v>
      </c>
      <c r="E197" s="23">
        <v>103240</v>
      </c>
      <c r="F197" s="23">
        <v>103240</v>
      </c>
      <c r="G197" s="9" t="str">
        <f t="shared" si="26"/>
        <v>Compliant</v>
      </c>
      <c r="H197" s="24" t="str">
        <f t="shared" si="27"/>
        <v>₦100,000 - ₦109,999</v>
      </c>
      <c r="I197" t="s">
        <v>20</v>
      </c>
      <c r="J197" s="5" t="s">
        <v>14</v>
      </c>
      <c r="K197" s="7">
        <f t="shared" si="28"/>
        <v>4</v>
      </c>
      <c r="L197" s="7">
        <f t="shared" si="29"/>
        <v>0.15</v>
      </c>
      <c r="M197" s="23">
        <f t="shared" si="30"/>
        <v>15486</v>
      </c>
      <c r="N197" s="23">
        <f t="shared" si="31"/>
        <v>118726</v>
      </c>
    </row>
    <row r="198" spans="1:14" x14ac:dyDescent="0.25">
      <c r="A198" t="s">
        <v>221</v>
      </c>
      <c r="B198" t="s">
        <v>12</v>
      </c>
      <c r="C198" t="str">
        <f t="shared" si="25"/>
        <v>Female</v>
      </c>
      <c r="D198" t="s">
        <v>8</v>
      </c>
      <c r="E198" s="23">
        <v>47550</v>
      </c>
      <c r="F198" s="23">
        <v>47550</v>
      </c>
      <c r="G198" s="9" t="str">
        <f t="shared" si="26"/>
        <v>Below Minimum</v>
      </c>
      <c r="H198" s="24" t="str">
        <f t="shared" si="27"/>
        <v>₦40,000 - ₦49,999</v>
      </c>
      <c r="I198" t="s">
        <v>20</v>
      </c>
      <c r="J198" s="5" t="s">
        <v>27</v>
      </c>
      <c r="K198" s="7">
        <f t="shared" si="28"/>
        <v>3</v>
      </c>
      <c r="L198" s="7">
        <f t="shared" si="29"/>
        <v>0.1</v>
      </c>
      <c r="M198" s="23">
        <f t="shared" si="30"/>
        <v>4755</v>
      </c>
      <c r="N198" s="23">
        <f t="shared" si="31"/>
        <v>52305</v>
      </c>
    </row>
    <row r="199" spans="1:14" x14ac:dyDescent="0.25">
      <c r="A199" t="s">
        <v>222</v>
      </c>
      <c r="B199" t="s">
        <v>7</v>
      </c>
      <c r="C199" t="str">
        <f t="shared" si="25"/>
        <v>Male</v>
      </c>
      <c r="D199" t="s">
        <v>8</v>
      </c>
      <c r="E199" s="23">
        <v>78490</v>
      </c>
      <c r="F199" s="23">
        <v>78490</v>
      </c>
      <c r="G199" s="9" t="str">
        <f t="shared" si="26"/>
        <v>Below Minimum</v>
      </c>
      <c r="H199" s="24" t="str">
        <f t="shared" si="27"/>
        <v>₦70,000 - ₦79,999</v>
      </c>
      <c r="I199" t="s">
        <v>16</v>
      </c>
      <c r="J199" s="5" t="s">
        <v>27</v>
      </c>
      <c r="K199" s="7">
        <f t="shared" si="28"/>
        <v>3</v>
      </c>
      <c r="L199" s="7">
        <f t="shared" si="29"/>
        <v>0.1</v>
      </c>
      <c r="M199" s="23">
        <f t="shared" si="30"/>
        <v>7849</v>
      </c>
      <c r="N199" s="23">
        <f t="shared" si="31"/>
        <v>86339</v>
      </c>
    </row>
    <row r="200" spans="1:14" x14ac:dyDescent="0.25">
      <c r="A200" t="s">
        <v>223</v>
      </c>
      <c r="B200" t="s">
        <v>12</v>
      </c>
      <c r="C200" t="str">
        <f t="shared" si="25"/>
        <v>Female</v>
      </c>
      <c r="D200" t="s">
        <v>13</v>
      </c>
      <c r="E200" s="23">
        <v>61050</v>
      </c>
      <c r="F200" s="23">
        <v>61050</v>
      </c>
      <c r="G200" s="9" t="str">
        <f t="shared" si="26"/>
        <v>Below Minimum</v>
      </c>
      <c r="H200" s="24" t="str">
        <f t="shared" si="27"/>
        <v>₦60,000 - ₦69,999</v>
      </c>
      <c r="I200" t="s">
        <v>16</v>
      </c>
      <c r="J200" s="5" t="s">
        <v>27</v>
      </c>
      <c r="K200" s="7">
        <f t="shared" si="28"/>
        <v>3</v>
      </c>
      <c r="L200" s="7">
        <f t="shared" si="29"/>
        <v>0.1</v>
      </c>
      <c r="M200" s="23">
        <f t="shared" si="30"/>
        <v>6105</v>
      </c>
      <c r="N200" s="23">
        <f t="shared" si="31"/>
        <v>67155</v>
      </c>
    </row>
    <row r="201" spans="1:14" x14ac:dyDescent="0.25">
      <c r="A201" t="s">
        <v>224</v>
      </c>
      <c r="B201" t="s">
        <v>7</v>
      </c>
      <c r="C201" t="str">
        <f t="shared" si="25"/>
        <v>Male</v>
      </c>
      <c r="D201" t="s">
        <v>36</v>
      </c>
      <c r="E201" s="23">
        <v>36370</v>
      </c>
      <c r="F201" s="23">
        <v>36370</v>
      </c>
      <c r="G201" s="9" t="str">
        <f t="shared" si="26"/>
        <v>Below Minimum</v>
      </c>
      <c r="H201" s="24" t="str">
        <f t="shared" si="27"/>
        <v>₦30,000 - ₦39,999</v>
      </c>
      <c r="I201" t="s">
        <v>9</v>
      </c>
      <c r="J201" s="5" t="s">
        <v>14</v>
      </c>
      <c r="K201" s="7">
        <f t="shared" si="28"/>
        <v>4</v>
      </c>
      <c r="L201" s="7">
        <f t="shared" si="29"/>
        <v>0.15</v>
      </c>
      <c r="M201" s="23">
        <f t="shared" si="30"/>
        <v>5455.5</v>
      </c>
      <c r="N201" s="23">
        <f t="shared" si="31"/>
        <v>41825.5</v>
      </c>
    </row>
    <row r="202" spans="1:14" x14ac:dyDescent="0.25">
      <c r="A202" t="s">
        <v>225</v>
      </c>
      <c r="B202" t="s">
        <v>7</v>
      </c>
      <c r="C202" t="str">
        <f t="shared" si="25"/>
        <v>Male</v>
      </c>
      <c r="D202" t="s">
        <v>33</v>
      </c>
      <c r="E202" s="23">
        <v>47290</v>
      </c>
      <c r="F202" s="23">
        <v>47290</v>
      </c>
      <c r="G202" s="9" t="str">
        <f t="shared" si="26"/>
        <v>Below Minimum</v>
      </c>
      <c r="H202" s="24" t="str">
        <f t="shared" si="27"/>
        <v>₦40,000 - ₦49,999</v>
      </c>
      <c r="I202" t="s">
        <v>16</v>
      </c>
      <c r="J202" s="5" t="s">
        <v>27</v>
      </c>
      <c r="K202" s="7">
        <f t="shared" si="28"/>
        <v>3</v>
      </c>
      <c r="L202" s="7">
        <f t="shared" si="29"/>
        <v>0.1</v>
      </c>
      <c r="M202" s="23">
        <f t="shared" si="30"/>
        <v>4729</v>
      </c>
      <c r="N202" s="23">
        <f t="shared" si="31"/>
        <v>52019</v>
      </c>
    </row>
    <row r="203" spans="1:14" x14ac:dyDescent="0.25">
      <c r="A203" t="s">
        <v>226</v>
      </c>
      <c r="B203" t="s">
        <v>7</v>
      </c>
      <c r="C203" t="str">
        <f t="shared" si="25"/>
        <v>Male</v>
      </c>
      <c r="D203" t="s">
        <v>8</v>
      </c>
      <c r="E203" s="23">
        <v>79650</v>
      </c>
      <c r="F203" s="23">
        <v>79650</v>
      </c>
      <c r="G203" s="9" t="str">
        <f t="shared" si="26"/>
        <v>Below Minimum</v>
      </c>
      <c r="H203" s="24" t="str">
        <f t="shared" si="27"/>
        <v>₦70,000 - ₦79,999</v>
      </c>
      <c r="I203" t="s">
        <v>20</v>
      </c>
      <c r="J203" s="5" t="s">
        <v>14</v>
      </c>
      <c r="K203" s="7">
        <f t="shared" si="28"/>
        <v>4</v>
      </c>
      <c r="L203" s="7">
        <f t="shared" si="29"/>
        <v>0.15</v>
      </c>
      <c r="M203" s="23">
        <f t="shared" si="30"/>
        <v>11947.5</v>
      </c>
      <c r="N203" s="23">
        <f t="shared" si="31"/>
        <v>91597.5</v>
      </c>
    </row>
    <row r="204" spans="1:14" x14ac:dyDescent="0.25">
      <c r="A204" t="s">
        <v>227</v>
      </c>
      <c r="B204" t="s">
        <v>7</v>
      </c>
      <c r="C204" t="str">
        <f t="shared" si="25"/>
        <v>Male</v>
      </c>
      <c r="D204" t="s">
        <v>36</v>
      </c>
      <c r="E204" s="23">
        <v>119660</v>
      </c>
      <c r="F204" s="23">
        <v>119660</v>
      </c>
      <c r="G204" s="9" t="str">
        <f t="shared" si="26"/>
        <v>Compliant</v>
      </c>
      <c r="H204" s="24" t="str">
        <f t="shared" si="27"/>
        <v>₦110,000 - ₦119,999</v>
      </c>
      <c r="I204" t="s">
        <v>16</v>
      </c>
      <c r="J204" s="5" t="s">
        <v>27</v>
      </c>
      <c r="K204" s="7">
        <f t="shared" si="28"/>
        <v>3</v>
      </c>
      <c r="L204" s="7">
        <f t="shared" si="29"/>
        <v>0.1</v>
      </c>
      <c r="M204" s="23">
        <f t="shared" si="30"/>
        <v>11966</v>
      </c>
      <c r="N204" s="23">
        <f t="shared" si="31"/>
        <v>131626</v>
      </c>
    </row>
    <row r="205" spans="1:14" x14ac:dyDescent="0.25">
      <c r="A205" t="s">
        <v>228</v>
      </c>
      <c r="B205" t="s">
        <v>12</v>
      </c>
      <c r="C205" t="str">
        <f t="shared" si="25"/>
        <v>Female</v>
      </c>
      <c r="D205" t="s">
        <v>22</v>
      </c>
      <c r="E205" s="23">
        <v>43200</v>
      </c>
      <c r="F205" s="23">
        <v>43200</v>
      </c>
      <c r="G205" s="9" t="str">
        <f t="shared" si="26"/>
        <v>Below Minimum</v>
      </c>
      <c r="H205" s="24" t="str">
        <f t="shared" si="27"/>
        <v>₦40,000 - ₦49,999</v>
      </c>
      <c r="I205" t="s">
        <v>16</v>
      </c>
      <c r="J205" s="5" t="s">
        <v>27</v>
      </c>
      <c r="K205" s="7">
        <f t="shared" si="28"/>
        <v>3</v>
      </c>
      <c r="L205" s="7">
        <f t="shared" si="29"/>
        <v>0.1</v>
      </c>
      <c r="M205" s="23">
        <f t="shared" si="30"/>
        <v>4320</v>
      </c>
      <c r="N205" s="23">
        <f t="shared" si="31"/>
        <v>47520</v>
      </c>
    </row>
    <row r="206" spans="1:14" x14ac:dyDescent="0.25">
      <c r="A206" t="s">
        <v>229</v>
      </c>
      <c r="B206" t="s">
        <v>12</v>
      </c>
      <c r="C206" t="str">
        <f t="shared" si="25"/>
        <v>Female</v>
      </c>
      <c r="D206" t="s">
        <v>36</v>
      </c>
      <c r="E206" s="23">
        <v>89830</v>
      </c>
      <c r="F206" s="23">
        <v>89830</v>
      </c>
      <c r="G206" s="9" t="str">
        <f t="shared" si="26"/>
        <v>Below Minimum</v>
      </c>
      <c r="H206" s="24" t="str">
        <f t="shared" si="27"/>
        <v>₦80,000 - ₦89,999</v>
      </c>
      <c r="I206" t="s">
        <v>20</v>
      </c>
      <c r="J206" s="5" t="s">
        <v>10</v>
      </c>
      <c r="K206" s="7">
        <f t="shared" si="28"/>
        <v>5</v>
      </c>
      <c r="L206" s="7">
        <f t="shared" si="29"/>
        <v>0.2</v>
      </c>
      <c r="M206" s="23">
        <f t="shared" si="30"/>
        <v>17966</v>
      </c>
      <c r="N206" s="23">
        <f t="shared" si="31"/>
        <v>107796</v>
      </c>
    </row>
    <row r="207" spans="1:14" x14ac:dyDescent="0.25">
      <c r="A207" t="s">
        <v>230</v>
      </c>
      <c r="B207" t="s">
        <v>7</v>
      </c>
      <c r="C207" t="str">
        <f t="shared" si="25"/>
        <v>Male</v>
      </c>
      <c r="D207" t="s">
        <v>52</v>
      </c>
      <c r="E207" s="23">
        <v>91500</v>
      </c>
      <c r="F207" s="23">
        <v>91500</v>
      </c>
      <c r="G207" s="9" t="str">
        <f t="shared" si="26"/>
        <v>Compliant</v>
      </c>
      <c r="H207" s="24" t="str">
        <f t="shared" si="27"/>
        <v>₦90,000 - ₦99,999</v>
      </c>
      <c r="I207" t="s">
        <v>9</v>
      </c>
      <c r="J207" s="5" t="s">
        <v>23</v>
      </c>
      <c r="K207" s="7">
        <f t="shared" si="28"/>
        <v>2</v>
      </c>
      <c r="L207" s="7">
        <f t="shared" si="29"/>
        <v>0.05</v>
      </c>
      <c r="M207" s="23">
        <f t="shared" si="30"/>
        <v>4575</v>
      </c>
      <c r="N207" s="23">
        <f t="shared" si="31"/>
        <v>96075</v>
      </c>
    </row>
    <row r="208" spans="1:14" x14ac:dyDescent="0.25">
      <c r="A208" t="s">
        <v>231</v>
      </c>
      <c r="B208" t="s">
        <v>12</v>
      </c>
      <c r="C208" t="str">
        <f t="shared" si="25"/>
        <v>Female</v>
      </c>
      <c r="D208" t="s">
        <v>30</v>
      </c>
      <c r="E208" s="23">
        <v>29670</v>
      </c>
      <c r="F208" s="23">
        <v>29670</v>
      </c>
      <c r="G208" s="9" t="str">
        <f t="shared" si="26"/>
        <v>Below Minimum</v>
      </c>
      <c r="H208" s="24" t="str">
        <f t="shared" si="27"/>
        <v>₦20,000 - ₦29,999</v>
      </c>
      <c r="I208" t="s">
        <v>9</v>
      </c>
      <c r="J208" s="5" t="s">
        <v>10</v>
      </c>
      <c r="K208" s="7">
        <f t="shared" si="28"/>
        <v>5</v>
      </c>
      <c r="L208" s="7">
        <f t="shared" si="29"/>
        <v>0.2</v>
      </c>
      <c r="M208" s="23">
        <f t="shared" si="30"/>
        <v>5934</v>
      </c>
      <c r="N208" s="23">
        <f t="shared" si="31"/>
        <v>35604</v>
      </c>
    </row>
    <row r="209" spans="1:14" x14ac:dyDescent="0.25">
      <c r="A209" t="s">
        <v>232</v>
      </c>
      <c r="B209" t="s">
        <v>12</v>
      </c>
      <c r="C209" t="str">
        <f t="shared" si="25"/>
        <v>Female</v>
      </c>
      <c r="D209" t="s">
        <v>22</v>
      </c>
      <c r="E209" s="23">
        <v>75720</v>
      </c>
      <c r="F209" s="23">
        <v>75720</v>
      </c>
      <c r="G209" s="9" t="str">
        <f t="shared" si="26"/>
        <v>Below Minimum</v>
      </c>
      <c r="H209" s="24" t="str">
        <f t="shared" si="27"/>
        <v>₦70,000 - ₦79,999</v>
      </c>
      <c r="I209" t="s">
        <v>16</v>
      </c>
      <c r="J209" s="5" t="s">
        <v>50</v>
      </c>
      <c r="K209" s="7">
        <f t="shared" si="28"/>
        <v>1</v>
      </c>
      <c r="L209" s="7">
        <f t="shared" si="29"/>
        <v>0.02</v>
      </c>
      <c r="M209" s="23">
        <f t="shared" si="30"/>
        <v>1514.4</v>
      </c>
      <c r="N209" s="23">
        <f t="shared" si="31"/>
        <v>77234.399999999994</v>
      </c>
    </row>
    <row r="210" spans="1:14" x14ac:dyDescent="0.25">
      <c r="A210" t="s">
        <v>233</v>
      </c>
      <c r="B210" t="s">
        <v>7</v>
      </c>
      <c r="C210" t="s">
        <v>969</v>
      </c>
      <c r="D210" t="s">
        <v>979</v>
      </c>
      <c r="E210" s="23">
        <v>34830</v>
      </c>
      <c r="F210" s="23">
        <v>34830</v>
      </c>
      <c r="G210" s="9" t="str">
        <f t="shared" si="26"/>
        <v>Below Minimum</v>
      </c>
      <c r="H210" s="24" t="str">
        <f t="shared" si="27"/>
        <v>₦30,000 - ₦39,999</v>
      </c>
      <c r="I210" t="s">
        <v>9</v>
      </c>
      <c r="J210" t="s">
        <v>23</v>
      </c>
      <c r="K210" s="7">
        <f t="shared" si="28"/>
        <v>2</v>
      </c>
      <c r="L210" s="7">
        <f t="shared" si="29"/>
        <v>0.05</v>
      </c>
      <c r="M210" s="23">
        <f t="shared" si="30"/>
        <v>1741.5</v>
      </c>
      <c r="N210" s="23">
        <f t="shared" si="31"/>
        <v>36571.5</v>
      </c>
    </row>
    <row r="211" spans="1:14" x14ac:dyDescent="0.25">
      <c r="A211" t="s">
        <v>234</v>
      </c>
      <c r="B211" t="s">
        <v>12</v>
      </c>
      <c r="C211" t="str">
        <f t="shared" ref="C211:C228" si="32">IF(OR(B211="", ISBLANK(B211)), "Undisclosed", B211)</f>
        <v>Female</v>
      </c>
      <c r="D211" t="s">
        <v>30</v>
      </c>
      <c r="E211" s="23">
        <v>81900</v>
      </c>
      <c r="F211" s="23">
        <v>81900</v>
      </c>
      <c r="G211" s="9" t="str">
        <f t="shared" si="26"/>
        <v>Below Minimum</v>
      </c>
      <c r="H211" s="24" t="str">
        <f t="shared" si="27"/>
        <v>₦80,000 - ₦89,999</v>
      </c>
      <c r="I211" t="s">
        <v>16</v>
      </c>
      <c r="J211" s="5" t="s">
        <v>27</v>
      </c>
      <c r="K211" s="7">
        <f t="shared" si="28"/>
        <v>3</v>
      </c>
      <c r="L211" s="7">
        <f t="shared" si="29"/>
        <v>0.1</v>
      </c>
      <c r="M211" s="23">
        <f t="shared" si="30"/>
        <v>8190</v>
      </c>
      <c r="N211" s="23">
        <f t="shared" si="31"/>
        <v>90090</v>
      </c>
    </row>
    <row r="212" spans="1:14" x14ac:dyDescent="0.25">
      <c r="A212" t="s">
        <v>235</v>
      </c>
      <c r="B212" t="s">
        <v>12</v>
      </c>
      <c r="C212" t="str">
        <f t="shared" si="32"/>
        <v>Female</v>
      </c>
      <c r="D212" t="s">
        <v>26</v>
      </c>
      <c r="E212" s="23">
        <v>42380</v>
      </c>
      <c r="F212" s="23">
        <v>42380</v>
      </c>
      <c r="G212" s="9" t="str">
        <f t="shared" si="26"/>
        <v>Below Minimum</v>
      </c>
      <c r="H212" s="24" t="str">
        <f t="shared" si="27"/>
        <v>₦40,000 - ₦49,999</v>
      </c>
      <c r="I212" t="s">
        <v>20</v>
      </c>
      <c r="J212" s="5" t="s">
        <v>14</v>
      </c>
      <c r="K212" s="7">
        <f t="shared" si="28"/>
        <v>4</v>
      </c>
      <c r="L212" s="7">
        <f t="shared" si="29"/>
        <v>0.15</v>
      </c>
      <c r="M212" s="23">
        <f t="shared" si="30"/>
        <v>6357</v>
      </c>
      <c r="N212" s="23">
        <f t="shared" si="31"/>
        <v>48737</v>
      </c>
    </row>
    <row r="213" spans="1:14" x14ac:dyDescent="0.25">
      <c r="A213" t="s">
        <v>236</v>
      </c>
      <c r="B213" t="s">
        <v>7</v>
      </c>
      <c r="C213" t="str">
        <f t="shared" si="32"/>
        <v>Male</v>
      </c>
      <c r="D213" t="s">
        <v>66</v>
      </c>
      <c r="E213" s="23">
        <v>32620</v>
      </c>
      <c r="F213" s="23">
        <v>32620</v>
      </c>
      <c r="G213" s="9" t="str">
        <f t="shared" si="26"/>
        <v>Below Minimum</v>
      </c>
      <c r="H213" s="24" t="str">
        <f t="shared" si="27"/>
        <v>₦30,000 - ₦39,999</v>
      </c>
      <c r="I213" t="s">
        <v>20</v>
      </c>
      <c r="J213" s="5" t="s">
        <v>14</v>
      </c>
      <c r="K213" s="7">
        <f t="shared" si="28"/>
        <v>4</v>
      </c>
      <c r="L213" s="7">
        <f t="shared" si="29"/>
        <v>0.15</v>
      </c>
      <c r="M213" s="23">
        <f t="shared" si="30"/>
        <v>4893</v>
      </c>
      <c r="N213" s="23">
        <f t="shared" si="31"/>
        <v>37513</v>
      </c>
    </row>
    <row r="214" spans="1:14" x14ac:dyDescent="0.25">
      <c r="A214" t="s">
        <v>237</v>
      </c>
      <c r="B214" t="s">
        <v>7</v>
      </c>
      <c r="C214" t="str">
        <f t="shared" si="32"/>
        <v>Male</v>
      </c>
      <c r="D214" t="s">
        <v>66</v>
      </c>
      <c r="E214" s="23">
        <v>72040</v>
      </c>
      <c r="F214" s="23">
        <v>72040</v>
      </c>
      <c r="G214" s="9" t="str">
        <f t="shared" si="26"/>
        <v>Below Minimum</v>
      </c>
      <c r="H214" s="24" t="str">
        <f t="shared" si="27"/>
        <v>₦70,000 - ₦79,999</v>
      </c>
      <c r="I214" t="s">
        <v>16</v>
      </c>
      <c r="J214" s="5" t="s">
        <v>27</v>
      </c>
      <c r="K214" s="7">
        <f t="shared" si="28"/>
        <v>3</v>
      </c>
      <c r="L214" s="7">
        <f t="shared" si="29"/>
        <v>0.1</v>
      </c>
      <c r="M214" s="23">
        <f t="shared" si="30"/>
        <v>7204</v>
      </c>
      <c r="N214" s="23">
        <f t="shared" si="31"/>
        <v>79244</v>
      </c>
    </row>
    <row r="215" spans="1:14" x14ac:dyDescent="0.25">
      <c r="A215" t="s">
        <v>238</v>
      </c>
      <c r="B215" t="s">
        <v>7</v>
      </c>
      <c r="C215" t="str">
        <f t="shared" si="32"/>
        <v>Male</v>
      </c>
      <c r="D215" t="s">
        <v>36</v>
      </c>
      <c r="E215" s="23">
        <v>77740</v>
      </c>
      <c r="F215" s="23">
        <v>77740</v>
      </c>
      <c r="G215" s="9" t="str">
        <f t="shared" si="26"/>
        <v>Below Minimum</v>
      </c>
      <c r="H215" s="24" t="str">
        <f t="shared" si="27"/>
        <v>₦70,000 - ₦79,999</v>
      </c>
      <c r="I215" t="s">
        <v>16</v>
      </c>
      <c r="J215" s="5" t="s">
        <v>14</v>
      </c>
      <c r="K215" s="7">
        <f t="shared" si="28"/>
        <v>4</v>
      </c>
      <c r="L215" s="7">
        <f t="shared" si="29"/>
        <v>0.15</v>
      </c>
      <c r="M215" s="23">
        <f t="shared" si="30"/>
        <v>11661</v>
      </c>
      <c r="N215" s="23">
        <f t="shared" si="31"/>
        <v>89401</v>
      </c>
    </row>
    <row r="216" spans="1:14" x14ac:dyDescent="0.25">
      <c r="A216" t="s">
        <v>239</v>
      </c>
      <c r="B216" t="s">
        <v>7</v>
      </c>
      <c r="C216" t="str">
        <f t="shared" si="32"/>
        <v>Male</v>
      </c>
      <c r="D216" t="s">
        <v>33</v>
      </c>
      <c r="E216" s="23">
        <v>102140</v>
      </c>
      <c r="F216" s="23">
        <v>102140</v>
      </c>
      <c r="G216" s="9" t="str">
        <f t="shared" si="26"/>
        <v>Compliant</v>
      </c>
      <c r="H216" s="24" t="str">
        <f t="shared" si="27"/>
        <v>₦100,000 - ₦109,999</v>
      </c>
      <c r="I216" t="s">
        <v>20</v>
      </c>
      <c r="J216" s="5" t="s">
        <v>27</v>
      </c>
      <c r="K216" s="7">
        <f t="shared" si="28"/>
        <v>3</v>
      </c>
      <c r="L216" s="7">
        <f t="shared" si="29"/>
        <v>0.1</v>
      </c>
      <c r="M216" s="23">
        <f t="shared" si="30"/>
        <v>10214</v>
      </c>
      <c r="N216" s="23">
        <f t="shared" si="31"/>
        <v>112354</v>
      </c>
    </row>
    <row r="217" spans="1:14" x14ac:dyDescent="0.25">
      <c r="A217" t="s">
        <v>240</v>
      </c>
      <c r="B217" t="s">
        <v>7</v>
      </c>
      <c r="C217" t="str">
        <f t="shared" si="32"/>
        <v>Male</v>
      </c>
      <c r="D217" t="s">
        <v>19</v>
      </c>
      <c r="E217" s="23">
        <v>48630</v>
      </c>
      <c r="F217" s="23">
        <v>48630</v>
      </c>
      <c r="G217" s="9" t="str">
        <f t="shared" si="26"/>
        <v>Below Minimum</v>
      </c>
      <c r="H217" s="24" t="str">
        <f t="shared" si="27"/>
        <v>₦40,000 - ₦49,999</v>
      </c>
      <c r="I217" t="s">
        <v>20</v>
      </c>
      <c r="J217" s="5" t="s">
        <v>17</v>
      </c>
      <c r="K217" s="7">
        <f t="shared" si="28"/>
        <v>0</v>
      </c>
      <c r="L217" s="7">
        <f t="shared" si="29"/>
        <v>0</v>
      </c>
      <c r="M217" s="23">
        <f t="shared" si="30"/>
        <v>0</v>
      </c>
      <c r="N217" s="23">
        <f t="shared" si="31"/>
        <v>48630</v>
      </c>
    </row>
    <row r="218" spans="1:14" x14ac:dyDescent="0.25">
      <c r="A218" t="s">
        <v>241</v>
      </c>
      <c r="B218" t="s">
        <v>12</v>
      </c>
      <c r="C218" t="str">
        <f t="shared" si="32"/>
        <v>Female</v>
      </c>
      <c r="D218" t="s">
        <v>19</v>
      </c>
      <c r="E218" s="23">
        <v>105960</v>
      </c>
      <c r="F218" s="23">
        <v>105960</v>
      </c>
      <c r="G218" s="9" t="str">
        <f t="shared" si="26"/>
        <v>Compliant</v>
      </c>
      <c r="H218" s="24" t="str">
        <f t="shared" si="27"/>
        <v>₦100,000 - ₦109,999</v>
      </c>
      <c r="I218" t="s">
        <v>16</v>
      </c>
      <c r="J218" s="5" t="s">
        <v>23</v>
      </c>
      <c r="K218" s="7">
        <f t="shared" si="28"/>
        <v>2</v>
      </c>
      <c r="L218" s="7">
        <f t="shared" si="29"/>
        <v>0.05</v>
      </c>
      <c r="M218" s="23">
        <f t="shared" si="30"/>
        <v>5298</v>
      </c>
      <c r="N218" s="23">
        <f t="shared" si="31"/>
        <v>111258</v>
      </c>
    </row>
    <row r="219" spans="1:14" x14ac:dyDescent="0.25">
      <c r="A219" t="s">
        <v>242</v>
      </c>
      <c r="B219" t="s">
        <v>12</v>
      </c>
      <c r="C219" t="str">
        <f t="shared" si="32"/>
        <v>Female</v>
      </c>
      <c r="D219" t="s">
        <v>49</v>
      </c>
      <c r="E219" s="23">
        <v>97400</v>
      </c>
      <c r="F219" s="23">
        <v>97400</v>
      </c>
      <c r="G219" s="9" t="str">
        <f t="shared" si="26"/>
        <v>Compliant</v>
      </c>
      <c r="H219" s="24" t="str">
        <f t="shared" si="27"/>
        <v>₦90,000 - ₦99,999</v>
      </c>
      <c r="I219" t="s">
        <v>9</v>
      </c>
      <c r="J219" s="5" t="s">
        <v>14</v>
      </c>
      <c r="K219" s="7">
        <f t="shared" si="28"/>
        <v>4</v>
      </c>
      <c r="L219" s="7">
        <f t="shared" si="29"/>
        <v>0.15</v>
      </c>
      <c r="M219" s="23">
        <f t="shared" si="30"/>
        <v>14610</v>
      </c>
      <c r="N219" s="23">
        <f t="shared" si="31"/>
        <v>112010</v>
      </c>
    </row>
    <row r="220" spans="1:14" x14ac:dyDescent="0.25">
      <c r="A220" t="s">
        <v>243</v>
      </c>
      <c r="B220" t="s">
        <v>969</v>
      </c>
      <c r="C220" t="str">
        <f t="shared" si="32"/>
        <v>Undisclosed</v>
      </c>
      <c r="D220" t="s">
        <v>26</v>
      </c>
      <c r="E220" s="23">
        <v>99450</v>
      </c>
      <c r="F220" s="23">
        <v>99450</v>
      </c>
      <c r="G220" s="9" t="str">
        <f t="shared" si="26"/>
        <v>Compliant</v>
      </c>
      <c r="H220" s="24" t="str">
        <f t="shared" si="27"/>
        <v>₦90,000 - ₦99,999</v>
      </c>
      <c r="I220" t="s">
        <v>16</v>
      </c>
      <c r="J220" s="5" t="s">
        <v>27</v>
      </c>
      <c r="K220" s="7">
        <f t="shared" si="28"/>
        <v>3</v>
      </c>
      <c r="L220" s="7">
        <f t="shared" si="29"/>
        <v>0.1</v>
      </c>
      <c r="M220" s="23">
        <f t="shared" si="30"/>
        <v>9945</v>
      </c>
      <c r="N220" s="23">
        <f t="shared" si="31"/>
        <v>109395</v>
      </c>
    </row>
    <row r="221" spans="1:14" x14ac:dyDescent="0.25">
      <c r="A221" t="s">
        <v>244</v>
      </c>
      <c r="B221" t="s">
        <v>7</v>
      </c>
      <c r="C221" t="str">
        <f t="shared" si="32"/>
        <v>Male</v>
      </c>
      <c r="D221" t="s">
        <v>52</v>
      </c>
      <c r="E221" s="23">
        <v>82670</v>
      </c>
      <c r="F221" s="23">
        <v>82670</v>
      </c>
      <c r="G221" s="9" t="str">
        <f t="shared" si="26"/>
        <v>Below Minimum</v>
      </c>
      <c r="H221" s="24" t="str">
        <f t="shared" si="27"/>
        <v>₦80,000 - ₦89,999</v>
      </c>
      <c r="I221" t="s">
        <v>20</v>
      </c>
      <c r="J221" s="5" t="s">
        <v>27</v>
      </c>
      <c r="K221" s="7">
        <f t="shared" si="28"/>
        <v>3</v>
      </c>
      <c r="L221" s="7">
        <f t="shared" si="29"/>
        <v>0.1</v>
      </c>
      <c r="M221" s="23">
        <f t="shared" si="30"/>
        <v>8267</v>
      </c>
      <c r="N221" s="23">
        <f t="shared" si="31"/>
        <v>90937</v>
      </c>
    </row>
    <row r="222" spans="1:14" x14ac:dyDescent="0.25">
      <c r="A222" t="s">
        <v>245</v>
      </c>
      <c r="B222" t="s">
        <v>12</v>
      </c>
      <c r="C222" t="str">
        <f t="shared" si="32"/>
        <v>Female</v>
      </c>
      <c r="D222" t="s">
        <v>66</v>
      </c>
      <c r="E222" s="23">
        <v>99200</v>
      </c>
      <c r="F222" s="23">
        <v>99200</v>
      </c>
      <c r="G222" s="9" t="str">
        <f t="shared" si="26"/>
        <v>Compliant</v>
      </c>
      <c r="H222" s="24" t="str">
        <f t="shared" si="27"/>
        <v>₦90,000 - ₦99,999</v>
      </c>
      <c r="I222" t="s">
        <v>9</v>
      </c>
      <c r="J222" s="5" t="s">
        <v>10</v>
      </c>
      <c r="K222" s="7">
        <f t="shared" si="28"/>
        <v>5</v>
      </c>
      <c r="L222" s="7">
        <f t="shared" si="29"/>
        <v>0.2</v>
      </c>
      <c r="M222" s="23">
        <f t="shared" si="30"/>
        <v>19840</v>
      </c>
      <c r="N222" s="23">
        <f t="shared" si="31"/>
        <v>119040</v>
      </c>
    </row>
    <row r="223" spans="1:14" x14ac:dyDescent="0.25">
      <c r="A223" t="s">
        <v>246</v>
      </c>
      <c r="B223" t="s">
        <v>7</v>
      </c>
      <c r="C223" t="str">
        <f t="shared" si="32"/>
        <v>Male</v>
      </c>
      <c r="D223" t="s">
        <v>19</v>
      </c>
      <c r="E223" s="23">
        <v>111480</v>
      </c>
      <c r="F223" s="23">
        <v>111480</v>
      </c>
      <c r="G223" s="9" t="str">
        <f t="shared" si="26"/>
        <v>Compliant</v>
      </c>
      <c r="H223" s="24" t="str">
        <f t="shared" si="27"/>
        <v>₦110,000 - ₦119,999</v>
      </c>
      <c r="I223" t="s">
        <v>20</v>
      </c>
      <c r="J223" s="5" t="s">
        <v>23</v>
      </c>
      <c r="K223" s="7">
        <f t="shared" si="28"/>
        <v>2</v>
      </c>
      <c r="L223" s="7">
        <f t="shared" si="29"/>
        <v>0.05</v>
      </c>
      <c r="M223" s="23">
        <f t="shared" si="30"/>
        <v>5574</v>
      </c>
      <c r="N223" s="23">
        <f t="shared" si="31"/>
        <v>117054</v>
      </c>
    </row>
    <row r="224" spans="1:14" x14ac:dyDescent="0.25">
      <c r="A224" t="s">
        <v>247</v>
      </c>
      <c r="B224" t="s">
        <v>7</v>
      </c>
      <c r="C224" t="str">
        <f t="shared" si="32"/>
        <v>Male</v>
      </c>
      <c r="D224" t="s">
        <v>49</v>
      </c>
      <c r="E224" s="23">
        <v>84940</v>
      </c>
      <c r="F224" s="23">
        <v>84940</v>
      </c>
      <c r="G224" s="9" t="str">
        <f t="shared" si="26"/>
        <v>Below Minimum</v>
      </c>
      <c r="H224" s="24" t="str">
        <f t="shared" si="27"/>
        <v>₦80,000 - ₦89,999</v>
      </c>
      <c r="I224" t="s">
        <v>20</v>
      </c>
      <c r="J224" s="5" t="s">
        <v>23</v>
      </c>
      <c r="K224" s="7">
        <f t="shared" si="28"/>
        <v>2</v>
      </c>
      <c r="L224" s="7">
        <f t="shared" si="29"/>
        <v>0.05</v>
      </c>
      <c r="M224" s="23">
        <f t="shared" si="30"/>
        <v>4247</v>
      </c>
      <c r="N224" s="23">
        <f t="shared" si="31"/>
        <v>89187</v>
      </c>
    </row>
    <row r="225" spans="1:14" x14ac:dyDescent="0.25">
      <c r="A225" t="s">
        <v>248</v>
      </c>
      <c r="B225" t="s">
        <v>12</v>
      </c>
      <c r="C225" t="str">
        <f t="shared" si="32"/>
        <v>Female</v>
      </c>
      <c r="D225" t="s">
        <v>22</v>
      </c>
      <c r="E225" s="23">
        <v>95340</v>
      </c>
      <c r="F225" s="23">
        <v>95340</v>
      </c>
      <c r="G225" s="9" t="str">
        <f t="shared" si="26"/>
        <v>Compliant</v>
      </c>
      <c r="H225" s="24" t="str">
        <f t="shared" si="27"/>
        <v>₦90,000 - ₦99,999</v>
      </c>
      <c r="I225" t="s">
        <v>9</v>
      </c>
      <c r="J225" s="5" t="s">
        <v>23</v>
      </c>
      <c r="K225" s="7">
        <f t="shared" si="28"/>
        <v>2</v>
      </c>
      <c r="L225" s="7">
        <f t="shared" si="29"/>
        <v>0.05</v>
      </c>
      <c r="M225" s="23">
        <f t="shared" si="30"/>
        <v>4767</v>
      </c>
      <c r="N225" s="23">
        <f t="shared" si="31"/>
        <v>100107</v>
      </c>
    </row>
    <row r="226" spans="1:14" x14ac:dyDescent="0.25">
      <c r="A226" t="s">
        <v>249</v>
      </c>
      <c r="B226" t="s">
        <v>12</v>
      </c>
      <c r="C226" t="str">
        <f t="shared" si="32"/>
        <v>Female</v>
      </c>
      <c r="D226" t="s">
        <v>36</v>
      </c>
      <c r="E226" s="23">
        <v>47960</v>
      </c>
      <c r="F226" s="23">
        <v>47960</v>
      </c>
      <c r="G226" s="9" t="str">
        <f t="shared" si="26"/>
        <v>Below Minimum</v>
      </c>
      <c r="H226" s="24" t="str">
        <f t="shared" si="27"/>
        <v>₦40,000 - ₦49,999</v>
      </c>
      <c r="I226" t="s">
        <v>20</v>
      </c>
      <c r="J226" s="5" t="s">
        <v>23</v>
      </c>
      <c r="K226" s="7">
        <f t="shared" si="28"/>
        <v>2</v>
      </c>
      <c r="L226" s="7">
        <f t="shared" si="29"/>
        <v>0.05</v>
      </c>
      <c r="M226" s="23">
        <f t="shared" si="30"/>
        <v>2398</v>
      </c>
      <c r="N226" s="23">
        <f t="shared" si="31"/>
        <v>50358</v>
      </c>
    </row>
    <row r="227" spans="1:14" x14ac:dyDescent="0.25">
      <c r="A227" t="s">
        <v>250</v>
      </c>
      <c r="B227" t="s">
        <v>969</v>
      </c>
      <c r="C227" t="str">
        <f t="shared" si="32"/>
        <v>Undisclosed</v>
      </c>
      <c r="D227" t="s">
        <v>49</v>
      </c>
      <c r="E227" s="23">
        <v>56710</v>
      </c>
      <c r="F227" s="23">
        <v>56710</v>
      </c>
      <c r="G227" s="9" t="str">
        <f t="shared" si="26"/>
        <v>Below Minimum</v>
      </c>
      <c r="H227" s="24" t="str">
        <f t="shared" si="27"/>
        <v>₦50,000 - ₦59,999</v>
      </c>
      <c r="I227" t="s">
        <v>20</v>
      </c>
      <c r="J227" s="5" t="s">
        <v>27</v>
      </c>
      <c r="K227" s="7">
        <f t="shared" si="28"/>
        <v>3</v>
      </c>
      <c r="L227" s="7">
        <f t="shared" si="29"/>
        <v>0.1</v>
      </c>
      <c r="M227" s="23">
        <f t="shared" si="30"/>
        <v>5671</v>
      </c>
      <c r="N227" s="23">
        <f t="shared" si="31"/>
        <v>62381</v>
      </c>
    </row>
    <row r="228" spans="1:14" x14ac:dyDescent="0.25">
      <c r="A228" t="s">
        <v>251</v>
      </c>
      <c r="B228" t="s">
        <v>12</v>
      </c>
      <c r="C228" t="str">
        <f t="shared" si="32"/>
        <v>Female</v>
      </c>
      <c r="D228" t="s">
        <v>26</v>
      </c>
      <c r="E228" s="23">
        <v>71180</v>
      </c>
      <c r="F228" s="23">
        <v>71180</v>
      </c>
      <c r="G228" s="9" t="str">
        <f t="shared" si="26"/>
        <v>Below Minimum</v>
      </c>
      <c r="H228" s="24" t="str">
        <f t="shared" si="27"/>
        <v>₦70,000 - ₦79,999</v>
      </c>
      <c r="I228" t="s">
        <v>16</v>
      </c>
      <c r="J228" s="5" t="s">
        <v>14</v>
      </c>
      <c r="K228" s="7">
        <f t="shared" si="28"/>
        <v>4</v>
      </c>
      <c r="L228" s="7">
        <f t="shared" si="29"/>
        <v>0.15</v>
      </c>
      <c r="M228" s="23">
        <f t="shared" si="30"/>
        <v>10677</v>
      </c>
      <c r="N228" s="23">
        <f t="shared" si="31"/>
        <v>81857</v>
      </c>
    </row>
    <row r="229" spans="1:14" x14ac:dyDescent="0.25">
      <c r="A229" t="s">
        <v>252</v>
      </c>
      <c r="B229" t="s">
        <v>7</v>
      </c>
      <c r="C229" t="s">
        <v>969</v>
      </c>
      <c r="D229" t="s">
        <v>41</v>
      </c>
      <c r="E229" s="23">
        <f>E228</f>
        <v>71180</v>
      </c>
      <c r="F229" s="23">
        <v>71180</v>
      </c>
      <c r="G229" s="9" t="str">
        <f t="shared" si="26"/>
        <v>Below Minimum</v>
      </c>
      <c r="H229" s="24" t="str">
        <f t="shared" si="27"/>
        <v>₦70,000 - ₦79,999</v>
      </c>
      <c r="I229" t="s">
        <v>16</v>
      </c>
      <c r="J229" t="s">
        <v>27</v>
      </c>
      <c r="K229" s="7">
        <f t="shared" si="28"/>
        <v>3</v>
      </c>
      <c r="L229" s="7">
        <f t="shared" si="29"/>
        <v>0.1</v>
      </c>
      <c r="M229" s="23">
        <f t="shared" si="30"/>
        <v>7118</v>
      </c>
      <c r="N229" s="23">
        <f t="shared" si="31"/>
        <v>78298</v>
      </c>
    </row>
    <row r="230" spans="1:14" x14ac:dyDescent="0.25">
      <c r="A230" t="s">
        <v>253</v>
      </c>
      <c r="B230" t="s">
        <v>12</v>
      </c>
      <c r="C230" t="str">
        <f>IF(OR(B230="", ISBLANK(B230)), "Undisclosed", B230)</f>
        <v>Female</v>
      </c>
      <c r="D230" t="s">
        <v>49</v>
      </c>
      <c r="E230" s="23">
        <v>78180</v>
      </c>
      <c r="F230" s="23">
        <v>78180</v>
      </c>
      <c r="G230" s="9" t="str">
        <f t="shared" si="26"/>
        <v>Below Minimum</v>
      </c>
      <c r="H230" s="24" t="str">
        <f t="shared" si="27"/>
        <v>₦70,000 - ₦79,999</v>
      </c>
      <c r="I230" t="s">
        <v>9</v>
      </c>
      <c r="J230" s="5" t="s">
        <v>10</v>
      </c>
      <c r="K230" s="7">
        <f t="shared" si="28"/>
        <v>5</v>
      </c>
      <c r="L230" s="7">
        <f t="shared" si="29"/>
        <v>0.2</v>
      </c>
      <c r="M230" s="23">
        <f t="shared" si="30"/>
        <v>15636</v>
      </c>
      <c r="N230" s="23">
        <f t="shared" si="31"/>
        <v>93816</v>
      </c>
    </row>
    <row r="231" spans="1:14" x14ac:dyDescent="0.25">
      <c r="A231" t="s">
        <v>254</v>
      </c>
      <c r="B231" t="s">
        <v>12</v>
      </c>
      <c r="C231" t="str">
        <f>IF(OR(B231="", ISBLANK(B231)), "Undisclosed", B231)</f>
        <v>Female</v>
      </c>
      <c r="D231" t="s">
        <v>41</v>
      </c>
      <c r="E231" s="23">
        <v>84750</v>
      </c>
      <c r="F231" s="23">
        <v>84750</v>
      </c>
      <c r="G231" s="9" t="str">
        <f t="shared" si="26"/>
        <v>Below Minimum</v>
      </c>
      <c r="H231" s="24" t="str">
        <f t="shared" si="27"/>
        <v>₦80,000 - ₦89,999</v>
      </c>
      <c r="I231" t="s">
        <v>9</v>
      </c>
      <c r="J231" s="5" t="s">
        <v>27</v>
      </c>
      <c r="K231" s="7">
        <f t="shared" si="28"/>
        <v>3</v>
      </c>
      <c r="L231" s="7">
        <f t="shared" si="29"/>
        <v>0.1</v>
      </c>
      <c r="M231" s="23">
        <f t="shared" si="30"/>
        <v>8475</v>
      </c>
      <c r="N231" s="23">
        <f t="shared" si="31"/>
        <v>93225</v>
      </c>
    </row>
    <row r="232" spans="1:14" x14ac:dyDescent="0.25">
      <c r="A232" t="s">
        <v>255</v>
      </c>
      <c r="B232" t="s">
        <v>12</v>
      </c>
      <c r="C232" t="str">
        <f>IF(OR(B232="", ISBLANK(B232)), "Undisclosed", B232)</f>
        <v>Female</v>
      </c>
      <c r="D232" t="s">
        <v>19</v>
      </c>
      <c r="E232" s="23">
        <v>98970</v>
      </c>
      <c r="F232" s="23">
        <v>98970</v>
      </c>
      <c r="G232" s="9" t="str">
        <f t="shared" si="26"/>
        <v>Compliant</v>
      </c>
      <c r="H232" s="24" t="str">
        <f t="shared" si="27"/>
        <v>₦90,000 - ₦99,999</v>
      </c>
      <c r="I232" t="s">
        <v>9</v>
      </c>
      <c r="J232" s="5" t="s">
        <v>17</v>
      </c>
      <c r="K232" s="7">
        <f t="shared" si="28"/>
        <v>0</v>
      </c>
      <c r="L232" s="7">
        <f t="shared" si="29"/>
        <v>0</v>
      </c>
      <c r="M232" s="23">
        <f t="shared" si="30"/>
        <v>0</v>
      </c>
      <c r="N232" s="23">
        <f t="shared" si="31"/>
        <v>98970</v>
      </c>
    </row>
    <row r="233" spans="1:14" x14ac:dyDescent="0.25">
      <c r="A233" t="s">
        <v>256</v>
      </c>
      <c r="B233" t="s">
        <v>7</v>
      </c>
      <c r="C233" t="str">
        <f>IF(OR(B233="", ISBLANK(B233)), "Undisclosed", B233)</f>
        <v>Male</v>
      </c>
      <c r="D233" t="s">
        <v>36</v>
      </c>
      <c r="E233" s="23">
        <v>76560</v>
      </c>
      <c r="F233" s="23">
        <v>76560</v>
      </c>
      <c r="G233" s="9" t="str">
        <f t="shared" si="26"/>
        <v>Below Minimum</v>
      </c>
      <c r="H233" s="24" t="str">
        <f t="shared" si="27"/>
        <v>₦70,000 - ₦79,999</v>
      </c>
      <c r="I233" t="s">
        <v>20</v>
      </c>
      <c r="J233" s="5" t="s">
        <v>14</v>
      </c>
      <c r="K233" s="7">
        <f t="shared" si="28"/>
        <v>4</v>
      </c>
      <c r="L233" s="7">
        <f t="shared" si="29"/>
        <v>0.15</v>
      </c>
      <c r="M233" s="23">
        <f t="shared" si="30"/>
        <v>11484</v>
      </c>
      <c r="N233" s="23">
        <f t="shared" si="31"/>
        <v>88044</v>
      </c>
    </row>
    <row r="234" spans="1:14" x14ac:dyDescent="0.25">
      <c r="A234" t="s">
        <v>257</v>
      </c>
      <c r="B234" t="s">
        <v>7</v>
      </c>
      <c r="C234" t="s">
        <v>969</v>
      </c>
      <c r="D234" t="s">
        <v>22</v>
      </c>
      <c r="E234" s="23">
        <f>E233</f>
        <v>76560</v>
      </c>
      <c r="F234" s="23">
        <v>76560</v>
      </c>
      <c r="G234" s="9" t="str">
        <f t="shared" si="26"/>
        <v>Below Minimum</v>
      </c>
      <c r="H234" s="24" t="str">
        <f t="shared" si="27"/>
        <v>₦70,000 - ₦79,999</v>
      </c>
      <c r="I234" t="s">
        <v>20</v>
      </c>
      <c r="J234" t="s">
        <v>27</v>
      </c>
      <c r="K234" s="7">
        <f t="shared" si="28"/>
        <v>3</v>
      </c>
      <c r="L234" s="7">
        <f t="shared" si="29"/>
        <v>0.1</v>
      </c>
      <c r="M234" s="23">
        <f t="shared" si="30"/>
        <v>7656</v>
      </c>
      <c r="N234" s="23">
        <f t="shared" si="31"/>
        <v>84216</v>
      </c>
    </row>
    <row r="235" spans="1:14" x14ac:dyDescent="0.25">
      <c r="A235" t="s">
        <v>258</v>
      </c>
      <c r="B235" t="s">
        <v>12</v>
      </c>
      <c r="C235" t="str">
        <f>IF(OR(B235="", ISBLANK(B235)), "Undisclosed", B235)</f>
        <v>Female</v>
      </c>
      <c r="D235" t="s">
        <v>8</v>
      </c>
      <c r="E235" s="23">
        <v>35930</v>
      </c>
      <c r="F235" s="23">
        <v>35930</v>
      </c>
      <c r="G235" s="9" t="str">
        <f t="shared" si="26"/>
        <v>Below Minimum</v>
      </c>
      <c r="H235" s="24" t="str">
        <f t="shared" si="27"/>
        <v>₦30,000 - ₦39,999</v>
      </c>
      <c r="I235" t="s">
        <v>16</v>
      </c>
      <c r="J235" s="5" t="s">
        <v>27</v>
      </c>
      <c r="K235" s="7">
        <f t="shared" si="28"/>
        <v>3</v>
      </c>
      <c r="L235" s="7">
        <f t="shared" si="29"/>
        <v>0.1</v>
      </c>
      <c r="M235" s="23">
        <f t="shared" si="30"/>
        <v>3593</v>
      </c>
      <c r="N235" s="23">
        <f t="shared" si="31"/>
        <v>39523</v>
      </c>
    </row>
    <row r="236" spans="1:14" x14ac:dyDescent="0.25">
      <c r="A236" t="s">
        <v>259</v>
      </c>
      <c r="B236" t="s">
        <v>12</v>
      </c>
      <c r="C236" t="str">
        <f>IF(OR(B236="", ISBLANK(B236)), "Undisclosed", B236)</f>
        <v>Female</v>
      </c>
      <c r="D236" t="s">
        <v>8</v>
      </c>
      <c r="E236" s="23">
        <v>104410</v>
      </c>
      <c r="F236" s="23">
        <v>104410</v>
      </c>
      <c r="G236" s="9" t="str">
        <f t="shared" si="26"/>
        <v>Compliant</v>
      </c>
      <c r="H236" s="24" t="str">
        <f t="shared" si="27"/>
        <v>₦100,000 - ₦109,999</v>
      </c>
      <c r="I236" t="s">
        <v>20</v>
      </c>
      <c r="J236" s="5" t="s">
        <v>27</v>
      </c>
      <c r="K236" s="7">
        <f t="shared" si="28"/>
        <v>3</v>
      </c>
      <c r="L236" s="7">
        <f t="shared" si="29"/>
        <v>0.1</v>
      </c>
      <c r="M236" s="23">
        <f t="shared" si="30"/>
        <v>10441</v>
      </c>
      <c r="N236" s="23">
        <f t="shared" si="31"/>
        <v>114851</v>
      </c>
    </row>
    <row r="237" spans="1:14" x14ac:dyDescent="0.25">
      <c r="A237" t="s">
        <v>260</v>
      </c>
      <c r="B237" t="s">
        <v>12</v>
      </c>
      <c r="C237" t="str">
        <f>IF(OR(B237="", ISBLANK(B237)), "Undisclosed", B237)</f>
        <v>Female</v>
      </c>
      <c r="D237" t="s">
        <v>8</v>
      </c>
      <c r="E237" s="23">
        <v>84600</v>
      </c>
      <c r="F237" s="23">
        <v>84600</v>
      </c>
      <c r="G237" s="9" t="str">
        <f t="shared" si="26"/>
        <v>Below Minimum</v>
      </c>
      <c r="H237" s="24" t="str">
        <f t="shared" si="27"/>
        <v>₦80,000 - ₦89,999</v>
      </c>
      <c r="I237" t="s">
        <v>16</v>
      </c>
      <c r="J237" s="5" t="s">
        <v>50</v>
      </c>
      <c r="K237" s="7">
        <f t="shared" si="28"/>
        <v>1</v>
      </c>
      <c r="L237" s="7">
        <f t="shared" si="29"/>
        <v>0.02</v>
      </c>
      <c r="M237" s="23">
        <f t="shared" si="30"/>
        <v>1692</v>
      </c>
      <c r="N237" s="23">
        <f t="shared" si="31"/>
        <v>86292</v>
      </c>
    </row>
    <row r="238" spans="1:14" x14ac:dyDescent="0.25">
      <c r="A238" t="s">
        <v>261</v>
      </c>
      <c r="B238" t="s">
        <v>12</v>
      </c>
      <c r="C238" t="str">
        <f>IF(OR(B238="", ISBLANK(B238)), "Undisclosed", B238)</f>
        <v>Female</v>
      </c>
      <c r="D238" t="s">
        <v>36</v>
      </c>
      <c r="E238" s="23">
        <v>68800</v>
      </c>
      <c r="F238" s="23">
        <v>68800</v>
      </c>
      <c r="G238" s="9" t="str">
        <f t="shared" si="26"/>
        <v>Below Minimum</v>
      </c>
      <c r="H238" s="24" t="str">
        <f t="shared" si="27"/>
        <v>₦60,000 - ₦69,999</v>
      </c>
      <c r="I238" t="s">
        <v>9</v>
      </c>
      <c r="J238" s="5" t="s">
        <v>23</v>
      </c>
      <c r="K238" s="7">
        <f t="shared" si="28"/>
        <v>2</v>
      </c>
      <c r="L238" s="7">
        <f t="shared" si="29"/>
        <v>0.05</v>
      </c>
      <c r="M238" s="23">
        <f t="shared" si="30"/>
        <v>3440</v>
      </c>
      <c r="N238" s="23">
        <f t="shared" si="31"/>
        <v>72240</v>
      </c>
    </row>
    <row r="239" spans="1:14" x14ac:dyDescent="0.25">
      <c r="A239" t="s">
        <v>262</v>
      </c>
      <c r="B239" t="s">
        <v>7</v>
      </c>
      <c r="C239" t="s">
        <v>969</v>
      </c>
      <c r="D239" t="s">
        <v>979</v>
      </c>
      <c r="E239" s="23">
        <v>38660</v>
      </c>
      <c r="F239" s="23">
        <v>38660</v>
      </c>
      <c r="G239" s="9" t="str">
        <f t="shared" si="26"/>
        <v>Below Minimum</v>
      </c>
      <c r="H239" s="24" t="str">
        <f t="shared" si="27"/>
        <v>₦30,000 - ₦39,999</v>
      </c>
      <c r="I239" t="s">
        <v>9</v>
      </c>
      <c r="J239" t="s">
        <v>14</v>
      </c>
      <c r="K239" s="7">
        <f t="shared" si="28"/>
        <v>4</v>
      </c>
      <c r="L239" s="7">
        <f t="shared" si="29"/>
        <v>0.15</v>
      </c>
      <c r="M239" s="23">
        <f t="shared" si="30"/>
        <v>5799</v>
      </c>
      <c r="N239" s="23">
        <f t="shared" si="31"/>
        <v>44459</v>
      </c>
    </row>
    <row r="240" spans="1:14" x14ac:dyDescent="0.25">
      <c r="A240" t="s">
        <v>263</v>
      </c>
      <c r="B240" t="s">
        <v>7</v>
      </c>
      <c r="C240" t="str">
        <f>IF(OR(B240="", ISBLANK(B240)), "Undisclosed", B240)</f>
        <v>Male</v>
      </c>
      <c r="D240" t="s">
        <v>26</v>
      </c>
      <c r="E240" s="23">
        <v>86560</v>
      </c>
      <c r="F240" s="23">
        <v>86560</v>
      </c>
      <c r="G240" s="9" t="str">
        <f t="shared" si="26"/>
        <v>Below Minimum</v>
      </c>
      <c r="H240" s="24" t="str">
        <f t="shared" si="27"/>
        <v>₦80,000 - ₦89,999</v>
      </c>
      <c r="I240" t="s">
        <v>16</v>
      </c>
      <c r="J240" s="5" t="s">
        <v>27</v>
      </c>
      <c r="K240" s="7">
        <f t="shared" si="28"/>
        <v>3</v>
      </c>
      <c r="L240" s="7">
        <f t="shared" si="29"/>
        <v>0.1</v>
      </c>
      <c r="M240" s="23">
        <f t="shared" si="30"/>
        <v>8656</v>
      </c>
      <c r="N240" s="23">
        <f t="shared" si="31"/>
        <v>95216</v>
      </c>
    </row>
    <row r="241" spans="1:14" x14ac:dyDescent="0.25">
      <c r="A241" t="s">
        <v>264</v>
      </c>
      <c r="B241" t="s">
        <v>12</v>
      </c>
      <c r="C241" t="str">
        <f>IF(OR(B241="", ISBLANK(B241)), "Undisclosed", B241)</f>
        <v>Female</v>
      </c>
      <c r="D241" t="s">
        <v>22</v>
      </c>
      <c r="E241" s="23">
        <v>107340</v>
      </c>
      <c r="F241" s="23">
        <v>107340</v>
      </c>
      <c r="G241" s="9" t="str">
        <f t="shared" si="26"/>
        <v>Compliant</v>
      </c>
      <c r="H241" s="24" t="str">
        <f t="shared" si="27"/>
        <v>₦100,000 - ₦109,999</v>
      </c>
      <c r="I241" t="s">
        <v>16</v>
      </c>
      <c r="J241" s="5" t="s">
        <v>27</v>
      </c>
      <c r="K241" s="7">
        <f t="shared" si="28"/>
        <v>3</v>
      </c>
      <c r="L241" s="7">
        <f t="shared" si="29"/>
        <v>0.1</v>
      </c>
      <c r="M241" s="23">
        <f t="shared" si="30"/>
        <v>10734</v>
      </c>
      <c r="N241" s="23">
        <f t="shared" si="31"/>
        <v>118074</v>
      </c>
    </row>
    <row r="242" spans="1:14" x14ac:dyDescent="0.25">
      <c r="A242" t="s">
        <v>265</v>
      </c>
      <c r="B242" t="s">
        <v>12</v>
      </c>
      <c r="C242" t="str">
        <f>IF(OR(B242="", ISBLANK(B242)), "Undisclosed", B242)</f>
        <v>Female</v>
      </c>
      <c r="D242" t="s">
        <v>19</v>
      </c>
      <c r="E242" s="23">
        <v>111050</v>
      </c>
      <c r="F242" s="23">
        <v>111050</v>
      </c>
      <c r="G242" s="9" t="str">
        <f t="shared" si="26"/>
        <v>Compliant</v>
      </c>
      <c r="H242" s="24" t="str">
        <f t="shared" si="27"/>
        <v>₦110,000 - ₦119,999</v>
      </c>
      <c r="I242" t="s">
        <v>16</v>
      </c>
      <c r="J242" s="5" t="s">
        <v>10</v>
      </c>
      <c r="K242" s="7">
        <f t="shared" si="28"/>
        <v>5</v>
      </c>
      <c r="L242" s="7">
        <f t="shared" si="29"/>
        <v>0.2</v>
      </c>
      <c r="M242" s="23">
        <f t="shared" si="30"/>
        <v>22210</v>
      </c>
      <c r="N242" s="23">
        <f t="shared" si="31"/>
        <v>133260</v>
      </c>
    </row>
    <row r="243" spans="1:14" x14ac:dyDescent="0.25">
      <c r="A243" t="s">
        <v>266</v>
      </c>
      <c r="B243" t="s">
        <v>12</v>
      </c>
      <c r="C243" t="s">
        <v>969</v>
      </c>
      <c r="D243" t="s">
        <v>26</v>
      </c>
      <c r="E243" s="23">
        <f>E242</f>
        <v>111050</v>
      </c>
      <c r="F243" s="23">
        <v>111050</v>
      </c>
      <c r="G243" s="9" t="str">
        <f t="shared" si="26"/>
        <v>Compliant</v>
      </c>
      <c r="H243" s="24" t="str">
        <f t="shared" si="27"/>
        <v>₦110,000 - ₦119,999</v>
      </c>
      <c r="I243" t="s">
        <v>16</v>
      </c>
      <c r="J243" t="s">
        <v>27</v>
      </c>
      <c r="K243" s="7">
        <f t="shared" si="28"/>
        <v>3</v>
      </c>
      <c r="L243" s="7">
        <f t="shared" si="29"/>
        <v>0.1</v>
      </c>
      <c r="M243" s="23">
        <f t="shared" si="30"/>
        <v>11105</v>
      </c>
      <c r="N243" s="23">
        <f t="shared" si="31"/>
        <v>122155</v>
      </c>
    </row>
    <row r="244" spans="1:14" x14ac:dyDescent="0.25">
      <c r="A244" t="s">
        <v>267</v>
      </c>
      <c r="B244" t="s">
        <v>7</v>
      </c>
      <c r="C244" t="str">
        <f t="shared" ref="C244:C275" si="33">IF(OR(B244="", ISBLANK(B244)), "Undisclosed", B244)</f>
        <v>Male</v>
      </c>
      <c r="D244" t="s">
        <v>41</v>
      </c>
      <c r="E244" s="23">
        <v>75320</v>
      </c>
      <c r="F244" s="23">
        <v>75320</v>
      </c>
      <c r="G244" s="9" t="str">
        <f t="shared" si="26"/>
        <v>Below Minimum</v>
      </c>
      <c r="H244" s="24" t="str">
        <f t="shared" si="27"/>
        <v>₦70,000 - ₦79,999</v>
      </c>
      <c r="I244" t="s">
        <v>9</v>
      </c>
      <c r="J244" s="5" t="s">
        <v>50</v>
      </c>
      <c r="K244" s="7">
        <f t="shared" si="28"/>
        <v>1</v>
      </c>
      <c r="L244" s="7">
        <f t="shared" si="29"/>
        <v>0.02</v>
      </c>
      <c r="M244" s="23">
        <f t="shared" si="30"/>
        <v>1506.4</v>
      </c>
      <c r="N244" s="23">
        <f t="shared" si="31"/>
        <v>76826.399999999994</v>
      </c>
    </row>
    <row r="245" spans="1:14" x14ac:dyDescent="0.25">
      <c r="A245" t="s">
        <v>268</v>
      </c>
      <c r="B245" t="s">
        <v>7</v>
      </c>
      <c r="C245" t="str">
        <f t="shared" si="33"/>
        <v>Male</v>
      </c>
      <c r="D245" t="s">
        <v>19</v>
      </c>
      <c r="E245" s="23">
        <v>57910</v>
      </c>
      <c r="F245" s="23">
        <v>57910</v>
      </c>
      <c r="G245" s="9" t="str">
        <f t="shared" si="26"/>
        <v>Below Minimum</v>
      </c>
      <c r="H245" s="24" t="str">
        <f t="shared" si="27"/>
        <v>₦50,000 - ₦59,999</v>
      </c>
      <c r="I245" t="s">
        <v>20</v>
      </c>
      <c r="J245" s="5" t="s">
        <v>27</v>
      </c>
      <c r="K245" s="7">
        <f t="shared" si="28"/>
        <v>3</v>
      </c>
      <c r="L245" s="7">
        <f t="shared" si="29"/>
        <v>0.1</v>
      </c>
      <c r="M245" s="23">
        <f t="shared" si="30"/>
        <v>5791</v>
      </c>
      <c r="N245" s="23">
        <f t="shared" si="31"/>
        <v>63701</v>
      </c>
    </row>
    <row r="246" spans="1:14" x14ac:dyDescent="0.25">
      <c r="A246" t="s">
        <v>269</v>
      </c>
      <c r="B246" t="s">
        <v>12</v>
      </c>
      <c r="C246" t="str">
        <f t="shared" si="33"/>
        <v>Female</v>
      </c>
      <c r="D246" t="s">
        <v>19</v>
      </c>
      <c r="E246" s="23">
        <v>29490</v>
      </c>
      <c r="F246" s="23">
        <v>29490</v>
      </c>
      <c r="G246" s="9" t="str">
        <f t="shared" si="26"/>
        <v>Below Minimum</v>
      </c>
      <c r="H246" s="24" t="str">
        <f t="shared" si="27"/>
        <v>₦20,000 - ₦29,999</v>
      </c>
      <c r="I246" t="s">
        <v>16</v>
      </c>
      <c r="J246" s="5" t="s">
        <v>17</v>
      </c>
      <c r="K246" s="7">
        <f t="shared" si="28"/>
        <v>0</v>
      </c>
      <c r="L246" s="7">
        <f t="shared" si="29"/>
        <v>0</v>
      </c>
      <c r="M246" s="23">
        <f t="shared" si="30"/>
        <v>0</v>
      </c>
      <c r="N246" s="23">
        <f t="shared" si="31"/>
        <v>29490</v>
      </c>
    </row>
    <row r="247" spans="1:14" x14ac:dyDescent="0.25">
      <c r="A247" t="s">
        <v>270</v>
      </c>
      <c r="B247" t="s">
        <v>7</v>
      </c>
      <c r="C247" t="str">
        <f t="shared" si="33"/>
        <v>Male</v>
      </c>
      <c r="D247" t="s">
        <v>26</v>
      </c>
      <c r="E247" s="23">
        <v>52670</v>
      </c>
      <c r="F247" s="23">
        <v>52670</v>
      </c>
      <c r="G247" s="9" t="str">
        <f t="shared" si="26"/>
        <v>Below Minimum</v>
      </c>
      <c r="H247" s="24" t="str">
        <f t="shared" si="27"/>
        <v>₦50,000 - ₦59,999</v>
      </c>
      <c r="I247" t="s">
        <v>20</v>
      </c>
      <c r="J247" s="5" t="s">
        <v>27</v>
      </c>
      <c r="K247" s="7">
        <f t="shared" si="28"/>
        <v>3</v>
      </c>
      <c r="L247" s="7">
        <f t="shared" si="29"/>
        <v>0.1</v>
      </c>
      <c r="M247" s="23">
        <f t="shared" si="30"/>
        <v>5267</v>
      </c>
      <c r="N247" s="23">
        <f t="shared" si="31"/>
        <v>57937</v>
      </c>
    </row>
    <row r="248" spans="1:14" x14ac:dyDescent="0.25">
      <c r="A248" t="s">
        <v>271</v>
      </c>
      <c r="B248" t="s">
        <v>7</v>
      </c>
      <c r="C248" t="str">
        <f t="shared" si="33"/>
        <v>Male</v>
      </c>
      <c r="D248" t="s">
        <v>52</v>
      </c>
      <c r="E248" s="23">
        <v>48530</v>
      </c>
      <c r="F248" s="23">
        <v>48530</v>
      </c>
      <c r="G248" s="9" t="str">
        <f t="shared" si="26"/>
        <v>Below Minimum</v>
      </c>
      <c r="H248" s="24" t="str">
        <f t="shared" si="27"/>
        <v>₦40,000 - ₦49,999</v>
      </c>
      <c r="I248" t="s">
        <v>16</v>
      </c>
      <c r="J248" s="5" t="s">
        <v>27</v>
      </c>
      <c r="K248" s="7">
        <f t="shared" si="28"/>
        <v>3</v>
      </c>
      <c r="L248" s="7">
        <f t="shared" si="29"/>
        <v>0.1</v>
      </c>
      <c r="M248" s="23">
        <f t="shared" si="30"/>
        <v>4853</v>
      </c>
      <c r="N248" s="23">
        <f t="shared" si="31"/>
        <v>53383</v>
      </c>
    </row>
    <row r="249" spans="1:14" x14ac:dyDescent="0.25">
      <c r="A249" t="s">
        <v>272</v>
      </c>
      <c r="B249" t="s">
        <v>7</v>
      </c>
      <c r="C249" t="str">
        <f t="shared" si="33"/>
        <v>Male</v>
      </c>
      <c r="D249" t="s">
        <v>49</v>
      </c>
      <c r="E249" s="23">
        <v>105470</v>
      </c>
      <c r="F249" s="23">
        <v>105470</v>
      </c>
      <c r="G249" s="9" t="str">
        <f t="shared" si="26"/>
        <v>Compliant</v>
      </c>
      <c r="H249" s="24" t="str">
        <f t="shared" si="27"/>
        <v>₦100,000 - ₦109,999</v>
      </c>
      <c r="I249" t="s">
        <v>16</v>
      </c>
      <c r="J249" s="5" t="s">
        <v>27</v>
      </c>
      <c r="K249" s="7">
        <f t="shared" si="28"/>
        <v>3</v>
      </c>
      <c r="L249" s="7">
        <f t="shared" si="29"/>
        <v>0.1</v>
      </c>
      <c r="M249" s="23">
        <f t="shared" si="30"/>
        <v>10547</v>
      </c>
      <c r="N249" s="23">
        <f t="shared" si="31"/>
        <v>116017</v>
      </c>
    </row>
    <row r="250" spans="1:14" x14ac:dyDescent="0.25">
      <c r="A250" t="s">
        <v>273</v>
      </c>
      <c r="B250" t="s">
        <v>12</v>
      </c>
      <c r="C250" t="str">
        <f t="shared" si="33"/>
        <v>Female</v>
      </c>
      <c r="D250" t="s">
        <v>41</v>
      </c>
      <c r="E250" s="23">
        <v>98200</v>
      </c>
      <c r="F250" s="23">
        <v>98200</v>
      </c>
      <c r="G250" s="9" t="str">
        <f t="shared" si="26"/>
        <v>Compliant</v>
      </c>
      <c r="H250" s="24" t="str">
        <f t="shared" si="27"/>
        <v>₦90,000 - ₦99,999</v>
      </c>
      <c r="I250" t="s">
        <v>16</v>
      </c>
      <c r="J250" s="5" t="s">
        <v>23</v>
      </c>
      <c r="K250" s="7">
        <f t="shared" si="28"/>
        <v>2</v>
      </c>
      <c r="L250" s="7">
        <f t="shared" si="29"/>
        <v>0.05</v>
      </c>
      <c r="M250" s="23">
        <f t="shared" si="30"/>
        <v>4910</v>
      </c>
      <c r="N250" s="23">
        <f t="shared" si="31"/>
        <v>103110</v>
      </c>
    </row>
    <row r="251" spans="1:14" x14ac:dyDescent="0.25">
      <c r="A251" t="s">
        <v>274</v>
      </c>
      <c r="B251" t="s">
        <v>7</v>
      </c>
      <c r="C251" t="str">
        <f t="shared" si="33"/>
        <v>Male</v>
      </c>
      <c r="D251" t="s">
        <v>26</v>
      </c>
      <c r="E251" s="23">
        <v>106190</v>
      </c>
      <c r="F251" s="23">
        <v>106190</v>
      </c>
      <c r="G251" s="9" t="str">
        <f t="shared" si="26"/>
        <v>Compliant</v>
      </c>
      <c r="H251" s="24" t="str">
        <f t="shared" si="27"/>
        <v>₦100,000 - ₦109,999</v>
      </c>
      <c r="I251" t="s">
        <v>16</v>
      </c>
      <c r="J251" s="5" t="s">
        <v>10</v>
      </c>
      <c r="K251" s="7">
        <f t="shared" si="28"/>
        <v>5</v>
      </c>
      <c r="L251" s="7">
        <f t="shared" si="29"/>
        <v>0.2</v>
      </c>
      <c r="M251" s="23">
        <f t="shared" si="30"/>
        <v>21238</v>
      </c>
      <c r="N251" s="23">
        <f t="shared" si="31"/>
        <v>127428</v>
      </c>
    </row>
    <row r="252" spans="1:14" x14ac:dyDescent="0.25">
      <c r="A252" t="s">
        <v>275</v>
      </c>
      <c r="B252" t="s">
        <v>7</v>
      </c>
      <c r="C252" t="str">
        <f t="shared" si="33"/>
        <v>Male</v>
      </c>
      <c r="D252" t="s">
        <v>8</v>
      </c>
      <c r="E252" s="23">
        <v>52610</v>
      </c>
      <c r="F252" s="23">
        <v>52610</v>
      </c>
      <c r="G252" s="9" t="str">
        <f t="shared" si="26"/>
        <v>Below Minimum</v>
      </c>
      <c r="H252" s="24" t="str">
        <f t="shared" si="27"/>
        <v>₦50,000 - ₦59,999</v>
      </c>
      <c r="I252" t="s">
        <v>9</v>
      </c>
      <c r="J252" s="5" t="s">
        <v>23</v>
      </c>
      <c r="K252" s="7">
        <f t="shared" si="28"/>
        <v>2</v>
      </c>
      <c r="L252" s="7">
        <f t="shared" si="29"/>
        <v>0.05</v>
      </c>
      <c r="M252" s="23">
        <f t="shared" si="30"/>
        <v>2630.5</v>
      </c>
      <c r="N252" s="23">
        <f t="shared" si="31"/>
        <v>55240.5</v>
      </c>
    </row>
    <row r="253" spans="1:14" x14ac:dyDescent="0.25">
      <c r="A253" t="s">
        <v>276</v>
      </c>
      <c r="B253" t="s">
        <v>969</v>
      </c>
      <c r="C253" t="str">
        <f t="shared" si="33"/>
        <v>Undisclosed</v>
      </c>
      <c r="D253" t="s">
        <v>19</v>
      </c>
      <c r="E253" s="23">
        <v>63450</v>
      </c>
      <c r="F253" s="23">
        <v>63450</v>
      </c>
      <c r="G253" s="9" t="str">
        <f t="shared" si="26"/>
        <v>Below Minimum</v>
      </c>
      <c r="H253" s="24" t="str">
        <f t="shared" si="27"/>
        <v>₦60,000 - ₦69,999</v>
      </c>
      <c r="I253" t="s">
        <v>16</v>
      </c>
      <c r="J253" s="5" t="s">
        <v>14</v>
      </c>
      <c r="K253" s="7">
        <f t="shared" si="28"/>
        <v>4</v>
      </c>
      <c r="L253" s="7">
        <f t="shared" si="29"/>
        <v>0.15</v>
      </c>
      <c r="M253" s="23">
        <f t="shared" si="30"/>
        <v>9517.5</v>
      </c>
      <c r="N253" s="23">
        <f t="shared" si="31"/>
        <v>72967.5</v>
      </c>
    </row>
    <row r="254" spans="1:14" x14ac:dyDescent="0.25">
      <c r="A254" t="s">
        <v>277</v>
      </c>
      <c r="B254" t="s">
        <v>7</v>
      </c>
      <c r="C254" t="str">
        <f t="shared" si="33"/>
        <v>Male</v>
      </c>
      <c r="D254" t="s">
        <v>52</v>
      </c>
      <c r="E254" s="23">
        <v>74710</v>
      </c>
      <c r="F254" s="23">
        <v>74710</v>
      </c>
      <c r="G254" s="9" t="str">
        <f t="shared" si="26"/>
        <v>Below Minimum</v>
      </c>
      <c r="H254" s="24" t="str">
        <f t="shared" si="27"/>
        <v>₦70,000 - ₦79,999</v>
      </c>
      <c r="I254" t="s">
        <v>16</v>
      </c>
      <c r="J254" s="5" t="s">
        <v>14</v>
      </c>
      <c r="K254" s="7">
        <f t="shared" si="28"/>
        <v>4</v>
      </c>
      <c r="L254" s="7">
        <f t="shared" si="29"/>
        <v>0.15</v>
      </c>
      <c r="M254" s="23">
        <f t="shared" si="30"/>
        <v>11206.5</v>
      </c>
      <c r="N254" s="23">
        <f t="shared" si="31"/>
        <v>85916.5</v>
      </c>
    </row>
    <row r="255" spans="1:14" x14ac:dyDescent="0.25">
      <c r="A255" t="s">
        <v>278</v>
      </c>
      <c r="B255" t="s">
        <v>12</v>
      </c>
      <c r="C255" t="str">
        <f t="shared" si="33"/>
        <v>Female</v>
      </c>
      <c r="D255" t="s">
        <v>8</v>
      </c>
      <c r="E255" s="23">
        <v>60330</v>
      </c>
      <c r="F255" s="23">
        <v>60330</v>
      </c>
      <c r="G255" s="9" t="str">
        <f t="shared" si="26"/>
        <v>Below Minimum</v>
      </c>
      <c r="H255" s="24" t="str">
        <f t="shared" si="27"/>
        <v>₦60,000 - ₦69,999</v>
      </c>
      <c r="I255" t="s">
        <v>9</v>
      </c>
      <c r="J255" s="5" t="s">
        <v>27</v>
      </c>
      <c r="K255" s="7">
        <f t="shared" si="28"/>
        <v>3</v>
      </c>
      <c r="L255" s="7">
        <f t="shared" si="29"/>
        <v>0.1</v>
      </c>
      <c r="M255" s="23">
        <f t="shared" si="30"/>
        <v>6033</v>
      </c>
      <c r="N255" s="23">
        <f t="shared" si="31"/>
        <v>66363</v>
      </c>
    </row>
    <row r="256" spans="1:14" x14ac:dyDescent="0.25">
      <c r="A256" t="s">
        <v>279</v>
      </c>
      <c r="B256" t="s">
        <v>7</v>
      </c>
      <c r="C256" t="str">
        <f t="shared" si="33"/>
        <v>Male</v>
      </c>
      <c r="D256" t="s">
        <v>8</v>
      </c>
      <c r="E256" s="23">
        <v>61010</v>
      </c>
      <c r="F256" s="23">
        <v>61010</v>
      </c>
      <c r="G256" s="9" t="str">
        <f t="shared" si="26"/>
        <v>Below Minimum</v>
      </c>
      <c r="H256" s="24" t="str">
        <f t="shared" si="27"/>
        <v>₦60,000 - ₦69,999</v>
      </c>
      <c r="I256" t="s">
        <v>20</v>
      </c>
      <c r="J256" s="5" t="s">
        <v>27</v>
      </c>
      <c r="K256" s="7">
        <f t="shared" si="28"/>
        <v>3</v>
      </c>
      <c r="L256" s="7">
        <f t="shared" si="29"/>
        <v>0.1</v>
      </c>
      <c r="M256" s="23">
        <f t="shared" si="30"/>
        <v>6101</v>
      </c>
      <c r="N256" s="23">
        <f t="shared" si="31"/>
        <v>67111</v>
      </c>
    </row>
    <row r="257" spans="1:14" x14ac:dyDescent="0.25">
      <c r="A257" t="s">
        <v>280</v>
      </c>
      <c r="B257" t="s">
        <v>12</v>
      </c>
      <c r="C257" t="str">
        <f t="shared" si="33"/>
        <v>Female</v>
      </c>
      <c r="D257" t="s">
        <v>52</v>
      </c>
      <c r="E257" s="23">
        <v>76300</v>
      </c>
      <c r="F257" s="23">
        <v>76300</v>
      </c>
      <c r="G257" s="9" t="str">
        <f t="shared" si="26"/>
        <v>Below Minimum</v>
      </c>
      <c r="H257" s="24" t="str">
        <f t="shared" si="27"/>
        <v>₦70,000 - ₦79,999</v>
      </c>
      <c r="I257" t="s">
        <v>20</v>
      </c>
      <c r="J257" s="5" t="s">
        <v>17</v>
      </c>
      <c r="K257" s="7">
        <f t="shared" si="28"/>
        <v>0</v>
      </c>
      <c r="L257" s="7">
        <f t="shared" si="29"/>
        <v>0</v>
      </c>
      <c r="M257" s="23">
        <f t="shared" si="30"/>
        <v>0</v>
      </c>
      <c r="N257" s="23">
        <f t="shared" si="31"/>
        <v>76300</v>
      </c>
    </row>
    <row r="258" spans="1:14" x14ac:dyDescent="0.25">
      <c r="A258" t="s">
        <v>281</v>
      </c>
      <c r="B258" t="s">
        <v>7</v>
      </c>
      <c r="C258" t="str">
        <f t="shared" si="33"/>
        <v>Male</v>
      </c>
      <c r="D258" t="s">
        <v>66</v>
      </c>
      <c r="E258" s="23">
        <v>117020</v>
      </c>
      <c r="F258" s="23">
        <v>117020</v>
      </c>
      <c r="G258" s="9" t="str">
        <f t="shared" si="26"/>
        <v>Compliant</v>
      </c>
      <c r="H258" s="24" t="str">
        <f t="shared" si="27"/>
        <v>₦110,000 - ₦119,999</v>
      </c>
      <c r="I258" t="s">
        <v>20</v>
      </c>
      <c r="J258" s="5" t="s">
        <v>27</v>
      </c>
      <c r="K258" s="7">
        <f t="shared" si="28"/>
        <v>3</v>
      </c>
      <c r="L258" s="7">
        <f t="shared" si="29"/>
        <v>0.1</v>
      </c>
      <c r="M258" s="23">
        <f t="shared" si="30"/>
        <v>11702</v>
      </c>
      <c r="N258" s="23">
        <f t="shared" si="31"/>
        <v>128722</v>
      </c>
    </row>
    <row r="259" spans="1:14" x14ac:dyDescent="0.25">
      <c r="A259" t="s">
        <v>282</v>
      </c>
      <c r="B259" t="s">
        <v>7</v>
      </c>
      <c r="C259" t="str">
        <f t="shared" si="33"/>
        <v>Male</v>
      </c>
      <c r="D259" t="s">
        <v>66</v>
      </c>
      <c r="E259" s="23">
        <v>77130</v>
      </c>
      <c r="F259" s="23">
        <v>77130</v>
      </c>
      <c r="G259" s="9" t="str">
        <f t="shared" ref="G259:G322" si="34">IF(F259&gt;=90000, "Compliant", "Below Minimum")</f>
        <v>Below Minimum</v>
      </c>
      <c r="H259" s="24" t="str">
        <f t="shared" ref="H259:H322" si="35">TEXT(INT(F259/10000)*10000,"₦#,##0") &amp; " - " &amp; TEXT(INT(F259/10000)*10000 + 9999,"₦#,##0")</f>
        <v>₦70,000 - ₦79,999</v>
      </c>
      <c r="I259" t="s">
        <v>9</v>
      </c>
      <c r="J259" s="5" t="s">
        <v>50</v>
      </c>
      <c r="K259" s="7">
        <f t="shared" ref="K259:K322" si="36">IF(J259="Very Good", 5,
 IF(J259="Good", 4,
 IF(J259="Average", 3,
 IF(J259="Poor", 2, IF(J259="Very Poor", 1, IF(J259="Not Rated", 0))))))</f>
        <v>1</v>
      </c>
      <c r="L259" s="7">
        <f t="shared" ref="L259:L322" si="37">IF(K259=5, 0.2,
 IF(K259=4, 0.15,
 IF(K259=3, 0.1,
 IF(K259=2, 0.05,
 IF(K259=1, 0.02, IF(K259=0, 0))))))</f>
        <v>0.02</v>
      </c>
      <c r="M259" s="23">
        <f t="shared" ref="M259:M322" si="38">F259*L259</f>
        <v>1542.6000000000001</v>
      </c>
      <c r="N259" s="23">
        <f t="shared" ref="N259:N322" si="39">F259+M259</f>
        <v>78672.600000000006</v>
      </c>
    </row>
    <row r="260" spans="1:14" x14ac:dyDescent="0.25">
      <c r="A260" t="s">
        <v>283</v>
      </c>
      <c r="B260" t="s">
        <v>12</v>
      </c>
      <c r="C260" t="str">
        <f t="shared" si="33"/>
        <v>Female</v>
      </c>
      <c r="D260" t="s">
        <v>26</v>
      </c>
      <c r="E260" s="23">
        <v>106930</v>
      </c>
      <c r="F260" s="23">
        <v>106930</v>
      </c>
      <c r="G260" s="9" t="str">
        <f t="shared" si="34"/>
        <v>Compliant</v>
      </c>
      <c r="H260" s="24" t="str">
        <f t="shared" si="35"/>
        <v>₦100,000 - ₦109,999</v>
      </c>
      <c r="I260" t="s">
        <v>9</v>
      </c>
      <c r="J260" s="5" t="s">
        <v>27</v>
      </c>
      <c r="K260" s="7">
        <f t="shared" si="36"/>
        <v>3</v>
      </c>
      <c r="L260" s="7">
        <f t="shared" si="37"/>
        <v>0.1</v>
      </c>
      <c r="M260" s="23">
        <f t="shared" si="38"/>
        <v>10693</v>
      </c>
      <c r="N260" s="23">
        <f t="shared" si="39"/>
        <v>117623</v>
      </c>
    </row>
    <row r="261" spans="1:14" x14ac:dyDescent="0.25">
      <c r="A261" t="s">
        <v>284</v>
      </c>
      <c r="B261" t="s">
        <v>7</v>
      </c>
      <c r="C261" t="str">
        <f t="shared" si="33"/>
        <v>Male</v>
      </c>
      <c r="D261" t="s">
        <v>13</v>
      </c>
      <c r="E261" s="23">
        <v>62090</v>
      </c>
      <c r="F261" s="23">
        <v>62090</v>
      </c>
      <c r="G261" s="9" t="str">
        <f t="shared" si="34"/>
        <v>Below Minimum</v>
      </c>
      <c r="H261" s="24" t="str">
        <f t="shared" si="35"/>
        <v>₦60,000 - ₦69,999</v>
      </c>
      <c r="I261" t="s">
        <v>16</v>
      </c>
      <c r="J261" s="5" t="s">
        <v>10</v>
      </c>
      <c r="K261" s="7">
        <f t="shared" si="36"/>
        <v>5</v>
      </c>
      <c r="L261" s="7">
        <f t="shared" si="37"/>
        <v>0.2</v>
      </c>
      <c r="M261" s="23">
        <f t="shared" si="38"/>
        <v>12418</v>
      </c>
      <c r="N261" s="23">
        <f t="shared" si="39"/>
        <v>74508</v>
      </c>
    </row>
    <row r="262" spans="1:14" x14ac:dyDescent="0.25">
      <c r="A262" t="s">
        <v>285</v>
      </c>
      <c r="B262" t="s">
        <v>12</v>
      </c>
      <c r="C262" t="str">
        <f t="shared" si="33"/>
        <v>Female</v>
      </c>
      <c r="D262" t="s">
        <v>66</v>
      </c>
      <c r="E262" s="23">
        <v>61330</v>
      </c>
      <c r="F262" s="23">
        <v>61330</v>
      </c>
      <c r="G262" s="9" t="str">
        <f t="shared" si="34"/>
        <v>Below Minimum</v>
      </c>
      <c r="H262" s="24" t="str">
        <f t="shared" si="35"/>
        <v>₦60,000 - ₦69,999</v>
      </c>
      <c r="I262" t="s">
        <v>9</v>
      </c>
      <c r="J262" s="5" t="s">
        <v>27</v>
      </c>
      <c r="K262" s="7">
        <f t="shared" si="36"/>
        <v>3</v>
      </c>
      <c r="L262" s="7">
        <f t="shared" si="37"/>
        <v>0.1</v>
      </c>
      <c r="M262" s="23">
        <f t="shared" si="38"/>
        <v>6133</v>
      </c>
      <c r="N262" s="23">
        <f t="shared" si="39"/>
        <v>67463</v>
      </c>
    </row>
    <row r="263" spans="1:14" x14ac:dyDescent="0.25">
      <c r="A263" t="s">
        <v>286</v>
      </c>
      <c r="B263" t="s">
        <v>12</v>
      </c>
      <c r="C263" t="str">
        <f t="shared" si="33"/>
        <v>Female</v>
      </c>
      <c r="D263" t="s">
        <v>41</v>
      </c>
      <c r="E263" s="23">
        <v>41600</v>
      </c>
      <c r="F263" s="23">
        <v>41600</v>
      </c>
      <c r="G263" s="9" t="str">
        <f t="shared" si="34"/>
        <v>Below Minimum</v>
      </c>
      <c r="H263" s="24" t="str">
        <f t="shared" si="35"/>
        <v>₦40,000 - ₦49,999</v>
      </c>
      <c r="I263" t="s">
        <v>16</v>
      </c>
      <c r="J263" s="5" t="s">
        <v>17</v>
      </c>
      <c r="K263" s="7">
        <f t="shared" si="36"/>
        <v>0</v>
      </c>
      <c r="L263" s="7">
        <f t="shared" si="37"/>
        <v>0</v>
      </c>
      <c r="M263" s="23">
        <f t="shared" si="38"/>
        <v>0</v>
      </c>
      <c r="N263" s="23">
        <f t="shared" si="39"/>
        <v>41600</v>
      </c>
    </row>
    <row r="264" spans="1:14" x14ac:dyDescent="0.25">
      <c r="A264" t="s">
        <v>287</v>
      </c>
      <c r="B264" t="s">
        <v>969</v>
      </c>
      <c r="C264" t="str">
        <f t="shared" si="33"/>
        <v>Undisclosed</v>
      </c>
      <c r="D264" t="s">
        <v>66</v>
      </c>
      <c r="E264" s="23">
        <v>105870</v>
      </c>
      <c r="F264" s="23">
        <v>105870</v>
      </c>
      <c r="G264" s="9" t="str">
        <f t="shared" si="34"/>
        <v>Compliant</v>
      </c>
      <c r="H264" s="24" t="str">
        <f t="shared" si="35"/>
        <v>₦100,000 - ₦109,999</v>
      </c>
      <c r="I264" t="s">
        <v>16</v>
      </c>
      <c r="J264" s="5" t="s">
        <v>50</v>
      </c>
      <c r="K264" s="7">
        <f t="shared" si="36"/>
        <v>1</v>
      </c>
      <c r="L264" s="7">
        <f t="shared" si="37"/>
        <v>0.02</v>
      </c>
      <c r="M264" s="23">
        <f t="shared" si="38"/>
        <v>2117.4</v>
      </c>
      <c r="N264" s="23">
        <f t="shared" si="39"/>
        <v>107987.4</v>
      </c>
    </row>
    <row r="265" spans="1:14" x14ac:dyDescent="0.25">
      <c r="A265" t="s">
        <v>288</v>
      </c>
      <c r="B265" t="s">
        <v>12</v>
      </c>
      <c r="C265" t="str">
        <f t="shared" si="33"/>
        <v>Female</v>
      </c>
      <c r="D265" t="s">
        <v>26</v>
      </c>
      <c r="E265" s="23">
        <v>118300</v>
      </c>
      <c r="F265" s="23">
        <v>118300</v>
      </c>
      <c r="G265" s="9" t="str">
        <f t="shared" si="34"/>
        <v>Compliant</v>
      </c>
      <c r="H265" s="24" t="str">
        <f t="shared" si="35"/>
        <v>₦110,000 - ₦119,999</v>
      </c>
      <c r="I265" t="s">
        <v>20</v>
      </c>
      <c r="J265" s="5" t="s">
        <v>27</v>
      </c>
      <c r="K265" s="7">
        <f t="shared" si="36"/>
        <v>3</v>
      </c>
      <c r="L265" s="7">
        <f t="shared" si="37"/>
        <v>0.1</v>
      </c>
      <c r="M265" s="23">
        <f t="shared" si="38"/>
        <v>11830</v>
      </c>
      <c r="N265" s="23">
        <f t="shared" si="39"/>
        <v>130130</v>
      </c>
    </row>
    <row r="266" spans="1:14" x14ac:dyDescent="0.25">
      <c r="A266" t="s">
        <v>289</v>
      </c>
      <c r="B266" t="s">
        <v>12</v>
      </c>
      <c r="C266" t="str">
        <f t="shared" si="33"/>
        <v>Female</v>
      </c>
      <c r="D266" t="s">
        <v>49</v>
      </c>
      <c r="E266" s="23">
        <v>99680</v>
      </c>
      <c r="F266" s="23">
        <v>99680</v>
      </c>
      <c r="G266" s="9" t="str">
        <f t="shared" si="34"/>
        <v>Compliant</v>
      </c>
      <c r="H266" s="24" t="str">
        <f t="shared" si="35"/>
        <v>₦90,000 - ₦99,999</v>
      </c>
      <c r="I266" t="s">
        <v>20</v>
      </c>
      <c r="J266" s="5" t="s">
        <v>14</v>
      </c>
      <c r="K266" s="7">
        <f t="shared" si="36"/>
        <v>4</v>
      </c>
      <c r="L266" s="7">
        <f t="shared" si="37"/>
        <v>0.15</v>
      </c>
      <c r="M266" s="23">
        <f t="shared" si="38"/>
        <v>14952</v>
      </c>
      <c r="N266" s="23">
        <f t="shared" si="39"/>
        <v>114632</v>
      </c>
    </row>
    <row r="267" spans="1:14" x14ac:dyDescent="0.25">
      <c r="A267" t="s">
        <v>290</v>
      </c>
      <c r="B267" t="s">
        <v>12</v>
      </c>
      <c r="C267" t="str">
        <f t="shared" si="33"/>
        <v>Female</v>
      </c>
      <c r="D267" t="s">
        <v>8</v>
      </c>
      <c r="E267" s="23">
        <v>101500</v>
      </c>
      <c r="F267" s="23">
        <v>101500</v>
      </c>
      <c r="G267" s="9" t="str">
        <f t="shared" si="34"/>
        <v>Compliant</v>
      </c>
      <c r="H267" s="24" t="str">
        <f t="shared" si="35"/>
        <v>₦100,000 - ₦109,999</v>
      </c>
      <c r="I267" t="s">
        <v>16</v>
      </c>
      <c r="J267" s="5" t="s">
        <v>14</v>
      </c>
      <c r="K267" s="7">
        <f t="shared" si="36"/>
        <v>4</v>
      </c>
      <c r="L267" s="7">
        <f t="shared" si="37"/>
        <v>0.15</v>
      </c>
      <c r="M267" s="23">
        <f t="shared" si="38"/>
        <v>15225</v>
      </c>
      <c r="N267" s="23">
        <f t="shared" si="39"/>
        <v>116725</v>
      </c>
    </row>
    <row r="268" spans="1:14" x14ac:dyDescent="0.25">
      <c r="A268" t="s">
        <v>291</v>
      </c>
      <c r="B268" t="s">
        <v>12</v>
      </c>
      <c r="C268" t="str">
        <f t="shared" si="33"/>
        <v>Female</v>
      </c>
      <c r="D268" t="s">
        <v>26</v>
      </c>
      <c r="E268" s="23">
        <v>46160</v>
      </c>
      <c r="F268" s="23">
        <v>46160</v>
      </c>
      <c r="G268" s="9" t="str">
        <f t="shared" si="34"/>
        <v>Below Minimum</v>
      </c>
      <c r="H268" s="24" t="str">
        <f t="shared" si="35"/>
        <v>₦40,000 - ₦49,999</v>
      </c>
      <c r="I268" t="s">
        <v>20</v>
      </c>
      <c r="J268" s="5" t="s">
        <v>27</v>
      </c>
      <c r="K268" s="7">
        <f t="shared" si="36"/>
        <v>3</v>
      </c>
      <c r="L268" s="7">
        <f t="shared" si="37"/>
        <v>0.1</v>
      </c>
      <c r="M268" s="23">
        <f t="shared" si="38"/>
        <v>4616</v>
      </c>
      <c r="N268" s="23">
        <f t="shared" si="39"/>
        <v>50776</v>
      </c>
    </row>
    <row r="269" spans="1:14" x14ac:dyDescent="0.25">
      <c r="A269" t="s">
        <v>292</v>
      </c>
      <c r="B269" t="s">
        <v>12</v>
      </c>
      <c r="C269" t="str">
        <f t="shared" si="33"/>
        <v>Female</v>
      </c>
      <c r="D269" t="s">
        <v>8</v>
      </c>
      <c r="E269" s="23">
        <v>41930</v>
      </c>
      <c r="F269" s="23">
        <v>41930</v>
      </c>
      <c r="G269" s="9" t="str">
        <f t="shared" si="34"/>
        <v>Below Minimum</v>
      </c>
      <c r="H269" s="24" t="str">
        <f t="shared" si="35"/>
        <v>₦40,000 - ₦49,999</v>
      </c>
      <c r="I269" t="s">
        <v>9</v>
      </c>
      <c r="J269" s="5" t="s">
        <v>27</v>
      </c>
      <c r="K269" s="7">
        <f t="shared" si="36"/>
        <v>3</v>
      </c>
      <c r="L269" s="7">
        <f t="shared" si="37"/>
        <v>0.1</v>
      </c>
      <c r="M269" s="23">
        <f t="shared" si="38"/>
        <v>4193</v>
      </c>
      <c r="N269" s="23">
        <f t="shared" si="39"/>
        <v>46123</v>
      </c>
    </row>
    <row r="270" spans="1:14" x14ac:dyDescent="0.25">
      <c r="A270" t="s">
        <v>293</v>
      </c>
      <c r="B270" t="s">
        <v>7</v>
      </c>
      <c r="C270" t="str">
        <f t="shared" si="33"/>
        <v>Male</v>
      </c>
      <c r="D270" t="s">
        <v>33</v>
      </c>
      <c r="E270" s="23">
        <v>73360</v>
      </c>
      <c r="F270" s="23">
        <v>73360</v>
      </c>
      <c r="G270" s="9" t="str">
        <f t="shared" si="34"/>
        <v>Below Minimum</v>
      </c>
      <c r="H270" s="24" t="str">
        <f t="shared" si="35"/>
        <v>₦70,000 - ₦79,999</v>
      </c>
      <c r="I270" t="s">
        <v>20</v>
      </c>
      <c r="J270" s="5" t="s">
        <v>27</v>
      </c>
      <c r="K270" s="7">
        <f t="shared" si="36"/>
        <v>3</v>
      </c>
      <c r="L270" s="7">
        <f t="shared" si="37"/>
        <v>0.1</v>
      </c>
      <c r="M270" s="23">
        <f t="shared" si="38"/>
        <v>7336</v>
      </c>
      <c r="N270" s="23">
        <f t="shared" si="39"/>
        <v>80696</v>
      </c>
    </row>
    <row r="271" spans="1:14" x14ac:dyDescent="0.25">
      <c r="A271" t="s">
        <v>294</v>
      </c>
      <c r="B271" t="s">
        <v>12</v>
      </c>
      <c r="C271" t="str">
        <f t="shared" si="33"/>
        <v>Female</v>
      </c>
      <c r="D271" t="s">
        <v>30</v>
      </c>
      <c r="E271" s="23">
        <v>119550</v>
      </c>
      <c r="F271" s="23">
        <v>119550</v>
      </c>
      <c r="G271" s="9" t="str">
        <f t="shared" si="34"/>
        <v>Compliant</v>
      </c>
      <c r="H271" s="24" t="str">
        <f t="shared" si="35"/>
        <v>₦110,000 - ₦119,999</v>
      </c>
      <c r="I271" t="s">
        <v>16</v>
      </c>
      <c r="J271" s="5" t="s">
        <v>14</v>
      </c>
      <c r="K271" s="7">
        <f t="shared" si="36"/>
        <v>4</v>
      </c>
      <c r="L271" s="7">
        <f t="shared" si="37"/>
        <v>0.15</v>
      </c>
      <c r="M271" s="23">
        <f t="shared" si="38"/>
        <v>17932.5</v>
      </c>
      <c r="N271" s="23">
        <f t="shared" si="39"/>
        <v>137482.5</v>
      </c>
    </row>
    <row r="272" spans="1:14" x14ac:dyDescent="0.25">
      <c r="A272" t="s">
        <v>295</v>
      </c>
      <c r="B272" t="s">
        <v>12</v>
      </c>
      <c r="C272" t="str">
        <f t="shared" si="33"/>
        <v>Female</v>
      </c>
      <c r="D272" t="s">
        <v>26</v>
      </c>
      <c r="E272" s="23">
        <v>53240</v>
      </c>
      <c r="F272" s="23">
        <v>53240</v>
      </c>
      <c r="G272" s="9" t="str">
        <f t="shared" si="34"/>
        <v>Below Minimum</v>
      </c>
      <c r="H272" s="24" t="str">
        <f t="shared" si="35"/>
        <v>₦50,000 - ₦59,999</v>
      </c>
      <c r="I272" t="s">
        <v>16</v>
      </c>
      <c r="J272" s="5" t="s">
        <v>14</v>
      </c>
      <c r="K272" s="7">
        <f t="shared" si="36"/>
        <v>4</v>
      </c>
      <c r="L272" s="7">
        <f t="shared" si="37"/>
        <v>0.15</v>
      </c>
      <c r="M272" s="23">
        <f t="shared" si="38"/>
        <v>7986</v>
      </c>
      <c r="N272" s="23">
        <f t="shared" si="39"/>
        <v>61226</v>
      </c>
    </row>
    <row r="273" spans="1:14" x14ac:dyDescent="0.25">
      <c r="A273" t="s">
        <v>296</v>
      </c>
      <c r="B273" t="s">
        <v>7</v>
      </c>
      <c r="C273" t="str">
        <f t="shared" si="33"/>
        <v>Male</v>
      </c>
      <c r="D273" t="s">
        <v>33</v>
      </c>
      <c r="E273" s="23">
        <v>90880</v>
      </c>
      <c r="F273" s="23">
        <v>90880</v>
      </c>
      <c r="G273" s="9" t="str">
        <f t="shared" si="34"/>
        <v>Compliant</v>
      </c>
      <c r="H273" s="24" t="str">
        <f t="shared" si="35"/>
        <v>₦90,000 - ₦99,999</v>
      </c>
      <c r="I273" t="s">
        <v>20</v>
      </c>
      <c r="J273" s="5" t="s">
        <v>27</v>
      </c>
      <c r="K273" s="7">
        <f t="shared" si="36"/>
        <v>3</v>
      </c>
      <c r="L273" s="7">
        <f t="shared" si="37"/>
        <v>0.1</v>
      </c>
      <c r="M273" s="23">
        <f t="shared" si="38"/>
        <v>9088</v>
      </c>
      <c r="N273" s="23">
        <f t="shared" si="39"/>
        <v>99968</v>
      </c>
    </row>
    <row r="274" spans="1:14" x14ac:dyDescent="0.25">
      <c r="A274" t="s">
        <v>128</v>
      </c>
      <c r="B274" t="s">
        <v>12</v>
      </c>
      <c r="C274" t="str">
        <f t="shared" si="33"/>
        <v>Female</v>
      </c>
      <c r="D274" t="s">
        <v>49</v>
      </c>
      <c r="E274" s="23">
        <v>44450</v>
      </c>
      <c r="F274" s="23">
        <v>44450</v>
      </c>
      <c r="G274" s="9" t="str">
        <f t="shared" si="34"/>
        <v>Below Minimum</v>
      </c>
      <c r="H274" s="24" t="str">
        <f t="shared" si="35"/>
        <v>₦40,000 - ₦49,999</v>
      </c>
      <c r="I274" t="s">
        <v>20</v>
      </c>
      <c r="J274" s="5" t="s">
        <v>50</v>
      </c>
      <c r="K274" s="7">
        <f t="shared" si="36"/>
        <v>1</v>
      </c>
      <c r="L274" s="7">
        <f t="shared" si="37"/>
        <v>0.02</v>
      </c>
      <c r="M274" s="23">
        <f t="shared" si="38"/>
        <v>889</v>
      </c>
      <c r="N274" s="23">
        <f t="shared" si="39"/>
        <v>45339</v>
      </c>
    </row>
    <row r="275" spans="1:14" x14ac:dyDescent="0.25">
      <c r="A275" t="s">
        <v>297</v>
      </c>
      <c r="B275" t="s">
        <v>7</v>
      </c>
      <c r="C275" t="str">
        <f t="shared" si="33"/>
        <v>Male</v>
      </c>
      <c r="D275" t="s">
        <v>22</v>
      </c>
      <c r="E275" s="23">
        <v>47670</v>
      </c>
      <c r="F275" s="23">
        <v>47670</v>
      </c>
      <c r="G275" s="9" t="str">
        <f t="shared" si="34"/>
        <v>Below Minimum</v>
      </c>
      <c r="H275" s="24" t="str">
        <f t="shared" si="35"/>
        <v>₦40,000 - ₦49,999</v>
      </c>
      <c r="I275" t="s">
        <v>16</v>
      </c>
      <c r="J275" s="5" t="s">
        <v>27</v>
      </c>
      <c r="K275" s="7">
        <f t="shared" si="36"/>
        <v>3</v>
      </c>
      <c r="L275" s="7">
        <f t="shared" si="37"/>
        <v>0.1</v>
      </c>
      <c r="M275" s="23">
        <f t="shared" si="38"/>
        <v>4767</v>
      </c>
      <c r="N275" s="23">
        <f t="shared" si="39"/>
        <v>52437</v>
      </c>
    </row>
    <row r="276" spans="1:14" x14ac:dyDescent="0.25">
      <c r="A276" t="s">
        <v>298</v>
      </c>
      <c r="B276" t="s">
        <v>12</v>
      </c>
      <c r="C276" t="s">
        <v>969</v>
      </c>
      <c r="D276" t="s">
        <v>979</v>
      </c>
      <c r="E276" s="23">
        <v>111420</v>
      </c>
      <c r="F276" s="23">
        <v>111420</v>
      </c>
      <c r="G276" s="9" t="str">
        <f t="shared" si="34"/>
        <v>Compliant</v>
      </c>
      <c r="H276" s="24" t="str">
        <f t="shared" si="35"/>
        <v>₦110,000 - ₦119,999</v>
      </c>
      <c r="I276" t="s">
        <v>20</v>
      </c>
      <c r="J276" t="s">
        <v>17</v>
      </c>
      <c r="K276" s="7">
        <f t="shared" si="36"/>
        <v>0</v>
      </c>
      <c r="L276" s="7">
        <f t="shared" si="37"/>
        <v>0</v>
      </c>
      <c r="M276" s="23">
        <f t="shared" si="38"/>
        <v>0</v>
      </c>
      <c r="N276" s="23">
        <f t="shared" si="39"/>
        <v>111420</v>
      </c>
    </row>
    <row r="277" spans="1:14" x14ac:dyDescent="0.25">
      <c r="A277" t="s">
        <v>299</v>
      </c>
      <c r="B277" t="s">
        <v>7</v>
      </c>
      <c r="C277" t="str">
        <f t="shared" ref="C277:C302" si="40">IF(OR(B277="", ISBLANK(B277)), "Undisclosed", B277)</f>
        <v>Male</v>
      </c>
      <c r="D277" t="s">
        <v>41</v>
      </c>
      <c r="E277" s="23">
        <v>47760</v>
      </c>
      <c r="F277" s="23">
        <v>47760</v>
      </c>
      <c r="G277" s="9" t="str">
        <f t="shared" si="34"/>
        <v>Below Minimum</v>
      </c>
      <c r="H277" s="24" t="str">
        <f t="shared" si="35"/>
        <v>₦40,000 - ₦49,999</v>
      </c>
      <c r="I277" t="s">
        <v>20</v>
      </c>
      <c r="J277" s="5" t="s">
        <v>27</v>
      </c>
      <c r="K277" s="7">
        <f t="shared" si="36"/>
        <v>3</v>
      </c>
      <c r="L277" s="7">
        <f t="shared" si="37"/>
        <v>0.1</v>
      </c>
      <c r="M277" s="23">
        <f t="shared" si="38"/>
        <v>4776</v>
      </c>
      <c r="N277" s="23">
        <f t="shared" si="39"/>
        <v>52536</v>
      </c>
    </row>
    <row r="278" spans="1:14" x14ac:dyDescent="0.25">
      <c r="A278" t="s">
        <v>300</v>
      </c>
      <c r="B278" t="s">
        <v>7</v>
      </c>
      <c r="C278" t="str">
        <f t="shared" si="40"/>
        <v>Male</v>
      </c>
      <c r="D278" t="s">
        <v>36</v>
      </c>
      <c r="E278" s="23">
        <v>47650</v>
      </c>
      <c r="F278" s="23">
        <v>47650</v>
      </c>
      <c r="G278" s="9" t="str">
        <f t="shared" si="34"/>
        <v>Below Minimum</v>
      </c>
      <c r="H278" s="24" t="str">
        <f t="shared" si="35"/>
        <v>₦40,000 - ₦49,999</v>
      </c>
      <c r="I278" t="s">
        <v>16</v>
      </c>
      <c r="J278" s="5" t="s">
        <v>14</v>
      </c>
      <c r="K278" s="7">
        <f t="shared" si="36"/>
        <v>4</v>
      </c>
      <c r="L278" s="7">
        <f t="shared" si="37"/>
        <v>0.15</v>
      </c>
      <c r="M278" s="23">
        <f t="shared" si="38"/>
        <v>7147.5</v>
      </c>
      <c r="N278" s="23">
        <f t="shared" si="39"/>
        <v>54797.5</v>
      </c>
    </row>
    <row r="279" spans="1:14" x14ac:dyDescent="0.25">
      <c r="A279" t="s">
        <v>301</v>
      </c>
      <c r="B279" t="s">
        <v>12</v>
      </c>
      <c r="C279" t="str">
        <f t="shared" si="40"/>
        <v>Female</v>
      </c>
      <c r="D279" t="s">
        <v>30</v>
      </c>
      <c r="E279" s="23">
        <v>103360</v>
      </c>
      <c r="F279" s="23">
        <v>103360</v>
      </c>
      <c r="G279" s="9" t="str">
        <f t="shared" si="34"/>
        <v>Compliant</v>
      </c>
      <c r="H279" s="24" t="str">
        <f t="shared" si="35"/>
        <v>₦100,000 - ₦109,999</v>
      </c>
      <c r="I279" t="s">
        <v>16</v>
      </c>
      <c r="J279" s="5" t="s">
        <v>10</v>
      </c>
      <c r="K279" s="7">
        <f t="shared" si="36"/>
        <v>5</v>
      </c>
      <c r="L279" s="7">
        <f t="shared" si="37"/>
        <v>0.2</v>
      </c>
      <c r="M279" s="23">
        <f t="shared" si="38"/>
        <v>20672</v>
      </c>
      <c r="N279" s="23">
        <f t="shared" si="39"/>
        <v>124032</v>
      </c>
    </row>
    <row r="280" spans="1:14" x14ac:dyDescent="0.25">
      <c r="A280" t="s">
        <v>302</v>
      </c>
      <c r="B280" t="s">
        <v>7</v>
      </c>
      <c r="C280" t="str">
        <f t="shared" si="40"/>
        <v>Male</v>
      </c>
      <c r="D280" t="s">
        <v>26</v>
      </c>
      <c r="E280" s="23">
        <v>48530</v>
      </c>
      <c r="F280" s="23">
        <v>48530</v>
      </c>
      <c r="G280" s="9" t="str">
        <f t="shared" si="34"/>
        <v>Below Minimum</v>
      </c>
      <c r="H280" s="24" t="str">
        <f t="shared" si="35"/>
        <v>₦40,000 - ₦49,999</v>
      </c>
      <c r="I280" t="s">
        <v>20</v>
      </c>
      <c r="J280" s="5" t="s">
        <v>23</v>
      </c>
      <c r="K280" s="7">
        <f t="shared" si="36"/>
        <v>2</v>
      </c>
      <c r="L280" s="7">
        <f t="shared" si="37"/>
        <v>0.05</v>
      </c>
      <c r="M280" s="23">
        <f t="shared" si="38"/>
        <v>2426.5</v>
      </c>
      <c r="N280" s="23">
        <f t="shared" si="39"/>
        <v>50956.5</v>
      </c>
    </row>
    <row r="281" spans="1:14" x14ac:dyDescent="0.25">
      <c r="A281" t="s">
        <v>303</v>
      </c>
      <c r="B281" t="s">
        <v>7</v>
      </c>
      <c r="C281" t="str">
        <f t="shared" si="40"/>
        <v>Male</v>
      </c>
      <c r="D281" t="s">
        <v>66</v>
      </c>
      <c r="E281" s="23">
        <v>72160</v>
      </c>
      <c r="F281" s="23">
        <v>72160</v>
      </c>
      <c r="G281" s="9" t="str">
        <f t="shared" si="34"/>
        <v>Below Minimum</v>
      </c>
      <c r="H281" s="24" t="str">
        <f t="shared" si="35"/>
        <v>₦70,000 - ₦79,999</v>
      </c>
      <c r="I281" t="s">
        <v>20</v>
      </c>
      <c r="J281" s="5" t="s">
        <v>27</v>
      </c>
      <c r="K281" s="7">
        <f t="shared" si="36"/>
        <v>3</v>
      </c>
      <c r="L281" s="7">
        <f t="shared" si="37"/>
        <v>0.1</v>
      </c>
      <c r="M281" s="23">
        <f t="shared" si="38"/>
        <v>7216</v>
      </c>
      <c r="N281" s="23">
        <f t="shared" si="39"/>
        <v>79376</v>
      </c>
    </row>
    <row r="282" spans="1:14" x14ac:dyDescent="0.25">
      <c r="A282" t="s">
        <v>304</v>
      </c>
      <c r="B282" t="s">
        <v>7</v>
      </c>
      <c r="C282" t="str">
        <f t="shared" si="40"/>
        <v>Male</v>
      </c>
      <c r="D282" t="s">
        <v>33</v>
      </c>
      <c r="E282" s="23">
        <v>60800</v>
      </c>
      <c r="F282" s="23">
        <v>60800</v>
      </c>
      <c r="G282" s="9" t="str">
        <f t="shared" si="34"/>
        <v>Below Minimum</v>
      </c>
      <c r="H282" s="24" t="str">
        <f t="shared" si="35"/>
        <v>₦60,000 - ₦69,999</v>
      </c>
      <c r="I282" t="s">
        <v>16</v>
      </c>
      <c r="J282" s="5" t="s">
        <v>27</v>
      </c>
      <c r="K282" s="7">
        <f t="shared" si="36"/>
        <v>3</v>
      </c>
      <c r="L282" s="7">
        <f t="shared" si="37"/>
        <v>0.1</v>
      </c>
      <c r="M282" s="23">
        <f t="shared" si="38"/>
        <v>6080</v>
      </c>
      <c r="N282" s="23">
        <f t="shared" si="39"/>
        <v>66880</v>
      </c>
    </row>
    <row r="283" spans="1:14" x14ac:dyDescent="0.25">
      <c r="A283" t="s">
        <v>305</v>
      </c>
      <c r="B283" t="s">
        <v>12</v>
      </c>
      <c r="C283" t="str">
        <f t="shared" si="40"/>
        <v>Female</v>
      </c>
      <c r="D283" t="s">
        <v>30</v>
      </c>
      <c r="E283" s="23">
        <v>74010</v>
      </c>
      <c r="F283" s="23">
        <v>74010</v>
      </c>
      <c r="G283" s="9" t="str">
        <f t="shared" si="34"/>
        <v>Below Minimum</v>
      </c>
      <c r="H283" s="24" t="str">
        <f t="shared" si="35"/>
        <v>₦70,000 - ₦79,999</v>
      </c>
      <c r="I283" t="s">
        <v>20</v>
      </c>
      <c r="J283" s="5" t="s">
        <v>27</v>
      </c>
      <c r="K283" s="7">
        <f t="shared" si="36"/>
        <v>3</v>
      </c>
      <c r="L283" s="7">
        <f t="shared" si="37"/>
        <v>0.1</v>
      </c>
      <c r="M283" s="23">
        <f t="shared" si="38"/>
        <v>7401</v>
      </c>
      <c r="N283" s="23">
        <f t="shared" si="39"/>
        <v>81411</v>
      </c>
    </row>
    <row r="284" spans="1:14" x14ac:dyDescent="0.25">
      <c r="A284" t="s">
        <v>306</v>
      </c>
      <c r="B284" t="s">
        <v>12</v>
      </c>
      <c r="C284" t="str">
        <f t="shared" si="40"/>
        <v>Female</v>
      </c>
      <c r="D284" t="s">
        <v>30</v>
      </c>
      <c r="E284" s="23">
        <v>60760</v>
      </c>
      <c r="F284" s="23">
        <v>60760</v>
      </c>
      <c r="G284" s="9" t="str">
        <f t="shared" si="34"/>
        <v>Below Minimum</v>
      </c>
      <c r="H284" s="24" t="str">
        <f t="shared" si="35"/>
        <v>₦60,000 - ₦69,999</v>
      </c>
      <c r="I284" t="s">
        <v>9</v>
      </c>
      <c r="J284" s="5" t="s">
        <v>10</v>
      </c>
      <c r="K284" s="7">
        <f t="shared" si="36"/>
        <v>5</v>
      </c>
      <c r="L284" s="7">
        <f t="shared" si="37"/>
        <v>0.2</v>
      </c>
      <c r="M284" s="23">
        <f t="shared" si="38"/>
        <v>12152</v>
      </c>
      <c r="N284" s="23">
        <f t="shared" si="39"/>
        <v>72912</v>
      </c>
    </row>
    <row r="285" spans="1:14" x14ac:dyDescent="0.25">
      <c r="A285" t="s">
        <v>307</v>
      </c>
      <c r="B285" t="s">
        <v>7</v>
      </c>
      <c r="C285" t="str">
        <f t="shared" si="40"/>
        <v>Male</v>
      </c>
      <c r="D285" t="s">
        <v>13</v>
      </c>
      <c r="E285" s="23">
        <v>74550</v>
      </c>
      <c r="F285" s="23">
        <v>74550</v>
      </c>
      <c r="G285" s="9" t="str">
        <f t="shared" si="34"/>
        <v>Below Minimum</v>
      </c>
      <c r="H285" s="24" t="str">
        <f t="shared" si="35"/>
        <v>₦70,000 - ₦79,999</v>
      </c>
      <c r="I285" t="s">
        <v>9</v>
      </c>
      <c r="J285" s="5" t="s">
        <v>27</v>
      </c>
      <c r="K285" s="7">
        <f t="shared" si="36"/>
        <v>3</v>
      </c>
      <c r="L285" s="7">
        <f t="shared" si="37"/>
        <v>0.1</v>
      </c>
      <c r="M285" s="23">
        <f t="shared" si="38"/>
        <v>7455</v>
      </c>
      <c r="N285" s="23">
        <f t="shared" si="39"/>
        <v>82005</v>
      </c>
    </row>
    <row r="286" spans="1:14" x14ac:dyDescent="0.25">
      <c r="A286" t="s">
        <v>308</v>
      </c>
      <c r="B286" t="s">
        <v>7</v>
      </c>
      <c r="C286" t="str">
        <f t="shared" si="40"/>
        <v>Male</v>
      </c>
      <c r="D286" t="s">
        <v>13</v>
      </c>
      <c r="E286" s="23">
        <v>32500</v>
      </c>
      <c r="F286" s="23">
        <v>32500</v>
      </c>
      <c r="G286" s="9" t="str">
        <f t="shared" si="34"/>
        <v>Below Minimum</v>
      </c>
      <c r="H286" s="24" t="str">
        <f t="shared" si="35"/>
        <v>₦30,000 - ₦39,999</v>
      </c>
      <c r="I286" t="s">
        <v>16</v>
      </c>
      <c r="J286" s="5" t="s">
        <v>23</v>
      </c>
      <c r="K286" s="7">
        <f t="shared" si="36"/>
        <v>2</v>
      </c>
      <c r="L286" s="7">
        <f t="shared" si="37"/>
        <v>0.05</v>
      </c>
      <c r="M286" s="23">
        <f t="shared" si="38"/>
        <v>1625</v>
      </c>
      <c r="N286" s="23">
        <f t="shared" si="39"/>
        <v>34125</v>
      </c>
    </row>
    <row r="287" spans="1:14" x14ac:dyDescent="0.25">
      <c r="A287" t="s">
        <v>309</v>
      </c>
      <c r="B287" t="s">
        <v>7</v>
      </c>
      <c r="C287" t="str">
        <f t="shared" si="40"/>
        <v>Male</v>
      </c>
      <c r="D287" t="s">
        <v>33</v>
      </c>
      <c r="E287" s="23">
        <v>110040</v>
      </c>
      <c r="F287" s="23">
        <v>110040</v>
      </c>
      <c r="G287" s="9" t="str">
        <f t="shared" si="34"/>
        <v>Compliant</v>
      </c>
      <c r="H287" s="24" t="str">
        <f t="shared" si="35"/>
        <v>₦110,000 - ₦119,999</v>
      </c>
      <c r="I287" t="s">
        <v>9</v>
      </c>
      <c r="J287" s="5" t="s">
        <v>14</v>
      </c>
      <c r="K287" s="7">
        <f t="shared" si="36"/>
        <v>4</v>
      </c>
      <c r="L287" s="7">
        <f t="shared" si="37"/>
        <v>0.15</v>
      </c>
      <c r="M287" s="23">
        <f t="shared" si="38"/>
        <v>16506</v>
      </c>
      <c r="N287" s="23">
        <f t="shared" si="39"/>
        <v>126546</v>
      </c>
    </row>
    <row r="288" spans="1:14" x14ac:dyDescent="0.25">
      <c r="A288" t="s">
        <v>310</v>
      </c>
      <c r="B288" t="s">
        <v>12</v>
      </c>
      <c r="C288" t="str">
        <f t="shared" si="40"/>
        <v>Female</v>
      </c>
      <c r="D288" t="s">
        <v>19</v>
      </c>
      <c r="E288" s="23">
        <v>99750</v>
      </c>
      <c r="F288" s="23">
        <v>99750</v>
      </c>
      <c r="G288" s="9" t="str">
        <f t="shared" si="34"/>
        <v>Compliant</v>
      </c>
      <c r="H288" s="24" t="str">
        <f t="shared" si="35"/>
        <v>₦90,000 - ₦99,999</v>
      </c>
      <c r="I288" t="s">
        <v>20</v>
      </c>
      <c r="J288" s="5" t="s">
        <v>27</v>
      </c>
      <c r="K288" s="7">
        <f t="shared" si="36"/>
        <v>3</v>
      </c>
      <c r="L288" s="7">
        <f t="shared" si="37"/>
        <v>0.1</v>
      </c>
      <c r="M288" s="23">
        <f t="shared" si="38"/>
        <v>9975</v>
      </c>
      <c r="N288" s="23">
        <f t="shared" si="39"/>
        <v>109725</v>
      </c>
    </row>
    <row r="289" spans="1:14" x14ac:dyDescent="0.25">
      <c r="A289" t="s">
        <v>311</v>
      </c>
      <c r="B289" t="s">
        <v>12</v>
      </c>
      <c r="C289" t="str">
        <f t="shared" si="40"/>
        <v>Female</v>
      </c>
      <c r="D289" t="s">
        <v>26</v>
      </c>
      <c r="E289" s="23">
        <v>92470</v>
      </c>
      <c r="F289" s="23">
        <v>92470</v>
      </c>
      <c r="G289" s="9" t="str">
        <f t="shared" si="34"/>
        <v>Compliant</v>
      </c>
      <c r="H289" s="24" t="str">
        <f t="shared" si="35"/>
        <v>₦90,000 - ₦99,999</v>
      </c>
      <c r="I289" t="s">
        <v>20</v>
      </c>
      <c r="J289" s="5" t="s">
        <v>27</v>
      </c>
      <c r="K289" s="7">
        <f t="shared" si="36"/>
        <v>3</v>
      </c>
      <c r="L289" s="7">
        <f t="shared" si="37"/>
        <v>0.1</v>
      </c>
      <c r="M289" s="23">
        <f t="shared" si="38"/>
        <v>9247</v>
      </c>
      <c r="N289" s="23">
        <f t="shared" si="39"/>
        <v>101717</v>
      </c>
    </row>
    <row r="290" spans="1:14" x14ac:dyDescent="0.25">
      <c r="A290" t="s">
        <v>312</v>
      </c>
      <c r="B290" t="s">
        <v>12</v>
      </c>
      <c r="C290" t="str">
        <f t="shared" si="40"/>
        <v>Female</v>
      </c>
      <c r="D290" t="s">
        <v>13</v>
      </c>
      <c r="E290" s="23">
        <v>109980</v>
      </c>
      <c r="F290" s="23">
        <v>109980</v>
      </c>
      <c r="G290" s="9" t="str">
        <f t="shared" si="34"/>
        <v>Compliant</v>
      </c>
      <c r="H290" s="24" t="str">
        <f t="shared" si="35"/>
        <v>₦100,000 - ₦109,999</v>
      </c>
      <c r="I290" t="s">
        <v>20</v>
      </c>
      <c r="J290" s="5" t="s">
        <v>27</v>
      </c>
      <c r="K290" s="7">
        <f t="shared" si="36"/>
        <v>3</v>
      </c>
      <c r="L290" s="7">
        <f t="shared" si="37"/>
        <v>0.1</v>
      </c>
      <c r="M290" s="23">
        <f t="shared" si="38"/>
        <v>10998</v>
      </c>
      <c r="N290" s="23">
        <f t="shared" si="39"/>
        <v>120978</v>
      </c>
    </row>
    <row r="291" spans="1:14" x14ac:dyDescent="0.25">
      <c r="A291" t="s">
        <v>313</v>
      </c>
      <c r="B291" t="s">
        <v>7</v>
      </c>
      <c r="C291" t="str">
        <f t="shared" si="40"/>
        <v>Male</v>
      </c>
      <c r="D291" t="s">
        <v>19</v>
      </c>
      <c r="E291" s="23">
        <v>41790</v>
      </c>
      <c r="F291" s="23">
        <v>41790</v>
      </c>
      <c r="G291" s="9" t="str">
        <f t="shared" si="34"/>
        <v>Below Minimum</v>
      </c>
      <c r="H291" s="24" t="str">
        <f t="shared" si="35"/>
        <v>₦40,000 - ₦49,999</v>
      </c>
      <c r="I291" t="s">
        <v>16</v>
      </c>
      <c r="J291" s="5" t="s">
        <v>27</v>
      </c>
      <c r="K291" s="7">
        <f t="shared" si="36"/>
        <v>3</v>
      </c>
      <c r="L291" s="7">
        <f t="shared" si="37"/>
        <v>0.1</v>
      </c>
      <c r="M291" s="23">
        <f t="shared" si="38"/>
        <v>4179</v>
      </c>
      <c r="N291" s="23">
        <f t="shared" si="39"/>
        <v>45969</v>
      </c>
    </row>
    <row r="292" spans="1:14" x14ac:dyDescent="0.25">
      <c r="A292" t="s">
        <v>314</v>
      </c>
      <c r="B292" t="s">
        <v>7</v>
      </c>
      <c r="C292" t="str">
        <f t="shared" si="40"/>
        <v>Male</v>
      </c>
      <c r="D292" t="s">
        <v>22</v>
      </c>
      <c r="E292" s="23">
        <v>86360</v>
      </c>
      <c r="F292" s="23">
        <v>86360</v>
      </c>
      <c r="G292" s="9" t="str">
        <f t="shared" si="34"/>
        <v>Below Minimum</v>
      </c>
      <c r="H292" s="24" t="str">
        <f t="shared" si="35"/>
        <v>₦80,000 - ₦89,999</v>
      </c>
      <c r="I292" t="s">
        <v>20</v>
      </c>
      <c r="J292" s="5" t="s">
        <v>50</v>
      </c>
      <c r="K292" s="7">
        <f t="shared" si="36"/>
        <v>1</v>
      </c>
      <c r="L292" s="7">
        <f t="shared" si="37"/>
        <v>0.02</v>
      </c>
      <c r="M292" s="23">
        <f t="shared" si="38"/>
        <v>1727.2</v>
      </c>
      <c r="N292" s="23">
        <f t="shared" si="39"/>
        <v>88087.2</v>
      </c>
    </row>
    <row r="293" spans="1:14" x14ac:dyDescent="0.25">
      <c r="A293" t="s">
        <v>315</v>
      </c>
      <c r="B293" t="s">
        <v>7</v>
      </c>
      <c r="C293" t="str">
        <f t="shared" si="40"/>
        <v>Male</v>
      </c>
      <c r="D293" t="s">
        <v>26</v>
      </c>
      <c r="E293" s="23">
        <v>65570</v>
      </c>
      <c r="F293" s="23">
        <v>65570</v>
      </c>
      <c r="G293" s="9" t="str">
        <f t="shared" si="34"/>
        <v>Below Minimum</v>
      </c>
      <c r="H293" s="24" t="str">
        <f t="shared" si="35"/>
        <v>₦60,000 - ₦69,999</v>
      </c>
      <c r="I293" t="s">
        <v>20</v>
      </c>
      <c r="J293" s="5" t="s">
        <v>10</v>
      </c>
      <c r="K293" s="7">
        <f t="shared" si="36"/>
        <v>5</v>
      </c>
      <c r="L293" s="7">
        <f t="shared" si="37"/>
        <v>0.2</v>
      </c>
      <c r="M293" s="23">
        <f t="shared" si="38"/>
        <v>13114</v>
      </c>
      <c r="N293" s="23">
        <f t="shared" si="39"/>
        <v>78684</v>
      </c>
    </row>
    <row r="294" spans="1:14" x14ac:dyDescent="0.25">
      <c r="A294" t="s">
        <v>316</v>
      </c>
      <c r="B294" t="s">
        <v>12</v>
      </c>
      <c r="C294" t="str">
        <f t="shared" si="40"/>
        <v>Female</v>
      </c>
      <c r="D294" t="s">
        <v>52</v>
      </c>
      <c r="E294" s="23">
        <v>69160</v>
      </c>
      <c r="F294" s="23">
        <v>69160</v>
      </c>
      <c r="G294" s="9" t="str">
        <f t="shared" si="34"/>
        <v>Below Minimum</v>
      </c>
      <c r="H294" s="24" t="str">
        <f t="shared" si="35"/>
        <v>₦60,000 - ₦69,999</v>
      </c>
      <c r="I294" t="s">
        <v>20</v>
      </c>
      <c r="J294" s="5" t="s">
        <v>10</v>
      </c>
      <c r="K294" s="7">
        <f t="shared" si="36"/>
        <v>5</v>
      </c>
      <c r="L294" s="7">
        <f t="shared" si="37"/>
        <v>0.2</v>
      </c>
      <c r="M294" s="23">
        <f t="shared" si="38"/>
        <v>13832</v>
      </c>
      <c r="N294" s="23">
        <f t="shared" si="39"/>
        <v>82992</v>
      </c>
    </row>
    <row r="295" spans="1:14" x14ac:dyDescent="0.25">
      <c r="A295" t="s">
        <v>317</v>
      </c>
      <c r="B295" t="s">
        <v>12</v>
      </c>
      <c r="C295" t="str">
        <f t="shared" si="40"/>
        <v>Female</v>
      </c>
      <c r="D295" t="s">
        <v>36</v>
      </c>
      <c r="E295" s="23">
        <v>41570</v>
      </c>
      <c r="F295" s="23">
        <v>41570</v>
      </c>
      <c r="G295" s="9" t="str">
        <f t="shared" si="34"/>
        <v>Below Minimum</v>
      </c>
      <c r="H295" s="24" t="str">
        <f t="shared" si="35"/>
        <v>₦40,000 - ₦49,999</v>
      </c>
      <c r="I295" t="s">
        <v>16</v>
      </c>
      <c r="J295" s="5" t="s">
        <v>14</v>
      </c>
      <c r="K295" s="7">
        <f t="shared" si="36"/>
        <v>4</v>
      </c>
      <c r="L295" s="7">
        <f t="shared" si="37"/>
        <v>0.15</v>
      </c>
      <c r="M295" s="23">
        <f t="shared" si="38"/>
        <v>6235.5</v>
      </c>
      <c r="N295" s="23">
        <f t="shared" si="39"/>
        <v>47805.5</v>
      </c>
    </row>
    <row r="296" spans="1:14" x14ac:dyDescent="0.25">
      <c r="A296" t="s">
        <v>318</v>
      </c>
      <c r="B296" t="s">
        <v>12</v>
      </c>
      <c r="C296" t="str">
        <f t="shared" si="40"/>
        <v>Female</v>
      </c>
      <c r="D296" t="s">
        <v>8</v>
      </c>
      <c r="E296" s="23">
        <v>83400</v>
      </c>
      <c r="F296" s="23">
        <v>83400</v>
      </c>
      <c r="G296" s="9" t="str">
        <f t="shared" si="34"/>
        <v>Below Minimum</v>
      </c>
      <c r="H296" s="24" t="str">
        <f t="shared" si="35"/>
        <v>₦80,000 - ₦89,999</v>
      </c>
      <c r="I296" t="s">
        <v>20</v>
      </c>
      <c r="J296" s="5" t="s">
        <v>23</v>
      </c>
      <c r="K296" s="7">
        <f t="shared" si="36"/>
        <v>2</v>
      </c>
      <c r="L296" s="7">
        <f t="shared" si="37"/>
        <v>0.05</v>
      </c>
      <c r="M296" s="23">
        <f t="shared" si="38"/>
        <v>4170</v>
      </c>
      <c r="N296" s="23">
        <f t="shared" si="39"/>
        <v>87570</v>
      </c>
    </row>
    <row r="297" spans="1:14" x14ac:dyDescent="0.25">
      <c r="A297" t="s">
        <v>319</v>
      </c>
      <c r="B297" t="s">
        <v>7</v>
      </c>
      <c r="C297" t="str">
        <f t="shared" si="40"/>
        <v>Male</v>
      </c>
      <c r="D297" t="s">
        <v>33</v>
      </c>
      <c r="E297" s="23">
        <v>67660</v>
      </c>
      <c r="F297" s="23">
        <v>67660</v>
      </c>
      <c r="G297" s="9" t="str">
        <f t="shared" si="34"/>
        <v>Below Minimum</v>
      </c>
      <c r="H297" s="24" t="str">
        <f t="shared" si="35"/>
        <v>₦60,000 - ₦69,999</v>
      </c>
      <c r="I297" t="s">
        <v>20</v>
      </c>
      <c r="J297" s="5" t="s">
        <v>50</v>
      </c>
      <c r="K297" s="7">
        <f t="shared" si="36"/>
        <v>1</v>
      </c>
      <c r="L297" s="7">
        <f t="shared" si="37"/>
        <v>0.02</v>
      </c>
      <c r="M297" s="23">
        <f t="shared" si="38"/>
        <v>1353.2</v>
      </c>
      <c r="N297" s="23">
        <f t="shared" si="39"/>
        <v>69013.2</v>
      </c>
    </row>
    <row r="298" spans="1:14" x14ac:dyDescent="0.25">
      <c r="A298" t="s">
        <v>320</v>
      </c>
      <c r="B298" t="s">
        <v>12</v>
      </c>
      <c r="C298" t="str">
        <f t="shared" si="40"/>
        <v>Female</v>
      </c>
      <c r="D298" t="s">
        <v>36</v>
      </c>
      <c r="E298" s="23">
        <v>34470</v>
      </c>
      <c r="F298" s="23">
        <v>34470</v>
      </c>
      <c r="G298" s="9" t="str">
        <f t="shared" si="34"/>
        <v>Below Minimum</v>
      </c>
      <c r="H298" s="24" t="str">
        <f t="shared" si="35"/>
        <v>₦30,000 - ₦39,999</v>
      </c>
      <c r="I298" t="s">
        <v>16</v>
      </c>
      <c r="J298" s="5" t="s">
        <v>14</v>
      </c>
      <c r="K298" s="7">
        <f t="shared" si="36"/>
        <v>4</v>
      </c>
      <c r="L298" s="7">
        <f t="shared" si="37"/>
        <v>0.15</v>
      </c>
      <c r="M298" s="23">
        <f t="shared" si="38"/>
        <v>5170.5</v>
      </c>
      <c r="N298" s="23">
        <f t="shared" si="39"/>
        <v>39640.5</v>
      </c>
    </row>
    <row r="299" spans="1:14" x14ac:dyDescent="0.25">
      <c r="A299" t="s">
        <v>321</v>
      </c>
      <c r="B299" t="s">
        <v>12</v>
      </c>
      <c r="C299" t="str">
        <f t="shared" si="40"/>
        <v>Female</v>
      </c>
      <c r="D299" t="s">
        <v>8</v>
      </c>
      <c r="E299" s="23">
        <v>38240</v>
      </c>
      <c r="F299" s="23">
        <v>38240</v>
      </c>
      <c r="G299" s="9" t="str">
        <f t="shared" si="34"/>
        <v>Below Minimum</v>
      </c>
      <c r="H299" s="24" t="str">
        <f t="shared" si="35"/>
        <v>₦30,000 - ₦39,999</v>
      </c>
      <c r="I299" t="s">
        <v>20</v>
      </c>
      <c r="J299" s="5" t="s">
        <v>17</v>
      </c>
      <c r="K299" s="7">
        <f t="shared" si="36"/>
        <v>0</v>
      </c>
      <c r="L299" s="7">
        <f t="shared" si="37"/>
        <v>0</v>
      </c>
      <c r="M299" s="23">
        <f t="shared" si="38"/>
        <v>0</v>
      </c>
      <c r="N299" s="23">
        <f t="shared" si="39"/>
        <v>38240</v>
      </c>
    </row>
    <row r="300" spans="1:14" x14ac:dyDescent="0.25">
      <c r="A300" t="s">
        <v>322</v>
      </c>
      <c r="B300" t="s">
        <v>12</v>
      </c>
      <c r="C300" t="str">
        <f t="shared" si="40"/>
        <v>Female</v>
      </c>
      <c r="D300" t="s">
        <v>13</v>
      </c>
      <c r="E300" s="23">
        <v>78380</v>
      </c>
      <c r="F300" s="23">
        <v>78380</v>
      </c>
      <c r="G300" s="9" t="str">
        <f t="shared" si="34"/>
        <v>Below Minimum</v>
      </c>
      <c r="H300" s="24" t="str">
        <f t="shared" si="35"/>
        <v>₦70,000 - ₦79,999</v>
      </c>
      <c r="I300" t="s">
        <v>16</v>
      </c>
      <c r="J300" s="5" t="s">
        <v>50</v>
      </c>
      <c r="K300" s="7">
        <f t="shared" si="36"/>
        <v>1</v>
      </c>
      <c r="L300" s="7">
        <f t="shared" si="37"/>
        <v>0.02</v>
      </c>
      <c r="M300" s="23">
        <f t="shared" si="38"/>
        <v>1567.6000000000001</v>
      </c>
      <c r="N300" s="23">
        <f t="shared" si="39"/>
        <v>79947.600000000006</v>
      </c>
    </row>
    <row r="301" spans="1:14" x14ac:dyDescent="0.25">
      <c r="A301" t="s">
        <v>323</v>
      </c>
      <c r="B301" t="s">
        <v>12</v>
      </c>
      <c r="C301" t="str">
        <f t="shared" si="40"/>
        <v>Female</v>
      </c>
      <c r="D301" t="s">
        <v>33</v>
      </c>
      <c r="E301" s="23">
        <v>72500</v>
      </c>
      <c r="F301" s="23">
        <v>72500</v>
      </c>
      <c r="G301" s="9" t="str">
        <f t="shared" si="34"/>
        <v>Below Minimum</v>
      </c>
      <c r="H301" s="24" t="str">
        <f t="shared" si="35"/>
        <v>₦70,000 - ₦79,999</v>
      </c>
      <c r="I301" t="s">
        <v>9</v>
      </c>
      <c r="J301" s="5" t="s">
        <v>27</v>
      </c>
      <c r="K301" s="7">
        <f t="shared" si="36"/>
        <v>3</v>
      </c>
      <c r="L301" s="7">
        <f t="shared" si="37"/>
        <v>0.1</v>
      </c>
      <c r="M301" s="23">
        <f t="shared" si="38"/>
        <v>7250</v>
      </c>
      <c r="N301" s="23">
        <f t="shared" si="39"/>
        <v>79750</v>
      </c>
    </row>
    <row r="302" spans="1:14" x14ac:dyDescent="0.25">
      <c r="A302" t="s">
        <v>324</v>
      </c>
      <c r="B302" t="s">
        <v>12</v>
      </c>
      <c r="C302" t="str">
        <f t="shared" si="40"/>
        <v>Female</v>
      </c>
      <c r="D302" t="s">
        <v>13</v>
      </c>
      <c r="E302" s="23">
        <v>115640</v>
      </c>
      <c r="F302" s="23">
        <v>115640</v>
      </c>
      <c r="G302" s="9" t="str">
        <f t="shared" si="34"/>
        <v>Compliant</v>
      </c>
      <c r="H302" s="24" t="str">
        <f t="shared" si="35"/>
        <v>₦110,000 - ₦119,999</v>
      </c>
      <c r="I302" t="s">
        <v>16</v>
      </c>
      <c r="J302" s="5" t="s">
        <v>27</v>
      </c>
      <c r="K302" s="7">
        <f t="shared" si="36"/>
        <v>3</v>
      </c>
      <c r="L302" s="7">
        <f t="shared" si="37"/>
        <v>0.1</v>
      </c>
      <c r="M302" s="23">
        <f t="shared" si="38"/>
        <v>11564</v>
      </c>
      <c r="N302" s="23">
        <f t="shared" si="39"/>
        <v>127204</v>
      </c>
    </row>
    <row r="303" spans="1:14" x14ac:dyDescent="0.25">
      <c r="A303" t="s">
        <v>325</v>
      </c>
      <c r="B303" t="s">
        <v>7</v>
      </c>
      <c r="C303" t="s">
        <v>969</v>
      </c>
      <c r="D303" t="s">
        <v>979</v>
      </c>
      <c r="E303" s="23">
        <v>46250</v>
      </c>
      <c r="F303" s="23">
        <v>46250</v>
      </c>
      <c r="G303" s="9" t="str">
        <f t="shared" si="34"/>
        <v>Below Minimum</v>
      </c>
      <c r="H303" s="24" t="str">
        <f t="shared" si="35"/>
        <v>₦40,000 - ₦49,999</v>
      </c>
      <c r="I303" t="s">
        <v>16</v>
      </c>
      <c r="J303" t="s">
        <v>27</v>
      </c>
      <c r="K303" s="7">
        <f t="shared" si="36"/>
        <v>3</v>
      </c>
      <c r="L303" s="7">
        <f t="shared" si="37"/>
        <v>0.1</v>
      </c>
      <c r="M303" s="23">
        <f t="shared" si="38"/>
        <v>4625</v>
      </c>
      <c r="N303" s="23">
        <f t="shared" si="39"/>
        <v>50875</v>
      </c>
    </row>
    <row r="304" spans="1:14" x14ac:dyDescent="0.25">
      <c r="A304" t="s">
        <v>326</v>
      </c>
      <c r="B304" t="s">
        <v>12</v>
      </c>
      <c r="C304" t="str">
        <f t="shared" ref="C304:C315" si="41">IF(OR(B304="", ISBLANK(B304)), "Undisclosed", B304)</f>
        <v>Female</v>
      </c>
      <c r="D304" t="s">
        <v>36</v>
      </c>
      <c r="E304" s="23">
        <v>82120</v>
      </c>
      <c r="F304" s="23">
        <v>82120</v>
      </c>
      <c r="G304" s="9" t="str">
        <f t="shared" si="34"/>
        <v>Below Minimum</v>
      </c>
      <c r="H304" s="24" t="str">
        <f t="shared" si="35"/>
        <v>₦80,000 - ₦89,999</v>
      </c>
      <c r="I304" t="s">
        <v>9</v>
      </c>
      <c r="J304" s="5" t="s">
        <v>27</v>
      </c>
      <c r="K304" s="7">
        <f t="shared" si="36"/>
        <v>3</v>
      </c>
      <c r="L304" s="7">
        <f t="shared" si="37"/>
        <v>0.1</v>
      </c>
      <c r="M304" s="23">
        <f t="shared" si="38"/>
        <v>8212</v>
      </c>
      <c r="N304" s="23">
        <f t="shared" si="39"/>
        <v>90332</v>
      </c>
    </row>
    <row r="305" spans="1:14" x14ac:dyDescent="0.25">
      <c r="A305" t="s">
        <v>327</v>
      </c>
      <c r="B305" t="s">
        <v>7</v>
      </c>
      <c r="C305" t="str">
        <f t="shared" si="41"/>
        <v>Male</v>
      </c>
      <c r="D305" t="s">
        <v>30</v>
      </c>
      <c r="E305" s="23">
        <v>108160</v>
      </c>
      <c r="F305" s="23">
        <v>108160</v>
      </c>
      <c r="G305" s="9" t="str">
        <f t="shared" si="34"/>
        <v>Compliant</v>
      </c>
      <c r="H305" s="24" t="str">
        <f t="shared" si="35"/>
        <v>₦100,000 - ₦109,999</v>
      </c>
      <c r="I305" t="s">
        <v>9</v>
      </c>
      <c r="J305" s="5" t="s">
        <v>14</v>
      </c>
      <c r="K305" s="7">
        <f t="shared" si="36"/>
        <v>4</v>
      </c>
      <c r="L305" s="7">
        <f t="shared" si="37"/>
        <v>0.15</v>
      </c>
      <c r="M305" s="23">
        <f t="shared" si="38"/>
        <v>16224</v>
      </c>
      <c r="N305" s="23">
        <f t="shared" si="39"/>
        <v>124384</v>
      </c>
    </row>
    <row r="306" spans="1:14" x14ac:dyDescent="0.25">
      <c r="A306" t="s">
        <v>328</v>
      </c>
      <c r="B306" t="s">
        <v>7</v>
      </c>
      <c r="C306" t="str">
        <f t="shared" si="41"/>
        <v>Male</v>
      </c>
      <c r="D306" t="s">
        <v>8</v>
      </c>
      <c r="E306" s="23">
        <v>108360</v>
      </c>
      <c r="F306" s="23">
        <v>108360</v>
      </c>
      <c r="G306" s="9" t="str">
        <f t="shared" si="34"/>
        <v>Compliant</v>
      </c>
      <c r="H306" s="24" t="str">
        <f t="shared" si="35"/>
        <v>₦100,000 - ₦109,999</v>
      </c>
      <c r="I306" t="s">
        <v>16</v>
      </c>
      <c r="J306" s="5" t="s">
        <v>27</v>
      </c>
      <c r="K306" s="7">
        <f t="shared" si="36"/>
        <v>3</v>
      </c>
      <c r="L306" s="7">
        <f t="shared" si="37"/>
        <v>0.1</v>
      </c>
      <c r="M306" s="23">
        <f t="shared" si="38"/>
        <v>10836</v>
      </c>
      <c r="N306" s="23">
        <f t="shared" si="39"/>
        <v>119196</v>
      </c>
    </row>
    <row r="307" spans="1:14" x14ac:dyDescent="0.25">
      <c r="A307" t="s">
        <v>329</v>
      </c>
      <c r="B307" t="s">
        <v>12</v>
      </c>
      <c r="C307" t="str">
        <f t="shared" si="41"/>
        <v>Female</v>
      </c>
      <c r="D307" t="s">
        <v>26</v>
      </c>
      <c r="E307" s="23">
        <v>77840</v>
      </c>
      <c r="F307" s="23">
        <v>77840</v>
      </c>
      <c r="G307" s="9" t="str">
        <f t="shared" si="34"/>
        <v>Below Minimum</v>
      </c>
      <c r="H307" s="24" t="str">
        <f t="shared" si="35"/>
        <v>₦70,000 - ₦79,999</v>
      </c>
      <c r="I307" t="s">
        <v>16</v>
      </c>
      <c r="J307" s="5" t="s">
        <v>23</v>
      </c>
      <c r="K307" s="7">
        <f t="shared" si="36"/>
        <v>2</v>
      </c>
      <c r="L307" s="7">
        <f t="shared" si="37"/>
        <v>0.05</v>
      </c>
      <c r="M307" s="23">
        <f t="shared" si="38"/>
        <v>3892</v>
      </c>
      <c r="N307" s="23">
        <f t="shared" si="39"/>
        <v>81732</v>
      </c>
    </row>
    <row r="308" spans="1:14" x14ac:dyDescent="0.25">
      <c r="A308" t="s">
        <v>330</v>
      </c>
      <c r="B308" t="s">
        <v>12</v>
      </c>
      <c r="C308" t="str">
        <f t="shared" si="41"/>
        <v>Female</v>
      </c>
      <c r="D308" t="s">
        <v>30</v>
      </c>
      <c r="E308" s="23">
        <v>85180</v>
      </c>
      <c r="F308" s="23">
        <v>85180</v>
      </c>
      <c r="G308" s="9" t="str">
        <f t="shared" si="34"/>
        <v>Below Minimum</v>
      </c>
      <c r="H308" s="24" t="str">
        <f t="shared" si="35"/>
        <v>₦80,000 - ₦89,999</v>
      </c>
      <c r="I308" t="s">
        <v>20</v>
      </c>
      <c r="J308" s="5" t="s">
        <v>23</v>
      </c>
      <c r="K308" s="7">
        <f t="shared" si="36"/>
        <v>2</v>
      </c>
      <c r="L308" s="7">
        <f t="shared" si="37"/>
        <v>0.05</v>
      </c>
      <c r="M308" s="23">
        <f t="shared" si="38"/>
        <v>4259</v>
      </c>
      <c r="N308" s="23">
        <f t="shared" si="39"/>
        <v>89439</v>
      </c>
    </row>
    <row r="309" spans="1:14" x14ac:dyDescent="0.25">
      <c r="A309" t="s">
        <v>331</v>
      </c>
      <c r="B309" t="s">
        <v>7</v>
      </c>
      <c r="C309" t="str">
        <f t="shared" si="41"/>
        <v>Male</v>
      </c>
      <c r="D309" t="s">
        <v>33</v>
      </c>
      <c r="E309" s="23">
        <v>85920</v>
      </c>
      <c r="F309" s="23">
        <v>85920</v>
      </c>
      <c r="G309" s="9" t="str">
        <f t="shared" si="34"/>
        <v>Below Minimum</v>
      </c>
      <c r="H309" s="24" t="str">
        <f t="shared" si="35"/>
        <v>₦80,000 - ₦89,999</v>
      </c>
      <c r="I309" t="s">
        <v>16</v>
      </c>
      <c r="J309" s="5" t="s">
        <v>23</v>
      </c>
      <c r="K309" s="7">
        <f t="shared" si="36"/>
        <v>2</v>
      </c>
      <c r="L309" s="7">
        <f t="shared" si="37"/>
        <v>0.05</v>
      </c>
      <c r="M309" s="23">
        <f t="shared" si="38"/>
        <v>4296</v>
      </c>
      <c r="N309" s="23">
        <f t="shared" si="39"/>
        <v>90216</v>
      </c>
    </row>
    <row r="310" spans="1:14" x14ac:dyDescent="0.25">
      <c r="A310" t="s">
        <v>332</v>
      </c>
      <c r="B310" t="s">
        <v>12</v>
      </c>
      <c r="C310" t="str">
        <f t="shared" si="41"/>
        <v>Female</v>
      </c>
      <c r="D310" t="s">
        <v>26</v>
      </c>
      <c r="E310" s="23">
        <v>106490</v>
      </c>
      <c r="F310" s="23">
        <v>106490</v>
      </c>
      <c r="G310" s="9" t="str">
        <f t="shared" si="34"/>
        <v>Compliant</v>
      </c>
      <c r="H310" s="24" t="str">
        <f t="shared" si="35"/>
        <v>₦100,000 - ₦109,999</v>
      </c>
      <c r="I310" t="s">
        <v>20</v>
      </c>
      <c r="J310" s="5" t="s">
        <v>27</v>
      </c>
      <c r="K310" s="7">
        <f t="shared" si="36"/>
        <v>3</v>
      </c>
      <c r="L310" s="7">
        <f t="shared" si="37"/>
        <v>0.1</v>
      </c>
      <c r="M310" s="23">
        <f t="shared" si="38"/>
        <v>10649</v>
      </c>
      <c r="N310" s="23">
        <f t="shared" si="39"/>
        <v>117139</v>
      </c>
    </row>
    <row r="311" spans="1:14" x14ac:dyDescent="0.25">
      <c r="A311" t="s">
        <v>333</v>
      </c>
      <c r="B311" t="s">
        <v>7</v>
      </c>
      <c r="C311" t="str">
        <f t="shared" si="41"/>
        <v>Male</v>
      </c>
      <c r="D311" t="s">
        <v>19</v>
      </c>
      <c r="E311" s="23">
        <v>38520</v>
      </c>
      <c r="F311" s="23">
        <v>38520</v>
      </c>
      <c r="G311" s="9" t="str">
        <f t="shared" si="34"/>
        <v>Below Minimum</v>
      </c>
      <c r="H311" s="24" t="str">
        <f t="shared" si="35"/>
        <v>₦30,000 - ₦39,999</v>
      </c>
      <c r="I311" t="s">
        <v>9</v>
      </c>
      <c r="J311" s="5" t="s">
        <v>23</v>
      </c>
      <c r="K311" s="7">
        <f t="shared" si="36"/>
        <v>2</v>
      </c>
      <c r="L311" s="7">
        <f t="shared" si="37"/>
        <v>0.05</v>
      </c>
      <c r="M311" s="23">
        <f t="shared" si="38"/>
        <v>1926</v>
      </c>
      <c r="N311" s="23">
        <f t="shared" si="39"/>
        <v>40446</v>
      </c>
    </row>
    <row r="312" spans="1:14" x14ac:dyDescent="0.25">
      <c r="A312" t="s">
        <v>334</v>
      </c>
      <c r="B312" t="s">
        <v>12</v>
      </c>
      <c r="C312" t="str">
        <f t="shared" si="41"/>
        <v>Female</v>
      </c>
      <c r="D312" t="s">
        <v>41</v>
      </c>
      <c r="E312" s="23">
        <v>49530</v>
      </c>
      <c r="F312" s="23">
        <v>49530</v>
      </c>
      <c r="G312" s="9" t="str">
        <f t="shared" si="34"/>
        <v>Below Minimum</v>
      </c>
      <c r="H312" s="24" t="str">
        <f t="shared" si="35"/>
        <v>₦40,000 - ₦49,999</v>
      </c>
      <c r="I312" t="s">
        <v>9</v>
      </c>
      <c r="J312" s="5" t="s">
        <v>27</v>
      </c>
      <c r="K312" s="7">
        <f t="shared" si="36"/>
        <v>3</v>
      </c>
      <c r="L312" s="7">
        <f t="shared" si="37"/>
        <v>0.1</v>
      </c>
      <c r="M312" s="23">
        <f t="shared" si="38"/>
        <v>4953</v>
      </c>
      <c r="N312" s="23">
        <f t="shared" si="39"/>
        <v>54483</v>
      </c>
    </row>
    <row r="313" spans="1:14" x14ac:dyDescent="0.25">
      <c r="A313" t="s">
        <v>335</v>
      </c>
      <c r="B313" t="s">
        <v>7</v>
      </c>
      <c r="C313" t="str">
        <f t="shared" si="41"/>
        <v>Male</v>
      </c>
      <c r="D313" t="s">
        <v>36</v>
      </c>
      <c r="E313" s="23">
        <v>29610</v>
      </c>
      <c r="F313" s="23">
        <v>29610</v>
      </c>
      <c r="G313" s="9" t="str">
        <f t="shared" si="34"/>
        <v>Below Minimum</v>
      </c>
      <c r="H313" s="24" t="str">
        <f t="shared" si="35"/>
        <v>₦20,000 - ₦29,999</v>
      </c>
      <c r="I313" t="s">
        <v>16</v>
      </c>
      <c r="J313" s="5" t="s">
        <v>27</v>
      </c>
      <c r="K313" s="7">
        <f t="shared" si="36"/>
        <v>3</v>
      </c>
      <c r="L313" s="7">
        <f t="shared" si="37"/>
        <v>0.1</v>
      </c>
      <c r="M313" s="23">
        <f t="shared" si="38"/>
        <v>2961</v>
      </c>
      <c r="N313" s="23">
        <f t="shared" si="39"/>
        <v>32571</v>
      </c>
    </row>
    <row r="314" spans="1:14" x14ac:dyDescent="0.25">
      <c r="A314" t="s">
        <v>336</v>
      </c>
      <c r="B314" t="s">
        <v>7</v>
      </c>
      <c r="C314" t="str">
        <f t="shared" si="41"/>
        <v>Male</v>
      </c>
      <c r="D314" t="s">
        <v>41</v>
      </c>
      <c r="E314" s="23">
        <v>84170</v>
      </c>
      <c r="F314" s="23">
        <v>84170</v>
      </c>
      <c r="G314" s="9" t="str">
        <f t="shared" si="34"/>
        <v>Below Minimum</v>
      </c>
      <c r="H314" s="24" t="str">
        <f t="shared" si="35"/>
        <v>₦80,000 - ₦89,999</v>
      </c>
      <c r="I314" t="s">
        <v>16</v>
      </c>
      <c r="J314" s="5" t="s">
        <v>14</v>
      </c>
      <c r="K314" s="7">
        <f t="shared" si="36"/>
        <v>4</v>
      </c>
      <c r="L314" s="7">
        <f t="shared" si="37"/>
        <v>0.15</v>
      </c>
      <c r="M314" s="23">
        <f t="shared" si="38"/>
        <v>12625.5</v>
      </c>
      <c r="N314" s="23">
        <f t="shared" si="39"/>
        <v>96795.5</v>
      </c>
    </row>
    <row r="315" spans="1:14" x14ac:dyDescent="0.25">
      <c r="A315" t="s">
        <v>337</v>
      </c>
      <c r="B315" t="s">
        <v>7</v>
      </c>
      <c r="C315" t="str">
        <f t="shared" si="41"/>
        <v>Male</v>
      </c>
      <c r="D315" t="s">
        <v>22</v>
      </c>
      <c r="E315" s="23">
        <v>92190</v>
      </c>
      <c r="F315" s="23">
        <v>92190</v>
      </c>
      <c r="G315" s="9" t="str">
        <f t="shared" si="34"/>
        <v>Compliant</v>
      </c>
      <c r="H315" s="24" t="str">
        <f t="shared" si="35"/>
        <v>₦90,000 - ₦99,999</v>
      </c>
      <c r="I315" t="s">
        <v>16</v>
      </c>
      <c r="J315" s="5" t="s">
        <v>27</v>
      </c>
      <c r="K315" s="7">
        <f t="shared" si="36"/>
        <v>3</v>
      </c>
      <c r="L315" s="7">
        <f t="shared" si="37"/>
        <v>0.1</v>
      </c>
      <c r="M315" s="23">
        <f t="shared" si="38"/>
        <v>9219</v>
      </c>
      <c r="N315" s="23">
        <f t="shared" si="39"/>
        <v>101409</v>
      </c>
    </row>
    <row r="316" spans="1:14" x14ac:dyDescent="0.25">
      <c r="A316" t="s">
        <v>338</v>
      </c>
      <c r="B316" t="s">
        <v>7</v>
      </c>
      <c r="C316" t="s">
        <v>969</v>
      </c>
      <c r="D316" t="s">
        <v>979</v>
      </c>
      <c r="E316" s="23">
        <v>82240</v>
      </c>
      <c r="F316" s="23">
        <v>82240</v>
      </c>
      <c r="G316" s="9" t="str">
        <f t="shared" si="34"/>
        <v>Below Minimum</v>
      </c>
      <c r="H316" s="24" t="str">
        <f t="shared" si="35"/>
        <v>₦80,000 - ₦89,999</v>
      </c>
      <c r="I316" t="s">
        <v>9</v>
      </c>
      <c r="J316" t="s">
        <v>27</v>
      </c>
      <c r="K316" s="7">
        <f t="shared" si="36"/>
        <v>3</v>
      </c>
      <c r="L316" s="7">
        <f t="shared" si="37"/>
        <v>0.1</v>
      </c>
      <c r="M316" s="23">
        <f t="shared" si="38"/>
        <v>8224</v>
      </c>
      <c r="N316" s="23">
        <f t="shared" si="39"/>
        <v>90464</v>
      </c>
    </row>
    <row r="317" spans="1:14" x14ac:dyDescent="0.25">
      <c r="A317" t="s">
        <v>339</v>
      </c>
      <c r="B317" t="s">
        <v>7</v>
      </c>
      <c r="C317" t="str">
        <f t="shared" ref="C317:C338" si="42">IF(OR(B317="", ISBLANK(B317)), "Undisclosed", B317)</f>
        <v>Male</v>
      </c>
      <c r="D317" t="s">
        <v>26</v>
      </c>
      <c r="E317" s="23">
        <v>87850</v>
      </c>
      <c r="F317" s="23">
        <v>87850</v>
      </c>
      <c r="G317" s="9" t="str">
        <f t="shared" si="34"/>
        <v>Below Minimum</v>
      </c>
      <c r="H317" s="24" t="str">
        <f t="shared" si="35"/>
        <v>₦80,000 - ₦89,999</v>
      </c>
      <c r="I317" t="s">
        <v>20</v>
      </c>
      <c r="J317" s="5" t="s">
        <v>14</v>
      </c>
      <c r="K317" s="7">
        <f t="shared" si="36"/>
        <v>4</v>
      </c>
      <c r="L317" s="7">
        <f t="shared" si="37"/>
        <v>0.15</v>
      </c>
      <c r="M317" s="23">
        <f t="shared" si="38"/>
        <v>13177.5</v>
      </c>
      <c r="N317" s="23">
        <f t="shared" si="39"/>
        <v>101027.5</v>
      </c>
    </row>
    <row r="318" spans="1:14" x14ac:dyDescent="0.25">
      <c r="A318" t="s">
        <v>340</v>
      </c>
      <c r="B318" t="s">
        <v>7</v>
      </c>
      <c r="C318" t="str">
        <f t="shared" si="42"/>
        <v>Male</v>
      </c>
      <c r="D318" t="s">
        <v>33</v>
      </c>
      <c r="E318" s="23">
        <v>43700</v>
      </c>
      <c r="F318" s="23">
        <v>43700</v>
      </c>
      <c r="G318" s="9" t="str">
        <f t="shared" si="34"/>
        <v>Below Minimum</v>
      </c>
      <c r="H318" s="24" t="str">
        <f t="shared" si="35"/>
        <v>₦40,000 - ₦49,999</v>
      </c>
      <c r="I318" t="s">
        <v>9</v>
      </c>
      <c r="J318" s="5" t="s">
        <v>27</v>
      </c>
      <c r="K318" s="7">
        <f t="shared" si="36"/>
        <v>3</v>
      </c>
      <c r="L318" s="7">
        <f t="shared" si="37"/>
        <v>0.1</v>
      </c>
      <c r="M318" s="23">
        <f t="shared" si="38"/>
        <v>4370</v>
      </c>
      <c r="N318" s="23">
        <f t="shared" si="39"/>
        <v>48070</v>
      </c>
    </row>
    <row r="319" spans="1:14" x14ac:dyDescent="0.25">
      <c r="A319" t="s">
        <v>341</v>
      </c>
      <c r="B319" t="s">
        <v>12</v>
      </c>
      <c r="C319" t="str">
        <f t="shared" si="42"/>
        <v>Female</v>
      </c>
      <c r="D319" t="s">
        <v>30</v>
      </c>
      <c r="E319" s="23">
        <v>88690</v>
      </c>
      <c r="F319" s="23">
        <v>88690</v>
      </c>
      <c r="G319" s="9" t="str">
        <f t="shared" si="34"/>
        <v>Below Minimum</v>
      </c>
      <c r="H319" s="24" t="str">
        <f t="shared" si="35"/>
        <v>₦80,000 - ₦89,999</v>
      </c>
      <c r="I319" t="s">
        <v>9</v>
      </c>
      <c r="J319" s="5" t="s">
        <v>17</v>
      </c>
      <c r="K319" s="7">
        <f t="shared" si="36"/>
        <v>0</v>
      </c>
      <c r="L319" s="7">
        <f t="shared" si="37"/>
        <v>0</v>
      </c>
      <c r="M319" s="23">
        <f t="shared" si="38"/>
        <v>0</v>
      </c>
      <c r="N319" s="23">
        <f t="shared" si="39"/>
        <v>88690</v>
      </c>
    </row>
    <row r="320" spans="1:14" x14ac:dyDescent="0.25">
      <c r="A320" t="s">
        <v>342</v>
      </c>
      <c r="B320" t="s">
        <v>7</v>
      </c>
      <c r="C320" t="str">
        <f t="shared" si="42"/>
        <v>Male</v>
      </c>
      <c r="D320" t="s">
        <v>66</v>
      </c>
      <c r="E320" s="23">
        <v>31820</v>
      </c>
      <c r="F320" s="23">
        <v>31820</v>
      </c>
      <c r="G320" s="9" t="str">
        <f t="shared" si="34"/>
        <v>Below Minimum</v>
      </c>
      <c r="H320" s="24" t="str">
        <f t="shared" si="35"/>
        <v>₦30,000 - ₦39,999</v>
      </c>
      <c r="I320" t="s">
        <v>9</v>
      </c>
      <c r="J320" s="5" t="s">
        <v>27</v>
      </c>
      <c r="K320" s="7">
        <f t="shared" si="36"/>
        <v>3</v>
      </c>
      <c r="L320" s="7">
        <f t="shared" si="37"/>
        <v>0.1</v>
      </c>
      <c r="M320" s="23">
        <f t="shared" si="38"/>
        <v>3182</v>
      </c>
      <c r="N320" s="23">
        <f t="shared" si="39"/>
        <v>35002</v>
      </c>
    </row>
    <row r="321" spans="1:14" x14ac:dyDescent="0.25">
      <c r="A321" t="s">
        <v>343</v>
      </c>
      <c r="B321" t="s">
        <v>7</v>
      </c>
      <c r="C321" t="str">
        <f t="shared" si="42"/>
        <v>Male</v>
      </c>
      <c r="D321" t="s">
        <v>66</v>
      </c>
      <c r="E321" s="23">
        <v>70230</v>
      </c>
      <c r="F321" s="23">
        <v>70230</v>
      </c>
      <c r="G321" s="9" t="str">
        <f t="shared" si="34"/>
        <v>Below Minimum</v>
      </c>
      <c r="H321" s="24" t="str">
        <f t="shared" si="35"/>
        <v>₦70,000 - ₦79,999</v>
      </c>
      <c r="I321" t="s">
        <v>20</v>
      </c>
      <c r="J321" s="5" t="s">
        <v>27</v>
      </c>
      <c r="K321" s="7">
        <f t="shared" si="36"/>
        <v>3</v>
      </c>
      <c r="L321" s="7">
        <f t="shared" si="37"/>
        <v>0.1</v>
      </c>
      <c r="M321" s="23">
        <f t="shared" si="38"/>
        <v>7023</v>
      </c>
      <c r="N321" s="23">
        <f t="shared" si="39"/>
        <v>77253</v>
      </c>
    </row>
    <row r="322" spans="1:14" x14ac:dyDescent="0.25">
      <c r="A322" t="s">
        <v>344</v>
      </c>
      <c r="B322" t="s">
        <v>7</v>
      </c>
      <c r="C322" t="str">
        <f t="shared" si="42"/>
        <v>Male</v>
      </c>
      <c r="D322" t="s">
        <v>19</v>
      </c>
      <c r="E322" s="23">
        <v>96320</v>
      </c>
      <c r="F322" s="23">
        <v>96320</v>
      </c>
      <c r="G322" s="9" t="str">
        <f t="shared" si="34"/>
        <v>Compliant</v>
      </c>
      <c r="H322" s="24" t="str">
        <f t="shared" si="35"/>
        <v>₦90,000 - ₦99,999</v>
      </c>
      <c r="I322" t="s">
        <v>16</v>
      </c>
      <c r="J322" s="5" t="s">
        <v>27</v>
      </c>
      <c r="K322" s="7">
        <f t="shared" si="36"/>
        <v>3</v>
      </c>
      <c r="L322" s="7">
        <f t="shared" si="37"/>
        <v>0.1</v>
      </c>
      <c r="M322" s="23">
        <f t="shared" si="38"/>
        <v>9632</v>
      </c>
      <c r="N322" s="23">
        <f t="shared" si="39"/>
        <v>105952</v>
      </c>
    </row>
    <row r="323" spans="1:14" x14ac:dyDescent="0.25">
      <c r="A323" t="s">
        <v>345</v>
      </c>
      <c r="B323" t="s">
        <v>7</v>
      </c>
      <c r="C323" t="str">
        <f t="shared" si="42"/>
        <v>Male</v>
      </c>
      <c r="D323" t="s">
        <v>19</v>
      </c>
      <c r="E323" s="23">
        <v>90700</v>
      </c>
      <c r="F323" s="23">
        <v>90700</v>
      </c>
      <c r="G323" s="9" t="str">
        <f t="shared" ref="G323:G386" si="43">IF(F323&gt;=90000, "Compliant", "Below Minimum")</f>
        <v>Compliant</v>
      </c>
      <c r="H323" s="24" t="str">
        <f t="shared" ref="H323:H386" si="44">TEXT(INT(F323/10000)*10000,"₦#,##0") &amp; " - " &amp; TEXT(INT(F323/10000)*10000 + 9999,"₦#,##0")</f>
        <v>₦90,000 - ₦99,999</v>
      </c>
      <c r="I323" t="s">
        <v>16</v>
      </c>
      <c r="J323" s="5" t="s">
        <v>50</v>
      </c>
      <c r="K323" s="7">
        <f t="shared" ref="K323:K386" si="45">IF(J323="Very Good", 5,
 IF(J323="Good", 4,
 IF(J323="Average", 3,
 IF(J323="Poor", 2, IF(J323="Very Poor", 1, IF(J323="Not Rated", 0))))))</f>
        <v>1</v>
      </c>
      <c r="L323" s="7">
        <f t="shared" ref="L323:L386" si="46">IF(K323=5, 0.2,
 IF(K323=4, 0.15,
 IF(K323=3, 0.1,
 IF(K323=2, 0.05,
 IF(K323=1, 0.02, IF(K323=0, 0))))))</f>
        <v>0.02</v>
      </c>
      <c r="M323" s="23">
        <f t="shared" ref="M323:M386" si="47">F323*L323</f>
        <v>1814</v>
      </c>
      <c r="N323" s="23">
        <f t="shared" ref="N323:N386" si="48">F323+M323</f>
        <v>92514</v>
      </c>
    </row>
    <row r="324" spans="1:14" x14ac:dyDescent="0.25">
      <c r="A324" t="s">
        <v>346</v>
      </c>
      <c r="B324" t="s">
        <v>12</v>
      </c>
      <c r="C324" t="str">
        <f t="shared" si="42"/>
        <v>Female</v>
      </c>
      <c r="D324" t="s">
        <v>30</v>
      </c>
      <c r="E324" s="23">
        <v>67960</v>
      </c>
      <c r="F324" s="23">
        <v>67960</v>
      </c>
      <c r="G324" s="9" t="str">
        <f t="shared" si="43"/>
        <v>Below Minimum</v>
      </c>
      <c r="H324" s="24" t="str">
        <f t="shared" si="44"/>
        <v>₦60,000 - ₦69,999</v>
      </c>
      <c r="I324" t="s">
        <v>20</v>
      </c>
      <c r="J324" s="5" t="s">
        <v>27</v>
      </c>
      <c r="K324" s="7">
        <f t="shared" si="45"/>
        <v>3</v>
      </c>
      <c r="L324" s="7">
        <f t="shared" si="46"/>
        <v>0.1</v>
      </c>
      <c r="M324" s="23">
        <f t="shared" si="47"/>
        <v>6796</v>
      </c>
      <c r="N324" s="23">
        <f t="shared" si="48"/>
        <v>74756</v>
      </c>
    </row>
    <row r="325" spans="1:14" x14ac:dyDescent="0.25">
      <c r="A325" t="s">
        <v>347</v>
      </c>
      <c r="B325" t="s">
        <v>7</v>
      </c>
      <c r="C325" t="str">
        <f t="shared" si="42"/>
        <v>Male</v>
      </c>
      <c r="D325" t="s">
        <v>30</v>
      </c>
      <c r="E325" s="23">
        <v>103110</v>
      </c>
      <c r="F325" s="23">
        <v>103110</v>
      </c>
      <c r="G325" s="9" t="str">
        <f t="shared" si="43"/>
        <v>Compliant</v>
      </c>
      <c r="H325" s="24" t="str">
        <f t="shared" si="44"/>
        <v>₦100,000 - ₦109,999</v>
      </c>
      <c r="I325" t="s">
        <v>20</v>
      </c>
      <c r="J325" s="5" t="s">
        <v>14</v>
      </c>
      <c r="K325" s="7">
        <f t="shared" si="45"/>
        <v>4</v>
      </c>
      <c r="L325" s="7">
        <f t="shared" si="46"/>
        <v>0.15</v>
      </c>
      <c r="M325" s="23">
        <f t="shared" si="47"/>
        <v>15466.5</v>
      </c>
      <c r="N325" s="23">
        <f t="shared" si="48"/>
        <v>118576.5</v>
      </c>
    </row>
    <row r="326" spans="1:14" x14ac:dyDescent="0.25">
      <c r="A326" t="s">
        <v>348</v>
      </c>
      <c r="B326" t="s">
        <v>12</v>
      </c>
      <c r="C326" t="str">
        <f t="shared" si="42"/>
        <v>Female</v>
      </c>
      <c r="D326" t="s">
        <v>13</v>
      </c>
      <c r="E326" s="23">
        <v>59610</v>
      </c>
      <c r="F326" s="23">
        <v>59610</v>
      </c>
      <c r="G326" s="9" t="str">
        <f t="shared" si="43"/>
        <v>Below Minimum</v>
      </c>
      <c r="H326" s="24" t="str">
        <f t="shared" si="44"/>
        <v>₦50,000 - ₦59,999</v>
      </c>
      <c r="I326" t="s">
        <v>9</v>
      </c>
      <c r="J326" s="5" t="s">
        <v>14</v>
      </c>
      <c r="K326" s="7">
        <f t="shared" si="45"/>
        <v>4</v>
      </c>
      <c r="L326" s="7">
        <f t="shared" si="46"/>
        <v>0.15</v>
      </c>
      <c r="M326" s="23">
        <f t="shared" si="47"/>
        <v>8941.5</v>
      </c>
      <c r="N326" s="23">
        <f t="shared" si="48"/>
        <v>68551.5</v>
      </c>
    </row>
    <row r="327" spans="1:14" x14ac:dyDescent="0.25">
      <c r="A327" t="s">
        <v>349</v>
      </c>
      <c r="B327" t="s">
        <v>7</v>
      </c>
      <c r="C327" t="str">
        <f t="shared" si="42"/>
        <v>Male</v>
      </c>
      <c r="D327" t="s">
        <v>19</v>
      </c>
      <c r="E327" s="23">
        <v>66570</v>
      </c>
      <c r="F327" s="23">
        <v>66570</v>
      </c>
      <c r="G327" s="9" t="str">
        <f t="shared" si="43"/>
        <v>Below Minimum</v>
      </c>
      <c r="H327" s="24" t="str">
        <f t="shared" si="44"/>
        <v>₦60,000 - ₦69,999</v>
      </c>
      <c r="I327" t="s">
        <v>16</v>
      </c>
      <c r="J327" s="5" t="s">
        <v>23</v>
      </c>
      <c r="K327" s="7">
        <f t="shared" si="45"/>
        <v>2</v>
      </c>
      <c r="L327" s="7">
        <f t="shared" si="46"/>
        <v>0.05</v>
      </c>
      <c r="M327" s="23">
        <f t="shared" si="47"/>
        <v>3328.5</v>
      </c>
      <c r="N327" s="23">
        <f t="shared" si="48"/>
        <v>69898.5</v>
      </c>
    </row>
    <row r="328" spans="1:14" x14ac:dyDescent="0.25">
      <c r="A328" t="s">
        <v>350</v>
      </c>
      <c r="B328" t="s">
        <v>12</v>
      </c>
      <c r="C328" t="str">
        <f t="shared" si="42"/>
        <v>Female</v>
      </c>
      <c r="D328" t="s">
        <v>52</v>
      </c>
      <c r="E328" s="23">
        <v>74390</v>
      </c>
      <c r="F328" s="23">
        <v>74390</v>
      </c>
      <c r="G328" s="9" t="str">
        <f t="shared" si="43"/>
        <v>Below Minimum</v>
      </c>
      <c r="H328" s="24" t="str">
        <f t="shared" si="44"/>
        <v>₦70,000 - ₦79,999</v>
      </c>
      <c r="I328" t="s">
        <v>20</v>
      </c>
      <c r="J328" s="5" t="s">
        <v>27</v>
      </c>
      <c r="K328" s="7">
        <f t="shared" si="45"/>
        <v>3</v>
      </c>
      <c r="L328" s="7">
        <f t="shared" si="46"/>
        <v>0.1</v>
      </c>
      <c r="M328" s="23">
        <f t="shared" si="47"/>
        <v>7439</v>
      </c>
      <c r="N328" s="23">
        <f t="shared" si="48"/>
        <v>81829</v>
      </c>
    </row>
    <row r="329" spans="1:14" x14ac:dyDescent="0.25">
      <c r="A329" t="s">
        <v>351</v>
      </c>
      <c r="B329" t="s">
        <v>969</v>
      </c>
      <c r="C329" t="str">
        <f t="shared" si="42"/>
        <v>Undisclosed</v>
      </c>
      <c r="D329" t="s">
        <v>13</v>
      </c>
      <c r="E329" s="23">
        <v>67010</v>
      </c>
      <c r="F329" s="23">
        <v>67010</v>
      </c>
      <c r="G329" s="9" t="str">
        <f t="shared" si="43"/>
        <v>Below Minimum</v>
      </c>
      <c r="H329" s="24" t="str">
        <f t="shared" si="44"/>
        <v>₦60,000 - ₦69,999</v>
      </c>
      <c r="I329" t="s">
        <v>16</v>
      </c>
      <c r="J329" s="5" t="s">
        <v>14</v>
      </c>
      <c r="K329" s="7">
        <f t="shared" si="45"/>
        <v>4</v>
      </c>
      <c r="L329" s="7">
        <f t="shared" si="46"/>
        <v>0.15</v>
      </c>
      <c r="M329" s="23">
        <f t="shared" si="47"/>
        <v>10051.5</v>
      </c>
      <c r="N329" s="23">
        <f t="shared" si="48"/>
        <v>77061.5</v>
      </c>
    </row>
    <row r="330" spans="1:14" x14ac:dyDescent="0.25">
      <c r="A330" t="s">
        <v>352</v>
      </c>
      <c r="B330" t="s">
        <v>7</v>
      </c>
      <c r="C330" t="str">
        <f t="shared" si="42"/>
        <v>Male</v>
      </c>
      <c r="D330" t="s">
        <v>49</v>
      </c>
      <c r="E330" s="23">
        <v>109710</v>
      </c>
      <c r="F330" s="23">
        <v>109710</v>
      </c>
      <c r="G330" s="9" t="str">
        <f t="shared" si="43"/>
        <v>Compliant</v>
      </c>
      <c r="H330" s="24" t="str">
        <f t="shared" si="44"/>
        <v>₦100,000 - ₦109,999</v>
      </c>
      <c r="I330" t="s">
        <v>16</v>
      </c>
      <c r="J330" s="5" t="s">
        <v>27</v>
      </c>
      <c r="K330" s="7">
        <f t="shared" si="45"/>
        <v>3</v>
      </c>
      <c r="L330" s="7">
        <f t="shared" si="46"/>
        <v>0.1</v>
      </c>
      <c r="M330" s="23">
        <f t="shared" si="47"/>
        <v>10971</v>
      </c>
      <c r="N330" s="23">
        <f t="shared" si="48"/>
        <v>120681</v>
      </c>
    </row>
    <row r="331" spans="1:14" x14ac:dyDescent="0.25">
      <c r="A331" t="s">
        <v>353</v>
      </c>
      <c r="B331" t="s">
        <v>12</v>
      </c>
      <c r="C331" t="str">
        <f t="shared" si="42"/>
        <v>Female</v>
      </c>
      <c r="D331" t="s">
        <v>36</v>
      </c>
      <c r="E331" s="23">
        <v>110910</v>
      </c>
      <c r="F331" s="23">
        <v>110910</v>
      </c>
      <c r="G331" s="9" t="str">
        <f t="shared" si="43"/>
        <v>Compliant</v>
      </c>
      <c r="H331" s="24" t="str">
        <f t="shared" si="44"/>
        <v>₦110,000 - ₦119,999</v>
      </c>
      <c r="I331" t="s">
        <v>9</v>
      </c>
      <c r="J331" s="5" t="s">
        <v>27</v>
      </c>
      <c r="K331" s="7">
        <f t="shared" si="45"/>
        <v>3</v>
      </c>
      <c r="L331" s="7">
        <f t="shared" si="46"/>
        <v>0.1</v>
      </c>
      <c r="M331" s="23">
        <f t="shared" si="47"/>
        <v>11091</v>
      </c>
      <c r="N331" s="23">
        <f t="shared" si="48"/>
        <v>122001</v>
      </c>
    </row>
    <row r="332" spans="1:14" x14ac:dyDescent="0.25">
      <c r="A332" t="s">
        <v>179</v>
      </c>
      <c r="B332" t="s">
        <v>7</v>
      </c>
      <c r="C332" t="str">
        <f t="shared" si="42"/>
        <v>Male</v>
      </c>
      <c r="D332" t="s">
        <v>19</v>
      </c>
      <c r="E332" s="23">
        <v>29770</v>
      </c>
      <c r="F332" s="23">
        <v>29770</v>
      </c>
      <c r="G332" s="9" t="str">
        <f t="shared" si="43"/>
        <v>Below Minimum</v>
      </c>
      <c r="H332" s="24" t="str">
        <f t="shared" si="44"/>
        <v>₦20,000 - ₦29,999</v>
      </c>
      <c r="I332" t="s">
        <v>16</v>
      </c>
      <c r="J332" s="5" t="s">
        <v>10</v>
      </c>
      <c r="K332" s="7">
        <f t="shared" si="45"/>
        <v>5</v>
      </c>
      <c r="L332" s="7">
        <f t="shared" si="46"/>
        <v>0.2</v>
      </c>
      <c r="M332" s="23">
        <f t="shared" si="47"/>
        <v>5954</v>
      </c>
      <c r="N332" s="23">
        <f t="shared" si="48"/>
        <v>35724</v>
      </c>
    </row>
    <row r="333" spans="1:14" x14ac:dyDescent="0.25">
      <c r="A333" t="s">
        <v>354</v>
      </c>
      <c r="B333" t="s">
        <v>12</v>
      </c>
      <c r="C333" t="str">
        <f t="shared" si="42"/>
        <v>Female</v>
      </c>
      <c r="D333" t="s">
        <v>22</v>
      </c>
      <c r="E333" s="23">
        <v>80060</v>
      </c>
      <c r="F333" s="23">
        <v>80060</v>
      </c>
      <c r="G333" s="9" t="str">
        <f t="shared" si="43"/>
        <v>Below Minimum</v>
      </c>
      <c r="H333" s="24" t="str">
        <f t="shared" si="44"/>
        <v>₦80,000 - ₦89,999</v>
      </c>
      <c r="I333" t="s">
        <v>20</v>
      </c>
      <c r="J333" s="5" t="s">
        <v>10</v>
      </c>
      <c r="K333" s="7">
        <f t="shared" si="45"/>
        <v>5</v>
      </c>
      <c r="L333" s="7">
        <f t="shared" si="46"/>
        <v>0.2</v>
      </c>
      <c r="M333" s="23">
        <f t="shared" si="47"/>
        <v>16012</v>
      </c>
      <c r="N333" s="23">
        <f t="shared" si="48"/>
        <v>96072</v>
      </c>
    </row>
    <row r="334" spans="1:14" x14ac:dyDescent="0.25">
      <c r="A334" t="s">
        <v>355</v>
      </c>
      <c r="B334" t="s">
        <v>7</v>
      </c>
      <c r="C334" t="str">
        <f t="shared" si="42"/>
        <v>Male</v>
      </c>
      <c r="D334" t="s">
        <v>41</v>
      </c>
      <c r="E334" s="23">
        <v>99750</v>
      </c>
      <c r="F334" s="23">
        <v>99750</v>
      </c>
      <c r="G334" s="9" t="str">
        <f t="shared" si="43"/>
        <v>Compliant</v>
      </c>
      <c r="H334" s="24" t="str">
        <f t="shared" si="44"/>
        <v>₦90,000 - ₦99,999</v>
      </c>
      <c r="I334" t="s">
        <v>9</v>
      </c>
      <c r="J334" s="5" t="s">
        <v>27</v>
      </c>
      <c r="K334" s="7">
        <f t="shared" si="45"/>
        <v>3</v>
      </c>
      <c r="L334" s="7">
        <f t="shared" si="46"/>
        <v>0.1</v>
      </c>
      <c r="M334" s="23">
        <f t="shared" si="47"/>
        <v>9975</v>
      </c>
      <c r="N334" s="23">
        <f t="shared" si="48"/>
        <v>109725</v>
      </c>
    </row>
    <row r="335" spans="1:14" x14ac:dyDescent="0.25">
      <c r="A335" t="s">
        <v>356</v>
      </c>
      <c r="B335" t="s">
        <v>7</v>
      </c>
      <c r="C335" t="str">
        <f t="shared" si="42"/>
        <v>Male</v>
      </c>
      <c r="D335" t="s">
        <v>8</v>
      </c>
      <c r="E335" s="23">
        <v>108250</v>
      </c>
      <c r="F335" s="23">
        <v>108250</v>
      </c>
      <c r="G335" s="9" t="str">
        <f t="shared" si="43"/>
        <v>Compliant</v>
      </c>
      <c r="H335" s="24" t="str">
        <f t="shared" si="44"/>
        <v>₦100,000 - ₦109,999</v>
      </c>
      <c r="I335" t="s">
        <v>9</v>
      </c>
      <c r="J335" s="5" t="s">
        <v>27</v>
      </c>
      <c r="K335" s="7">
        <f t="shared" si="45"/>
        <v>3</v>
      </c>
      <c r="L335" s="7">
        <f t="shared" si="46"/>
        <v>0.1</v>
      </c>
      <c r="M335" s="23">
        <f t="shared" si="47"/>
        <v>10825</v>
      </c>
      <c r="N335" s="23">
        <f t="shared" si="48"/>
        <v>119075</v>
      </c>
    </row>
    <row r="336" spans="1:14" x14ac:dyDescent="0.25">
      <c r="A336" t="s">
        <v>357</v>
      </c>
      <c r="B336" t="s">
        <v>7</v>
      </c>
      <c r="C336" t="str">
        <f t="shared" si="42"/>
        <v>Male</v>
      </c>
      <c r="D336" t="s">
        <v>36</v>
      </c>
      <c r="E336" s="23">
        <v>104340</v>
      </c>
      <c r="F336" s="23">
        <v>104340</v>
      </c>
      <c r="G336" s="9" t="str">
        <f t="shared" si="43"/>
        <v>Compliant</v>
      </c>
      <c r="H336" s="24" t="str">
        <f t="shared" si="44"/>
        <v>₦100,000 - ₦109,999</v>
      </c>
      <c r="I336" t="s">
        <v>20</v>
      </c>
      <c r="J336" s="5" t="s">
        <v>27</v>
      </c>
      <c r="K336" s="7">
        <f t="shared" si="45"/>
        <v>3</v>
      </c>
      <c r="L336" s="7">
        <f t="shared" si="46"/>
        <v>0.1</v>
      </c>
      <c r="M336" s="23">
        <f t="shared" si="47"/>
        <v>10434</v>
      </c>
      <c r="N336" s="23">
        <f t="shared" si="48"/>
        <v>114774</v>
      </c>
    </row>
    <row r="337" spans="1:14" x14ac:dyDescent="0.25">
      <c r="A337" t="s">
        <v>358</v>
      </c>
      <c r="B337" t="s">
        <v>12</v>
      </c>
      <c r="C337" t="str">
        <f t="shared" si="42"/>
        <v>Female</v>
      </c>
      <c r="D337" t="s">
        <v>36</v>
      </c>
      <c r="E337" s="23">
        <v>38440</v>
      </c>
      <c r="F337" s="23">
        <v>38440</v>
      </c>
      <c r="G337" s="9" t="str">
        <f t="shared" si="43"/>
        <v>Below Minimum</v>
      </c>
      <c r="H337" s="24" t="str">
        <f t="shared" si="44"/>
        <v>₦30,000 - ₦39,999</v>
      </c>
      <c r="I337" t="s">
        <v>9</v>
      </c>
      <c r="J337" s="5" t="s">
        <v>27</v>
      </c>
      <c r="K337" s="7">
        <f t="shared" si="45"/>
        <v>3</v>
      </c>
      <c r="L337" s="7">
        <f t="shared" si="46"/>
        <v>0.1</v>
      </c>
      <c r="M337" s="23">
        <f t="shared" si="47"/>
        <v>3844</v>
      </c>
      <c r="N337" s="23">
        <f t="shared" si="48"/>
        <v>42284</v>
      </c>
    </row>
    <row r="338" spans="1:14" x14ac:dyDescent="0.25">
      <c r="A338" t="s">
        <v>359</v>
      </c>
      <c r="B338" t="s">
        <v>12</v>
      </c>
      <c r="C338" t="str">
        <f t="shared" si="42"/>
        <v>Female</v>
      </c>
      <c r="D338" t="s">
        <v>22</v>
      </c>
      <c r="E338" s="23">
        <v>50800</v>
      </c>
      <c r="F338" s="23">
        <v>50800</v>
      </c>
      <c r="G338" s="9" t="str">
        <f t="shared" si="43"/>
        <v>Below Minimum</v>
      </c>
      <c r="H338" s="24" t="str">
        <f t="shared" si="44"/>
        <v>₦50,000 - ₦59,999</v>
      </c>
      <c r="I338" t="s">
        <v>16</v>
      </c>
      <c r="J338" s="5" t="s">
        <v>10</v>
      </c>
      <c r="K338" s="7">
        <f t="shared" si="45"/>
        <v>5</v>
      </c>
      <c r="L338" s="7">
        <f t="shared" si="46"/>
        <v>0.2</v>
      </c>
      <c r="M338" s="23">
        <f t="shared" si="47"/>
        <v>10160</v>
      </c>
      <c r="N338" s="23">
        <f t="shared" si="48"/>
        <v>60960</v>
      </c>
    </row>
    <row r="339" spans="1:14" x14ac:dyDescent="0.25">
      <c r="A339" t="s">
        <v>360</v>
      </c>
      <c r="B339" t="s">
        <v>12</v>
      </c>
      <c r="C339" t="s">
        <v>969</v>
      </c>
      <c r="D339" t="s">
        <v>979</v>
      </c>
      <c r="E339" s="23">
        <v>44400</v>
      </c>
      <c r="F339" s="23">
        <v>44400</v>
      </c>
      <c r="G339" s="9" t="str">
        <f t="shared" si="43"/>
        <v>Below Minimum</v>
      </c>
      <c r="H339" s="24" t="str">
        <f t="shared" si="44"/>
        <v>₦40,000 - ₦49,999</v>
      </c>
      <c r="I339" t="s">
        <v>9</v>
      </c>
      <c r="J339" t="s">
        <v>27</v>
      </c>
      <c r="K339" s="7">
        <f t="shared" si="45"/>
        <v>3</v>
      </c>
      <c r="L339" s="7">
        <f t="shared" si="46"/>
        <v>0.1</v>
      </c>
      <c r="M339" s="23">
        <f t="shared" si="47"/>
        <v>4440</v>
      </c>
      <c r="N339" s="23">
        <f t="shared" si="48"/>
        <v>48840</v>
      </c>
    </row>
    <row r="340" spans="1:14" x14ac:dyDescent="0.25">
      <c r="A340" t="s">
        <v>361</v>
      </c>
      <c r="B340" t="s">
        <v>12</v>
      </c>
      <c r="C340" t="str">
        <f>IF(OR(B340="", ISBLANK(B340)), "Undisclosed", B340)</f>
        <v>Female</v>
      </c>
      <c r="D340" t="s">
        <v>13</v>
      </c>
      <c r="E340" s="23">
        <v>34980</v>
      </c>
      <c r="F340" s="23">
        <v>34980</v>
      </c>
      <c r="G340" s="9" t="str">
        <f t="shared" si="43"/>
        <v>Below Minimum</v>
      </c>
      <c r="H340" s="24" t="str">
        <f t="shared" si="44"/>
        <v>₦30,000 - ₦39,999</v>
      </c>
      <c r="I340" t="s">
        <v>9</v>
      </c>
      <c r="J340" s="5" t="s">
        <v>14</v>
      </c>
      <c r="K340" s="7">
        <f t="shared" si="45"/>
        <v>4</v>
      </c>
      <c r="L340" s="7">
        <f t="shared" si="46"/>
        <v>0.15</v>
      </c>
      <c r="M340" s="23">
        <f t="shared" si="47"/>
        <v>5247</v>
      </c>
      <c r="N340" s="23">
        <f t="shared" si="48"/>
        <v>40227</v>
      </c>
    </row>
    <row r="341" spans="1:14" x14ac:dyDescent="0.25">
      <c r="A341" t="s">
        <v>362</v>
      </c>
      <c r="B341" t="s">
        <v>12</v>
      </c>
      <c r="C341" t="str">
        <f>IF(OR(B341="", ISBLANK(B341)), "Undisclosed", B341)</f>
        <v>Female</v>
      </c>
      <c r="D341" t="s">
        <v>22</v>
      </c>
      <c r="E341" s="23">
        <v>77260</v>
      </c>
      <c r="F341" s="23">
        <v>77260</v>
      </c>
      <c r="G341" s="9" t="str">
        <f t="shared" si="43"/>
        <v>Below Minimum</v>
      </c>
      <c r="H341" s="24" t="str">
        <f t="shared" si="44"/>
        <v>₦70,000 - ₦79,999</v>
      </c>
      <c r="I341" t="s">
        <v>16</v>
      </c>
      <c r="J341" s="5" t="s">
        <v>27</v>
      </c>
      <c r="K341" s="7">
        <f t="shared" si="45"/>
        <v>3</v>
      </c>
      <c r="L341" s="7">
        <f t="shared" si="46"/>
        <v>0.1</v>
      </c>
      <c r="M341" s="23">
        <f t="shared" si="47"/>
        <v>7726</v>
      </c>
      <c r="N341" s="23">
        <f t="shared" si="48"/>
        <v>84986</v>
      </c>
    </row>
    <row r="342" spans="1:14" x14ac:dyDescent="0.25">
      <c r="A342" t="s">
        <v>363</v>
      </c>
      <c r="B342" t="s">
        <v>12</v>
      </c>
      <c r="C342" t="str">
        <f>IF(OR(B342="", ISBLANK(B342)), "Undisclosed", B342)</f>
        <v>Female</v>
      </c>
      <c r="D342" t="s">
        <v>19</v>
      </c>
      <c r="E342" s="23">
        <v>117940</v>
      </c>
      <c r="F342" s="23">
        <v>117940</v>
      </c>
      <c r="G342" s="9" t="str">
        <f t="shared" si="43"/>
        <v>Compliant</v>
      </c>
      <c r="H342" s="24" t="str">
        <f t="shared" si="44"/>
        <v>₦110,000 - ₦119,999</v>
      </c>
      <c r="I342" t="s">
        <v>9</v>
      </c>
      <c r="J342" s="5" t="s">
        <v>27</v>
      </c>
      <c r="K342" s="7">
        <f t="shared" si="45"/>
        <v>3</v>
      </c>
      <c r="L342" s="7">
        <f t="shared" si="46"/>
        <v>0.1</v>
      </c>
      <c r="M342" s="23">
        <f t="shared" si="47"/>
        <v>11794</v>
      </c>
      <c r="N342" s="23">
        <f t="shared" si="48"/>
        <v>129734</v>
      </c>
    </row>
    <row r="343" spans="1:14" x14ac:dyDescent="0.25">
      <c r="A343" t="s">
        <v>364</v>
      </c>
      <c r="B343" t="s">
        <v>12</v>
      </c>
      <c r="C343" t="str">
        <f>IF(OR(B343="", ISBLANK(B343)), "Undisclosed", B343)</f>
        <v>Female</v>
      </c>
      <c r="D343" t="s">
        <v>19</v>
      </c>
      <c r="E343" s="23">
        <v>31040</v>
      </c>
      <c r="F343" s="23">
        <v>31040</v>
      </c>
      <c r="G343" s="9" t="str">
        <f t="shared" si="43"/>
        <v>Below Minimum</v>
      </c>
      <c r="H343" s="24" t="str">
        <f t="shared" si="44"/>
        <v>₦30,000 - ₦39,999</v>
      </c>
      <c r="I343" t="s">
        <v>16</v>
      </c>
      <c r="J343" s="5" t="s">
        <v>14</v>
      </c>
      <c r="K343" s="7">
        <f t="shared" si="45"/>
        <v>4</v>
      </c>
      <c r="L343" s="7">
        <f t="shared" si="46"/>
        <v>0.15</v>
      </c>
      <c r="M343" s="23">
        <f t="shared" si="47"/>
        <v>4656</v>
      </c>
      <c r="N343" s="23">
        <f t="shared" si="48"/>
        <v>35696</v>
      </c>
    </row>
    <row r="344" spans="1:14" x14ac:dyDescent="0.25">
      <c r="A344" t="s">
        <v>365</v>
      </c>
      <c r="B344" t="s">
        <v>7</v>
      </c>
      <c r="C344" t="s">
        <v>969</v>
      </c>
      <c r="D344" t="s">
        <v>979</v>
      </c>
      <c r="E344" s="23">
        <v>109140</v>
      </c>
      <c r="F344" s="23">
        <v>109140</v>
      </c>
      <c r="G344" s="9" t="str">
        <f t="shared" si="43"/>
        <v>Compliant</v>
      </c>
      <c r="H344" s="24" t="str">
        <f t="shared" si="44"/>
        <v>₦100,000 - ₦109,999</v>
      </c>
      <c r="I344" t="s">
        <v>16</v>
      </c>
      <c r="J344" t="s">
        <v>27</v>
      </c>
      <c r="K344" s="7">
        <f t="shared" si="45"/>
        <v>3</v>
      </c>
      <c r="L344" s="7">
        <f t="shared" si="46"/>
        <v>0.1</v>
      </c>
      <c r="M344" s="23">
        <f t="shared" si="47"/>
        <v>10914</v>
      </c>
      <c r="N344" s="23">
        <f t="shared" si="48"/>
        <v>120054</v>
      </c>
    </row>
    <row r="345" spans="1:14" x14ac:dyDescent="0.25">
      <c r="A345" t="s">
        <v>366</v>
      </c>
      <c r="B345" t="s">
        <v>12</v>
      </c>
      <c r="C345" t="s">
        <v>969</v>
      </c>
      <c r="D345" t="s">
        <v>979</v>
      </c>
      <c r="E345" s="23">
        <f>E344</f>
        <v>109140</v>
      </c>
      <c r="F345" s="23">
        <v>109140</v>
      </c>
      <c r="G345" s="9" t="str">
        <f t="shared" si="43"/>
        <v>Compliant</v>
      </c>
      <c r="H345" s="24" t="str">
        <f t="shared" si="44"/>
        <v>₦100,000 - ₦109,999</v>
      </c>
      <c r="I345" t="s">
        <v>9</v>
      </c>
      <c r="J345" t="s">
        <v>27</v>
      </c>
      <c r="K345" s="7">
        <f t="shared" si="45"/>
        <v>3</v>
      </c>
      <c r="L345" s="7">
        <f t="shared" si="46"/>
        <v>0.1</v>
      </c>
      <c r="M345" s="23">
        <f t="shared" si="47"/>
        <v>10914</v>
      </c>
      <c r="N345" s="23">
        <f t="shared" si="48"/>
        <v>120054</v>
      </c>
    </row>
    <row r="346" spans="1:14" x14ac:dyDescent="0.25">
      <c r="A346" t="s">
        <v>367</v>
      </c>
      <c r="B346" t="s">
        <v>7</v>
      </c>
      <c r="C346" t="str">
        <f t="shared" ref="C346:C354" si="49">IF(OR(B346="", ISBLANK(B346)), "Undisclosed", B346)</f>
        <v>Male</v>
      </c>
      <c r="D346" t="s">
        <v>30</v>
      </c>
      <c r="E346" s="23">
        <v>96370</v>
      </c>
      <c r="F346" s="23">
        <v>96370</v>
      </c>
      <c r="G346" s="9" t="str">
        <f t="shared" si="43"/>
        <v>Compliant</v>
      </c>
      <c r="H346" s="24" t="str">
        <f t="shared" si="44"/>
        <v>₦90,000 - ₦99,999</v>
      </c>
      <c r="I346" t="s">
        <v>9</v>
      </c>
      <c r="J346" s="5" t="s">
        <v>17</v>
      </c>
      <c r="K346" s="7">
        <f t="shared" si="45"/>
        <v>0</v>
      </c>
      <c r="L346" s="7">
        <f t="shared" si="46"/>
        <v>0</v>
      </c>
      <c r="M346" s="23">
        <f t="shared" si="47"/>
        <v>0</v>
      </c>
      <c r="N346" s="23">
        <f t="shared" si="48"/>
        <v>96370</v>
      </c>
    </row>
    <row r="347" spans="1:14" x14ac:dyDescent="0.25">
      <c r="A347" t="s">
        <v>368</v>
      </c>
      <c r="B347" t="s">
        <v>12</v>
      </c>
      <c r="C347" t="str">
        <f t="shared" si="49"/>
        <v>Female</v>
      </c>
      <c r="D347" t="s">
        <v>30</v>
      </c>
      <c r="E347" s="23">
        <v>31170</v>
      </c>
      <c r="F347" s="23">
        <v>31170</v>
      </c>
      <c r="G347" s="9" t="str">
        <f t="shared" si="43"/>
        <v>Below Minimum</v>
      </c>
      <c r="H347" s="24" t="str">
        <f t="shared" si="44"/>
        <v>₦30,000 - ₦39,999</v>
      </c>
      <c r="I347" t="s">
        <v>16</v>
      </c>
      <c r="J347" s="5" t="s">
        <v>27</v>
      </c>
      <c r="K347" s="7">
        <f t="shared" si="45"/>
        <v>3</v>
      </c>
      <c r="L347" s="7">
        <f t="shared" si="46"/>
        <v>0.1</v>
      </c>
      <c r="M347" s="23">
        <f t="shared" si="47"/>
        <v>3117</v>
      </c>
      <c r="N347" s="23">
        <f t="shared" si="48"/>
        <v>34287</v>
      </c>
    </row>
    <row r="348" spans="1:14" x14ac:dyDescent="0.25">
      <c r="A348" t="s">
        <v>369</v>
      </c>
      <c r="B348" t="s">
        <v>12</v>
      </c>
      <c r="C348" t="str">
        <f t="shared" si="49"/>
        <v>Female</v>
      </c>
      <c r="D348" t="s">
        <v>33</v>
      </c>
      <c r="E348" s="23">
        <v>116240</v>
      </c>
      <c r="F348" s="23">
        <v>116240</v>
      </c>
      <c r="G348" s="9" t="str">
        <f t="shared" si="43"/>
        <v>Compliant</v>
      </c>
      <c r="H348" s="24" t="str">
        <f t="shared" si="44"/>
        <v>₦110,000 - ₦119,999</v>
      </c>
      <c r="I348" t="s">
        <v>20</v>
      </c>
      <c r="J348" s="5" t="s">
        <v>27</v>
      </c>
      <c r="K348" s="7">
        <f t="shared" si="45"/>
        <v>3</v>
      </c>
      <c r="L348" s="7">
        <f t="shared" si="46"/>
        <v>0.1</v>
      </c>
      <c r="M348" s="23">
        <f t="shared" si="47"/>
        <v>11624</v>
      </c>
      <c r="N348" s="23">
        <f t="shared" si="48"/>
        <v>127864</v>
      </c>
    </row>
    <row r="349" spans="1:14" x14ac:dyDescent="0.25">
      <c r="A349" t="s">
        <v>370</v>
      </c>
      <c r="B349" t="s">
        <v>7</v>
      </c>
      <c r="C349" t="str">
        <f t="shared" si="49"/>
        <v>Male</v>
      </c>
      <c r="D349" t="s">
        <v>36</v>
      </c>
      <c r="E349" s="23">
        <v>115190</v>
      </c>
      <c r="F349" s="23">
        <v>115190</v>
      </c>
      <c r="G349" s="9" t="str">
        <f t="shared" si="43"/>
        <v>Compliant</v>
      </c>
      <c r="H349" s="24" t="str">
        <f t="shared" si="44"/>
        <v>₦110,000 - ₦119,999</v>
      </c>
      <c r="I349" t="s">
        <v>20</v>
      </c>
      <c r="J349" s="5" t="s">
        <v>50</v>
      </c>
      <c r="K349" s="7">
        <f t="shared" si="45"/>
        <v>1</v>
      </c>
      <c r="L349" s="7">
        <f t="shared" si="46"/>
        <v>0.02</v>
      </c>
      <c r="M349" s="23">
        <f t="shared" si="47"/>
        <v>2303.8000000000002</v>
      </c>
      <c r="N349" s="23">
        <f t="shared" si="48"/>
        <v>117493.8</v>
      </c>
    </row>
    <row r="350" spans="1:14" x14ac:dyDescent="0.25">
      <c r="A350" t="s">
        <v>371</v>
      </c>
      <c r="B350" t="s">
        <v>7</v>
      </c>
      <c r="C350" t="str">
        <f t="shared" si="49"/>
        <v>Male</v>
      </c>
      <c r="D350" t="s">
        <v>41</v>
      </c>
      <c r="E350" s="23">
        <v>79570</v>
      </c>
      <c r="F350" s="23">
        <v>79570</v>
      </c>
      <c r="G350" s="9" t="str">
        <f t="shared" si="43"/>
        <v>Below Minimum</v>
      </c>
      <c r="H350" s="24" t="str">
        <f t="shared" si="44"/>
        <v>₦70,000 - ₦79,999</v>
      </c>
      <c r="I350" t="s">
        <v>20</v>
      </c>
      <c r="J350" s="5" t="s">
        <v>27</v>
      </c>
      <c r="K350" s="7">
        <f t="shared" si="45"/>
        <v>3</v>
      </c>
      <c r="L350" s="7">
        <f t="shared" si="46"/>
        <v>0.1</v>
      </c>
      <c r="M350" s="23">
        <f t="shared" si="47"/>
        <v>7957</v>
      </c>
      <c r="N350" s="23">
        <f t="shared" si="48"/>
        <v>87527</v>
      </c>
    </row>
    <row r="351" spans="1:14" x14ac:dyDescent="0.25">
      <c r="A351" t="s">
        <v>372</v>
      </c>
      <c r="B351" t="s">
        <v>12</v>
      </c>
      <c r="C351" t="str">
        <f t="shared" si="49"/>
        <v>Female</v>
      </c>
      <c r="D351" t="s">
        <v>41</v>
      </c>
      <c r="E351" s="23">
        <v>95680</v>
      </c>
      <c r="F351" s="23">
        <v>95680</v>
      </c>
      <c r="G351" s="9" t="str">
        <f t="shared" si="43"/>
        <v>Compliant</v>
      </c>
      <c r="H351" s="24" t="str">
        <f t="shared" si="44"/>
        <v>₦90,000 - ₦99,999</v>
      </c>
      <c r="I351" t="s">
        <v>20</v>
      </c>
      <c r="J351" s="5" t="s">
        <v>10</v>
      </c>
      <c r="K351" s="7">
        <f t="shared" si="45"/>
        <v>5</v>
      </c>
      <c r="L351" s="7">
        <f t="shared" si="46"/>
        <v>0.2</v>
      </c>
      <c r="M351" s="23">
        <f t="shared" si="47"/>
        <v>19136</v>
      </c>
      <c r="N351" s="23">
        <f t="shared" si="48"/>
        <v>114816</v>
      </c>
    </row>
    <row r="352" spans="1:14" x14ac:dyDescent="0.25">
      <c r="A352" t="s">
        <v>373</v>
      </c>
      <c r="B352" t="s">
        <v>969</v>
      </c>
      <c r="C352" t="str">
        <f t="shared" si="49"/>
        <v>Undisclosed</v>
      </c>
      <c r="D352" t="s">
        <v>52</v>
      </c>
      <c r="E352" s="23">
        <v>107110</v>
      </c>
      <c r="F352" s="23">
        <v>107110</v>
      </c>
      <c r="G352" s="9" t="str">
        <f t="shared" si="43"/>
        <v>Compliant</v>
      </c>
      <c r="H352" s="24" t="str">
        <f t="shared" si="44"/>
        <v>₦100,000 - ₦109,999</v>
      </c>
      <c r="I352" t="s">
        <v>16</v>
      </c>
      <c r="J352" s="5" t="s">
        <v>14</v>
      </c>
      <c r="K352" s="7">
        <f t="shared" si="45"/>
        <v>4</v>
      </c>
      <c r="L352" s="7">
        <f t="shared" si="46"/>
        <v>0.15</v>
      </c>
      <c r="M352" s="23">
        <f t="shared" si="47"/>
        <v>16066.5</v>
      </c>
      <c r="N352" s="23">
        <f t="shared" si="48"/>
        <v>123176.5</v>
      </c>
    </row>
    <row r="353" spans="1:14" x14ac:dyDescent="0.25">
      <c r="A353" t="s">
        <v>374</v>
      </c>
      <c r="B353" t="s">
        <v>7</v>
      </c>
      <c r="C353" t="str">
        <f t="shared" si="49"/>
        <v>Male</v>
      </c>
      <c r="D353" t="s">
        <v>8</v>
      </c>
      <c r="E353" s="23">
        <v>66100</v>
      </c>
      <c r="F353" s="23">
        <v>66100</v>
      </c>
      <c r="G353" s="9" t="str">
        <f t="shared" si="43"/>
        <v>Below Minimum</v>
      </c>
      <c r="H353" s="24" t="str">
        <f t="shared" si="44"/>
        <v>₦60,000 - ₦69,999</v>
      </c>
      <c r="I353" t="s">
        <v>20</v>
      </c>
      <c r="J353" s="5" t="s">
        <v>23</v>
      </c>
      <c r="K353" s="7">
        <f t="shared" si="45"/>
        <v>2</v>
      </c>
      <c r="L353" s="7">
        <f t="shared" si="46"/>
        <v>0.05</v>
      </c>
      <c r="M353" s="23">
        <f t="shared" si="47"/>
        <v>3305</v>
      </c>
      <c r="N353" s="23">
        <f t="shared" si="48"/>
        <v>69405</v>
      </c>
    </row>
    <row r="354" spans="1:14" x14ac:dyDescent="0.25">
      <c r="A354" t="s">
        <v>375</v>
      </c>
      <c r="B354" t="s">
        <v>7</v>
      </c>
      <c r="C354" t="str">
        <f t="shared" si="49"/>
        <v>Male</v>
      </c>
      <c r="D354" t="s">
        <v>19</v>
      </c>
      <c r="E354" s="23">
        <v>39960</v>
      </c>
      <c r="F354" s="23">
        <v>39960</v>
      </c>
      <c r="G354" s="9" t="str">
        <f t="shared" si="43"/>
        <v>Below Minimum</v>
      </c>
      <c r="H354" s="24" t="str">
        <f t="shared" si="44"/>
        <v>₦30,000 - ₦39,999</v>
      </c>
      <c r="I354" t="s">
        <v>16</v>
      </c>
      <c r="J354" s="5" t="s">
        <v>27</v>
      </c>
      <c r="K354" s="7">
        <f t="shared" si="45"/>
        <v>3</v>
      </c>
      <c r="L354" s="7">
        <f t="shared" si="46"/>
        <v>0.1</v>
      </c>
      <c r="M354" s="23">
        <f t="shared" si="47"/>
        <v>3996</v>
      </c>
      <c r="N354" s="23">
        <f t="shared" si="48"/>
        <v>43956</v>
      </c>
    </row>
    <row r="355" spans="1:14" x14ac:dyDescent="0.25">
      <c r="A355" t="s">
        <v>376</v>
      </c>
      <c r="B355" t="s">
        <v>7</v>
      </c>
      <c r="C355" t="s">
        <v>969</v>
      </c>
      <c r="D355" t="s">
        <v>979</v>
      </c>
      <c r="E355" s="23">
        <v>111850</v>
      </c>
      <c r="F355" s="23">
        <v>111850</v>
      </c>
      <c r="G355" s="9" t="str">
        <f t="shared" si="43"/>
        <v>Compliant</v>
      </c>
      <c r="H355" s="24" t="str">
        <f t="shared" si="44"/>
        <v>₦110,000 - ₦119,999</v>
      </c>
      <c r="I355" t="s">
        <v>20</v>
      </c>
      <c r="J355" t="s">
        <v>27</v>
      </c>
      <c r="K355" s="7">
        <f t="shared" si="45"/>
        <v>3</v>
      </c>
      <c r="L355" s="7">
        <f t="shared" si="46"/>
        <v>0.1</v>
      </c>
      <c r="M355" s="23">
        <f t="shared" si="47"/>
        <v>11185</v>
      </c>
      <c r="N355" s="23">
        <f t="shared" si="48"/>
        <v>123035</v>
      </c>
    </row>
    <row r="356" spans="1:14" x14ac:dyDescent="0.25">
      <c r="A356" t="s">
        <v>377</v>
      </c>
      <c r="B356" t="s">
        <v>12</v>
      </c>
      <c r="C356" t="str">
        <f t="shared" ref="C356:C368" si="50">IF(OR(B356="", ISBLANK(B356)), "Undisclosed", B356)</f>
        <v>Female</v>
      </c>
      <c r="D356" t="s">
        <v>33</v>
      </c>
      <c r="E356" s="23">
        <v>29890</v>
      </c>
      <c r="F356" s="23">
        <v>29890</v>
      </c>
      <c r="G356" s="9" t="str">
        <f t="shared" si="43"/>
        <v>Below Minimum</v>
      </c>
      <c r="H356" s="24" t="str">
        <f t="shared" si="44"/>
        <v>₦20,000 - ₦29,999</v>
      </c>
      <c r="I356" t="s">
        <v>20</v>
      </c>
      <c r="J356" s="5" t="s">
        <v>14</v>
      </c>
      <c r="K356" s="7">
        <f t="shared" si="45"/>
        <v>4</v>
      </c>
      <c r="L356" s="7">
        <f t="shared" si="46"/>
        <v>0.15</v>
      </c>
      <c r="M356" s="23">
        <f t="shared" si="47"/>
        <v>4483.5</v>
      </c>
      <c r="N356" s="23">
        <f t="shared" si="48"/>
        <v>34373.5</v>
      </c>
    </row>
    <row r="357" spans="1:14" x14ac:dyDescent="0.25">
      <c r="A357" t="s">
        <v>378</v>
      </c>
      <c r="B357" t="s">
        <v>7</v>
      </c>
      <c r="C357" t="str">
        <f t="shared" si="50"/>
        <v>Male</v>
      </c>
      <c r="D357" t="s">
        <v>66</v>
      </c>
      <c r="E357" s="23">
        <v>48170</v>
      </c>
      <c r="F357" s="23">
        <v>48170</v>
      </c>
      <c r="G357" s="9" t="str">
        <f t="shared" si="43"/>
        <v>Below Minimum</v>
      </c>
      <c r="H357" s="24" t="str">
        <f t="shared" si="44"/>
        <v>₦40,000 - ₦49,999</v>
      </c>
      <c r="I357" t="s">
        <v>16</v>
      </c>
      <c r="J357" s="5" t="s">
        <v>14</v>
      </c>
      <c r="K357" s="7">
        <f t="shared" si="45"/>
        <v>4</v>
      </c>
      <c r="L357" s="7">
        <f t="shared" si="46"/>
        <v>0.15</v>
      </c>
      <c r="M357" s="23">
        <f t="shared" si="47"/>
        <v>7225.5</v>
      </c>
      <c r="N357" s="23">
        <f t="shared" si="48"/>
        <v>55395.5</v>
      </c>
    </row>
    <row r="358" spans="1:14" x14ac:dyDescent="0.25">
      <c r="A358" t="s">
        <v>379</v>
      </c>
      <c r="B358" t="s">
        <v>12</v>
      </c>
      <c r="C358" t="str">
        <f t="shared" si="50"/>
        <v>Female</v>
      </c>
      <c r="D358" t="s">
        <v>30</v>
      </c>
      <c r="E358" s="23">
        <v>99200</v>
      </c>
      <c r="F358" s="23">
        <v>99200</v>
      </c>
      <c r="G358" s="9" t="str">
        <f t="shared" si="43"/>
        <v>Compliant</v>
      </c>
      <c r="H358" s="24" t="str">
        <f t="shared" si="44"/>
        <v>₦90,000 - ₦99,999</v>
      </c>
      <c r="I358" t="s">
        <v>9</v>
      </c>
      <c r="J358" s="5" t="s">
        <v>14</v>
      </c>
      <c r="K358" s="7">
        <f t="shared" si="45"/>
        <v>4</v>
      </c>
      <c r="L358" s="7">
        <f t="shared" si="46"/>
        <v>0.15</v>
      </c>
      <c r="M358" s="23">
        <f t="shared" si="47"/>
        <v>14880</v>
      </c>
      <c r="N358" s="23">
        <f t="shared" si="48"/>
        <v>114080</v>
      </c>
    </row>
    <row r="359" spans="1:14" x14ac:dyDescent="0.25">
      <c r="A359" t="s">
        <v>380</v>
      </c>
      <c r="B359" t="s">
        <v>7</v>
      </c>
      <c r="C359" t="str">
        <f t="shared" si="50"/>
        <v>Male</v>
      </c>
      <c r="D359" t="s">
        <v>19</v>
      </c>
      <c r="E359" s="23">
        <v>72840</v>
      </c>
      <c r="F359" s="23">
        <v>72840</v>
      </c>
      <c r="G359" s="9" t="str">
        <f t="shared" si="43"/>
        <v>Below Minimum</v>
      </c>
      <c r="H359" s="24" t="str">
        <f t="shared" si="44"/>
        <v>₦70,000 - ₦79,999</v>
      </c>
      <c r="I359" t="s">
        <v>16</v>
      </c>
      <c r="J359" s="5" t="s">
        <v>27</v>
      </c>
      <c r="K359" s="7">
        <f t="shared" si="45"/>
        <v>3</v>
      </c>
      <c r="L359" s="7">
        <f t="shared" si="46"/>
        <v>0.1</v>
      </c>
      <c r="M359" s="23">
        <f t="shared" si="47"/>
        <v>7284</v>
      </c>
      <c r="N359" s="23">
        <f t="shared" si="48"/>
        <v>80124</v>
      </c>
    </row>
    <row r="360" spans="1:14" x14ac:dyDescent="0.25">
      <c r="A360" t="s">
        <v>381</v>
      </c>
      <c r="B360" t="s">
        <v>7</v>
      </c>
      <c r="C360" t="str">
        <f t="shared" si="50"/>
        <v>Male</v>
      </c>
      <c r="D360" t="s">
        <v>13</v>
      </c>
      <c r="E360" s="23">
        <v>68970</v>
      </c>
      <c r="F360" s="23">
        <v>68970</v>
      </c>
      <c r="G360" s="9" t="str">
        <f t="shared" si="43"/>
        <v>Below Minimum</v>
      </c>
      <c r="H360" s="24" t="str">
        <f t="shared" si="44"/>
        <v>₦60,000 - ₦69,999</v>
      </c>
      <c r="I360" t="s">
        <v>20</v>
      </c>
      <c r="J360" s="5" t="s">
        <v>27</v>
      </c>
      <c r="K360" s="7">
        <f t="shared" si="45"/>
        <v>3</v>
      </c>
      <c r="L360" s="7">
        <f t="shared" si="46"/>
        <v>0.1</v>
      </c>
      <c r="M360" s="23">
        <f t="shared" si="47"/>
        <v>6897</v>
      </c>
      <c r="N360" s="23">
        <f t="shared" si="48"/>
        <v>75867</v>
      </c>
    </row>
    <row r="361" spans="1:14" x14ac:dyDescent="0.25">
      <c r="A361" t="s">
        <v>382</v>
      </c>
      <c r="B361" t="s">
        <v>7</v>
      </c>
      <c r="C361" t="str">
        <f t="shared" si="50"/>
        <v>Male</v>
      </c>
      <c r="D361" t="s">
        <v>66</v>
      </c>
      <c r="E361" s="23">
        <v>89090</v>
      </c>
      <c r="F361" s="23">
        <v>89090</v>
      </c>
      <c r="G361" s="9" t="str">
        <f t="shared" si="43"/>
        <v>Below Minimum</v>
      </c>
      <c r="H361" s="24" t="str">
        <f t="shared" si="44"/>
        <v>₦80,000 - ₦89,999</v>
      </c>
      <c r="I361" t="s">
        <v>20</v>
      </c>
      <c r="J361" s="5" t="s">
        <v>14</v>
      </c>
      <c r="K361" s="7">
        <f t="shared" si="45"/>
        <v>4</v>
      </c>
      <c r="L361" s="7">
        <f t="shared" si="46"/>
        <v>0.15</v>
      </c>
      <c r="M361" s="23">
        <f t="shared" si="47"/>
        <v>13363.5</v>
      </c>
      <c r="N361" s="23">
        <f t="shared" si="48"/>
        <v>102453.5</v>
      </c>
    </row>
    <row r="362" spans="1:14" x14ac:dyDescent="0.25">
      <c r="A362" t="s">
        <v>208</v>
      </c>
      <c r="B362" t="s">
        <v>12</v>
      </c>
      <c r="C362" t="str">
        <f t="shared" si="50"/>
        <v>Female</v>
      </c>
      <c r="D362" t="s">
        <v>13</v>
      </c>
      <c r="E362" s="23">
        <v>86940</v>
      </c>
      <c r="F362" s="23">
        <v>86940</v>
      </c>
      <c r="G362" s="9" t="str">
        <f t="shared" si="43"/>
        <v>Below Minimum</v>
      </c>
      <c r="H362" s="24" t="str">
        <f t="shared" si="44"/>
        <v>₦80,000 - ₦89,999</v>
      </c>
      <c r="I362" t="s">
        <v>16</v>
      </c>
      <c r="J362" s="5" t="s">
        <v>23</v>
      </c>
      <c r="K362" s="7">
        <f t="shared" si="45"/>
        <v>2</v>
      </c>
      <c r="L362" s="7">
        <f t="shared" si="46"/>
        <v>0.05</v>
      </c>
      <c r="M362" s="23">
        <f t="shared" si="47"/>
        <v>4347</v>
      </c>
      <c r="N362" s="23">
        <f t="shared" si="48"/>
        <v>91287</v>
      </c>
    </row>
    <row r="363" spans="1:14" x14ac:dyDescent="0.25">
      <c r="A363" t="s">
        <v>383</v>
      </c>
      <c r="B363" t="s">
        <v>7</v>
      </c>
      <c r="C363" t="str">
        <f t="shared" si="50"/>
        <v>Male</v>
      </c>
      <c r="D363" t="s">
        <v>33</v>
      </c>
      <c r="E363" s="23">
        <v>118450</v>
      </c>
      <c r="F363" s="23">
        <v>118450</v>
      </c>
      <c r="G363" s="9" t="str">
        <f t="shared" si="43"/>
        <v>Compliant</v>
      </c>
      <c r="H363" s="24" t="str">
        <f t="shared" si="44"/>
        <v>₦110,000 - ₦119,999</v>
      </c>
      <c r="I363" t="s">
        <v>20</v>
      </c>
      <c r="J363" s="5" t="s">
        <v>10</v>
      </c>
      <c r="K363" s="7">
        <f t="shared" si="45"/>
        <v>5</v>
      </c>
      <c r="L363" s="7">
        <f t="shared" si="46"/>
        <v>0.2</v>
      </c>
      <c r="M363" s="23">
        <f t="shared" si="47"/>
        <v>23690</v>
      </c>
      <c r="N363" s="23">
        <f t="shared" si="48"/>
        <v>142140</v>
      </c>
    </row>
    <row r="364" spans="1:14" x14ac:dyDescent="0.25">
      <c r="A364" t="s">
        <v>384</v>
      </c>
      <c r="B364" t="s">
        <v>7</v>
      </c>
      <c r="C364" t="str">
        <f t="shared" si="50"/>
        <v>Male</v>
      </c>
      <c r="D364" t="s">
        <v>36</v>
      </c>
      <c r="E364" s="23">
        <v>80360</v>
      </c>
      <c r="F364" s="23">
        <v>80360</v>
      </c>
      <c r="G364" s="9" t="str">
        <f t="shared" si="43"/>
        <v>Below Minimum</v>
      </c>
      <c r="H364" s="24" t="str">
        <f t="shared" si="44"/>
        <v>₦80,000 - ₦89,999</v>
      </c>
      <c r="I364" t="s">
        <v>20</v>
      </c>
      <c r="J364" s="5" t="s">
        <v>27</v>
      </c>
      <c r="K364" s="7">
        <f t="shared" si="45"/>
        <v>3</v>
      </c>
      <c r="L364" s="7">
        <f t="shared" si="46"/>
        <v>0.1</v>
      </c>
      <c r="M364" s="23">
        <f t="shared" si="47"/>
        <v>8036</v>
      </c>
      <c r="N364" s="23">
        <f t="shared" si="48"/>
        <v>88396</v>
      </c>
    </row>
    <row r="365" spans="1:14" x14ac:dyDescent="0.25">
      <c r="A365" t="s">
        <v>385</v>
      </c>
      <c r="B365" t="s">
        <v>12</v>
      </c>
      <c r="C365" t="str">
        <f t="shared" si="50"/>
        <v>Female</v>
      </c>
      <c r="D365" t="s">
        <v>66</v>
      </c>
      <c r="E365" s="23">
        <v>104770</v>
      </c>
      <c r="F365" s="23">
        <v>104770</v>
      </c>
      <c r="G365" s="9" t="str">
        <f t="shared" si="43"/>
        <v>Compliant</v>
      </c>
      <c r="H365" s="24" t="str">
        <f t="shared" si="44"/>
        <v>₦100,000 - ₦109,999</v>
      </c>
      <c r="I365" t="s">
        <v>16</v>
      </c>
      <c r="J365" s="5" t="s">
        <v>27</v>
      </c>
      <c r="K365" s="7">
        <f t="shared" si="45"/>
        <v>3</v>
      </c>
      <c r="L365" s="7">
        <f t="shared" si="46"/>
        <v>0.1</v>
      </c>
      <c r="M365" s="23">
        <f t="shared" si="47"/>
        <v>10477</v>
      </c>
      <c r="N365" s="23">
        <f t="shared" si="48"/>
        <v>115247</v>
      </c>
    </row>
    <row r="366" spans="1:14" x14ac:dyDescent="0.25">
      <c r="A366" t="s">
        <v>386</v>
      </c>
      <c r="B366" t="s">
        <v>12</v>
      </c>
      <c r="C366" t="str">
        <f t="shared" si="50"/>
        <v>Female</v>
      </c>
      <c r="D366" t="s">
        <v>52</v>
      </c>
      <c r="E366" s="23">
        <v>70440</v>
      </c>
      <c r="F366" s="23">
        <v>70440</v>
      </c>
      <c r="G366" s="9" t="str">
        <f t="shared" si="43"/>
        <v>Below Minimum</v>
      </c>
      <c r="H366" s="24" t="str">
        <f t="shared" si="44"/>
        <v>₦70,000 - ₦79,999</v>
      </c>
      <c r="I366" t="s">
        <v>16</v>
      </c>
      <c r="J366" s="5" t="s">
        <v>10</v>
      </c>
      <c r="K366" s="7">
        <f t="shared" si="45"/>
        <v>5</v>
      </c>
      <c r="L366" s="7">
        <f t="shared" si="46"/>
        <v>0.2</v>
      </c>
      <c r="M366" s="23">
        <f t="shared" si="47"/>
        <v>14088</v>
      </c>
      <c r="N366" s="23">
        <f t="shared" si="48"/>
        <v>84528</v>
      </c>
    </row>
    <row r="367" spans="1:14" x14ac:dyDescent="0.25">
      <c r="A367" t="s">
        <v>387</v>
      </c>
      <c r="B367" t="s">
        <v>7</v>
      </c>
      <c r="C367" t="str">
        <f t="shared" si="50"/>
        <v>Male</v>
      </c>
      <c r="D367" t="s">
        <v>22</v>
      </c>
      <c r="E367" s="23">
        <v>56900</v>
      </c>
      <c r="F367" s="23">
        <v>56900</v>
      </c>
      <c r="G367" s="9" t="str">
        <f t="shared" si="43"/>
        <v>Below Minimum</v>
      </c>
      <c r="H367" s="24" t="str">
        <f t="shared" si="44"/>
        <v>₦50,000 - ₦59,999</v>
      </c>
      <c r="I367" t="s">
        <v>16</v>
      </c>
      <c r="J367" s="5" t="s">
        <v>27</v>
      </c>
      <c r="K367" s="7">
        <f t="shared" si="45"/>
        <v>3</v>
      </c>
      <c r="L367" s="7">
        <f t="shared" si="46"/>
        <v>0.1</v>
      </c>
      <c r="M367" s="23">
        <f t="shared" si="47"/>
        <v>5690</v>
      </c>
      <c r="N367" s="23">
        <f t="shared" si="48"/>
        <v>62590</v>
      </c>
    </row>
    <row r="368" spans="1:14" x14ac:dyDescent="0.25">
      <c r="A368" t="s">
        <v>302</v>
      </c>
      <c r="B368" t="s">
        <v>7</v>
      </c>
      <c r="C368" t="str">
        <f t="shared" si="50"/>
        <v>Male</v>
      </c>
      <c r="D368" t="s">
        <v>26</v>
      </c>
      <c r="E368" s="23">
        <v>48530</v>
      </c>
      <c r="F368" s="23">
        <v>48530</v>
      </c>
      <c r="G368" s="9" t="str">
        <f t="shared" si="43"/>
        <v>Below Minimum</v>
      </c>
      <c r="H368" s="24" t="str">
        <f t="shared" si="44"/>
        <v>₦40,000 - ₦49,999</v>
      </c>
      <c r="I368" t="s">
        <v>9</v>
      </c>
      <c r="J368" s="5" t="s">
        <v>10</v>
      </c>
      <c r="K368" s="7">
        <f t="shared" si="45"/>
        <v>5</v>
      </c>
      <c r="L368" s="7">
        <f t="shared" si="46"/>
        <v>0.2</v>
      </c>
      <c r="M368" s="23">
        <f t="shared" si="47"/>
        <v>9706</v>
      </c>
      <c r="N368" s="23">
        <f t="shared" si="48"/>
        <v>58236</v>
      </c>
    </row>
    <row r="369" spans="1:14" x14ac:dyDescent="0.25">
      <c r="A369" t="s">
        <v>388</v>
      </c>
      <c r="B369" t="s">
        <v>7</v>
      </c>
      <c r="C369" t="s">
        <v>969</v>
      </c>
      <c r="D369" t="s">
        <v>49</v>
      </c>
      <c r="E369" s="23">
        <f>E368</f>
        <v>48530</v>
      </c>
      <c r="F369" s="23">
        <v>48530</v>
      </c>
      <c r="G369" s="9" t="str">
        <f t="shared" si="43"/>
        <v>Below Minimum</v>
      </c>
      <c r="H369" s="24" t="str">
        <f t="shared" si="44"/>
        <v>₦40,000 - ₦49,999</v>
      </c>
      <c r="I369" t="s">
        <v>16</v>
      </c>
      <c r="J369" t="s">
        <v>27</v>
      </c>
      <c r="K369" s="7">
        <f t="shared" si="45"/>
        <v>3</v>
      </c>
      <c r="L369" s="7">
        <f t="shared" si="46"/>
        <v>0.1</v>
      </c>
      <c r="M369" s="23">
        <f t="shared" si="47"/>
        <v>4853</v>
      </c>
      <c r="N369" s="23">
        <f t="shared" si="48"/>
        <v>53383</v>
      </c>
    </row>
    <row r="370" spans="1:14" x14ac:dyDescent="0.25">
      <c r="A370" t="s">
        <v>389</v>
      </c>
      <c r="B370" t="s">
        <v>969</v>
      </c>
      <c r="C370" t="str">
        <f>IF(OR(B370="", ISBLANK(B370)), "Undisclosed", B370)</f>
        <v>Undisclosed</v>
      </c>
      <c r="D370" t="s">
        <v>30</v>
      </c>
      <c r="E370" s="23">
        <v>72450</v>
      </c>
      <c r="F370" s="23">
        <v>72450</v>
      </c>
      <c r="G370" s="9" t="str">
        <f t="shared" si="43"/>
        <v>Below Minimum</v>
      </c>
      <c r="H370" s="24" t="str">
        <f t="shared" si="44"/>
        <v>₦70,000 - ₦79,999</v>
      </c>
      <c r="I370" t="s">
        <v>16</v>
      </c>
      <c r="J370" s="5" t="s">
        <v>17</v>
      </c>
      <c r="K370" s="7">
        <f t="shared" si="45"/>
        <v>0</v>
      </c>
      <c r="L370" s="7">
        <f t="shared" si="46"/>
        <v>0</v>
      </c>
      <c r="M370" s="23">
        <f t="shared" si="47"/>
        <v>0</v>
      </c>
      <c r="N370" s="23">
        <f t="shared" si="48"/>
        <v>72450</v>
      </c>
    </row>
    <row r="371" spans="1:14" x14ac:dyDescent="0.25">
      <c r="A371" t="s">
        <v>390</v>
      </c>
      <c r="B371" t="s">
        <v>12</v>
      </c>
      <c r="C371" t="str">
        <f>IF(OR(B371="", ISBLANK(B371)), "Undisclosed", B371)</f>
        <v>Female</v>
      </c>
      <c r="D371" t="s">
        <v>33</v>
      </c>
      <c r="E371" s="23">
        <v>34500</v>
      </c>
      <c r="F371" s="23">
        <v>34500</v>
      </c>
      <c r="G371" s="9" t="str">
        <f t="shared" si="43"/>
        <v>Below Minimum</v>
      </c>
      <c r="H371" s="24" t="str">
        <f t="shared" si="44"/>
        <v>₦30,000 - ₦39,999</v>
      </c>
      <c r="I371" t="s">
        <v>16</v>
      </c>
      <c r="J371" s="5" t="s">
        <v>17</v>
      </c>
      <c r="K371" s="7">
        <f t="shared" si="45"/>
        <v>0</v>
      </c>
      <c r="L371" s="7">
        <f t="shared" si="46"/>
        <v>0</v>
      </c>
      <c r="M371" s="23">
        <f t="shared" si="47"/>
        <v>0</v>
      </c>
      <c r="N371" s="23">
        <f t="shared" si="48"/>
        <v>34500</v>
      </c>
    </row>
    <row r="372" spans="1:14" x14ac:dyDescent="0.25">
      <c r="A372" t="s">
        <v>391</v>
      </c>
      <c r="B372" t="s">
        <v>969</v>
      </c>
      <c r="C372" t="str">
        <f>IF(OR(B372="", ISBLANK(B372)), "Undisclosed", B372)</f>
        <v>Undisclosed</v>
      </c>
      <c r="D372" t="s">
        <v>13</v>
      </c>
      <c r="E372" s="23">
        <v>118800</v>
      </c>
      <c r="F372" s="23">
        <v>118800</v>
      </c>
      <c r="G372" s="9" t="str">
        <f t="shared" si="43"/>
        <v>Compliant</v>
      </c>
      <c r="H372" s="24" t="str">
        <f t="shared" si="44"/>
        <v>₦110,000 - ₦119,999</v>
      </c>
      <c r="I372" t="s">
        <v>20</v>
      </c>
      <c r="J372" s="5" t="s">
        <v>10</v>
      </c>
      <c r="K372" s="7">
        <f t="shared" si="45"/>
        <v>5</v>
      </c>
      <c r="L372" s="7">
        <f t="shared" si="46"/>
        <v>0.2</v>
      </c>
      <c r="M372" s="23">
        <f t="shared" si="47"/>
        <v>23760</v>
      </c>
      <c r="N372" s="23">
        <f t="shared" si="48"/>
        <v>142560</v>
      </c>
    </row>
    <row r="373" spans="1:14" x14ac:dyDescent="0.25">
      <c r="A373" t="s">
        <v>392</v>
      </c>
      <c r="B373" t="s">
        <v>7</v>
      </c>
      <c r="C373" t="s">
        <v>969</v>
      </c>
      <c r="D373" t="s">
        <v>52</v>
      </c>
      <c r="E373" s="23">
        <f>E372</f>
        <v>118800</v>
      </c>
      <c r="F373" s="23">
        <v>118800</v>
      </c>
      <c r="G373" s="9" t="str">
        <f t="shared" si="43"/>
        <v>Compliant</v>
      </c>
      <c r="H373" s="24" t="str">
        <f t="shared" si="44"/>
        <v>₦110,000 - ₦119,999</v>
      </c>
      <c r="I373" t="s">
        <v>9</v>
      </c>
      <c r="J373" t="s">
        <v>17</v>
      </c>
      <c r="K373" s="7">
        <f t="shared" si="45"/>
        <v>0</v>
      </c>
      <c r="L373" s="7">
        <f t="shared" si="46"/>
        <v>0</v>
      </c>
      <c r="M373" s="23">
        <f t="shared" si="47"/>
        <v>0</v>
      </c>
      <c r="N373" s="23">
        <f t="shared" si="48"/>
        <v>118800</v>
      </c>
    </row>
    <row r="374" spans="1:14" x14ac:dyDescent="0.25">
      <c r="A374" t="s">
        <v>393</v>
      </c>
      <c r="B374" t="s">
        <v>12</v>
      </c>
      <c r="C374" t="str">
        <f>IF(OR(B374="", ISBLANK(B374)), "Undisclosed", B374)</f>
        <v>Female</v>
      </c>
      <c r="D374" t="s">
        <v>49</v>
      </c>
      <c r="E374" s="23">
        <v>115080</v>
      </c>
      <c r="F374" s="23">
        <v>115080</v>
      </c>
      <c r="G374" s="9" t="str">
        <f t="shared" si="43"/>
        <v>Compliant</v>
      </c>
      <c r="H374" s="24" t="str">
        <f t="shared" si="44"/>
        <v>₦110,000 - ₦119,999</v>
      </c>
      <c r="I374" t="s">
        <v>16</v>
      </c>
      <c r="J374" s="5" t="s">
        <v>10</v>
      </c>
      <c r="K374" s="7">
        <f t="shared" si="45"/>
        <v>5</v>
      </c>
      <c r="L374" s="7">
        <f t="shared" si="46"/>
        <v>0.2</v>
      </c>
      <c r="M374" s="23">
        <f t="shared" si="47"/>
        <v>23016</v>
      </c>
      <c r="N374" s="23">
        <f t="shared" si="48"/>
        <v>138096</v>
      </c>
    </row>
    <row r="375" spans="1:14" x14ac:dyDescent="0.25">
      <c r="A375" t="s">
        <v>394</v>
      </c>
      <c r="B375" t="s">
        <v>12</v>
      </c>
      <c r="C375" t="str">
        <f>IF(OR(B375="", ISBLANK(B375)), "Undisclosed", B375)</f>
        <v>Female</v>
      </c>
      <c r="D375" t="s">
        <v>8</v>
      </c>
      <c r="E375" s="23">
        <v>39540</v>
      </c>
      <c r="F375" s="23">
        <v>39540</v>
      </c>
      <c r="G375" s="9" t="str">
        <f t="shared" si="43"/>
        <v>Below Minimum</v>
      </c>
      <c r="H375" s="24" t="str">
        <f t="shared" si="44"/>
        <v>₦30,000 - ₦39,999</v>
      </c>
      <c r="I375" t="s">
        <v>9</v>
      </c>
      <c r="J375" s="5" t="s">
        <v>27</v>
      </c>
      <c r="K375" s="7">
        <f t="shared" si="45"/>
        <v>3</v>
      </c>
      <c r="L375" s="7">
        <f t="shared" si="46"/>
        <v>0.1</v>
      </c>
      <c r="M375" s="23">
        <f t="shared" si="47"/>
        <v>3954</v>
      </c>
      <c r="N375" s="23">
        <f t="shared" si="48"/>
        <v>43494</v>
      </c>
    </row>
    <row r="376" spans="1:14" x14ac:dyDescent="0.25">
      <c r="A376" t="s">
        <v>72</v>
      </c>
      <c r="B376" t="s">
        <v>12</v>
      </c>
      <c r="C376" t="str">
        <f>IF(OR(B376="", ISBLANK(B376)), "Undisclosed", B376)</f>
        <v>Female</v>
      </c>
      <c r="D376" t="s">
        <v>26</v>
      </c>
      <c r="E376" s="23">
        <v>110770</v>
      </c>
      <c r="F376" s="23">
        <v>110770</v>
      </c>
      <c r="G376" s="9" t="str">
        <f t="shared" si="43"/>
        <v>Compliant</v>
      </c>
      <c r="H376" s="24" t="str">
        <f t="shared" si="44"/>
        <v>₦110,000 - ₦119,999</v>
      </c>
      <c r="I376" t="s">
        <v>16</v>
      </c>
      <c r="J376" s="5" t="s">
        <v>27</v>
      </c>
      <c r="K376" s="7">
        <f t="shared" si="45"/>
        <v>3</v>
      </c>
      <c r="L376" s="7">
        <f t="shared" si="46"/>
        <v>0.1</v>
      </c>
      <c r="M376" s="23">
        <f t="shared" si="47"/>
        <v>11077</v>
      </c>
      <c r="N376" s="23">
        <f t="shared" si="48"/>
        <v>121847</v>
      </c>
    </row>
    <row r="377" spans="1:14" x14ac:dyDescent="0.25">
      <c r="A377" t="s">
        <v>395</v>
      </c>
      <c r="B377" t="s">
        <v>7</v>
      </c>
      <c r="C377" t="s">
        <v>969</v>
      </c>
      <c r="D377" t="s">
        <v>41</v>
      </c>
      <c r="E377" s="23">
        <f>E376</f>
        <v>110770</v>
      </c>
      <c r="F377" s="23">
        <v>110770</v>
      </c>
      <c r="G377" s="9" t="str">
        <f t="shared" si="43"/>
        <v>Compliant</v>
      </c>
      <c r="H377" s="24" t="str">
        <f t="shared" si="44"/>
        <v>₦110,000 - ₦119,999</v>
      </c>
      <c r="I377" t="s">
        <v>9</v>
      </c>
      <c r="J377" t="s">
        <v>14</v>
      </c>
      <c r="K377" s="7">
        <f t="shared" si="45"/>
        <v>4</v>
      </c>
      <c r="L377" s="7">
        <f t="shared" si="46"/>
        <v>0.15</v>
      </c>
      <c r="M377" s="23">
        <f t="shared" si="47"/>
        <v>16615.5</v>
      </c>
      <c r="N377" s="23">
        <f t="shared" si="48"/>
        <v>127385.5</v>
      </c>
    </row>
    <row r="378" spans="1:14" x14ac:dyDescent="0.25">
      <c r="A378" t="s">
        <v>396</v>
      </c>
      <c r="B378" t="s">
        <v>7</v>
      </c>
      <c r="C378" t="str">
        <f t="shared" ref="C378:C385" si="51">IF(OR(B378="", ISBLANK(B378)), "Undisclosed", B378)</f>
        <v>Male</v>
      </c>
      <c r="D378" t="s">
        <v>52</v>
      </c>
      <c r="E378" s="23">
        <v>106460</v>
      </c>
      <c r="F378" s="23">
        <v>106460</v>
      </c>
      <c r="G378" s="9" t="str">
        <f t="shared" si="43"/>
        <v>Compliant</v>
      </c>
      <c r="H378" s="24" t="str">
        <f t="shared" si="44"/>
        <v>₦100,000 - ₦109,999</v>
      </c>
      <c r="I378" t="s">
        <v>9</v>
      </c>
      <c r="J378" s="5" t="s">
        <v>23</v>
      </c>
      <c r="K378" s="7">
        <f t="shared" si="45"/>
        <v>2</v>
      </c>
      <c r="L378" s="7">
        <f t="shared" si="46"/>
        <v>0.05</v>
      </c>
      <c r="M378" s="23">
        <f t="shared" si="47"/>
        <v>5323</v>
      </c>
      <c r="N378" s="23">
        <f t="shared" si="48"/>
        <v>111783</v>
      </c>
    </row>
    <row r="379" spans="1:14" x14ac:dyDescent="0.25">
      <c r="A379" t="s">
        <v>397</v>
      </c>
      <c r="B379" t="s">
        <v>7</v>
      </c>
      <c r="C379" t="str">
        <f t="shared" si="51"/>
        <v>Male</v>
      </c>
      <c r="D379" t="s">
        <v>22</v>
      </c>
      <c r="E379" s="23">
        <v>94530</v>
      </c>
      <c r="F379" s="23">
        <v>94530</v>
      </c>
      <c r="G379" s="9" t="str">
        <f t="shared" si="43"/>
        <v>Compliant</v>
      </c>
      <c r="H379" s="24" t="str">
        <f t="shared" si="44"/>
        <v>₦90,000 - ₦99,999</v>
      </c>
      <c r="I379" t="s">
        <v>16</v>
      </c>
      <c r="J379" s="5" t="s">
        <v>23</v>
      </c>
      <c r="K379" s="7">
        <f t="shared" si="45"/>
        <v>2</v>
      </c>
      <c r="L379" s="7">
        <f t="shared" si="46"/>
        <v>0.05</v>
      </c>
      <c r="M379" s="23">
        <f t="shared" si="47"/>
        <v>4726.5</v>
      </c>
      <c r="N379" s="23">
        <f t="shared" si="48"/>
        <v>99256.5</v>
      </c>
    </row>
    <row r="380" spans="1:14" x14ac:dyDescent="0.25">
      <c r="A380" t="s">
        <v>398</v>
      </c>
      <c r="B380" t="s">
        <v>12</v>
      </c>
      <c r="C380" t="str">
        <f t="shared" si="51"/>
        <v>Female</v>
      </c>
      <c r="D380" t="s">
        <v>33</v>
      </c>
      <c r="E380" s="23">
        <v>71590</v>
      </c>
      <c r="F380" s="23">
        <v>71590</v>
      </c>
      <c r="G380" s="9" t="str">
        <f t="shared" si="43"/>
        <v>Below Minimum</v>
      </c>
      <c r="H380" s="24" t="str">
        <f t="shared" si="44"/>
        <v>₦70,000 - ₦79,999</v>
      </c>
      <c r="I380" t="s">
        <v>9</v>
      </c>
      <c r="J380" s="5" t="s">
        <v>23</v>
      </c>
      <c r="K380" s="7">
        <f t="shared" si="45"/>
        <v>2</v>
      </c>
      <c r="L380" s="7">
        <f t="shared" si="46"/>
        <v>0.05</v>
      </c>
      <c r="M380" s="23">
        <f t="shared" si="47"/>
        <v>3579.5</v>
      </c>
      <c r="N380" s="23">
        <f t="shared" si="48"/>
        <v>75169.5</v>
      </c>
    </row>
    <row r="381" spans="1:14" x14ac:dyDescent="0.25">
      <c r="A381" t="s">
        <v>399</v>
      </c>
      <c r="B381" t="s">
        <v>12</v>
      </c>
      <c r="C381" t="str">
        <f t="shared" si="51"/>
        <v>Female</v>
      </c>
      <c r="D381" t="s">
        <v>66</v>
      </c>
      <c r="E381" s="23">
        <v>104900</v>
      </c>
      <c r="F381" s="23">
        <v>104900</v>
      </c>
      <c r="G381" s="9" t="str">
        <f t="shared" si="43"/>
        <v>Compliant</v>
      </c>
      <c r="H381" s="24" t="str">
        <f t="shared" si="44"/>
        <v>₦100,000 - ₦109,999</v>
      </c>
      <c r="I381" t="s">
        <v>16</v>
      </c>
      <c r="J381" s="5" t="s">
        <v>14</v>
      </c>
      <c r="K381" s="7">
        <f t="shared" si="45"/>
        <v>4</v>
      </c>
      <c r="L381" s="7">
        <f t="shared" si="46"/>
        <v>0.15</v>
      </c>
      <c r="M381" s="23">
        <f t="shared" si="47"/>
        <v>15735</v>
      </c>
      <c r="N381" s="23">
        <f t="shared" si="48"/>
        <v>120635</v>
      </c>
    </row>
    <row r="382" spans="1:14" x14ac:dyDescent="0.25">
      <c r="A382" t="s">
        <v>400</v>
      </c>
      <c r="B382" t="s">
        <v>7</v>
      </c>
      <c r="C382" t="str">
        <f t="shared" si="51"/>
        <v>Male</v>
      </c>
      <c r="D382" t="s">
        <v>13</v>
      </c>
      <c r="E382" s="23">
        <v>81790</v>
      </c>
      <c r="F382" s="23">
        <v>81790</v>
      </c>
      <c r="G382" s="9" t="str">
        <f t="shared" si="43"/>
        <v>Below Minimum</v>
      </c>
      <c r="H382" s="24" t="str">
        <f t="shared" si="44"/>
        <v>₦80,000 - ₦89,999</v>
      </c>
      <c r="I382" t="s">
        <v>9</v>
      </c>
      <c r="J382" s="5" t="s">
        <v>17</v>
      </c>
      <c r="K382" s="7">
        <f t="shared" si="45"/>
        <v>0</v>
      </c>
      <c r="L382" s="7">
        <f t="shared" si="46"/>
        <v>0</v>
      </c>
      <c r="M382" s="23">
        <f t="shared" si="47"/>
        <v>0</v>
      </c>
      <c r="N382" s="23">
        <f t="shared" si="48"/>
        <v>81790</v>
      </c>
    </row>
    <row r="383" spans="1:14" x14ac:dyDescent="0.25">
      <c r="A383" t="s">
        <v>401</v>
      </c>
      <c r="B383" t="s">
        <v>12</v>
      </c>
      <c r="C383" t="str">
        <f t="shared" si="51"/>
        <v>Female</v>
      </c>
      <c r="D383" t="s">
        <v>22</v>
      </c>
      <c r="E383" s="23">
        <v>33050</v>
      </c>
      <c r="F383" s="23">
        <v>33050</v>
      </c>
      <c r="G383" s="9" t="str">
        <f t="shared" si="43"/>
        <v>Below Minimum</v>
      </c>
      <c r="H383" s="24" t="str">
        <f t="shared" si="44"/>
        <v>₦30,000 - ₦39,999</v>
      </c>
      <c r="I383" t="s">
        <v>16</v>
      </c>
      <c r="J383" s="5" t="s">
        <v>27</v>
      </c>
      <c r="K383" s="7">
        <f t="shared" si="45"/>
        <v>3</v>
      </c>
      <c r="L383" s="7">
        <f t="shared" si="46"/>
        <v>0.1</v>
      </c>
      <c r="M383" s="23">
        <f t="shared" si="47"/>
        <v>3305</v>
      </c>
      <c r="N383" s="23">
        <f t="shared" si="48"/>
        <v>36355</v>
      </c>
    </row>
    <row r="384" spans="1:14" x14ac:dyDescent="0.25">
      <c r="A384" t="s">
        <v>118</v>
      </c>
      <c r="B384" t="s">
        <v>7</v>
      </c>
      <c r="C384" t="str">
        <f t="shared" si="51"/>
        <v>Male</v>
      </c>
      <c r="D384" t="s">
        <v>66</v>
      </c>
      <c r="E384" s="23">
        <v>89610</v>
      </c>
      <c r="F384" s="23">
        <v>89610</v>
      </c>
      <c r="G384" s="9" t="str">
        <f t="shared" si="43"/>
        <v>Below Minimum</v>
      </c>
      <c r="H384" s="24" t="str">
        <f t="shared" si="44"/>
        <v>₦80,000 - ₦89,999</v>
      </c>
      <c r="I384" t="s">
        <v>20</v>
      </c>
      <c r="J384" s="5" t="s">
        <v>10</v>
      </c>
      <c r="K384" s="7">
        <f t="shared" si="45"/>
        <v>5</v>
      </c>
      <c r="L384" s="7">
        <f t="shared" si="46"/>
        <v>0.2</v>
      </c>
      <c r="M384" s="23">
        <f t="shared" si="47"/>
        <v>17922</v>
      </c>
      <c r="N384" s="23">
        <f t="shared" si="48"/>
        <v>107532</v>
      </c>
    </row>
    <row r="385" spans="1:14" x14ac:dyDescent="0.25">
      <c r="A385" t="s">
        <v>402</v>
      </c>
      <c r="B385" t="s">
        <v>12</v>
      </c>
      <c r="C385" t="str">
        <f t="shared" si="51"/>
        <v>Female</v>
      </c>
      <c r="D385" t="s">
        <v>36</v>
      </c>
      <c r="E385" s="23">
        <v>96920</v>
      </c>
      <c r="F385" s="23">
        <v>96920</v>
      </c>
      <c r="G385" s="9" t="str">
        <f t="shared" si="43"/>
        <v>Compliant</v>
      </c>
      <c r="H385" s="24" t="str">
        <f t="shared" si="44"/>
        <v>₦90,000 - ₦99,999</v>
      </c>
      <c r="I385" t="s">
        <v>16</v>
      </c>
      <c r="J385" s="5" t="s">
        <v>50</v>
      </c>
      <c r="K385" s="7">
        <f t="shared" si="45"/>
        <v>1</v>
      </c>
      <c r="L385" s="7">
        <f t="shared" si="46"/>
        <v>0.02</v>
      </c>
      <c r="M385" s="23">
        <f t="shared" si="47"/>
        <v>1938.4</v>
      </c>
      <c r="N385" s="23">
        <f t="shared" si="48"/>
        <v>98858.4</v>
      </c>
    </row>
    <row r="386" spans="1:14" x14ac:dyDescent="0.25">
      <c r="A386" t="s">
        <v>403</v>
      </c>
      <c r="B386" t="s">
        <v>7</v>
      </c>
      <c r="C386" t="s">
        <v>969</v>
      </c>
      <c r="D386" t="s">
        <v>979</v>
      </c>
      <c r="E386" s="23">
        <v>105470</v>
      </c>
      <c r="F386" s="23">
        <v>105470</v>
      </c>
      <c r="G386" s="9" t="str">
        <f t="shared" si="43"/>
        <v>Compliant</v>
      </c>
      <c r="H386" s="24" t="str">
        <f t="shared" si="44"/>
        <v>₦100,000 - ₦109,999</v>
      </c>
      <c r="I386" t="s">
        <v>16</v>
      </c>
      <c r="J386" t="s">
        <v>17</v>
      </c>
      <c r="K386" s="7">
        <f t="shared" si="45"/>
        <v>0</v>
      </c>
      <c r="L386" s="7">
        <f t="shared" si="46"/>
        <v>0</v>
      </c>
      <c r="M386" s="23">
        <f t="shared" si="47"/>
        <v>0</v>
      </c>
      <c r="N386" s="23">
        <f t="shared" si="48"/>
        <v>105470</v>
      </c>
    </row>
    <row r="387" spans="1:14" x14ac:dyDescent="0.25">
      <c r="A387" t="s">
        <v>404</v>
      </c>
      <c r="B387" t="s">
        <v>12</v>
      </c>
      <c r="C387" t="str">
        <f>IF(OR(B387="", ISBLANK(B387)), "Undisclosed", B387)</f>
        <v>Female</v>
      </c>
      <c r="D387" t="s">
        <v>52</v>
      </c>
      <c r="E387" s="23">
        <v>98400</v>
      </c>
      <c r="F387" s="23">
        <v>98400</v>
      </c>
      <c r="G387" s="9" t="str">
        <f t="shared" ref="G387:G450" si="52">IF(F387&gt;=90000, "Compliant", "Below Minimum")</f>
        <v>Compliant</v>
      </c>
      <c r="H387" s="24" t="str">
        <f t="shared" ref="H387:H450" si="53">TEXT(INT(F387/10000)*10000,"₦#,##0") &amp; " - " &amp; TEXT(INT(F387/10000)*10000 + 9999,"₦#,##0")</f>
        <v>₦90,000 - ₦99,999</v>
      </c>
      <c r="I387" t="s">
        <v>9</v>
      </c>
      <c r="J387" s="5" t="s">
        <v>27</v>
      </c>
      <c r="K387" s="7">
        <f t="shared" ref="K387:K450" si="54">IF(J387="Very Good", 5,
 IF(J387="Good", 4,
 IF(J387="Average", 3,
 IF(J387="Poor", 2, IF(J387="Very Poor", 1, IF(J387="Not Rated", 0))))))</f>
        <v>3</v>
      </c>
      <c r="L387" s="7">
        <f t="shared" ref="L387:L450" si="55">IF(K387=5, 0.2,
 IF(K387=4, 0.15,
 IF(K387=3, 0.1,
 IF(K387=2, 0.05,
 IF(K387=1, 0.02, IF(K387=0, 0))))))</f>
        <v>0.1</v>
      </c>
      <c r="M387" s="23">
        <f t="shared" ref="M387:M450" si="56">F387*L387</f>
        <v>9840</v>
      </c>
      <c r="N387" s="23">
        <f t="shared" ref="N387:N450" si="57">F387+M387</f>
        <v>108240</v>
      </c>
    </row>
    <row r="388" spans="1:14" x14ac:dyDescent="0.25">
      <c r="A388" t="s">
        <v>155</v>
      </c>
      <c r="B388" t="s">
        <v>12</v>
      </c>
      <c r="C388" t="s">
        <v>969</v>
      </c>
      <c r="D388" t="s">
        <v>52</v>
      </c>
      <c r="E388" s="23">
        <f>E387</f>
        <v>98400</v>
      </c>
      <c r="F388" s="23">
        <v>98400</v>
      </c>
      <c r="G388" s="9" t="str">
        <f t="shared" si="52"/>
        <v>Compliant</v>
      </c>
      <c r="H388" s="24" t="str">
        <f t="shared" si="53"/>
        <v>₦90,000 - ₦99,999</v>
      </c>
      <c r="I388" t="s">
        <v>9</v>
      </c>
      <c r="J388" t="s">
        <v>10</v>
      </c>
      <c r="K388" s="7">
        <f t="shared" si="54"/>
        <v>5</v>
      </c>
      <c r="L388" s="7">
        <f t="shared" si="55"/>
        <v>0.2</v>
      </c>
      <c r="M388" s="23">
        <f t="shared" si="56"/>
        <v>19680</v>
      </c>
      <c r="N388" s="23">
        <f t="shared" si="57"/>
        <v>118080</v>
      </c>
    </row>
    <row r="389" spans="1:14" x14ac:dyDescent="0.25">
      <c r="A389" t="s">
        <v>405</v>
      </c>
      <c r="B389" t="s">
        <v>12</v>
      </c>
      <c r="C389" t="str">
        <f t="shared" ref="C389:C415" si="58">IF(OR(B389="", ISBLANK(B389)), "Undisclosed", B389)</f>
        <v>Female</v>
      </c>
      <c r="D389" t="s">
        <v>26</v>
      </c>
      <c r="E389" s="23">
        <v>50020</v>
      </c>
      <c r="F389" s="23">
        <v>50020</v>
      </c>
      <c r="G389" s="9" t="str">
        <f t="shared" si="52"/>
        <v>Below Minimum</v>
      </c>
      <c r="H389" s="24" t="str">
        <f t="shared" si="53"/>
        <v>₦50,000 - ₦59,999</v>
      </c>
      <c r="I389" t="s">
        <v>16</v>
      </c>
      <c r="J389" s="5" t="s">
        <v>27</v>
      </c>
      <c r="K389" s="7">
        <f t="shared" si="54"/>
        <v>3</v>
      </c>
      <c r="L389" s="7">
        <f t="shared" si="55"/>
        <v>0.1</v>
      </c>
      <c r="M389" s="23">
        <f t="shared" si="56"/>
        <v>5002</v>
      </c>
      <c r="N389" s="23">
        <f t="shared" si="57"/>
        <v>55022</v>
      </c>
    </row>
    <row r="390" spans="1:14" x14ac:dyDescent="0.25">
      <c r="A390" t="s">
        <v>406</v>
      </c>
      <c r="B390" t="s">
        <v>7</v>
      </c>
      <c r="C390" t="str">
        <f t="shared" si="58"/>
        <v>Male</v>
      </c>
      <c r="D390" t="s">
        <v>41</v>
      </c>
      <c r="E390" s="23">
        <v>71210</v>
      </c>
      <c r="F390" s="23">
        <v>71210</v>
      </c>
      <c r="G390" s="9" t="str">
        <f t="shared" si="52"/>
        <v>Below Minimum</v>
      </c>
      <c r="H390" s="24" t="str">
        <f t="shared" si="53"/>
        <v>₦70,000 - ₦79,999</v>
      </c>
      <c r="I390" t="s">
        <v>20</v>
      </c>
      <c r="J390" s="5" t="s">
        <v>27</v>
      </c>
      <c r="K390" s="7">
        <f t="shared" si="54"/>
        <v>3</v>
      </c>
      <c r="L390" s="7">
        <f t="shared" si="55"/>
        <v>0.1</v>
      </c>
      <c r="M390" s="23">
        <f t="shared" si="56"/>
        <v>7121</v>
      </c>
      <c r="N390" s="23">
        <f t="shared" si="57"/>
        <v>78331</v>
      </c>
    </row>
    <row r="391" spans="1:14" x14ac:dyDescent="0.25">
      <c r="A391" t="s">
        <v>407</v>
      </c>
      <c r="B391" t="s">
        <v>7</v>
      </c>
      <c r="C391" t="str">
        <f t="shared" si="58"/>
        <v>Male</v>
      </c>
      <c r="D391" t="s">
        <v>13</v>
      </c>
      <c r="E391" s="23">
        <v>53180</v>
      </c>
      <c r="F391" s="23">
        <v>53180</v>
      </c>
      <c r="G391" s="9" t="str">
        <f t="shared" si="52"/>
        <v>Below Minimum</v>
      </c>
      <c r="H391" s="24" t="str">
        <f t="shared" si="53"/>
        <v>₦50,000 - ₦59,999</v>
      </c>
      <c r="I391" t="s">
        <v>20</v>
      </c>
      <c r="J391" s="5" t="s">
        <v>27</v>
      </c>
      <c r="K391" s="7">
        <f t="shared" si="54"/>
        <v>3</v>
      </c>
      <c r="L391" s="7">
        <f t="shared" si="55"/>
        <v>0.1</v>
      </c>
      <c r="M391" s="23">
        <f t="shared" si="56"/>
        <v>5318</v>
      </c>
      <c r="N391" s="23">
        <f t="shared" si="57"/>
        <v>58498</v>
      </c>
    </row>
    <row r="392" spans="1:14" x14ac:dyDescent="0.25">
      <c r="A392" t="s">
        <v>408</v>
      </c>
      <c r="B392" t="s">
        <v>12</v>
      </c>
      <c r="C392" t="str">
        <f t="shared" si="58"/>
        <v>Female</v>
      </c>
      <c r="D392" t="s">
        <v>26</v>
      </c>
      <c r="E392" s="23">
        <v>107020</v>
      </c>
      <c r="F392" s="23">
        <v>107020</v>
      </c>
      <c r="G392" s="9" t="str">
        <f t="shared" si="52"/>
        <v>Compliant</v>
      </c>
      <c r="H392" s="24" t="str">
        <f t="shared" si="53"/>
        <v>₦100,000 - ₦109,999</v>
      </c>
      <c r="I392" t="s">
        <v>20</v>
      </c>
      <c r="J392" s="5" t="s">
        <v>27</v>
      </c>
      <c r="K392" s="7">
        <f t="shared" si="54"/>
        <v>3</v>
      </c>
      <c r="L392" s="7">
        <f t="shared" si="55"/>
        <v>0.1</v>
      </c>
      <c r="M392" s="23">
        <f t="shared" si="56"/>
        <v>10702</v>
      </c>
      <c r="N392" s="23">
        <f t="shared" si="57"/>
        <v>117722</v>
      </c>
    </row>
    <row r="393" spans="1:14" x14ac:dyDescent="0.25">
      <c r="A393" t="s">
        <v>409</v>
      </c>
      <c r="B393" t="s">
        <v>12</v>
      </c>
      <c r="C393" t="str">
        <f t="shared" si="58"/>
        <v>Female</v>
      </c>
      <c r="D393" t="s">
        <v>49</v>
      </c>
      <c r="E393" s="23">
        <v>58400</v>
      </c>
      <c r="F393" s="23">
        <v>58400</v>
      </c>
      <c r="G393" s="9" t="str">
        <f t="shared" si="52"/>
        <v>Below Minimum</v>
      </c>
      <c r="H393" s="24" t="str">
        <f t="shared" si="53"/>
        <v>₦50,000 - ₦59,999</v>
      </c>
      <c r="I393" t="s">
        <v>9</v>
      </c>
      <c r="J393" s="5" t="s">
        <v>27</v>
      </c>
      <c r="K393" s="7">
        <f t="shared" si="54"/>
        <v>3</v>
      </c>
      <c r="L393" s="7">
        <f t="shared" si="55"/>
        <v>0.1</v>
      </c>
      <c r="M393" s="23">
        <f t="shared" si="56"/>
        <v>5840</v>
      </c>
      <c r="N393" s="23">
        <f t="shared" si="57"/>
        <v>64240</v>
      </c>
    </row>
    <row r="394" spans="1:14" x14ac:dyDescent="0.25">
      <c r="A394" t="s">
        <v>410</v>
      </c>
      <c r="B394" t="s">
        <v>12</v>
      </c>
      <c r="C394" t="str">
        <f t="shared" si="58"/>
        <v>Female</v>
      </c>
      <c r="D394" t="s">
        <v>52</v>
      </c>
      <c r="E394" s="23">
        <v>49000</v>
      </c>
      <c r="F394" s="23">
        <v>49000</v>
      </c>
      <c r="G394" s="9" t="str">
        <f t="shared" si="52"/>
        <v>Below Minimum</v>
      </c>
      <c r="H394" s="24" t="str">
        <f t="shared" si="53"/>
        <v>₦40,000 - ₦49,999</v>
      </c>
      <c r="I394" t="s">
        <v>16</v>
      </c>
      <c r="J394" s="5" t="s">
        <v>14</v>
      </c>
      <c r="K394" s="7">
        <f t="shared" si="54"/>
        <v>4</v>
      </c>
      <c r="L394" s="7">
        <f t="shared" si="55"/>
        <v>0.15</v>
      </c>
      <c r="M394" s="23">
        <f t="shared" si="56"/>
        <v>7350</v>
      </c>
      <c r="N394" s="23">
        <f t="shared" si="57"/>
        <v>56350</v>
      </c>
    </row>
    <row r="395" spans="1:14" x14ac:dyDescent="0.25">
      <c r="A395" t="s">
        <v>411</v>
      </c>
      <c r="B395" t="s">
        <v>12</v>
      </c>
      <c r="C395" t="str">
        <f t="shared" si="58"/>
        <v>Female</v>
      </c>
      <c r="D395" t="s">
        <v>30</v>
      </c>
      <c r="E395" s="23">
        <v>85530</v>
      </c>
      <c r="F395" s="23">
        <v>85530</v>
      </c>
      <c r="G395" s="9" t="str">
        <f t="shared" si="52"/>
        <v>Below Minimum</v>
      </c>
      <c r="H395" s="24" t="str">
        <f t="shared" si="53"/>
        <v>₦80,000 - ₦89,999</v>
      </c>
      <c r="I395" t="s">
        <v>20</v>
      </c>
      <c r="J395" s="5" t="s">
        <v>27</v>
      </c>
      <c r="K395" s="7">
        <f t="shared" si="54"/>
        <v>3</v>
      </c>
      <c r="L395" s="7">
        <f t="shared" si="55"/>
        <v>0.1</v>
      </c>
      <c r="M395" s="23">
        <f t="shared" si="56"/>
        <v>8553</v>
      </c>
      <c r="N395" s="23">
        <f t="shared" si="57"/>
        <v>94083</v>
      </c>
    </row>
    <row r="396" spans="1:14" x14ac:dyDescent="0.25">
      <c r="A396" t="s">
        <v>412</v>
      </c>
      <c r="B396" t="s">
        <v>7</v>
      </c>
      <c r="C396" t="str">
        <f t="shared" si="58"/>
        <v>Male</v>
      </c>
      <c r="D396" t="s">
        <v>41</v>
      </c>
      <c r="E396" s="23">
        <v>53950</v>
      </c>
      <c r="F396" s="23">
        <v>53950</v>
      </c>
      <c r="G396" s="9" t="str">
        <f t="shared" si="52"/>
        <v>Below Minimum</v>
      </c>
      <c r="H396" s="24" t="str">
        <f t="shared" si="53"/>
        <v>₦50,000 - ₦59,999</v>
      </c>
      <c r="I396" t="s">
        <v>9</v>
      </c>
      <c r="J396" s="5" t="s">
        <v>23</v>
      </c>
      <c r="K396" s="7">
        <f t="shared" si="54"/>
        <v>2</v>
      </c>
      <c r="L396" s="7">
        <f t="shared" si="55"/>
        <v>0.05</v>
      </c>
      <c r="M396" s="23">
        <f t="shared" si="56"/>
        <v>2697.5</v>
      </c>
      <c r="N396" s="23">
        <f t="shared" si="57"/>
        <v>56647.5</v>
      </c>
    </row>
    <row r="397" spans="1:14" x14ac:dyDescent="0.25">
      <c r="A397" t="s">
        <v>413</v>
      </c>
      <c r="B397" t="s">
        <v>7</v>
      </c>
      <c r="C397" t="str">
        <f t="shared" si="58"/>
        <v>Male</v>
      </c>
      <c r="D397" t="s">
        <v>30</v>
      </c>
      <c r="E397" s="23">
        <v>41140</v>
      </c>
      <c r="F397" s="23">
        <v>41140</v>
      </c>
      <c r="G397" s="9" t="str">
        <f t="shared" si="52"/>
        <v>Below Minimum</v>
      </c>
      <c r="H397" s="24" t="str">
        <f t="shared" si="53"/>
        <v>₦40,000 - ₦49,999</v>
      </c>
      <c r="I397" t="s">
        <v>9</v>
      </c>
      <c r="J397" s="5" t="s">
        <v>27</v>
      </c>
      <c r="K397" s="7">
        <f t="shared" si="54"/>
        <v>3</v>
      </c>
      <c r="L397" s="7">
        <f t="shared" si="55"/>
        <v>0.1</v>
      </c>
      <c r="M397" s="23">
        <f t="shared" si="56"/>
        <v>4114</v>
      </c>
      <c r="N397" s="23">
        <f t="shared" si="57"/>
        <v>45254</v>
      </c>
    </row>
    <row r="398" spans="1:14" x14ac:dyDescent="0.25">
      <c r="A398" t="s">
        <v>414</v>
      </c>
      <c r="B398" t="s">
        <v>7</v>
      </c>
      <c r="C398" t="str">
        <f t="shared" si="58"/>
        <v>Male</v>
      </c>
      <c r="D398" t="s">
        <v>52</v>
      </c>
      <c r="E398" s="23">
        <v>49920</v>
      </c>
      <c r="F398" s="23">
        <v>49920</v>
      </c>
      <c r="G398" s="9" t="str">
        <f t="shared" si="52"/>
        <v>Below Minimum</v>
      </c>
      <c r="H398" s="24" t="str">
        <f t="shared" si="53"/>
        <v>₦40,000 - ₦49,999</v>
      </c>
      <c r="I398" t="s">
        <v>20</v>
      </c>
      <c r="J398" s="5" t="s">
        <v>27</v>
      </c>
      <c r="K398" s="7">
        <f t="shared" si="54"/>
        <v>3</v>
      </c>
      <c r="L398" s="7">
        <f t="shared" si="55"/>
        <v>0.1</v>
      </c>
      <c r="M398" s="23">
        <f t="shared" si="56"/>
        <v>4992</v>
      </c>
      <c r="N398" s="23">
        <f t="shared" si="57"/>
        <v>54912</v>
      </c>
    </row>
    <row r="399" spans="1:14" x14ac:dyDescent="0.25">
      <c r="A399" t="s">
        <v>415</v>
      </c>
      <c r="B399" t="s">
        <v>12</v>
      </c>
      <c r="C399" t="str">
        <f t="shared" si="58"/>
        <v>Female</v>
      </c>
      <c r="D399" t="s">
        <v>49</v>
      </c>
      <c r="E399" s="23">
        <v>39700</v>
      </c>
      <c r="F399" s="23">
        <v>39700</v>
      </c>
      <c r="G399" s="9" t="str">
        <f t="shared" si="52"/>
        <v>Below Minimum</v>
      </c>
      <c r="H399" s="24" t="str">
        <f t="shared" si="53"/>
        <v>₦30,000 - ₦39,999</v>
      </c>
      <c r="I399" t="s">
        <v>9</v>
      </c>
      <c r="J399" s="5" t="s">
        <v>27</v>
      </c>
      <c r="K399" s="7">
        <f t="shared" si="54"/>
        <v>3</v>
      </c>
      <c r="L399" s="7">
        <f t="shared" si="55"/>
        <v>0.1</v>
      </c>
      <c r="M399" s="23">
        <f t="shared" si="56"/>
        <v>3970</v>
      </c>
      <c r="N399" s="23">
        <f t="shared" si="57"/>
        <v>43670</v>
      </c>
    </row>
    <row r="400" spans="1:14" x14ac:dyDescent="0.25">
      <c r="A400" t="s">
        <v>416</v>
      </c>
      <c r="B400" t="s">
        <v>7</v>
      </c>
      <c r="C400" t="str">
        <f t="shared" si="58"/>
        <v>Male</v>
      </c>
      <c r="D400" t="s">
        <v>8</v>
      </c>
      <c r="E400" s="23">
        <v>53540</v>
      </c>
      <c r="F400" s="23">
        <v>53540</v>
      </c>
      <c r="G400" s="9" t="str">
        <f t="shared" si="52"/>
        <v>Below Minimum</v>
      </c>
      <c r="H400" s="24" t="str">
        <f t="shared" si="53"/>
        <v>₦50,000 - ₦59,999</v>
      </c>
      <c r="I400" t="s">
        <v>16</v>
      </c>
      <c r="J400" s="5" t="s">
        <v>23</v>
      </c>
      <c r="K400" s="7">
        <f t="shared" si="54"/>
        <v>2</v>
      </c>
      <c r="L400" s="7">
        <f t="shared" si="55"/>
        <v>0.05</v>
      </c>
      <c r="M400" s="23">
        <f t="shared" si="56"/>
        <v>2677</v>
      </c>
      <c r="N400" s="23">
        <f t="shared" si="57"/>
        <v>56217</v>
      </c>
    </row>
    <row r="401" spans="1:14" x14ac:dyDescent="0.25">
      <c r="A401" t="s">
        <v>417</v>
      </c>
      <c r="B401" t="s">
        <v>12</v>
      </c>
      <c r="C401" t="str">
        <f t="shared" si="58"/>
        <v>Female</v>
      </c>
      <c r="D401" t="s">
        <v>66</v>
      </c>
      <c r="E401" s="23">
        <v>43900</v>
      </c>
      <c r="F401" s="23">
        <v>43900</v>
      </c>
      <c r="G401" s="9" t="str">
        <f t="shared" si="52"/>
        <v>Below Minimum</v>
      </c>
      <c r="H401" s="24" t="str">
        <f t="shared" si="53"/>
        <v>₦40,000 - ₦49,999</v>
      </c>
      <c r="I401" t="s">
        <v>20</v>
      </c>
      <c r="J401" s="5" t="s">
        <v>14</v>
      </c>
      <c r="K401" s="7">
        <f t="shared" si="54"/>
        <v>4</v>
      </c>
      <c r="L401" s="7">
        <f t="shared" si="55"/>
        <v>0.15</v>
      </c>
      <c r="M401" s="23">
        <f t="shared" si="56"/>
        <v>6585</v>
      </c>
      <c r="N401" s="23">
        <f t="shared" si="57"/>
        <v>50485</v>
      </c>
    </row>
    <row r="402" spans="1:14" x14ac:dyDescent="0.25">
      <c r="A402" t="s">
        <v>418</v>
      </c>
      <c r="B402" t="s">
        <v>12</v>
      </c>
      <c r="C402" t="str">
        <f t="shared" si="58"/>
        <v>Female</v>
      </c>
      <c r="D402" t="s">
        <v>19</v>
      </c>
      <c r="E402" s="23">
        <v>72700</v>
      </c>
      <c r="F402" s="23">
        <v>72700</v>
      </c>
      <c r="G402" s="9" t="str">
        <f t="shared" si="52"/>
        <v>Below Minimum</v>
      </c>
      <c r="H402" s="24" t="str">
        <f t="shared" si="53"/>
        <v>₦70,000 - ₦79,999</v>
      </c>
      <c r="I402" t="s">
        <v>9</v>
      </c>
      <c r="J402" s="5" t="s">
        <v>17</v>
      </c>
      <c r="K402" s="7">
        <f t="shared" si="54"/>
        <v>0</v>
      </c>
      <c r="L402" s="7">
        <f t="shared" si="55"/>
        <v>0</v>
      </c>
      <c r="M402" s="23">
        <f t="shared" si="56"/>
        <v>0</v>
      </c>
      <c r="N402" s="23">
        <f t="shared" si="57"/>
        <v>72700</v>
      </c>
    </row>
    <row r="403" spans="1:14" x14ac:dyDescent="0.25">
      <c r="A403" t="s">
        <v>419</v>
      </c>
      <c r="B403" t="s">
        <v>7</v>
      </c>
      <c r="C403" t="str">
        <f t="shared" si="58"/>
        <v>Male</v>
      </c>
      <c r="D403" t="s">
        <v>26</v>
      </c>
      <c r="E403" s="23">
        <v>29420</v>
      </c>
      <c r="F403" s="23">
        <v>29420</v>
      </c>
      <c r="G403" s="9" t="str">
        <f t="shared" si="52"/>
        <v>Below Minimum</v>
      </c>
      <c r="H403" s="24" t="str">
        <f t="shared" si="53"/>
        <v>₦20,000 - ₦29,999</v>
      </c>
      <c r="I403" t="s">
        <v>20</v>
      </c>
      <c r="J403" s="5" t="s">
        <v>27</v>
      </c>
      <c r="K403" s="7">
        <f t="shared" si="54"/>
        <v>3</v>
      </c>
      <c r="L403" s="7">
        <f t="shared" si="55"/>
        <v>0.1</v>
      </c>
      <c r="M403" s="23">
        <f t="shared" si="56"/>
        <v>2942</v>
      </c>
      <c r="N403" s="23">
        <f t="shared" si="57"/>
        <v>32362</v>
      </c>
    </row>
    <row r="404" spans="1:14" x14ac:dyDescent="0.25">
      <c r="A404" t="s">
        <v>420</v>
      </c>
      <c r="B404" t="s">
        <v>12</v>
      </c>
      <c r="C404" t="str">
        <f t="shared" si="58"/>
        <v>Female</v>
      </c>
      <c r="D404" t="s">
        <v>19</v>
      </c>
      <c r="E404" s="23">
        <v>58280</v>
      </c>
      <c r="F404" s="23">
        <v>58280</v>
      </c>
      <c r="G404" s="9" t="str">
        <f t="shared" si="52"/>
        <v>Below Minimum</v>
      </c>
      <c r="H404" s="24" t="str">
        <f t="shared" si="53"/>
        <v>₦50,000 - ₦59,999</v>
      </c>
      <c r="I404" t="s">
        <v>16</v>
      </c>
      <c r="J404" s="5" t="s">
        <v>27</v>
      </c>
      <c r="K404" s="7">
        <f t="shared" si="54"/>
        <v>3</v>
      </c>
      <c r="L404" s="7">
        <f t="shared" si="55"/>
        <v>0.1</v>
      </c>
      <c r="M404" s="23">
        <f t="shared" si="56"/>
        <v>5828</v>
      </c>
      <c r="N404" s="23">
        <f t="shared" si="57"/>
        <v>64108</v>
      </c>
    </row>
    <row r="405" spans="1:14" x14ac:dyDescent="0.25">
      <c r="A405" t="s">
        <v>421</v>
      </c>
      <c r="B405" t="s">
        <v>12</v>
      </c>
      <c r="C405" t="str">
        <f t="shared" si="58"/>
        <v>Female</v>
      </c>
      <c r="D405" t="s">
        <v>49</v>
      </c>
      <c r="E405" s="23">
        <v>67980</v>
      </c>
      <c r="F405" s="23">
        <v>67980</v>
      </c>
      <c r="G405" s="9" t="str">
        <f t="shared" si="52"/>
        <v>Below Minimum</v>
      </c>
      <c r="H405" s="24" t="str">
        <f t="shared" si="53"/>
        <v>₦60,000 - ₦69,999</v>
      </c>
      <c r="I405" t="s">
        <v>9</v>
      </c>
      <c r="J405" s="5" t="s">
        <v>27</v>
      </c>
      <c r="K405" s="7">
        <f t="shared" si="54"/>
        <v>3</v>
      </c>
      <c r="L405" s="7">
        <f t="shared" si="55"/>
        <v>0.1</v>
      </c>
      <c r="M405" s="23">
        <f t="shared" si="56"/>
        <v>6798</v>
      </c>
      <c r="N405" s="23">
        <f t="shared" si="57"/>
        <v>74778</v>
      </c>
    </row>
    <row r="406" spans="1:14" x14ac:dyDescent="0.25">
      <c r="A406" t="s">
        <v>422</v>
      </c>
      <c r="B406" t="s">
        <v>7</v>
      </c>
      <c r="C406" t="str">
        <f t="shared" si="58"/>
        <v>Male</v>
      </c>
      <c r="D406" t="s">
        <v>19</v>
      </c>
      <c r="E406" s="23">
        <v>49760</v>
      </c>
      <c r="F406" s="23">
        <v>49760</v>
      </c>
      <c r="G406" s="9" t="str">
        <f t="shared" si="52"/>
        <v>Below Minimum</v>
      </c>
      <c r="H406" s="24" t="str">
        <f t="shared" si="53"/>
        <v>₦40,000 - ₦49,999</v>
      </c>
      <c r="I406" t="s">
        <v>16</v>
      </c>
      <c r="J406" s="5" t="s">
        <v>10</v>
      </c>
      <c r="K406" s="7">
        <f t="shared" si="54"/>
        <v>5</v>
      </c>
      <c r="L406" s="7">
        <f t="shared" si="55"/>
        <v>0.2</v>
      </c>
      <c r="M406" s="23">
        <f t="shared" si="56"/>
        <v>9952</v>
      </c>
      <c r="N406" s="23">
        <f t="shared" si="57"/>
        <v>59712</v>
      </c>
    </row>
    <row r="407" spans="1:14" x14ac:dyDescent="0.25">
      <c r="A407" t="s">
        <v>423</v>
      </c>
      <c r="B407" t="s">
        <v>7</v>
      </c>
      <c r="C407" t="str">
        <f t="shared" si="58"/>
        <v>Male</v>
      </c>
      <c r="D407" t="s">
        <v>30</v>
      </c>
      <c r="E407" s="23">
        <v>69910</v>
      </c>
      <c r="F407" s="23">
        <v>69910</v>
      </c>
      <c r="G407" s="9" t="str">
        <f t="shared" si="52"/>
        <v>Below Minimum</v>
      </c>
      <c r="H407" s="24" t="str">
        <f t="shared" si="53"/>
        <v>₦60,000 - ₦69,999</v>
      </c>
      <c r="I407" t="s">
        <v>20</v>
      </c>
      <c r="J407" s="5" t="s">
        <v>14</v>
      </c>
      <c r="K407" s="7">
        <f t="shared" si="54"/>
        <v>4</v>
      </c>
      <c r="L407" s="7">
        <f t="shared" si="55"/>
        <v>0.15</v>
      </c>
      <c r="M407" s="23">
        <f t="shared" si="56"/>
        <v>10486.5</v>
      </c>
      <c r="N407" s="23">
        <f t="shared" si="57"/>
        <v>80396.5</v>
      </c>
    </row>
    <row r="408" spans="1:14" x14ac:dyDescent="0.25">
      <c r="A408" t="s">
        <v>424</v>
      </c>
      <c r="B408" t="s">
        <v>7</v>
      </c>
      <c r="C408" t="str">
        <f t="shared" si="58"/>
        <v>Male</v>
      </c>
      <c r="D408" t="s">
        <v>41</v>
      </c>
      <c r="E408" s="23">
        <v>112370</v>
      </c>
      <c r="F408" s="23">
        <v>112370</v>
      </c>
      <c r="G408" s="9" t="str">
        <f t="shared" si="52"/>
        <v>Compliant</v>
      </c>
      <c r="H408" s="24" t="str">
        <f t="shared" si="53"/>
        <v>₦110,000 - ₦119,999</v>
      </c>
      <c r="I408" t="s">
        <v>20</v>
      </c>
      <c r="J408" s="5" t="s">
        <v>27</v>
      </c>
      <c r="K408" s="7">
        <f t="shared" si="54"/>
        <v>3</v>
      </c>
      <c r="L408" s="7">
        <f t="shared" si="55"/>
        <v>0.1</v>
      </c>
      <c r="M408" s="23">
        <f t="shared" si="56"/>
        <v>11237</v>
      </c>
      <c r="N408" s="23">
        <f t="shared" si="57"/>
        <v>123607</v>
      </c>
    </row>
    <row r="409" spans="1:14" x14ac:dyDescent="0.25">
      <c r="A409" t="s">
        <v>425</v>
      </c>
      <c r="B409" t="s">
        <v>7</v>
      </c>
      <c r="C409" t="str">
        <f t="shared" si="58"/>
        <v>Male</v>
      </c>
      <c r="D409" t="s">
        <v>19</v>
      </c>
      <c r="E409" s="23">
        <v>28580</v>
      </c>
      <c r="F409" s="23">
        <v>28580</v>
      </c>
      <c r="G409" s="9" t="str">
        <f t="shared" si="52"/>
        <v>Below Minimum</v>
      </c>
      <c r="H409" s="24" t="str">
        <f t="shared" si="53"/>
        <v>₦20,000 - ₦29,999</v>
      </c>
      <c r="I409" t="s">
        <v>16</v>
      </c>
      <c r="J409" s="5" t="s">
        <v>27</v>
      </c>
      <c r="K409" s="7">
        <f t="shared" si="54"/>
        <v>3</v>
      </c>
      <c r="L409" s="7">
        <f t="shared" si="55"/>
        <v>0.1</v>
      </c>
      <c r="M409" s="23">
        <f t="shared" si="56"/>
        <v>2858</v>
      </c>
      <c r="N409" s="23">
        <f t="shared" si="57"/>
        <v>31438</v>
      </c>
    </row>
    <row r="410" spans="1:14" x14ac:dyDescent="0.25">
      <c r="A410" t="s">
        <v>426</v>
      </c>
      <c r="B410" t="s">
        <v>7</v>
      </c>
      <c r="C410" t="str">
        <f t="shared" si="58"/>
        <v>Male</v>
      </c>
      <c r="D410" t="s">
        <v>52</v>
      </c>
      <c r="E410" s="23">
        <v>43590</v>
      </c>
      <c r="F410" s="23">
        <v>43590</v>
      </c>
      <c r="G410" s="9" t="str">
        <f t="shared" si="52"/>
        <v>Below Minimum</v>
      </c>
      <c r="H410" s="24" t="str">
        <f t="shared" si="53"/>
        <v>₦40,000 - ₦49,999</v>
      </c>
      <c r="I410" t="s">
        <v>16</v>
      </c>
      <c r="J410" s="5" t="s">
        <v>23</v>
      </c>
      <c r="K410" s="7">
        <f t="shared" si="54"/>
        <v>2</v>
      </c>
      <c r="L410" s="7">
        <f t="shared" si="55"/>
        <v>0.05</v>
      </c>
      <c r="M410" s="23">
        <f t="shared" si="56"/>
        <v>2179.5</v>
      </c>
      <c r="N410" s="23">
        <f t="shared" si="57"/>
        <v>45769.5</v>
      </c>
    </row>
    <row r="411" spans="1:14" x14ac:dyDescent="0.25">
      <c r="A411" t="s">
        <v>140</v>
      </c>
      <c r="B411" t="s">
        <v>7</v>
      </c>
      <c r="C411" t="str">
        <f t="shared" si="58"/>
        <v>Male</v>
      </c>
      <c r="D411" t="s">
        <v>41</v>
      </c>
      <c r="E411" s="23">
        <v>88330</v>
      </c>
      <c r="F411" s="23">
        <v>88330</v>
      </c>
      <c r="G411" s="9" t="str">
        <f t="shared" si="52"/>
        <v>Below Minimum</v>
      </c>
      <c r="H411" s="24" t="str">
        <f t="shared" si="53"/>
        <v>₦80,000 - ₦89,999</v>
      </c>
      <c r="I411" t="s">
        <v>20</v>
      </c>
      <c r="J411" s="5" t="s">
        <v>14</v>
      </c>
      <c r="K411" s="7">
        <f t="shared" si="54"/>
        <v>4</v>
      </c>
      <c r="L411" s="7">
        <f t="shared" si="55"/>
        <v>0.15</v>
      </c>
      <c r="M411" s="23">
        <f t="shared" si="56"/>
        <v>13249.5</v>
      </c>
      <c r="N411" s="23">
        <f t="shared" si="57"/>
        <v>101579.5</v>
      </c>
    </row>
    <row r="412" spans="1:14" x14ac:dyDescent="0.25">
      <c r="A412" t="s">
        <v>427</v>
      </c>
      <c r="B412" t="s">
        <v>969</v>
      </c>
      <c r="C412" t="str">
        <f t="shared" si="58"/>
        <v>Undisclosed</v>
      </c>
      <c r="D412" t="s">
        <v>41</v>
      </c>
      <c r="E412" s="23">
        <v>78840</v>
      </c>
      <c r="F412" s="23">
        <v>78840</v>
      </c>
      <c r="G412" s="9" t="str">
        <f t="shared" si="52"/>
        <v>Below Minimum</v>
      </c>
      <c r="H412" s="24" t="str">
        <f t="shared" si="53"/>
        <v>₦70,000 - ₦79,999</v>
      </c>
      <c r="I412" t="s">
        <v>9</v>
      </c>
      <c r="J412" s="5" t="s">
        <v>27</v>
      </c>
      <c r="K412" s="7">
        <f t="shared" si="54"/>
        <v>3</v>
      </c>
      <c r="L412" s="7">
        <f t="shared" si="55"/>
        <v>0.1</v>
      </c>
      <c r="M412" s="23">
        <f t="shared" si="56"/>
        <v>7884</v>
      </c>
      <c r="N412" s="23">
        <f t="shared" si="57"/>
        <v>86724</v>
      </c>
    </row>
    <row r="413" spans="1:14" x14ac:dyDescent="0.25">
      <c r="A413" t="s">
        <v>428</v>
      </c>
      <c r="B413" t="s">
        <v>12</v>
      </c>
      <c r="C413" t="str">
        <f t="shared" si="58"/>
        <v>Female</v>
      </c>
      <c r="D413" t="s">
        <v>26</v>
      </c>
      <c r="E413" s="23">
        <v>61990</v>
      </c>
      <c r="F413" s="23">
        <v>61990</v>
      </c>
      <c r="G413" s="9" t="str">
        <f t="shared" si="52"/>
        <v>Below Minimum</v>
      </c>
      <c r="H413" s="24" t="str">
        <f t="shared" si="53"/>
        <v>₦60,000 - ₦69,999</v>
      </c>
      <c r="I413" t="s">
        <v>9</v>
      </c>
      <c r="J413" s="5" t="s">
        <v>17</v>
      </c>
      <c r="K413" s="7">
        <f t="shared" si="54"/>
        <v>0</v>
      </c>
      <c r="L413" s="7">
        <f t="shared" si="55"/>
        <v>0</v>
      </c>
      <c r="M413" s="23">
        <f t="shared" si="56"/>
        <v>0</v>
      </c>
      <c r="N413" s="23">
        <f t="shared" si="57"/>
        <v>61990</v>
      </c>
    </row>
    <row r="414" spans="1:14" x14ac:dyDescent="0.25">
      <c r="A414" t="s">
        <v>429</v>
      </c>
      <c r="B414" t="s">
        <v>7</v>
      </c>
      <c r="C414" t="str">
        <f t="shared" si="58"/>
        <v>Male</v>
      </c>
      <c r="D414" t="s">
        <v>30</v>
      </c>
      <c r="E414" s="23">
        <v>77100</v>
      </c>
      <c r="F414" s="23">
        <v>77100</v>
      </c>
      <c r="G414" s="9" t="str">
        <f t="shared" si="52"/>
        <v>Below Minimum</v>
      </c>
      <c r="H414" s="24" t="str">
        <f t="shared" si="53"/>
        <v>₦70,000 - ₦79,999</v>
      </c>
      <c r="I414" t="s">
        <v>20</v>
      </c>
      <c r="J414" s="5" t="s">
        <v>14</v>
      </c>
      <c r="K414" s="7">
        <f t="shared" si="54"/>
        <v>4</v>
      </c>
      <c r="L414" s="7">
        <f t="shared" si="55"/>
        <v>0.15</v>
      </c>
      <c r="M414" s="23">
        <f t="shared" si="56"/>
        <v>11565</v>
      </c>
      <c r="N414" s="23">
        <f t="shared" si="57"/>
        <v>88665</v>
      </c>
    </row>
    <row r="415" spans="1:14" x14ac:dyDescent="0.25">
      <c r="A415" t="s">
        <v>430</v>
      </c>
      <c r="B415" t="s">
        <v>12</v>
      </c>
      <c r="C415" t="str">
        <f t="shared" si="58"/>
        <v>Female</v>
      </c>
      <c r="D415" t="s">
        <v>66</v>
      </c>
      <c r="E415" s="23">
        <v>66020</v>
      </c>
      <c r="F415" s="23">
        <v>66020</v>
      </c>
      <c r="G415" s="9" t="str">
        <f t="shared" si="52"/>
        <v>Below Minimum</v>
      </c>
      <c r="H415" s="24" t="str">
        <f t="shared" si="53"/>
        <v>₦60,000 - ₦69,999</v>
      </c>
      <c r="I415" t="s">
        <v>9</v>
      </c>
      <c r="J415" s="5" t="s">
        <v>10</v>
      </c>
      <c r="K415" s="7">
        <f t="shared" si="54"/>
        <v>5</v>
      </c>
      <c r="L415" s="7">
        <f t="shared" si="55"/>
        <v>0.2</v>
      </c>
      <c r="M415" s="23">
        <f t="shared" si="56"/>
        <v>13204</v>
      </c>
      <c r="N415" s="23">
        <f t="shared" si="57"/>
        <v>79224</v>
      </c>
    </row>
    <row r="416" spans="1:14" x14ac:dyDescent="0.25">
      <c r="A416" t="s">
        <v>431</v>
      </c>
      <c r="B416" t="s">
        <v>7</v>
      </c>
      <c r="C416" t="s">
        <v>969</v>
      </c>
      <c r="D416" t="s">
        <v>66</v>
      </c>
      <c r="E416" s="23">
        <f>E415</f>
        <v>66020</v>
      </c>
      <c r="F416" s="23">
        <v>66020</v>
      </c>
      <c r="G416" s="9" t="str">
        <f t="shared" si="52"/>
        <v>Below Minimum</v>
      </c>
      <c r="H416" s="24" t="str">
        <f t="shared" si="53"/>
        <v>₦60,000 - ₦69,999</v>
      </c>
      <c r="I416" t="s">
        <v>20</v>
      </c>
      <c r="J416" t="s">
        <v>50</v>
      </c>
      <c r="K416" s="7">
        <f t="shared" si="54"/>
        <v>1</v>
      </c>
      <c r="L416" s="7">
        <f t="shared" si="55"/>
        <v>0.02</v>
      </c>
      <c r="M416" s="23">
        <f t="shared" si="56"/>
        <v>1320.4</v>
      </c>
      <c r="N416" s="23">
        <f t="shared" si="57"/>
        <v>67340.399999999994</v>
      </c>
    </row>
    <row r="417" spans="1:14" x14ac:dyDescent="0.25">
      <c r="A417" t="s">
        <v>432</v>
      </c>
      <c r="B417" t="s">
        <v>12</v>
      </c>
      <c r="C417" t="str">
        <f>IF(OR(B417="", ISBLANK(B417)), "Undisclosed", B417)</f>
        <v>Female</v>
      </c>
      <c r="D417" t="s">
        <v>22</v>
      </c>
      <c r="E417" s="23">
        <v>70930</v>
      </c>
      <c r="F417" s="23">
        <v>70930</v>
      </c>
      <c r="G417" s="9" t="str">
        <f t="shared" si="52"/>
        <v>Below Minimum</v>
      </c>
      <c r="H417" s="24" t="str">
        <f t="shared" si="53"/>
        <v>₦70,000 - ₦79,999</v>
      </c>
      <c r="I417" t="s">
        <v>20</v>
      </c>
      <c r="J417" s="5" t="s">
        <v>27</v>
      </c>
      <c r="K417" s="7">
        <f t="shared" si="54"/>
        <v>3</v>
      </c>
      <c r="L417" s="7">
        <f t="shared" si="55"/>
        <v>0.1</v>
      </c>
      <c r="M417" s="23">
        <f t="shared" si="56"/>
        <v>7093</v>
      </c>
      <c r="N417" s="23">
        <f t="shared" si="57"/>
        <v>78023</v>
      </c>
    </row>
    <row r="418" spans="1:14" x14ac:dyDescent="0.25">
      <c r="A418" t="s">
        <v>433</v>
      </c>
      <c r="B418" t="s">
        <v>7</v>
      </c>
      <c r="C418" t="str">
        <f>IF(OR(B418="", ISBLANK(B418)), "Undisclosed", B418)</f>
        <v>Male</v>
      </c>
      <c r="D418" t="s">
        <v>19</v>
      </c>
      <c r="E418" s="23">
        <v>40980</v>
      </c>
      <c r="F418" s="23">
        <v>40980</v>
      </c>
      <c r="G418" s="9" t="str">
        <f t="shared" si="52"/>
        <v>Below Minimum</v>
      </c>
      <c r="H418" s="24" t="str">
        <f t="shared" si="53"/>
        <v>₦40,000 - ₦49,999</v>
      </c>
      <c r="I418" t="s">
        <v>20</v>
      </c>
      <c r="J418" s="5" t="s">
        <v>50</v>
      </c>
      <c r="K418" s="7">
        <f t="shared" si="54"/>
        <v>1</v>
      </c>
      <c r="L418" s="7">
        <f t="shared" si="55"/>
        <v>0.02</v>
      </c>
      <c r="M418" s="23">
        <f t="shared" si="56"/>
        <v>819.6</v>
      </c>
      <c r="N418" s="23">
        <f t="shared" si="57"/>
        <v>41799.599999999999</v>
      </c>
    </row>
    <row r="419" spans="1:14" x14ac:dyDescent="0.25">
      <c r="A419" t="s">
        <v>434</v>
      </c>
      <c r="B419" t="s">
        <v>7</v>
      </c>
      <c r="C419" t="str">
        <f>IF(OR(B419="", ISBLANK(B419)), "Undisclosed", B419)</f>
        <v>Male</v>
      </c>
      <c r="D419" t="s">
        <v>66</v>
      </c>
      <c r="E419" s="23">
        <v>48980</v>
      </c>
      <c r="F419" s="23">
        <v>48980</v>
      </c>
      <c r="G419" s="9" t="str">
        <f t="shared" si="52"/>
        <v>Below Minimum</v>
      </c>
      <c r="H419" s="24" t="str">
        <f t="shared" si="53"/>
        <v>₦40,000 - ₦49,999</v>
      </c>
      <c r="I419" t="s">
        <v>20</v>
      </c>
      <c r="J419" s="5" t="s">
        <v>50</v>
      </c>
      <c r="K419" s="7">
        <f t="shared" si="54"/>
        <v>1</v>
      </c>
      <c r="L419" s="7">
        <f t="shared" si="55"/>
        <v>0.02</v>
      </c>
      <c r="M419" s="23">
        <f t="shared" si="56"/>
        <v>979.6</v>
      </c>
      <c r="N419" s="23">
        <f t="shared" si="57"/>
        <v>49959.6</v>
      </c>
    </row>
    <row r="420" spans="1:14" x14ac:dyDescent="0.25">
      <c r="A420" t="s">
        <v>435</v>
      </c>
      <c r="B420" t="s">
        <v>7</v>
      </c>
      <c r="C420" t="str">
        <f>IF(OR(B420="", ISBLANK(B420)), "Undisclosed", B420)</f>
        <v>Male</v>
      </c>
      <c r="D420" t="s">
        <v>41</v>
      </c>
      <c r="E420" s="23">
        <v>110820</v>
      </c>
      <c r="F420" s="23">
        <v>110820</v>
      </c>
      <c r="G420" s="9" t="str">
        <f t="shared" si="52"/>
        <v>Compliant</v>
      </c>
      <c r="H420" s="24" t="str">
        <f t="shared" si="53"/>
        <v>₦110,000 - ₦119,999</v>
      </c>
      <c r="I420" t="s">
        <v>20</v>
      </c>
      <c r="J420" s="5" t="s">
        <v>14</v>
      </c>
      <c r="K420" s="7">
        <f t="shared" si="54"/>
        <v>4</v>
      </c>
      <c r="L420" s="7">
        <f t="shared" si="55"/>
        <v>0.15</v>
      </c>
      <c r="M420" s="23">
        <f t="shared" si="56"/>
        <v>16623</v>
      </c>
      <c r="N420" s="23">
        <f t="shared" si="57"/>
        <v>127443</v>
      </c>
    </row>
    <row r="421" spans="1:14" x14ac:dyDescent="0.25">
      <c r="A421" t="s">
        <v>436</v>
      </c>
      <c r="B421" t="s">
        <v>12</v>
      </c>
      <c r="C421" t="str">
        <f>IF(OR(B421="", ISBLANK(B421)), "Undisclosed", B421)</f>
        <v>Female</v>
      </c>
      <c r="D421" t="s">
        <v>33</v>
      </c>
      <c r="E421" s="23">
        <v>61690</v>
      </c>
      <c r="F421" s="23">
        <v>61690</v>
      </c>
      <c r="G421" s="9" t="str">
        <f t="shared" si="52"/>
        <v>Below Minimum</v>
      </c>
      <c r="H421" s="24" t="str">
        <f t="shared" si="53"/>
        <v>₦60,000 - ₦69,999</v>
      </c>
      <c r="I421" t="s">
        <v>16</v>
      </c>
      <c r="J421" s="5" t="s">
        <v>14</v>
      </c>
      <c r="K421" s="7">
        <f t="shared" si="54"/>
        <v>4</v>
      </c>
      <c r="L421" s="7">
        <f t="shared" si="55"/>
        <v>0.15</v>
      </c>
      <c r="M421" s="23">
        <f t="shared" si="56"/>
        <v>9253.5</v>
      </c>
      <c r="N421" s="23">
        <f t="shared" si="57"/>
        <v>70943.5</v>
      </c>
    </row>
    <row r="422" spans="1:14" x14ac:dyDescent="0.25">
      <c r="A422" t="s">
        <v>437</v>
      </c>
      <c r="B422" t="s">
        <v>12</v>
      </c>
      <c r="C422" t="s">
        <v>969</v>
      </c>
      <c r="D422" t="s">
        <v>979</v>
      </c>
      <c r="E422" s="23">
        <v>51170</v>
      </c>
      <c r="F422" s="23">
        <v>51170</v>
      </c>
      <c r="G422" s="9" t="str">
        <f t="shared" si="52"/>
        <v>Below Minimum</v>
      </c>
      <c r="H422" s="24" t="str">
        <f t="shared" si="53"/>
        <v>₦50,000 - ₦59,999</v>
      </c>
      <c r="I422" t="s">
        <v>20</v>
      </c>
      <c r="J422" t="s">
        <v>27</v>
      </c>
      <c r="K422" s="7">
        <f t="shared" si="54"/>
        <v>3</v>
      </c>
      <c r="L422" s="7">
        <f t="shared" si="55"/>
        <v>0.1</v>
      </c>
      <c r="M422" s="23">
        <f t="shared" si="56"/>
        <v>5117</v>
      </c>
      <c r="N422" s="23">
        <f t="shared" si="57"/>
        <v>56287</v>
      </c>
    </row>
    <row r="423" spans="1:14" x14ac:dyDescent="0.25">
      <c r="A423" t="s">
        <v>438</v>
      </c>
      <c r="B423" t="s">
        <v>969</v>
      </c>
      <c r="C423" t="str">
        <f t="shared" ref="C423:C434" si="59">IF(OR(B423="", ISBLANK(B423)), "Undisclosed", B423)</f>
        <v>Undisclosed</v>
      </c>
      <c r="D423" t="s">
        <v>22</v>
      </c>
      <c r="E423" s="23">
        <v>104800</v>
      </c>
      <c r="F423" s="23">
        <v>104800</v>
      </c>
      <c r="G423" s="9" t="str">
        <f t="shared" si="52"/>
        <v>Compliant</v>
      </c>
      <c r="H423" s="24" t="str">
        <f t="shared" si="53"/>
        <v>₦100,000 - ₦109,999</v>
      </c>
      <c r="I423" t="s">
        <v>9</v>
      </c>
      <c r="J423" s="5" t="s">
        <v>27</v>
      </c>
      <c r="K423" s="7">
        <f t="shared" si="54"/>
        <v>3</v>
      </c>
      <c r="L423" s="7">
        <f t="shared" si="55"/>
        <v>0.1</v>
      </c>
      <c r="M423" s="23">
        <f t="shared" si="56"/>
        <v>10480</v>
      </c>
      <c r="N423" s="23">
        <f t="shared" si="57"/>
        <v>115280</v>
      </c>
    </row>
    <row r="424" spans="1:14" x14ac:dyDescent="0.25">
      <c r="A424" t="s">
        <v>439</v>
      </c>
      <c r="B424" t="s">
        <v>7</v>
      </c>
      <c r="C424" t="str">
        <f t="shared" si="59"/>
        <v>Male</v>
      </c>
      <c r="D424" t="s">
        <v>52</v>
      </c>
      <c r="E424" s="23">
        <v>56280</v>
      </c>
      <c r="F424" s="23">
        <v>56280</v>
      </c>
      <c r="G424" s="9" t="str">
        <f t="shared" si="52"/>
        <v>Below Minimum</v>
      </c>
      <c r="H424" s="24" t="str">
        <f t="shared" si="53"/>
        <v>₦50,000 - ₦59,999</v>
      </c>
      <c r="I424" t="s">
        <v>20</v>
      </c>
      <c r="J424" s="5" t="s">
        <v>23</v>
      </c>
      <c r="K424" s="7">
        <f t="shared" si="54"/>
        <v>2</v>
      </c>
      <c r="L424" s="7">
        <f t="shared" si="55"/>
        <v>0.05</v>
      </c>
      <c r="M424" s="23">
        <f t="shared" si="56"/>
        <v>2814</v>
      </c>
      <c r="N424" s="23">
        <f t="shared" si="57"/>
        <v>59094</v>
      </c>
    </row>
    <row r="425" spans="1:14" x14ac:dyDescent="0.25">
      <c r="A425" t="s">
        <v>440</v>
      </c>
      <c r="B425" t="s">
        <v>7</v>
      </c>
      <c r="C425" t="str">
        <f t="shared" si="59"/>
        <v>Male</v>
      </c>
      <c r="D425" t="s">
        <v>13</v>
      </c>
      <c r="E425" s="23">
        <v>88380</v>
      </c>
      <c r="F425" s="23">
        <v>88380</v>
      </c>
      <c r="G425" s="9" t="str">
        <f t="shared" si="52"/>
        <v>Below Minimum</v>
      </c>
      <c r="H425" s="24" t="str">
        <f t="shared" si="53"/>
        <v>₦80,000 - ₦89,999</v>
      </c>
      <c r="I425" t="s">
        <v>20</v>
      </c>
      <c r="J425" s="5" t="s">
        <v>14</v>
      </c>
      <c r="K425" s="7">
        <f t="shared" si="54"/>
        <v>4</v>
      </c>
      <c r="L425" s="7">
        <f t="shared" si="55"/>
        <v>0.15</v>
      </c>
      <c r="M425" s="23">
        <f t="shared" si="56"/>
        <v>13257</v>
      </c>
      <c r="N425" s="23">
        <f t="shared" si="57"/>
        <v>101637</v>
      </c>
    </row>
    <row r="426" spans="1:14" x14ac:dyDescent="0.25">
      <c r="A426" t="s">
        <v>441</v>
      </c>
      <c r="B426" t="s">
        <v>7</v>
      </c>
      <c r="C426" t="str">
        <f t="shared" si="59"/>
        <v>Male</v>
      </c>
      <c r="D426" t="s">
        <v>13</v>
      </c>
      <c r="E426" s="23">
        <v>52590</v>
      </c>
      <c r="F426" s="23">
        <v>52590</v>
      </c>
      <c r="G426" s="9" t="str">
        <f t="shared" si="52"/>
        <v>Below Minimum</v>
      </c>
      <c r="H426" s="24" t="str">
        <f t="shared" si="53"/>
        <v>₦50,000 - ₦59,999</v>
      </c>
      <c r="I426" t="s">
        <v>9</v>
      </c>
      <c r="J426" s="5" t="s">
        <v>14</v>
      </c>
      <c r="K426" s="7">
        <f t="shared" si="54"/>
        <v>4</v>
      </c>
      <c r="L426" s="7">
        <f t="shared" si="55"/>
        <v>0.15</v>
      </c>
      <c r="M426" s="23">
        <f t="shared" si="56"/>
        <v>7888.5</v>
      </c>
      <c r="N426" s="23">
        <f t="shared" si="57"/>
        <v>60478.5</v>
      </c>
    </row>
    <row r="427" spans="1:14" x14ac:dyDescent="0.25">
      <c r="A427" t="s">
        <v>442</v>
      </c>
      <c r="B427" t="s">
        <v>7</v>
      </c>
      <c r="C427" t="str">
        <f t="shared" si="59"/>
        <v>Male</v>
      </c>
      <c r="D427" t="s">
        <v>30</v>
      </c>
      <c r="E427" s="23">
        <v>47650</v>
      </c>
      <c r="F427" s="23">
        <v>47650</v>
      </c>
      <c r="G427" s="9" t="str">
        <f t="shared" si="52"/>
        <v>Below Minimum</v>
      </c>
      <c r="H427" s="24" t="str">
        <f t="shared" si="53"/>
        <v>₦40,000 - ₦49,999</v>
      </c>
      <c r="I427" t="s">
        <v>16</v>
      </c>
      <c r="J427" s="5" t="s">
        <v>23</v>
      </c>
      <c r="K427" s="7">
        <f t="shared" si="54"/>
        <v>2</v>
      </c>
      <c r="L427" s="7">
        <f t="shared" si="55"/>
        <v>0.05</v>
      </c>
      <c r="M427" s="23">
        <f t="shared" si="56"/>
        <v>2382.5</v>
      </c>
      <c r="N427" s="23">
        <f t="shared" si="57"/>
        <v>50032.5</v>
      </c>
    </row>
    <row r="428" spans="1:14" x14ac:dyDescent="0.25">
      <c r="A428" t="s">
        <v>443</v>
      </c>
      <c r="B428" t="s">
        <v>12</v>
      </c>
      <c r="C428" t="str">
        <f t="shared" si="59"/>
        <v>Female</v>
      </c>
      <c r="D428" t="s">
        <v>8</v>
      </c>
      <c r="E428" s="23">
        <v>72350</v>
      </c>
      <c r="F428" s="23">
        <v>72350</v>
      </c>
      <c r="G428" s="9" t="str">
        <f t="shared" si="52"/>
        <v>Below Minimum</v>
      </c>
      <c r="H428" s="24" t="str">
        <f t="shared" si="53"/>
        <v>₦70,000 - ₦79,999</v>
      </c>
      <c r="I428" t="s">
        <v>16</v>
      </c>
      <c r="J428" s="5" t="s">
        <v>14</v>
      </c>
      <c r="K428" s="7">
        <f t="shared" si="54"/>
        <v>4</v>
      </c>
      <c r="L428" s="7">
        <f t="shared" si="55"/>
        <v>0.15</v>
      </c>
      <c r="M428" s="23">
        <f t="shared" si="56"/>
        <v>10852.5</v>
      </c>
      <c r="N428" s="23">
        <f t="shared" si="57"/>
        <v>83202.5</v>
      </c>
    </row>
    <row r="429" spans="1:14" x14ac:dyDescent="0.25">
      <c r="A429" t="s">
        <v>444</v>
      </c>
      <c r="B429" t="s">
        <v>12</v>
      </c>
      <c r="C429" t="str">
        <f t="shared" si="59"/>
        <v>Female</v>
      </c>
      <c r="D429" t="s">
        <v>52</v>
      </c>
      <c r="E429" s="23">
        <v>39940</v>
      </c>
      <c r="F429" s="23">
        <v>39940</v>
      </c>
      <c r="G429" s="9" t="str">
        <f t="shared" si="52"/>
        <v>Below Minimum</v>
      </c>
      <c r="H429" s="24" t="str">
        <f t="shared" si="53"/>
        <v>₦30,000 - ₦39,999</v>
      </c>
      <c r="I429" t="s">
        <v>9</v>
      </c>
      <c r="J429" s="5" t="s">
        <v>27</v>
      </c>
      <c r="K429" s="7">
        <f t="shared" si="54"/>
        <v>3</v>
      </c>
      <c r="L429" s="7">
        <f t="shared" si="55"/>
        <v>0.1</v>
      </c>
      <c r="M429" s="23">
        <f t="shared" si="56"/>
        <v>3994</v>
      </c>
      <c r="N429" s="23">
        <f t="shared" si="57"/>
        <v>43934</v>
      </c>
    </row>
    <row r="430" spans="1:14" x14ac:dyDescent="0.25">
      <c r="A430" t="s">
        <v>445</v>
      </c>
      <c r="B430" t="s">
        <v>7</v>
      </c>
      <c r="C430" t="str">
        <f t="shared" si="59"/>
        <v>Male</v>
      </c>
      <c r="D430" t="s">
        <v>49</v>
      </c>
      <c r="E430" s="23">
        <v>28130</v>
      </c>
      <c r="F430" s="23">
        <v>28130</v>
      </c>
      <c r="G430" s="9" t="str">
        <f t="shared" si="52"/>
        <v>Below Minimum</v>
      </c>
      <c r="H430" s="24" t="str">
        <f t="shared" si="53"/>
        <v>₦20,000 - ₦29,999</v>
      </c>
      <c r="I430" t="s">
        <v>16</v>
      </c>
      <c r="J430" s="5" t="s">
        <v>23</v>
      </c>
      <c r="K430" s="7">
        <f t="shared" si="54"/>
        <v>2</v>
      </c>
      <c r="L430" s="7">
        <f t="shared" si="55"/>
        <v>0.05</v>
      </c>
      <c r="M430" s="23">
        <f t="shared" si="56"/>
        <v>1406.5</v>
      </c>
      <c r="N430" s="23">
        <f t="shared" si="57"/>
        <v>29536.5</v>
      </c>
    </row>
    <row r="431" spans="1:14" x14ac:dyDescent="0.25">
      <c r="A431" t="s">
        <v>446</v>
      </c>
      <c r="B431" t="s">
        <v>969</v>
      </c>
      <c r="C431" t="str">
        <f t="shared" si="59"/>
        <v>Undisclosed</v>
      </c>
      <c r="D431" t="s">
        <v>13</v>
      </c>
      <c r="E431" s="23">
        <v>69460</v>
      </c>
      <c r="F431" s="23">
        <v>69460</v>
      </c>
      <c r="G431" s="9" t="str">
        <f t="shared" si="52"/>
        <v>Below Minimum</v>
      </c>
      <c r="H431" s="24" t="str">
        <f t="shared" si="53"/>
        <v>₦60,000 - ₦69,999</v>
      </c>
      <c r="I431" t="s">
        <v>16</v>
      </c>
      <c r="J431" s="5" t="s">
        <v>10</v>
      </c>
      <c r="K431" s="7">
        <f t="shared" si="54"/>
        <v>5</v>
      </c>
      <c r="L431" s="7">
        <f t="shared" si="55"/>
        <v>0.2</v>
      </c>
      <c r="M431" s="23">
        <f t="shared" si="56"/>
        <v>13892</v>
      </c>
      <c r="N431" s="23">
        <f t="shared" si="57"/>
        <v>83352</v>
      </c>
    </row>
    <row r="432" spans="1:14" x14ac:dyDescent="0.25">
      <c r="A432" t="s">
        <v>447</v>
      </c>
      <c r="B432" t="s">
        <v>7</v>
      </c>
      <c r="C432" t="str">
        <f t="shared" si="59"/>
        <v>Male</v>
      </c>
      <c r="D432" t="s">
        <v>30</v>
      </c>
      <c r="E432" s="23">
        <v>109030</v>
      </c>
      <c r="F432" s="23">
        <v>109030</v>
      </c>
      <c r="G432" s="9" t="str">
        <f t="shared" si="52"/>
        <v>Compliant</v>
      </c>
      <c r="H432" s="24" t="str">
        <f t="shared" si="53"/>
        <v>₦100,000 - ₦109,999</v>
      </c>
      <c r="I432" t="s">
        <v>16</v>
      </c>
      <c r="J432" s="5" t="s">
        <v>10</v>
      </c>
      <c r="K432" s="7">
        <f t="shared" si="54"/>
        <v>5</v>
      </c>
      <c r="L432" s="7">
        <f t="shared" si="55"/>
        <v>0.2</v>
      </c>
      <c r="M432" s="23">
        <f t="shared" si="56"/>
        <v>21806</v>
      </c>
      <c r="N432" s="23">
        <f t="shared" si="57"/>
        <v>130836</v>
      </c>
    </row>
    <row r="433" spans="1:14" x14ac:dyDescent="0.25">
      <c r="A433" t="s">
        <v>448</v>
      </c>
      <c r="B433" t="s">
        <v>7</v>
      </c>
      <c r="C433" t="str">
        <f t="shared" si="59"/>
        <v>Male</v>
      </c>
      <c r="D433" t="s">
        <v>36</v>
      </c>
      <c r="E433" s="23">
        <v>66460</v>
      </c>
      <c r="F433" s="23">
        <v>66460</v>
      </c>
      <c r="G433" s="9" t="str">
        <f t="shared" si="52"/>
        <v>Below Minimum</v>
      </c>
      <c r="H433" s="24" t="str">
        <f t="shared" si="53"/>
        <v>₦60,000 - ₦69,999</v>
      </c>
      <c r="I433" t="s">
        <v>9</v>
      </c>
      <c r="J433" s="5" t="s">
        <v>27</v>
      </c>
      <c r="K433" s="7">
        <f t="shared" si="54"/>
        <v>3</v>
      </c>
      <c r="L433" s="7">
        <f t="shared" si="55"/>
        <v>0.1</v>
      </c>
      <c r="M433" s="23">
        <f t="shared" si="56"/>
        <v>6646</v>
      </c>
      <c r="N433" s="23">
        <f t="shared" si="57"/>
        <v>73106</v>
      </c>
    </row>
    <row r="434" spans="1:14" x14ac:dyDescent="0.25">
      <c r="A434" t="s">
        <v>449</v>
      </c>
      <c r="B434" t="s">
        <v>12</v>
      </c>
      <c r="C434" t="str">
        <f t="shared" si="59"/>
        <v>Female</v>
      </c>
      <c r="D434" t="s">
        <v>41</v>
      </c>
      <c r="E434" s="23">
        <v>50810</v>
      </c>
      <c r="F434" s="23">
        <v>50810</v>
      </c>
      <c r="G434" s="9" t="str">
        <f t="shared" si="52"/>
        <v>Below Minimum</v>
      </c>
      <c r="H434" s="24" t="str">
        <f t="shared" si="53"/>
        <v>₦50,000 - ₦59,999</v>
      </c>
      <c r="I434" t="s">
        <v>16</v>
      </c>
      <c r="J434" s="5" t="s">
        <v>17</v>
      </c>
      <c r="K434" s="7">
        <f t="shared" si="54"/>
        <v>0</v>
      </c>
      <c r="L434" s="7">
        <f t="shared" si="55"/>
        <v>0</v>
      </c>
      <c r="M434" s="23">
        <f t="shared" si="56"/>
        <v>0</v>
      </c>
      <c r="N434" s="23">
        <f t="shared" si="57"/>
        <v>50810</v>
      </c>
    </row>
    <row r="435" spans="1:14" x14ac:dyDescent="0.25">
      <c r="A435" t="s">
        <v>450</v>
      </c>
      <c r="B435" t="s">
        <v>12</v>
      </c>
      <c r="C435" t="s">
        <v>969</v>
      </c>
      <c r="D435" t="s">
        <v>41</v>
      </c>
      <c r="E435" s="23">
        <f>E434</f>
        <v>50810</v>
      </c>
      <c r="F435" s="23">
        <v>50810</v>
      </c>
      <c r="G435" s="9" t="str">
        <f t="shared" si="52"/>
        <v>Below Minimum</v>
      </c>
      <c r="H435" s="24" t="str">
        <f t="shared" si="53"/>
        <v>₦50,000 - ₦59,999</v>
      </c>
      <c r="I435" t="s">
        <v>16</v>
      </c>
      <c r="J435" t="s">
        <v>14</v>
      </c>
      <c r="K435" s="7">
        <f t="shared" si="54"/>
        <v>4</v>
      </c>
      <c r="L435" s="7">
        <f t="shared" si="55"/>
        <v>0.15</v>
      </c>
      <c r="M435" s="23">
        <f t="shared" si="56"/>
        <v>7621.5</v>
      </c>
      <c r="N435" s="23">
        <f t="shared" si="57"/>
        <v>58431.5</v>
      </c>
    </row>
    <row r="436" spans="1:14" x14ac:dyDescent="0.25">
      <c r="A436" t="s">
        <v>451</v>
      </c>
      <c r="B436" t="s">
        <v>7</v>
      </c>
      <c r="C436" t="str">
        <f t="shared" ref="C436:C452" si="60">IF(OR(B436="", ISBLANK(B436)), "Undisclosed", B436)</f>
        <v>Male</v>
      </c>
      <c r="D436" t="s">
        <v>19</v>
      </c>
      <c r="E436" s="23">
        <v>114510</v>
      </c>
      <c r="F436" s="23">
        <v>114510</v>
      </c>
      <c r="G436" s="9" t="str">
        <f t="shared" si="52"/>
        <v>Compliant</v>
      </c>
      <c r="H436" s="24" t="str">
        <f t="shared" si="53"/>
        <v>₦110,000 - ₦119,999</v>
      </c>
      <c r="I436" t="s">
        <v>20</v>
      </c>
      <c r="J436" s="5" t="s">
        <v>27</v>
      </c>
      <c r="K436" s="7">
        <f t="shared" si="54"/>
        <v>3</v>
      </c>
      <c r="L436" s="7">
        <f t="shared" si="55"/>
        <v>0.1</v>
      </c>
      <c r="M436" s="23">
        <f t="shared" si="56"/>
        <v>11451</v>
      </c>
      <c r="N436" s="23">
        <f t="shared" si="57"/>
        <v>125961</v>
      </c>
    </row>
    <row r="437" spans="1:14" x14ac:dyDescent="0.25">
      <c r="A437" t="s">
        <v>452</v>
      </c>
      <c r="B437" t="s">
        <v>12</v>
      </c>
      <c r="C437" t="str">
        <f t="shared" si="60"/>
        <v>Female</v>
      </c>
      <c r="D437" t="s">
        <v>33</v>
      </c>
      <c r="E437" s="23">
        <v>86230</v>
      </c>
      <c r="F437" s="23">
        <v>86230</v>
      </c>
      <c r="G437" s="9" t="str">
        <f t="shared" si="52"/>
        <v>Below Minimum</v>
      </c>
      <c r="H437" s="24" t="str">
        <f t="shared" si="53"/>
        <v>₦80,000 - ₦89,999</v>
      </c>
      <c r="I437" t="s">
        <v>16</v>
      </c>
      <c r="J437" s="5" t="s">
        <v>23</v>
      </c>
      <c r="K437" s="7">
        <f t="shared" si="54"/>
        <v>2</v>
      </c>
      <c r="L437" s="7">
        <f t="shared" si="55"/>
        <v>0.05</v>
      </c>
      <c r="M437" s="23">
        <f t="shared" si="56"/>
        <v>4311.5</v>
      </c>
      <c r="N437" s="23">
        <f t="shared" si="57"/>
        <v>90541.5</v>
      </c>
    </row>
    <row r="438" spans="1:14" x14ac:dyDescent="0.25">
      <c r="A438" t="s">
        <v>453</v>
      </c>
      <c r="B438" t="s">
        <v>7</v>
      </c>
      <c r="C438" t="str">
        <f t="shared" si="60"/>
        <v>Male</v>
      </c>
      <c r="D438" t="s">
        <v>22</v>
      </c>
      <c r="E438" s="23">
        <v>73240</v>
      </c>
      <c r="F438" s="23">
        <v>73240</v>
      </c>
      <c r="G438" s="9" t="str">
        <f t="shared" si="52"/>
        <v>Below Minimum</v>
      </c>
      <c r="H438" s="24" t="str">
        <f t="shared" si="53"/>
        <v>₦70,000 - ₦79,999</v>
      </c>
      <c r="I438" t="s">
        <v>20</v>
      </c>
      <c r="J438" s="5" t="s">
        <v>27</v>
      </c>
      <c r="K438" s="7">
        <f t="shared" si="54"/>
        <v>3</v>
      </c>
      <c r="L438" s="7">
        <f t="shared" si="55"/>
        <v>0.1</v>
      </c>
      <c r="M438" s="23">
        <f t="shared" si="56"/>
        <v>7324</v>
      </c>
      <c r="N438" s="23">
        <f t="shared" si="57"/>
        <v>80564</v>
      </c>
    </row>
    <row r="439" spans="1:14" x14ac:dyDescent="0.25">
      <c r="A439" t="s">
        <v>454</v>
      </c>
      <c r="B439" t="s">
        <v>12</v>
      </c>
      <c r="C439" t="str">
        <f t="shared" si="60"/>
        <v>Female</v>
      </c>
      <c r="D439" t="s">
        <v>33</v>
      </c>
      <c r="E439" s="23">
        <v>53920</v>
      </c>
      <c r="F439" s="23">
        <v>53920</v>
      </c>
      <c r="G439" s="9" t="str">
        <f t="shared" si="52"/>
        <v>Below Minimum</v>
      </c>
      <c r="H439" s="24" t="str">
        <f t="shared" si="53"/>
        <v>₦50,000 - ₦59,999</v>
      </c>
      <c r="I439" t="s">
        <v>20</v>
      </c>
      <c r="J439" s="5" t="s">
        <v>23</v>
      </c>
      <c r="K439" s="7">
        <f t="shared" si="54"/>
        <v>2</v>
      </c>
      <c r="L439" s="7">
        <f t="shared" si="55"/>
        <v>0.05</v>
      </c>
      <c r="M439" s="23">
        <f t="shared" si="56"/>
        <v>2696</v>
      </c>
      <c r="N439" s="23">
        <f t="shared" si="57"/>
        <v>56616</v>
      </c>
    </row>
    <row r="440" spans="1:14" x14ac:dyDescent="0.25">
      <c r="A440" t="s">
        <v>455</v>
      </c>
      <c r="B440" t="s">
        <v>12</v>
      </c>
      <c r="C440" t="str">
        <f t="shared" si="60"/>
        <v>Female</v>
      </c>
      <c r="D440" t="s">
        <v>13</v>
      </c>
      <c r="E440" s="23">
        <v>113690</v>
      </c>
      <c r="F440" s="23">
        <v>113690</v>
      </c>
      <c r="G440" s="9" t="str">
        <f t="shared" si="52"/>
        <v>Compliant</v>
      </c>
      <c r="H440" s="24" t="str">
        <f t="shared" si="53"/>
        <v>₦110,000 - ₦119,999</v>
      </c>
      <c r="I440" t="s">
        <v>20</v>
      </c>
      <c r="J440" s="5" t="s">
        <v>27</v>
      </c>
      <c r="K440" s="7">
        <f t="shared" si="54"/>
        <v>3</v>
      </c>
      <c r="L440" s="7">
        <f t="shared" si="55"/>
        <v>0.1</v>
      </c>
      <c r="M440" s="23">
        <f t="shared" si="56"/>
        <v>11369</v>
      </c>
      <c r="N440" s="23">
        <f t="shared" si="57"/>
        <v>125059</v>
      </c>
    </row>
    <row r="441" spans="1:14" x14ac:dyDescent="0.25">
      <c r="A441" t="s">
        <v>456</v>
      </c>
      <c r="B441" t="s">
        <v>7</v>
      </c>
      <c r="C441" t="str">
        <f t="shared" si="60"/>
        <v>Male</v>
      </c>
      <c r="D441" t="s">
        <v>33</v>
      </c>
      <c r="E441" s="23">
        <v>101790</v>
      </c>
      <c r="F441" s="23">
        <v>101790</v>
      </c>
      <c r="G441" s="9" t="str">
        <f t="shared" si="52"/>
        <v>Compliant</v>
      </c>
      <c r="H441" s="24" t="str">
        <f t="shared" si="53"/>
        <v>₦100,000 - ₦109,999</v>
      </c>
      <c r="I441" t="s">
        <v>9</v>
      </c>
      <c r="J441" s="5" t="s">
        <v>27</v>
      </c>
      <c r="K441" s="7">
        <f t="shared" si="54"/>
        <v>3</v>
      </c>
      <c r="L441" s="7">
        <f t="shared" si="55"/>
        <v>0.1</v>
      </c>
      <c r="M441" s="23">
        <f t="shared" si="56"/>
        <v>10179</v>
      </c>
      <c r="N441" s="23">
        <f t="shared" si="57"/>
        <v>111969</v>
      </c>
    </row>
    <row r="442" spans="1:14" x14ac:dyDescent="0.25">
      <c r="A442" t="s">
        <v>457</v>
      </c>
      <c r="B442" t="s">
        <v>12</v>
      </c>
      <c r="C442" t="str">
        <f t="shared" si="60"/>
        <v>Female</v>
      </c>
      <c r="D442" t="s">
        <v>13</v>
      </c>
      <c r="E442" s="23">
        <v>38930</v>
      </c>
      <c r="F442" s="23">
        <v>38930</v>
      </c>
      <c r="G442" s="9" t="str">
        <f t="shared" si="52"/>
        <v>Below Minimum</v>
      </c>
      <c r="H442" s="24" t="str">
        <f t="shared" si="53"/>
        <v>₦30,000 - ₦39,999</v>
      </c>
      <c r="I442" t="s">
        <v>16</v>
      </c>
      <c r="J442" s="5" t="s">
        <v>27</v>
      </c>
      <c r="K442" s="7">
        <f t="shared" si="54"/>
        <v>3</v>
      </c>
      <c r="L442" s="7">
        <f t="shared" si="55"/>
        <v>0.1</v>
      </c>
      <c r="M442" s="23">
        <f t="shared" si="56"/>
        <v>3893</v>
      </c>
      <c r="N442" s="23">
        <f t="shared" si="57"/>
        <v>42823</v>
      </c>
    </row>
    <row r="443" spans="1:14" x14ac:dyDescent="0.25">
      <c r="A443" t="s">
        <v>458</v>
      </c>
      <c r="B443" t="s">
        <v>7</v>
      </c>
      <c r="C443" t="str">
        <f t="shared" si="60"/>
        <v>Male</v>
      </c>
      <c r="D443" t="s">
        <v>26</v>
      </c>
      <c r="E443" s="23">
        <v>57090</v>
      </c>
      <c r="F443" s="23">
        <v>57090</v>
      </c>
      <c r="G443" s="9" t="str">
        <f t="shared" si="52"/>
        <v>Below Minimum</v>
      </c>
      <c r="H443" s="24" t="str">
        <f t="shared" si="53"/>
        <v>₦50,000 - ₦59,999</v>
      </c>
      <c r="I443" t="s">
        <v>20</v>
      </c>
      <c r="J443" s="5" t="s">
        <v>50</v>
      </c>
      <c r="K443" s="7">
        <f t="shared" si="54"/>
        <v>1</v>
      </c>
      <c r="L443" s="7">
        <f t="shared" si="55"/>
        <v>0.02</v>
      </c>
      <c r="M443" s="23">
        <f t="shared" si="56"/>
        <v>1141.8</v>
      </c>
      <c r="N443" s="23">
        <f t="shared" si="57"/>
        <v>58231.8</v>
      </c>
    </row>
    <row r="444" spans="1:14" x14ac:dyDescent="0.25">
      <c r="A444" t="s">
        <v>459</v>
      </c>
      <c r="B444" t="s">
        <v>7</v>
      </c>
      <c r="C444" t="str">
        <f t="shared" si="60"/>
        <v>Male</v>
      </c>
      <c r="D444" t="s">
        <v>36</v>
      </c>
      <c r="E444" s="23">
        <v>106170</v>
      </c>
      <c r="F444" s="23">
        <v>106170</v>
      </c>
      <c r="G444" s="9" t="str">
        <f t="shared" si="52"/>
        <v>Compliant</v>
      </c>
      <c r="H444" s="24" t="str">
        <f t="shared" si="53"/>
        <v>₦100,000 - ₦109,999</v>
      </c>
      <c r="I444" t="s">
        <v>9</v>
      </c>
      <c r="J444" s="5" t="s">
        <v>23</v>
      </c>
      <c r="K444" s="7">
        <f t="shared" si="54"/>
        <v>2</v>
      </c>
      <c r="L444" s="7">
        <f t="shared" si="55"/>
        <v>0.05</v>
      </c>
      <c r="M444" s="23">
        <f t="shared" si="56"/>
        <v>5308.5</v>
      </c>
      <c r="N444" s="23">
        <f t="shared" si="57"/>
        <v>111478.5</v>
      </c>
    </row>
    <row r="445" spans="1:14" x14ac:dyDescent="0.25">
      <c r="A445" t="s">
        <v>460</v>
      </c>
      <c r="B445" t="s">
        <v>12</v>
      </c>
      <c r="C445" t="str">
        <f t="shared" si="60"/>
        <v>Female</v>
      </c>
      <c r="D445" t="s">
        <v>26</v>
      </c>
      <c r="E445" s="23">
        <v>59550</v>
      </c>
      <c r="F445" s="23">
        <v>59550</v>
      </c>
      <c r="G445" s="9" t="str">
        <f t="shared" si="52"/>
        <v>Below Minimum</v>
      </c>
      <c r="H445" s="24" t="str">
        <f t="shared" si="53"/>
        <v>₦50,000 - ₦59,999</v>
      </c>
      <c r="I445" t="s">
        <v>16</v>
      </c>
      <c r="J445" s="5" t="s">
        <v>27</v>
      </c>
      <c r="K445" s="7">
        <f t="shared" si="54"/>
        <v>3</v>
      </c>
      <c r="L445" s="7">
        <f t="shared" si="55"/>
        <v>0.1</v>
      </c>
      <c r="M445" s="23">
        <f t="shared" si="56"/>
        <v>5955</v>
      </c>
      <c r="N445" s="23">
        <f t="shared" si="57"/>
        <v>65505</v>
      </c>
    </row>
    <row r="446" spans="1:14" x14ac:dyDescent="0.25">
      <c r="A446" t="s">
        <v>461</v>
      </c>
      <c r="B446" t="s">
        <v>7</v>
      </c>
      <c r="C446" t="str">
        <f t="shared" si="60"/>
        <v>Male</v>
      </c>
      <c r="D446" t="s">
        <v>36</v>
      </c>
      <c r="E446" s="23">
        <v>89960</v>
      </c>
      <c r="F446" s="23">
        <v>89960</v>
      </c>
      <c r="G446" s="9" t="str">
        <f t="shared" si="52"/>
        <v>Below Minimum</v>
      </c>
      <c r="H446" s="24" t="str">
        <f t="shared" si="53"/>
        <v>₦80,000 - ₦89,999</v>
      </c>
      <c r="I446" t="s">
        <v>9</v>
      </c>
      <c r="J446" s="5" t="s">
        <v>23</v>
      </c>
      <c r="K446" s="7">
        <f t="shared" si="54"/>
        <v>2</v>
      </c>
      <c r="L446" s="7">
        <f t="shared" si="55"/>
        <v>0.05</v>
      </c>
      <c r="M446" s="23">
        <f t="shared" si="56"/>
        <v>4498</v>
      </c>
      <c r="N446" s="23">
        <f t="shared" si="57"/>
        <v>94458</v>
      </c>
    </row>
    <row r="447" spans="1:14" x14ac:dyDescent="0.25">
      <c r="A447" t="s">
        <v>462</v>
      </c>
      <c r="B447" t="s">
        <v>969</v>
      </c>
      <c r="C447" t="str">
        <f t="shared" si="60"/>
        <v>Undisclosed</v>
      </c>
      <c r="D447" t="s">
        <v>22</v>
      </c>
      <c r="E447" s="23">
        <v>58850</v>
      </c>
      <c r="F447" s="23">
        <v>58850</v>
      </c>
      <c r="G447" s="9" t="str">
        <f t="shared" si="52"/>
        <v>Below Minimum</v>
      </c>
      <c r="H447" s="24" t="str">
        <f t="shared" si="53"/>
        <v>₦50,000 - ₦59,999</v>
      </c>
      <c r="I447" t="s">
        <v>9</v>
      </c>
      <c r="J447" s="5" t="s">
        <v>23</v>
      </c>
      <c r="K447" s="7">
        <f t="shared" si="54"/>
        <v>2</v>
      </c>
      <c r="L447" s="7">
        <f t="shared" si="55"/>
        <v>0.05</v>
      </c>
      <c r="M447" s="23">
        <f t="shared" si="56"/>
        <v>2942.5</v>
      </c>
      <c r="N447" s="23">
        <f t="shared" si="57"/>
        <v>61792.5</v>
      </c>
    </row>
    <row r="448" spans="1:14" x14ac:dyDescent="0.25">
      <c r="A448" t="s">
        <v>463</v>
      </c>
      <c r="B448" t="s">
        <v>12</v>
      </c>
      <c r="C448" t="str">
        <f t="shared" si="60"/>
        <v>Female</v>
      </c>
      <c r="D448" t="s">
        <v>36</v>
      </c>
      <c r="E448" s="23">
        <v>68200</v>
      </c>
      <c r="F448" s="23">
        <v>68200</v>
      </c>
      <c r="G448" s="9" t="str">
        <f t="shared" si="52"/>
        <v>Below Minimum</v>
      </c>
      <c r="H448" s="24" t="str">
        <f t="shared" si="53"/>
        <v>₦60,000 - ₦69,999</v>
      </c>
      <c r="I448" t="s">
        <v>9</v>
      </c>
      <c r="J448" s="5" t="s">
        <v>27</v>
      </c>
      <c r="K448" s="7">
        <f t="shared" si="54"/>
        <v>3</v>
      </c>
      <c r="L448" s="7">
        <f t="shared" si="55"/>
        <v>0.1</v>
      </c>
      <c r="M448" s="23">
        <f t="shared" si="56"/>
        <v>6820</v>
      </c>
      <c r="N448" s="23">
        <f t="shared" si="57"/>
        <v>75020</v>
      </c>
    </row>
    <row r="449" spans="1:14" x14ac:dyDescent="0.25">
      <c r="A449" t="s">
        <v>464</v>
      </c>
      <c r="B449" t="s">
        <v>7</v>
      </c>
      <c r="C449" t="str">
        <f t="shared" si="60"/>
        <v>Male</v>
      </c>
      <c r="D449" t="s">
        <v>66</v>
      </c>
      <c r="E449" s="23">
        <v>90130</v>
      </c>
      <c r="F449" s="23">
        <v>90130</v>
      </c>
      <c r="G449" s="9" t="str">
        <f t="shared" si="52"/>
        <v>Compliant</v>
      </c>
      <c r="H449" s="24" t="str">
        <f t="shared" si="53"/>
        <v>₦90,000 - ₦99,999</v>
      </c>
      <c r="I449" t="s">
        <v>20</v>
      </c>
      <c r="J449" s="5" t="s">
        <v>14</v>
      </c>
      <c r="K449" s="7">
        <f t="shared" si="54"/>
        <v>4</v>
      </c>
      <c r="L449" s="7">
        <f t="shared" si="55"/>
        <v>0.15</v>
      </c>
      <c r="M449" s="23">
        <f t="shared" si="56"/>
        <v>13519.5</v>
      </c>
      <c r="N449" s="23">
        <f t="shared" si="57"/>
        <v>103649.5</v>
      </c>
    </row>
    <row r="450" spans="1:14" x14ac:dyDescent="0.25">
      <c r="A450" t="s">
        <v>465</v>
      </c>
      <c r="B450" t="s">
        <v>12</v>
      </c>
      <c r="C450" t="str">
        <f t="shared" si="60"/>
        <v>Female</v>
      </c>
      <c r="D450" t="s">
        <v>30</v>
      </c>
      <c r="E450" s="23">
        <v>45060</v>
      </c>
      <c r="F450" s="23">
        <v>45060</v>
      </c>
      <c r="G450" s="9" t="str">
        <f t="shared" si="52"/>
        <v>Below Minimum</v>
      </c>
      <c r="H450" s="24" t="str">
        <f t="shared" si="53"/>
        <v>₦40,000 - ₦49,999</v>
      </c>
      <c r="I450" t="s">
        <v>20</v>
      </c>
      <c r="J450" s="5" t="s">
        <v>14</v>
      </c>
      <c r="K450" s="7">
        <f t="shared" si="54"/>
        <v>4</v>
      </c>
      <c r="L450" s="7">
        <f t="shared" si="55"/>
        <v>0.15</v>
      </c>
      <c r="M450" s="23">
        <f t="shared" si="56"/>
        <v>6759</v>
      </c>
      <c r="N450" s="23">
        <f t="shared" si="57"/>
        <v>51819</v>
      </c>
    </row>
    <row r="451" spans="1:14" x14ac:dyDescent="0.25">
      <c r="A451" t="s">
        <v>466</v>
      </c>
      <c r="B451" t="s">
        <v>7</v>
      </c>
      <c r="C451" t="str">
        <f t="shared" si="60"/>
        <v>Male</v>
      </c>
      <c r="D451" t="s">
        <v>36</v>
      </c>
      <c r="E451" s="23">
        <v>66370</v>
      </c>
      <c r="F451" s="23">
        <v>66370</v>
      </c>
      <c r="G451" s="9" t="str">
        <f t="shared" ref="G451:G514" si="61">IF(F451&gt;=90000, "Compliant", "Below Minimum")</f>
        <v>Below Minimum</v>
      </c>
      <c r="H451" s="24" t="str">
        <f t="shared" ref="H451:H514" si="62">TEXT(INT(F451/10000)*10000,"₦#,##0") &amp; " - " &amp; TEXT(INT(F451/10000)*10000 + 9999,"₦#,##0")</f>
        <v>₦60,000 - ₦69,999</v>
      </c>
      <c r="I451" t="s">
        <v>9</v>
      </c>
      <c r="J451" s="5" t="s">
        <v>27</v>
      </c>
      <c r="K451" s="7">
        <f t="shared" ref="K451:K514" si="63">IF(J451="Very Good", 5,
 IF(J451="Good", 4,
 IF(J451="Average", 3,
 IF(J451="Poor", 2, IF(J451="Very Poor", 1, IF(J451="Not Rated", 0))))))</f>
        <v>3</v>
      </c>
      <c r="L451" s="7">
        <f t="shared" ref="L451:L514" si="64">IF(K451=5, 0.2,
 IF(K451=4, 0.15,
 IF(K451=3, 0.1,
 IF(K451=2, 0.05,
 IF(K451=1, 0.02, IF(K451=0, 0))))))</f>
        <v>0.1</v>
      </c>
      <c r="M451" s="23">
        <f t="shared" ref="M451:M514" si="65">F451*L451</f>
        <v>6637</v>
      </c>
      <c r="N451" s="23">
        <f t="shared" ref="N451:N514" si="66">F451+M451</f>
        <v>73007</v>
      </c>
    </row>
    <row r="452" spans="1:14" x14ac:dyDescent="0.25">
      <c r="A452" t="s">
        <v>467</v>
      </c>
      <c r="B452" t="s">
        <v>12</v>
      </c>
      <c r="C452" t="str">
        <f t="shared" si="60"/>
        <v>Female</v>
      </c>
      <c r="D452" t="s">
        <v>30</v>
      </c>
      <c r="E452" s="23">
        <v>85880</v>
      </c>
      <c r="F452" s="23">
        <v>85880</v>
      </c>
      <c r="G452" s="9" t="str">
        <f t="shared" si="61"/>
        <v>Below Minimum</v>
      </c>
      <c r="H452" s="24" t="str">
        <f t="shared" si="62"/>
        <v>₦80,000 - ₦89,999</v>
      </c>
      <c r="I452" t="s">
        <v>16</v>
      </c>
      <c r="J452" s="5" t="s">
        <v>14</v>
      </c>
      <c r="K452" s="7">
        <f t="shared" si="63"/>
        <v>4</v>
      </c>
      <c r="L452" s="7">
        <f t="shared" si="64"/>
        <v>0.15</v>
      </c>
      <c r="M452" s="23">
        <f t="shared" si="65"/>
        <v>12882</v>
      </c>
      <c r="N452" s="23">
        <f t="shared" si="66"/>
        <v>98762</v>
      </c>
    </row>
    <row r="453" spans="1:14" x14ac:dyDescent="0.25">
      <c r="A453" t="s">
        <v>468</v>
      </c>
      <c r="B453" t="s">
        <v>7</v>
      </c>
      <c r="C453" t="s">
        <v>969</v>
      </c>
      <c r="D453" t="s">
        <v>52</v>
      </c>
      <c r="E453" s="23">
        <f>E452</f>
        <v>85880</v>
      </c>
      <c r="F453" s="23">
        <v>85880</v>
      </c>
      <c r="G453" s="9" t="str">
        <f t="shared" si="61"/>
        <v>Below Minimum</v>
      </c>
      <c r="H453" s="24" t="str">
        <f t="shared" si="62"/>
        <v>₦80,000 - ₦89,999</v>
      </c>
      <c r="I453" t="s">
        <v>20</v>
      </c>
      <c r="J453" t="s">
        <v>23</v>
      </c>
      <c r="K453" s="7">
        <f t="shared" si="63"/>
        <v>2</v>
      </c>
      <c r="L453" s="7">
        <f t="shared" si="64"/>
        <v>0.05</v>
      </c>
      <c r="M453" s="23">
        <f t="shared" si="65"/>
        <v>4294</v>
      </c>
      <c r="N453" s="23">
        <f t="shared" si="66"/>
        <v>90174</v>
      </c>
    </row>
    <row r="454" spans="1:14" x14ac:dyDescent="0.25">
      <c r="A454" t="s">
        <v>469</v>
      </c>
      <c r="B454" t="s">
        <v>7</v>
      </c>
      <c r="C454" t="str">
        <f t="shared" ref="C454:C471" si="67">IF(OR(B454="", ISBLANK(B454)), "Undisclosed", B454)</f>
        <v>Male</v>
      </c>
      <c r="D454" t="s">
        <v>22</v>
      </c>
      <c r="E454" s="23">
        <v>59260</v>
      </c>
      <c r="F454" s="23">
        <v>59260</v>
      </c>
      <c r="G454" s="9" t="str">
        <f t="shared" si="61"/>
        <v>Below Minimum</v>
      </c>
      <c r="H454" s="24" t="str">
        <f t="shared" si="62"/>
        <v>₦50,000 - ₦59,999</v>
      </c>
      <c r="I454" t="s">
        <v>9</v>
      </c>
      <c r="J454" s="5" t="s">
        <v>23</v>
      </c>
      <c r="K454" s="7">
        <f t="shared" si="63"/>
        <v>2</v>
      </c>
      <c r="L454" s="7">
        <f t="shared" si="64"/>
        <v>0.05</v>
      </c>
      <c r="M454" s="23">
        <f t="shared" si="65"/>
        <v>2963</v>
      </c>
      <c r="N454" s="23">
        <f t="shared" si="66"/>
        <v>62223</v>
      </c>
    </row>
    <row r="455" spans="1:14" x14ac:dyDescent="0.25">
      <c r="A455" t="s">
        <v>470</v>
      </c>
      <c r="B455" t="s">
        <v>7</v>
      </c>
      <c r="C455" t="str">
        <f t="shared" si="67"/>
        <v>Male</v>
      </c>
      <c r="D455" t="s">
        <v>19</v>
      </c>
      <c r="E455" s="23">
        <v>61790</v>
      </c>
      <c r="F455" s="23">
        <v>61790</v>
      </c>
      <c r="G455" s="9" t="str">
        <f t="shared" si="61"/>
        <v>Below Minimum</v>
      </c>
      <c r="H455" s="24" t="str">
        <f t="shared" si="62"/>
        <v>₦60,000 - ₦69,999</v>
      </c>
      <c r="I455" t="s">
        <v>16</v>
      </c>
      <c r="J455" s="5" t="s">
        <v>27</v>
      </c>
      <c r="K455" s="7">
        <f t="shared" si="63"/>
        <v>3</v>
      </c>
      <c r="L455" s="7">
        <f t="shared" si="64"/>
        <v>0.1</v>
      </c>
      <c r="M455" s="23">
        <f t="shared" si="65"/>
        <v>6179</v>
      </c>
      <c r="N455" s="23">
        <f t="shared" si="66"/>
        <v>67969</v>
      </c>
    </row>
    <row r="456" spans="1:14" x14ac:dyDescent="0.25">
      <c r="A456" t="s">
        <v>471</v>
      </c>
      <c r="B456" t="s">
        <v>7</v>
      </c>
      <c r="C456" t="str">
        <f t="shared" si="67"/>
        <v>Male</v>
      </c>
      <c r="D456" t="s">
        <v>41</v>
      </c>
      <c r="E456" s="23">
        <v>48180</v>
      </c>
      <c r="F456" s="23">
        <v>48180</v>
      </c>
      <c r="G456" s="9" t="str">
        <f t="shared" si="61"/>
        <v>Below Minimum</v>
      </c>
      <c r="H456" s="24" t="str">
        <f t="shared" si="62"/>
        <v>₦40,000 - ₦49,999</v>
      </c>
      <c r="I456" t="s">
        <v>16</v>
      </c>
      <c r="J456" s="5" t="s">
        <v>14</v>
      </c>
      <c r="K456" s="7">
        <f t="shared" si="63"/>
        <v>4</v>
      </c>
      <c r="L456" s="7">
        <f t="shared" si="64"/>
        <v>0.15</v>
      </c>
      <c r="M456" s="23">
        <f t="shared" si="65"/>
        <v>7227</v>
      </c>
      <c r="N456" s="23">
        <f t="shared" si="66"/>
        <v>55407</v>
      </c>
    </row>
    <row r="457" spans="1:14" x14ac:dyDescent="0.25">
      <c r="A457" t="s">
        <v>472</v>
      </c>
      <c r="B457" t="s">
        <v>12</v>
      </c>
      <c r="C457" t="str">
        <f t="shared" si="67"/>
        <v>Female</v>
      </c>
      <c r="D457" t="s">
        <v>36</v>
      </c>
      <c r="E457" s="23">
        <v>74800</v>
      </c>
      <c r="F457" s="23">
        <v>74800</v>
      </c>
      <c r="G457" s="9" t="str">
        <f t="shared" si="61"/>
        <v>Below Minimum</v>
      </c>
      <c r="H457" s="24" t="str">
        <f t="shared" si="62"/>
        <v>₦70,000 - ₦79,999</v>
      </c>
      <c r="I457" t="s">
        <v>9</v>
      </c>
      <c r="J457" s="5" t="s">
        <v>50</v>
      </c>
      <c r="K457" s="7">
        <f t="shared" si="63"/>
        <v>1</v>
      </c>
      <c r="L457" s="7">
        <f t="shared" si="64"/>
        <v>0.02</v>
      </c>
      <c r="M457" s="23">
        <f t="shared" si="65"/>
        <v>1496</v>
      </c>
      <c r="N457" s="23">
        <f t="shared" si="66"/>
        <v>76296</v>
      </c>
    </row>
    <row r="458" spans="1:14" x14ac:dyDescent="0.25">
      <c r="A458" t="s">
        <v>473</v>
      </c>
      <c r="B458" t="s">
        <v>12</v>
      </c>
      <c r="C458" t="str">
        <f t="shared" si="67"/>
        <v>Female</v>
      </c>
      <c r="D458" t="s">
        <v>33</v>
      </c>
      <c r="E458" s="23">
        <v>31020</v>
      </c>
      <c r="F458" s="23">
        <v>31020</v>
      </c>
      <c r="G458" s="9" t="str">
        <f t="shared" si="61"/>
        <v>Below Minimum</v>
      </c>
      <c r="H458" s="24" t="str">
        <f t="shared" si="62"/>
        <v>₦30,000 - ₦39,999</v>
      </c>
      <c r="I458" t="s">
        <v>9</v>
      </c>
      <c r="J458" s="5" t="s">
        <v>27</v>
      </c>
      <c r="K458" s="7">
        <f t="shared" si="63"/>
        <v>3</v>
      </c>
      <c r="L458" s="7">
        <f t="shared" si="64"/>
        <v>0.1</v>
      </c>
      <c r="M458" s="23">
        <f t="shared" si="65"/>
        <v>3102</v>
      </c>
      <c r="N458" s="23">
        <f t="shared" si="66"/>
        <v>34122</v>
      </c>
    </row>
    <row r="459" spans="1:14" x14ac:dyDescent="0.25">
      <c r="A459" t="s">
        <v>474</v>
      </c>
      <c r="B459" t="s">
        <v>7</v>
      </c>
      <c r="C459" t="str">
        <f t="shared" si="67"/>
        <v>Male</v>
      </c>
      <c r="D459" t="s">
        <v>36</v>
      </c>
      <c r="E459" s="23">
        <v>37550</v>
      </c>
      <c r="F459" s="23">
        <v>37550</v>
      </c>
      <c r="G459" s="9" t="str">
        <f t="shared" si="61"/>
        <v>Below Minimum</v>
      </c>
      <c r="H459" s="24" t="str">
        <f t="shared" si="62"/>
        <v>₦30,000 - ₦39,999</v>
      </c>
      <c r="I459" t="s">
        <v>16</v>
      </c>
      <c r="J459" s="5" t="s">
        <v>27</v>
      </c>
      <c r="K459" s="7">
        <f t="shared" si="63"/>
        <v>3</v>
      </c>
      <c r="L459" s="7">
        <f t="shared" si="64"/>
        <v>0.1</v>
      </c>
      <c r="M459" s="23">
        <f t="shared" si="65"/>
        <v>3755</v>
      </c>
      <c r="N459" s="23">
        <f t="shared" si="66"/>
        <v>41305</v>
      </c>
    </row>
    <row r="460" spans="1:14" x14ac:dyDescent="0.25">
      <c r="A460" t="s">
        <v>237</v>
      </c>
      <c r="B460" t="s">
        <v>7</v>
      </c>
      <c r="C460" t="str">
        <f t="shared" si="67"/>
        <v>Male</v>
      </c>
      <c r="D460" t="s">
        <v>66</v>
      </c>
      <c r="E460" s="23">
        <v>72040</v>
      </c>
      <c r="F460" s="23">
        <v>72040</v>
      </c>
      <c r="G460" s="9" t="str">
        <f t="shared" si="61"/>
        <v>Below Minimum</v>
      </c>
      <c r="H460" s="24" t="str">
        <f t="shared" si="62"/>
        <v>₦70,000 - ₦79,999</v>
      </c>
      <c r="I460" t="s">
        <v>16</v>
      </c>
      <c r="J460" s="5" t="s">
        <v>14</v>
      </c>
      <c r="K460" s="7">
        <f t="shared" si="63"/>
        <v>4</v>
      </c>
      <c r="L460" s="7">
        <f t="shared" si="64"/>
        <v>0.15</v>
      </c>
      <c r="M460" s="23">
        <f t="shared" si="65"/>
        <v>10806</v>
      </c>
      <c r="N460" s="23">
        <f t="shared" si="66"/>
        <v>82846</v>
      </c>
    </row>
    <row r="461" spans="1:14" x14ac:dyDescent="0.25">
      <c r="A461" t="s">
        <v>475</v>
      </c>
      <c r="B461" t="s">
        <v>7</v>
      </c>
      <c r="C461" t="str">
        <f t="shared" si="67"/>
        <v>Male</v>
      </c>
      <c r="D461" t="s">
        <v>22</v>
      </c>
      <c r="E461" s="23">
        <v>118840</v>
      </c>
      <c r="F461" s="23">
        <v>118840</v>
      </c>
      <c r="G461" s="9" t="str">
        <f t="shared" si="61"/>
        <v>Compliant</v>
      </c>
      <c r="H461" s="24" t="str">
        <f t="shared" si="62"/>
        <v>₦110,000 - ₦119,999</v>
      </c>
      <c r="I461" t="s">
        <v>16</v>
      </c>
      <c r="J461" s="5" t="s">
        <v>17</v>
      </c>
      <c r="K461" s="7">
        <f t="shared" si="63"/>
        <v>0</v>
      </c>
      <c r="L461" s="7">
        <f t="shared" si="64"/>
        <v>0</v>
      </c>
      <c r="M461" s="23">
        <f t="shared" si="65"/>
        <v>0</v>
      </c>
      <c r="N461" s="23">
        <f t="shared" si="66"/>
        <v>118840</v>
      </c>
    </row>
    <row r="462" spans="1:14" x14ac:dyDescent="0.25">
      <c r="A462" t="s">
        <v>476</v>
      </c>
      <c r="B462" t="s">
        <v>7</v>
      </c>
      <c r="C462" t="str">
        <f t="shared" si="67"/>
        <v>Male</v>
      </c>
      <c r="D462" t="s">
        <v>26</v>
      </c>
      <c r="E462" s="23">
        <v>79570</v>
      </c>
      <c r="F462" s="23">
        <v>79570</v>
      </c>
      <c r="G462" s="9" t="str">
        <f t="shared" si="61"/>
        <v>Below Minimum</v>
      </c>
      <c r="H462" s="24" t="str">
        <f t="shared" si="62"/>
        <v>₦70,000 - ₦79,999</v>
      </c>
      <c r="I462" t="s">
        <v>20</v>
      </c>
      <c r="J462" s="5" t="s">
        <v>27</v>
      </c>
      <c r="K462" s="7">
        <f t="shared" si="63"/>
        <v>3</v>
      </c>
      <c r="L462" s="7">
        <f t="shared" si="64"/>
        <v>0.1</v>
      </c>
      <c r="M462" s="23">
        <f t="shared" si="65"/>
        <v>7957</v>
      </c>
      <c r="N462" s="23">
        <f t="shared" si="66"/>
        <v>87527</v>
      </c>
    </row>
    <row r="463" spans="1:14" x14ac:dyDescent="0.25">
      <c r="A463" t="s">
        <v>477</v>
      </c>
      <c r="B463" t="s">
        <v>12</v>
      </c>
      <c r="C463" t="str">
        <f t="shared" si="67"/>
        <v>Female</v>
      </c>
      <c r="D463" t="s">
        <v>33</v>
      </c>
      <c r="E463" s="23">
        <v>94050</v>
      </c>
      <c r="F463" s="23">
        <v>94050</v>
      </c>
      <c r="G463" s="9" t="str">
        <f t="shared" si="61"/>
        <v>Compliant</v>
      </c>
      <c r="H463" s="24" t="str">
        <f t="shared" si="62"/>
        <v>₦90,000 - ₦99,999</v>
      </c>
      <c r="I463" t="s">
        <v>9</v>
      </c>
      <c r="J463" s="5" t="s">
        <v>17</v>
      </c>
      <c r="K463" s="7">
        <f t="shared" si="63"/>
        <v>0</v>
      </c>
      <c r="L463" s="7">
        <f t="shared" si="64"/>
        <v>0</v>
      </c>
      <c r="M463" s="23">
        <f t="shared" si="65"/>
        <v>0</v>
      </c>
      <c r="N463" s="23">
        <f t="shared" si="66"/>
        <v>94050</v>
      </c>
    </row>
    <row r="464" spans="1:14" x14ac:dyDescent="0.25">
      <c r="A464" t="s">
        <v>478</v>
      </c>
      <c r="B464" t="s">
        <v>7</v>
      </c>
      <c r="C464" t="str">
        <f t="shared" si="67"/>
        <v>Male</v>
      </c>
      <c r="D464" t="s">
        <v>36</v>
      </c>
      <c r="E464" s="23">
        <v>81260</v>
      </c>
      <c r="F464" s="23">
        <v>81260</v>
      </c>
      <c r="G464" s="9" t="str">
        <f t="shared" si="61"/>
        <v>Below Minimum</v>
      </c>
      <c r="H464" s="24" t="str">
        <f t="shared" si="62"/>
        <v>₦80,000 - ₦89,999</v>
      </c>
      <c r="I464" t="s">
        <v>16</v>
      </c>
      <c r="J464" s="5" t="s">
        <v>27</v>
      </c>
      <c r="K464" s="7">
        <f t="shared" si="63"/>
        <v>3</v>
      </c>
      <c r="L464" s="7">
        <f t="shared" si="64"/>
        <v>0.1</v>
      </c>
      <c r="M464" s="23">
        <f t="shared" si="65"/>
        <v>8126</v>
      </c>
      <c r="N464" s="23">
        <f t="shared" si="66"/>
        <v>89386</v>
      </c>
    </row>
    <row r="465" spans="1:14" x14ac:dyDescent="0.25">
      <c r="A465" t="s">
        <v>479</v>
      </c>
      <c r="B465" t="s">
        <v>7</v>
      </c>
      <c r="C465" t="str">
        <f t="shared" si="67"/>
        <v>Male</v>
      </c>
      <c r="D465" t="s">
        <v>22</v>
      </c>
      <c r="E465" s="23">
        <v>36710</v>
      </c>
      <c r="F465" s="23">
        <v>36710</v>
      </c>
      <c r="G465" s="9" t="str">
        <f t="shared" si="61"/>
        <v>Below Minimum</v>
      </c>
      <c r="H465" s="24" t="str">
        <f t="shared" si="62"/>
        <v>₦30,000 - ₦39,999</v>
      </c>
      <c r="I465" t="s">
        <v>16</v>
      </c>
      <c r="J465" s="5" t="s">
        <v>27</v>
      </c>
      <c r="K465" s="7">
        <f t="shared" si="63"/>
        <v>3</v>
      </c>
      <c r="L465" s="7">
        <f t="shared" si="64"/>
        <v>0.1</v>
      </c>
      <c r="M465" s="23">
        <f t="shared" si="65"/>
        <v>3671</v>
      </c>
      <c r="N465" s="23">
        <f t="shared" si="66"/>
        <v>40381</v>
      </c>
    </row>
    <row r="466" spans="1:14" x14ac:dyDescent="0.25">
      <c r="A466" t="s">
        <v>480</v>
      </c>
      <c r="B466" t="s">
        <v>12</v>
      </c>
      <c r="C466" t="str">
        <f t="shared" si="67"/>
        <v>Female</v>
      </c>
      <c r="D466" t="s">
        <v>8</v>
      </c>
      <c r="E466" s="23">
        <v>98360</v>
      </c>
      <c r="F466" s="23">
        <v>98360</v>
      </c>
      <c r="G466" s="9" t="str">
        <f t="shared" si="61"/>
        <v>Compliant</v>
      </c>
      <c r="H466" s="24" t="str">
        <f t="shared" si="62"/>
        <v>₦90,000 - ₦99,999</v>
      </c>
      <c r="I466" t="s">
        <v>16</v>
      </c>
      <c r="J466" s="5" t="s">
        <v>50</v>
      </c>
      <c r="K466" s="7">
        <f t="shared" si="63"/>
        <v>1</v>
      </c>
      <c r="L466" s="7">
        <f t="shared" si="64"/>
        <v>0.02</v>
      </c>
      <c r="M466" s="23">
        <f t="shared" si="65"/>
        <v>1967.2</v>
      </c>
      <c r="N466" s="23">
        <f t="shared" si="66"/>
        <v>100327.2</v>
      </c>
    </row>
    <row r="467" spans="1:14" x14ac:dyDescent="0.25">
      <c r="A467" t="s">
        <v>481</v>
      </c>
      <c r="B467" t="s">
        <v>12</v>
      </c>
      <c r="C467" t="str">
        <f t="shared" si="67"/>
        <v>Female</v>
      </c>
      <c r="D467" t="s">
        <v>26</v>
      </c>
      <c r="E467" s="23">
        <v>39680</v>
      </c>
      <c r="F467" s="23">
        <v>39680</v>
      </c>
      <c r="G467" s="9" t="str">
        <f t="shared" si="61"/>
        <v>Below Minimum</v>
      </c>
      <c r="H467" s="24" t="str">
        <f t="shared" si="62"/>
        <v>₦30,000 - ₦39,999</v>
      </c>
      <c r="I467" t="s">
        <v>16</v>
      </c>
      <c r="J467" s="5" t="s">
        <v>23</v>
      </c>
      <c r="K467" s="7">
        <f t="shared" si="63"/>
        <v>2</v>
      </c>
      <c r="L467" s="7">
        <f t="shared" si="64"/>
        <v>0.05</v>
      </c>
      <c r="M467" s="23">
        <f t="shared" si="65"/>
        <v>1984</v>
      </c>
      <c r="N467" s="23">
        <f t="shared" si="66"/>
        <v>41664</v>
      </c>
    </row>
    <row r="468" spans="1:14" x14ac:dyDescent="0.25">
      <c r="A468" t="s">
        <v>482</v>
      </c>
      <c r="B468" t="s">
        <v>7</v>
      </c>
      <c r="C468" t="str">
        <f t="shared" si="67"/>
        <v>Male</v>
      </c>
      <c r="D468" t="s">
        <v>8</v>
      </c>
      <c r="E468" s="23">
        <v>101390</v>
      </c>
      <c r="F468" s="23">
        <v>101390</v>
      </c>
      <c r="G468" s="9" t="str">
        <f t="shared" si="61"/>
        <v>Compliant</v>
      </c>
      <c r="H468" s="24" t="str">
        <f t="shared" si="62"/>
        <v>₦100,000 - ₦109,999</v>
      </c>
      <c r="I468" t="s">
        <v>20</v>
      </c>
      <c r="J468" s="5" t="s">
        <v>14</v>
      </c>
      <c r="K468" s="7">
        <f t="shared" si="63"/>
        <v>4</v>
      </c>
      <c r="L468" s="7">
        <f t="shared" si="64"/>
        <v>0.15</v>
      </c>
      <c r="M468" s="23">
        <f t="shared" si="65"/>
        <v>15208.5</v>
      </c>
      <c r="N468" s="23">
        <f t="shared" si="66"/>
        <v>116598.5</v>
      </c>
    </row>
    <row r="469" spans="1:14" x14ac:dyDescent="0.25">
      <c r="A469" t="s">
        <v>483</v>
      </c>
      <c r="B469" t="s">
        <v>12</v>
      </c>
      <c r="C469" t="str">
        <f t="shared" si="67"/>
        <v>Female</v>
      </c>
      <c r="D469" t="s">
        <v>33</v>
      </c>
      <c r="E469" s="23">
        <v>80700</v>
      </c>
      <c r="F469" s="23">
        <v>80700</v>
      </c>
      <c r="G469" s="9" t="str">
        <f t="shared" si="61"/>
        <v>Below Minimum</v>
      </c>
      <c r="H469" s="24" t="str">
        <f t="shared" si="62"/>
        <v>₦80,000 - ₦89,999</v>
      </c>
      <c r="I469" t="s">
        <v>16</v>
      </c>
      <c r="J469" s="5" t="s">
        <v>14</v>
      </c>
      <c r="K469" s="7">
        <f t="shared" si="63"/>
        <v>4</v>
      </c>
      <c r="L469" s="7">
        <f t="shared" si="64"/>
        <v>0.15</v>
      </c>
      <c r="M469" s="23">
        <f t="shared" si="65"/>
        <v>12105</v>
      </c>
      <c r="N469" s="23">
        <f t="shared" si="66"/>
        <v>92805</v>
      </c>
    </row>
    <row r="470" spans="1:14" x14ac:dyDescent="0.25">
      <c r="A470" t="s">
        <v>484</v>
      </c>
      <c r="B470" t="s">
        <v>12</v>
      </c>
      <c r="C470" t="str">
        <f t="shared" si="67"/>
        <v>Female</v>
      </c>
      <c r="D470" t="s">
        <v>8</v>
      </c>
      <c r="E470" s="23">
        <v>78020</v>
      </c>
      <c r="F470" s="23">
        <v>78020</v>
      </c>
      <c r="G470" s="9" t="str">
        <f t="shared" si="61"/>
        <v>Below Minimum</v>
      </c>
      <c r="H470" s="24" t="str">
        <f t="shared" si="62"/>
        <v>₦70,000 - ₦79,999</v>
      </c>
      <c r="I470" t="s">
        <v>9</v>
      </c>
      <c r="J470" s="5" t="s">
        <v>27</v>
      </c>
      <c r="K470" s="7">
        <f t="shared" si="63"/>
        <v>3</v>
      </c>
      <c r="L470" s="7">
        <f t="shared" si="64"/>
        <v>0.1</v>
      </c>
      <c r="M470" s="23">
        <f t="shared" si="65"/>
        <v>7802</v>
      </c>
      <c r="N470" s="23">
        <f t="shared" si="66"/>
        <v>85822</v>
      </c>
    </row>
    <row r="471" spans="1:14" x14ac:dyDescent="0.25">
      <c r="A471" t="s">
        <v>485</v>
      </c>
      <c r="B471" t="s">
        <v>7</v>
      </c>
      <c r="C471" t="str">
        <f t="shared" si="67"/>
        <v>Male</v>
      </c>
      <c r="D471" t="s">
        <v>22</v>
      </c>
      <c r="E471" s="23">
        <v>115490</v>
      </c>
      <c r="F471" s="23">
        <v>115490</v>
      </c>
      <c r="G471" s="9" t="str">
        <f t="shared" si="61"/>
        <v>Compliant</v>
      </c>
      <c r="H471" s="24" t="str">
        <f t="shared" si="62"/>
        <v>₦110,000 - ₦119,999</v>
      </c>
      <c r="I471" t="s">
        <v>16</v>
      </c>
      <c r="J471" s="5" t="s">
        <v>23</v>
      </c>
      <c r="K471" s="7">
        <f t="shared" si="63"/>
        <v>2</v>
      </c>
      <c r="L471" s="7">
        <f t="shared" si="64"/>
        <v>0.05</v>
      </c>
      <c r="M471" s="23">
        <f t="shared" si="65"/>
        <v>5774.5</v>
      </c>
      <c r="N471" s="23">
        <f t="shared" si="66"/>
        <v>121264.5</v>
      </c>
    </row>
    <row r="472" spans="1:14" x14ac:dyDescent="0.25">
      <c r="A472" t="s">
        <v>486</v>
      </c>
      <c r="B472" t="s">
        <v>7</v>
      </c>
      <c r="C472" t="s">
        <v>969</v>
      </c>
      <c r="D472" t="s">
        <v>979</v>
      </c>
      <c r="E472" s="23">
        <f>E471</f>
        <v>115490</v>
      </c>
      <c r="F472" s="23">
        <v>115490</v>
      </c>
      <c r="G472" s="9" t="str">
        <f t="shared" si="61"/>
        <v>Compliant</v>
      </c>
      <c r="H472" s="24" t="str">
        <f t="shared" si="62"/>
        <v>₦110,000 - ₦119,999</v>
      </c>
      <c r="I472" t="s">
        <v>9</v>
      </c>
      <c r="J472" t="s">
        <v>27</v>
      </c>
      <c r="K472" s="7">
        <f t="shared" si="63"/>
        <v>3</v>
      </c>
      <c r="L472" s="7">
        <f t="shared" si="64"/>
        <v>0.1</v>
      </c>
      <c r="M472" s="23">
        <f t="shared" si="65"/>
        <v>11549</v>
      </c>
      <c r="N472" s="23">
        <f t="shared" si="66"/>
        <v>127039</v>
      </c>
    </row>
    <row r="473" spans="1:14" x14ac:dyDescent="0.25">
      <c r="A473" t="s">
        <v>487</v>
      </c>
      <c r="B473" t="s">
        <v>7</v>
      </c>
      <c r="C473" t="str">
        <f t="shared" ref="C473:C483" si="68">IF(OR(B473="", ISBLANK(B473)), "Undisclosed", B473)</f>
        <v>Male</v>
      </c>
      <c r="D473" t="s">
        <v>36</v>
      </c>
      <c r="E473" s="23">
        <v>111910</v>
      </c>
      <c r="F473" s="23">
        <v>111910</v>
      </c>
      <c r="G473" s="9" t="str">
        <f t="shared" si="61"/>
        <v>Compliant</v>
      </c>
      <c r="H473" s="24" t="str">
        <f t="shared" si="62"/>
        <v>₦110,000 - ₦119,999</v>
      </c>
      <c r="I473" t="s">
        <v>16</v>
      </c>
      <c r="J473" s="5" t="s">
        <v>14</v>
      </c>
      <c r="K473" s="7">
        <f t="shared" si="63"/>
        <v>4</v>
      </c>
      <c r="L473" s="7">
        <f t="shared" si="64"/>
        <v>0.15</v>
      </c>
      <c r="M473" s="23">
        <f t="shared" si="65"/>
        <v>16786.5</v>
      </c>
      <c r="N473" s="23">
        <f t="shared" si="66"/>
        <v>128696.5</v>
      </c>
    </row>
    <row r="474" spans="1:14" x14ac:dyDescent="0.25">
      <c r="A474" t="s">
        <v>488</v>
      </c>
      <c r="B474" t="s">
        <v>12</v>
      </c>
      <c r="C474" t="str">
        <f t="shared" si="68"/>
        <v>Female</v>
      </c>
      <c r="D474" t="s">
        <v>30</v>
      </c>
      <c r="E474" s="23">
        <v>109050</v>
      </c>
      <c r="F474" s="23">
        <v>109050</v>
      </c>
      <c r="G474" s="9" t="str">
        <f t="shared" si="61"/>
        <v>Compliant</v>
      </c>
      <c r="H474" s="24" t="str">
        <f t="shared" si="62"/>
        <v>₦100,000 - ₦109,999</v>
      </c>
      <c r="I474" t="s">
        <v>20</v>
      </c>
      <c r="J474" s="5" t="s">
        <v>27</v>
      </c>
      <c r="K474" s="7">
        <f t="shared" si="63"/>
        <v>3</v>
      </c>
      <c r="L474" s="7">
        <f t="shared" si="64"/>
        <v>0.1</v>
      </c>
      <c r="M474" s="23">
        <f t="shared" si="65"/>
        <v>10905</v>
      </c>
      <c r="N474" s="23">
        <f t="shared" si="66"/>
        <v>119955</v>
      </c>
    </row>
    <row r="475" spans="1:14" x14ac:dyDescent="0.25">
      <c r="A475" t="s">
        <v>372</v>
      </c>
      <c r="B475" t="s">
        <v>12</v>
      </c>
      <c r="C475" t="str">
        <f t="shared" si="68"/>
        <v>Female</v>
      </c>
      <c r="D475" t="s">
        <v>41</v>
      </c>
      <c r="E475" s="23">
        <v>95680</v>
      </c>
      <c r="F475" s="23">
        <v>95680</v>
      </c>
      <c r="G475" s="9" t="str">
        <f t="shared" si="61"/>
        <v>Compliant</v>
      </c>
      <c r="H475" s="24" t="str">
        <f t="shared" si="62"/>
        <v>₦90,000 - ₦99,999</v>
      </c>
      <c r="I475" t="s">
        <v>16</v>
      </c>
      <c r="J475" s="5" t="s">
        <v>27</v>
      </c>
      <c r="K475" s="7">
        <f t="shared" si="63"/>
        <v>3</v>
      </c>
      <c r="L475" s="7">
        <f t="shared" si="64"/>
        <v>0.1</v>
      </c>
      <c r="M475" s="23">
        <f t="shared" si="65"/>
        <v>9568</v>
      </c>
      <c r="N475" s="23">
        <f t="shared" si="66"/>
        <v>105248</v>
      </c>
    </row>
    <row r="476" spans="1:14" x14ac:dyDescent="0.25">
      <c r="A476" t="s">
        <v>489</v>
      </c>
      <c r="B476" t="s">
        <v>7</v>
      </c>
      <c r="C476" t="str">
        <f t="shared" si="68"/>
        <v>Male</v>
      </c>
      <c r="D476" t="s">
        <v>30</v>
      </c>
      <c r="E476" s="23">
        <v>109380</v>
      </c>
      <c r="F476" s="23">
        <v>109380</v>
      </c>
      <c r="G476" s="9" t="str">
        <f t="shared" si="61"/>
        <v>Compliant</v>
      </c>
      <c r="H476" s="24" t="str">
        <f t="shared" si="62"/>
        <v>₦100,000 - ₦109,999</v>
      </c>
      <c r="I476" t="s">
        <v>20</v>
      </c>
      <c r="J476" s="5" t="s">
        <v>27</v>
      </c>
      <c r="K476" s="7">
        <f t="shared" si="63"/>
        <v>3</v>
      </c>
      <c r="L476" s="7">
        <f t="shared" si="64"/>
        <v>0.1</v>
      </c>
      <c r="M476" s="23">
        <f t="shared" si="65"/>
        <v>10938</v>
      </c>
      <c r="N476" s="23">
        <f t="shared" si="66"/>
        <v>120318</v>
      </c>
    </row>
    <row r="477" spans="1:14" x14ac:dyDescent="0.25">
      <c r="A477" t="s">
        <v>490</v>
      </c>
      <c r="B477" t="s">
        <v>7</v>
      </c>
      <c r="C477" t="str">
        <f t="shared" si="68"/>
        <v>Male</v>
      </c>
      <c r="D477" t="s">
        <v>49</v>
      </c>
      <c r="E477" s="23">
        <v>69710</v>
      </c>
      <c r="F477" s="23">
        <v>69710</v>
      </c>
      <c r="G477" s="9" t="str">
        <f t="shared" si="61"/>
        <v>Below Minimum</v>
      </c>
      <c r="H477" s="24" t="str">
        <f t="shared" si="62"/>
        <v>₦60,000 - ₦69,999</v>
      </c>
      <c r="I477" t="s">
        <v>20</v>
      </c>
      <c r="J477" s="5" t="s">
        <v>27</v>
      </c>
      <c r="K477" s="7">
        <f t="shared" si="63"/>
        <v>3</v>
      </c>
      <c r="L477" s="7">
        <f t="shared" si="64"/>
        <v>0.1</v>
      </c>
      <c r="M477" s="23">
        <f t="shared" si="65"/>
        <v>6971</v>
      </c>
      <c r="N477" s="23">
        <f t="shared" si="66"/>
        <v>76681</v>
      </c>
    </row>
    <row r="478" spans="1:14" x14ac:dyDescent="0.25">
      <c r="A478" t="s">
        <v>491</v>
      </c>
      <c r="B478" t="s">
        <v>12</v>
      </c>
      <c r="C478" t="str">
        <f t="shared" si="68"/>
        <v>Female</v>
      </c>
      <c r="D478" t="s">
        <v>22</v>
      </c>
      <c r="E478" s="23">
        <v>30000</v>
      </c>
      <c r="F478" s="23">
        <v>30000</v>
      </c>
      <c r="G478" s="9" t="str">
        <f t="shared" si="61"/>
        <v>Below Minimum</v>
      </c>
      <c r="H478" s="24" t="str">
        <f t="shared" si="62"/>
        <v>₦30,000 - ₦39,999</v>
      </c>
      <c r="I478" t="s">
        <v>20</v>
      </c>
      <c r="J478" s="5" t="s">
        <v>27</v>
      </c>
      <c r="K478" s="7">
        <f t="shared" si="63"/>
        <v>3</v>
      </c>
      <c r="L478" s="7">
        <f t="shared" si="64"/>
        <v>0.1</v>
      </c>
      <c r="M478" s="23">
        <f t="shared" si="65"/>
        <v>3000</v>
      </c>
      <c r="N478" s="23">
        <f t="shared" si="66"/>
        <v>33000</v>
      </c>
    </row>
    <row r="479" spans="1:14" x14ac:dyDescent="0.25">
      <c r="A479" t="s">
        <v>492</v>
      </c>
      <c r="B479" t="s">
        <v>7</v>
      </c>
      <c r="C479" t="str">
        <f t="shared" si="68"/>
        <v>Male</v>
      </c>
      <c r="D479" t="s">
        <v>19</v>
      </c>
      <c r="E479" s="23">
        <v>57620</v>
      </c>
      <c r="F479" s="23">
        <v>57620</v>
      </c>
      <c r="G479" s="9" t="str">
        <f t="shared" si="61"/>
        <v>Below Minimum</v>
      </c>
      <c r="H479" s="24" t="str">
        <f t="shared" si="62"/>
        <v>₦50,000 - ₦59,999</v>
      </c>
      <c r="I479" t="s">
        <v>9</v>
      </c>
      <c r="J479" s="5" t="s">
        <v>50</v>
      </c>
      <c r="K479" s="7">
        <f t="shared" si="63"/>
        <v>1</v>
      </c>
      <c r="L479" s="7">
        <f t="shared" si="64"/>
        <v>0.02</v>
      </c>
      <c r="M479" s="23">
        <f t="shared" si="65"/>
        <v>1152.4000000000001</v>
      </c>
      <c r="N479" s="23">
        <f t="shared" si="66"/>
        <v>58772.4</v>
      </c>
    </row>
    <row r="480" spans="1:14" x14ac:dyDescent="0.25">
      <c r="A480" t="s">
        <v>116</v>
      </c>
      <c r="B480" t="s">
        <v>12</v>
      </c>
      <c r="C480" t="str">
        <f t="shared" si="68"/>
        <v>Female</v>
      </c>
      <c r="D480" t="s">
        <v>26</v>
      </c>
      <c r="E480" s="23">
        <v>35940</v>
      </c>
      <c r="F480" s="23">
        <v>35940</v>
      </c>
      <c r="G480" s="9" t="str">
        <f t="shared" si="61"/>
        <v>Below Minimum</v>
      </c>
      <c r="H480" s="24" t="str">
        <f t="shared" si="62"/>
        <v>₦30,000 - ₦39,999</v>
      </c>
      <c r="I480" t="s">
        <v>9</v>
      </c>
      <c r="J480" s="5" t="s">
        <v>23</v>
      </c>
      <c r="K480" s="7">
        <f t="shared" si="63"/>
        <v>2</v>
      </c>
      <c r="L480" s="7">
        <f t="shared" si="64"/>
        <v>0.05</v>
      </c>
      <c r="M480" s="23">
        <f t="shared" si="65"/>
        <v>1797</v>
      </c>
      <c r="N480" s="23">
        <f t="shared" si="66"/>
        <v>37737</v>
      </c>
    </row>
    <row r="481" spans="1:14" x14ac:dyDescent="0.25">
      <c r="A481" t="s">
        <v>493</v>
      </c>
      <c r="B481" t="s">
        <v>12</v>
      </c>
      <c r="C481" t="str">
        <f t="shared" si="68"/>
        <v>Female</v>
      </c>
      <c r="D481" t="s">
        <v>41</v>
      </c>
      <c r="E481" s="23">
        <v>101190</v>
      </c>
      <c r="F481" s="23">
        <v>101190</v>
      </c>
      <c r="G481" s="9" t="str">
        <f t="shared" si="61"/>
        <v>Compliant</v>
      </c>
      <c r="H481" s="24" t="str">
        <f t="shared" si="62"/>
        <v>₦100,000 - ₦109,999</v>
      </c>
      <c r="I481" t="s">
        <v>16</v>
      </c>
      <c r="J481" s="5" t="s">
        <v>27</v>
      </c>
      <c r="K481" s="7">
        <f t="shared" si="63"/>
        <v>3</v>
      </c>
      <c r="L481" s="7">
        <f t="shared" si="64"/>
        <v>0.1</v>
      </c>
      <c r="M481" s="23">
        <f t="shared" si="65"/>
        <v>10119</v>
      </c>
      <c r="N481" s="23">
        <f t="shared" si="66"/>
        <v>111309</v>
      </c>
    </row>
    <row r="482" spans="1:14" x14ac:dyDescent="0.25">
      <c r="A482" t="s">
        <v>494</v>
      </c>
      <c r="B482" t="s">
        <v>12</v>
      </c>
      <c r="C482" t="str">
        <f t="shared" si="68"/>
        <v>Female</v>
      </c>
      <c r="D482" t="s">
        <v>19</v>
      </c>
      <c r="E482" s="23">
        <v>48980</v>
      </c>
      <c r="F482" s="23">
        <v>48980</v>
      </c>
      <c r="G482" s="9" t="str">
        <f t="shared" si="61"/>
        <v>Below Minimum</v>
      </c>
      <c r="H482" s="24" t="str">
        <f t="shared" si="62"/>
        <v>₦40,000 - ₦49,999</v>
      </c>
      <c r="I482" t="s">
        <v>16</v>
      </c>
      <c r="J482" s="5" t="s">
        <v>10</v>
      </c>
      <c r="K482" s="7">
        <f t="shared" si="63"/>
        <v>5</v>
      </c>
      <c r="L482" s="7">
        <f t="shared" si="64"/>
        <v>0.2</v>
      </c>
      <c r="M482" s="23">
        <f t="shared" si="65"/>
        <v>9796</v>
      </c>
      <c r="N482" s="23">
        <f t="shared" si="66"/>
        <v>58776</v>
      </c>
    </row>
    <row r="483" spans="1:14" x14ac:dyDescent="0.25">
      <c r="A483" t="s">
        <v>495</v>
      </c>
      <c r="B483" t="s">
        <v>7</v>
      </c>
      <c r="C483" t="str">
        <f t="shared" si="68"/>
        <v>Male</v>
      </c>
      <c r="D483" t="s">
        <v>19</v>
      </c>
      <c r="E483" s="23">
        <v>115840</v>
      </c>
      <c r="F483" s="23">
        <v>115840</v>
      </c>
      <c r="G483" s="9" t="str">
        <f t="shared" si="61"/>
        <v>Compliant</v>
      </c>
      <c r="H483" s="24" t="str">
        <f t="shared" si="62"/>
        <v>₦110,000 - ₦119,999</v>
      </c>
      <c r="I483" t="s">
        <v>9</v>
      </c>
      <c r="J483" s="5" t="s">
        <v>17</v>
      </c>
      <c r="K483" s="7">
        <f t="shared" si="63"/>
        <v>0</v>
      </c>
      <c r="L483" s="7">
        <f t="shared" si="64"/>
        <v>0</v>
      </c>
      <c r="M483" s="23">
        <f t="shared" si="65"/>
        <v>0</v>
      </c>
      <c r="N483" s="23">
        <f t="shared" si="66"/>
        <v>115840</v>
      </c>
    </row>
    <row r="484" spans="1:14" x14ac:dyDescent="0.25">
      <c r="A484" t="s">
        <v>496</v>
      </c>
      <c r="B484" t="s">
        <v>7</v>
      </c>
      <c r="C484" t="s">
        <v>969</v>
      </c>
      <c r="D484" t="s">
        <v>8</v>
      </c>
      <c r="E484" s="23">
        <f>E483</f>
        <v>115840</v>
      </c>
      <c r="F484" s="23">
        <v>115840</v>
      </c>
      <c r="G484" s="9" t="str">
        <f t="shared" si="61"/>
        <v>Compliant</v>
      </c>
      <c r="H484" s="24" t="str">
        <f t="shared" si="62"/>
        <v>₦110,000 - ₦119,999</v>
      </c>
      <c r="I484" t="s">
        <v>20</v>
      </c>
      <c r="J484" t="s">
        <v>50</v>
      </c>
      <c r="K484" s="7">
        <f t="shared" si="63"/>
        <v>1</v>
      </c>
      <c r="L484" s="7">
        <f t="shared" si="64"/>
        <v>0.02</v>
      </c>
      <c r="M484" s="23">
        <f t="shared" si="65"/>
        <v>2316.8000000000002</v>
      </c>
      <c r="N484" s="23">
        <f t="shared" si="66"/>
        <v>118156.8</v>
      </c>
    </row>
    <row r="485" spans="1:14" x14ac:dyDescent="0.25">
      <c r="A485" t="s">
        <v>497</v>
      </c>
      <c r="B485" t="s">
        <v>12</v>
      </c>
      <c r="C485" t="str">
        <f>IF(OR(B485="", ISBLANK(B485)), "Undisclosed", B485)</f>
        <v>Female</v>
      </c>
      <c r="D485" t="s">
        <v>52</v>
      </c>
      <c r="E485" s="23">
        <v>45450</v>
      </c>
      <c r="F485" s="23">
        <v>45450</v>
      </c>
      <c r="G485" s="9" t="str">
        <f t="shared" si="61"/>
        <v>Below Minimum</v>
      </c>
      <c r="H485" s="24" t="str">
        <f t="shared" si="62"/>
        <v>₦40,000 - ₦49,999</v>
      </c>
      <c r="I485" t="s">
        <v>20</v>
      </c>
      <c r="J485" s="5" t="s">
        <v>10</v>
      </c>
      <c r="K485" s="7">
        <f t="shared" si="63"/>
        <v>5</v>
      </c>
      <c r="L485" s="7">
        <f t="shared" si="64"/>
        <v>0.2</v>
      </c>
      <c r="M485" s="23">
        <f t="shared" si="65"/>
        <v>9090</v>
      </c>
      <c r="N485" s="23">
        <f t="shared" si="66"/>
        <v>54540</v>
      </c>
    </row>
    <row r="486" spans="1:14" x14ac:dyDescent="0.25">
      <c r="A486" t="s">
        <v>498</v>
      </c>
      <c r="B486" t="s">
        <v>7</v>
      </c>
      <c r="C486" t="str">
        <f>IF(OR(B486="", ISBLANK(B486)), "Undisclosed", B486)</f>
        <v>Male</v>
      </c>
      <c r="D486" t="s">
        <v>22</v>
      </c>
      <c r="E486" s="23">
        <v>54140</v>
      </c>
      <c r="F486" s="23">
        <v>54140</v>
      </c>
      <c r="G486" s="9" t="str">
        <f t="shared" si="61"/>
        <v>Below Minimum</v>
      </c>
      <c r="H486" s="24" t="str">
        <f t="shared" si="62"/>
        <v>₦50,000 - ₦59,999</v>
      </c>
      <c r="I486" t="s">
        <v>16</v>
      </c>
      <c r="J486" s="5" t="s">
        <v>27</v>
      </c>
      <c r="K486" s="7">
        <f t="shared" si="63"/>
        <v>3</v>
      </c>
      <c r="L486" s="7">
        <f t="shared" si="64"/>
        <v>0.1</v>
      </c>
      <c r="M486" s="23">
        <f t="shared" si="65"/>
        <v>5414</v>
      </c>
      <c r="N486" s="23">
        <f t="shared" si="66"/>
        <v>59554</v>
      </c>
    </row>
    <row r="487" spans="1:14" x14ac:dyDescent="0.25">
      <c r="A487" t="s">
        <v>499</v>
      </c>
      <c r="B487" t="s">
        <v>12</v>
      </c>
      <c r="C487" t="str">
        <f>IF(OR(B487="", ISBLANK(B487)), "Undisclosed", B487)</f>
        <v>Female</v>
      </c>
      <c r="D487" t="s">
        <v>26</v>
      </c>
      <c r="E487" s="23">
        <v>117520</v>
      </c>
      <c r="F487" s="23">
        <v>117520</v>
      </c>
      <c r="G487" s="9" t="str">
        <f t="shared" si="61"/>
        <v>Compliant</v>
      </c>
      <c r="H487" s="24" t="str">
        <f t="shared" si="62"/>
        <v>₦110,000 - ₦119,999</v>
      </c>
      <c r="I487" t="s">
        <v>20</v>
      </c>
      <c r="J487" s="5" t="s">
        <v>27</v>
      </c>
      <c r="K487" s="7">
        <f t="shared" si="63"/>
        <v>3</v>
      </c>
      <c r="L487" s="7">
        <f t="shared" si="64"/>
        <v>0.1</v>
      </c>
      <c r="M487" s="23">
        <f t="shared" si="65"/>
        <v>11752</v>
      </c>
      <c r="N487" s="23">
        <f t="shared" si="66"/>
        <v>129272</v>
      </c>
    </row>
    <row r="488" spans="1:14" x14ac:dyDescent="0.25">
      <c r="A488" t="s">
        <v>500</v>
      </c>
      <c r="B488" t="s">
        <v>12</v>
      </c>
      <c r="C488" t="s">
        <v>969</v>
      </c>
      <c r="D488" t="s">
        <v>19</v>
      </c>
      <c r="E488" s="23">
        <f>E487</f>
        <v>117520</v>
      </c>
      <c r="F488" s="23">
        <v>117520</v>
      </c>
      <c r="G488" s="9" t="str">
        <f t="shared" si="61"/>
        <v>Compliant</v>
      </c>
      <c r="H488" s="24" t="str">
        <f t="shared" si="62"/>
        <v>₦110,000 - ₦119,999</v>
      </c>
      <c r="I488" t="s">
        <v>20</v>
      </c>
      <c r="J488" t="s">
        <v>27</v>
      </c>
      <c r="K488" s="7">
        <f t="shared" si="63"/>
        <v>3</v>
      </c>
      <c r="L488" s="7">
        <f t="shared" si="64"/>
        <v>0.1</v>
      </c>
      <c r="M488" s="23">
        <f t="shared" si="65"/>
        <v>11752</v>
      </c>
      <c r="N488" s="23">
        <f t="shared" si="66"/>
        <v>129272</v>
      </c>
    </row>
    <row r="489" spans="1:14" x14ac:dyDescent="0.25">
      <c r="A489" t="s">
        <v>501</v>
      </c>
      <c r="B489" t="s">
        <v>7</v>
      </c>
      <c r="C489" t="str">
        <f>IF(OR(B489="", ISBLANK(B489)), "Undisclosed", B489)</f>
        <v>Male</v>
      </c>
      <c r="D489" t="s">
        <v>52</v>
      </c>
      <c r="E489" s="23">
        <v>93210</v>
      </c>
      <c r="F489" s="23">
        <v>93210</v>
      </c>
      <c r="G489" s="9" t="str">
        <f t="shared" si="61"/>
        <v>Compliant</v>
      </c>
      <c r="H489" s="24" t="str">
        <f t="shared" si="62"/>
        <v>₦90,000 - ₦99,999</v>
      </c>
      <c r="I489" t="s">
        <v>9</v>
      </c>
      <c r="J489" s="5" t="s">
        <v>23</v>
      </c>
      <c r="K489" s="7">
        <f t="shared" si="63"/>
        <v>2</v>
      </c>
      <c r="L489" s="7">
        <f t="shared" si="64"/>
        <v>0.05</v>
      </c>
      <c r="M489" s="23">
        <f t="shared" si="65"/>
        <v>4660.5</v>
      </c>
      <c r="N489" s="23">
        <f t="shared" si="66"/>
        <v>97870.5</v>
      </c>
    </row>
    <row r="490" spans="1:14" x14ac:dyDescent="0.25">
      <c r="A490" t="s">
        <v>502</v>
      </c>
      <c r="B490" t="s">
        <v>7</v>
      </c>
      <c r="C490" t="str">
        <f>IF(OR(B490="", ISBLANK(B490)), "Undisclosed", B490)</f>
        <v>Male</v>
      </c>
      <c r="D490" t="s">
        <v>22</v>
      </c>
      <c r="E490" s="23">
        <v>104470</v>
      </c>
      <c r="F490" s="23">
        <v>104470</v>
      </c>
      <c r="G490" s="9" t="str">
        <f t="shared" si="61"/>
        <v>Compliant</v>
      </c>
      <c r="H490" s="24" t="str">
        <f t="shared" si="62"/>
        <v>₦100,000 - ₦109,999</v>
      </c>
      <c r="I490" t="s">
        <v>9</v>
      </c>
      <c r="J490" s="5" t="s">
        <v>17</v>
      </c>
      <c r="K490" s="7">
        <f t="shared" si="63"/>
        <v>0</v>
      </c>
      <c r="L490" s="7">
        <f t="shared" si="64"/>
        <v>0</v>
      </c>
      <c r="M490" s="23">
        <f t="shared" si="65"/>
        <v>0</v>
      </c>
      <c r="N490" s="23">
        <f t="shared" si="66"/>
        <v>104470</v>
      </c>
    </row>
    <row r="491" spans="1:14" x14ac:dyDescent="0.25">
      <c r="A491" t="s">
        <v>503</v>
      </c>
      <c r="B491" t="s">
        <v>7</v>
      </c>
      <c r="C491" t="str">
        <f>IF(OR(B491="", ISBLANK(B491)), "Undisclosed", B491)</f>
        <v>Male</v>
      </c>
      <c r="D491" t="s">
        <v>41</v>
      </c>
      <c r="E491" s="23">
        <v>110890</v>
      </c>
      <c r="F491" s="23">
        <v>110890</v>
      </c>
      <c r="G491" s="9" t="str">
        <f t="shared" si="61"/>
        <v>Compliant</v>
      </c>
      <c r="H491" s="24" t="str">
        <f t="shared" si="62"/>
        <v>₦110,000 - ₦119,999</v>
      </c>
      <c r="I491" t="s">
        <v>16</v>
      </c>
      <c r="J491" s="5" t="s">
        <v>23</v>
      </c>
      <c r="K491" s="7">
        <f t="shared" si="63"/>
        <v>2</v>
      </c>
      <c r="L491" s="7">
        <f t="shared" si="64"/>
        <v>0.05</v>
      </c>
      <c r="M491" s="23">
        <f t="shared" si="65"/>
        <v>5544.5</v>
      </c>
      <c r="N491" s="23">
        <f t="shared" si="66"/>
        <v>116434.5</v>
      </c>
    </row>
    <row r="492" spans="1:14" x14ac:dyDescent="0.25">
      <c r="A492" t="s">
        <v>504</v>
      </c>
      <c r="B492" t="s">
        <v>7</v>
      </c>
      <c r="C492" t="s">
        <v>969</v>
      </c>
      <c r="D492" t="s">
        <v>49</v>
      </c>
      <c r="E492" s="23">
        <f>E491</f>
        <v>110890</v>
      </c>
      <c r="F492" s="23">
        <v>110890</v>
      </c>
      <c r="G492" s="9" t="str">
        <f t="shared" si="61"/>
        <v>Compliant</v>
      </c>
      <c r="H492" s="24" t="str">
        <f t="shared" si="62"/>
        <v>₦110,000 - ₦119,999</v>
      </c>
      <c r="I492" t="s">
        <v>16</v>
      </c>
      <c r="J492" t="s">
        <v>14</v>
      </c>
      <c r="K492" s="7">
        <f t="shared" si="63"/>
        <v>4</v>
      </c>
      <c r="L492" s="7">
        <f t="shared" si="64"/>
        <v>0.15</v>
      </c>
      <c r="M492" s="23">
        <f t="shared" si="65"/>
        <v>16633.5</v>
      </c>
      <c r="N492" s="23">
        <f t="shared" si="66"/>
        <v>127523.5</v>
      </c>
    </row>
    <row r="493" spans="1:14" x14ac:dyDescent="0.25">
      <c r="A493" t="s">
        <v>505</v>
      </c>
      <c r="B493" t="s">
        <v>12</v>
      </c>
      <c r="C493" t="str">
        <f t="shared" ref="C493:C514" si="69">IF(OR(B493="", ISBLANK(B493)), "Undisclosed", B493)</f>
        <v>Female</v>
      </c>
      <c r="D493" t="s">
        <v>41</v>
      </c>
      <c r="E493" s="23">
        <v>96660</v>
      </c>
      <c r="F493" s="23">
        <v>96660</v>
      </c>
      <c r="G493" s="9" t="str">
        <f t="shared" si="61"/>
        <v>Compliant</v>
      </c>
      <c r="H493" s="24" t="str">
        <f t="shared" si="62"/>
        <v>₦90,000 - ₦99,999</v>
      </c>
      <c r="I493" t="s">
        <v>20</v>
      </c>
      <c r="J493" s="5" t="s">
        <v>27</v>
      </c>
      <c r="K493" s="7">
        <f t="shared" si="63"/>
        <v>3</v>
      </c>
      <c r="L493" s="7">
        <f t="shared" si="64"/>
        <v>0.1</v>
      </c>
      <c r="M493" s="23">
        <f t="shared" si="65"/>
        <v>9666</v>
      </c>
      <c r="N493" s="23">
        <f t="shared" si="66"/>
        <v>106326</v>
      </c>
    </row>
    <row r="494" spans="1:14" x14ac:dyDescent="0.25">
      <c r="A494" t="s">
        <v>506</v>
      </c>
      <c r="B494" t="s">
        <v>7</v>
      </c>
      <c r="C494" t="str">
        <f t="shared" si="69"/>
        <v>Male</v>
      </c>
      <c r="D494" t="s">
        <v>30</v>
      </c>
      <c r="E494" s="23">
        <v>118360</v>
      </c>
      <c r="F494" s="23">
        <v>118360</v>
      </c>
      <c r="G494" s="9" t="str">
        <f t="shared" si="61"/>
        <v>Compliant</v>
      </c>
      <c r="H494" s="24" t="str">
        <f t="shared" si="62"/>
        <v>₦110,000 - ₦119,999</v>
      </c>
      <c r="I494" t="s">
        <v>20</v>
      </c>
      <c r="J494" s="5" t="s">
        <v>27</v>
      </c>
      <c r="K494" s="7">
        <f t="shared" si="63"/>
        <v>3</v>
      </c>
      <c r="L494" s="7">
        <f t="shared" si="64"/>
        <v>0.1</v>
      </c>
      <c r="M494" s="23">
        <f t="shared" si="65"/>
        <v>11836</v>
      </c>
      <c r="N494" s="23">
        <f t="shared" si="66"/>
        <v>130196</v>
      </c>
    </row>
    <row r="495" spans="1:14" x14ac:dyDescent="0.25">
      <c r="A495" t="s">
        <v>507</v>
      </c>
      <c r="B495" t="s">
        <v>12</v>
      </c>
      <c r="C495" t="str">
        <f t="shared" si="69"/>
        <v>Female</v>
      </c>
      <c r="D495" t="s">
        <v>22</v>
      </c>
      <c r="E495" s="23">
        <v>88030</v>
      </c>
      <c r="F495" s="23">
        <v>88030</v>
      </c>
      <c r="G495" s="9" t="str">
        <f t="shared" si="61"/>
        <v>Below Minimum</v>
      </c>
      <c r="H495" s="24" t="str">
        <f t="shared" si="62"/>
        <v>₦80,000 - ₦89,999</v>
      </c>
      <c r="I495" t="s">
        <v>16</v>
      </c>
      <c r="J495" s="5" t="s">
        <v>27</v>
      </c>
      <c r="K495" s="7">
        <f t="shared" si="63"/>
        <v>3</v>
      </c>
      <c r="L495" s="7">
        <f t="shared" si="64"/>
        <v>0.1</v>
      </c>
      <c r="M495" s="23">
        <f t="shared" si="65"/>
        <v>8803</v>
      </c>
      <c r="N495" s="23">
        <f t="shared" si="66"/>
        <v>96833</v>
      </c>
    </row>
    <row r="496" spans="1:14" x14ac:dyDescent="0.25">
      <c r="A496" t="s">
        <v>508</v>
      </c>
      <c r="B496" t="s">
        <v>7</v>
      </c>
      <c r="C496" t="str">
        <f t="shared" si="69"/>
        <v>Male</v>
      </c>
      <c r="D496" t="s">
        <v>36</v>
      </c>
      <c r="E496" s="23">
        <v>87810</v>
      </c>
      <c r="F496" s="23">
        <v>87810</v>
      </c>
      <c r="G496" s="9" t="str">
        <f t="shared" si="61"/>
        <v>Below Minimum</v>
      </c>
      <c r="H496" s="24" t="str">
        <f t="shared" si="62"/>
        <v>₦80,000 - ₦89,999</v>
      </c>
      <c r="I496" t="s">
        <v>16</v>
      </c>
      <c r="J496" s="5" t="s">
        <v>17</v>
      </c>
      <c r="K496" s="7">
        <f t="shared" si="63"/>
        <v>0</v>
      </c>
      <c r="L496" s="7">
        <f t="shared" si="64"/>
        <v>0</v>
      </c>
      <c r="M496" s="23">
        <f t="shared" si="65"/>
        <v>0</v>
      </c>
      <c r="N496" s="23">
        <f t="shared" si="66"/>
        <v>87810</v>
      </c>
    </row>
    <row r="497" spans="1:14" x14ac:dyDescent="0.25">
      <c r="A497" t="s">
        <v>509</v>
      </c>
      <c r="B497" t="s">
        <v>7</v>
      </c>
      <c r="C497" t="str">
        <f t="shared" si="69"/>
        <v>Male</v>
      </c>
      <c r="D497" t="s">
        <v>33</v>
      </c>
      <c r="E497" s="23">
        <v>51520</v>
      </c>
      <c r="F497" s="23">
        <v>51520</v>
      </c>
      <c r="G497" s="9" t="str">
        <f t="shared" si="61"/>
        <v>Below Minimum</v>
      </c>
      <c r="H497" s="24" t="str">
        <f t="shared" si="62"/>
        <v>₦50,000 - ₦59,999</v>
      </c>
      <c r="I497" t="s">
        <v>16</v>
      </c>
      <c r="J497" s="5" t="s">
        <v>27</v>
      </c>
      <c r="K497" s="7">
        <f t="shared" si="63"/>
        <v>3</v>
      </c>
      <c r="L497" s="7">
        <f t="shared" si="64"/>
        <v>0.1</v>
      </c>
      <c r="M497" s="23">
        <f t="shared" si="65"/>
        <v>5152</v>
      </c>
      <c r="N497" s="23">
        <f t="shared" si="66"/>
        <v>56672</v>
      </c>
    </row>
    <row r="498" spans="1:14" x14ac:dyDescent="0.25">
      <c r="A498" t="s">
        <v>510</v>
      </c>
      <c r="B498" t="s">
        <v>7</v>
      </c>
      <c r="C498" t="str">
        <f t="shared" si="69"/>
        <v>Male</v>
      </c>
      <c r="D498" t="s">
        <v>8</v>
      </c>
      <c r="E498" s="23">
        <v>60260</v>
      </c>
      <c r="F498" s="23">
        <v>60260</v>
      </c>
      <c r="G498" s="9" t="str">
        <f t="shared" si="61"/>
        <v>Below Minimum</v>
      </c>
      <c r="H498" s="24" t="str">
        <f t="shared" si="62"/>
        <v>₦60,000 - ₦69,999</v>
      </c>
      <c r="I498" t="s">
        <v>16</v>
      </c>
      <c r="J498" s="5" t="s">
        <v>17</v>
      </c>
      <c r="K498" s="7">
        <f t="shared" si="63"/>
        <v>0</v>
      </c>
      <c r="L498" s="7">
        <f t="shared" si="64"/>
        <v>0</v>
      </c>
      <c r="M498" s="23">
        <f t="shared" si="65"/>
        <v>0</v>
      </c>
      <c r="N498" s="23">
        <f t="shared" si="66"/>
        <v>60260</v>
      </c>
    </row>
    <row r="499" spans="1:14" x14ac:dyDescent="0.25">
      <c r="A499" t="s">
        <v>511</v>
      </c>
      <c r="B499" t="s">
        <v>7</v>
      </c>
      <c r="C499" t="str">
        <f t="shared" si="69"/>
        <v>Male</v>
      </c>
      <c r="D499" t="s">
        <v>22</v>
      </c>
      <c r="E499" s="23">
        <v>61210</v>
      </c>
      <c r="F499" s="23">
        <v>61210</v>
      </c>
      <c r="G499" s="9" t="str">
        <f t="shared" si="61"/>
        <v>Below Minimum</v>
      </c>
      <c r="H499" s="24" t="str">
        <f t="shared" si="62"/>
        <v>₦60,000 - ₦69,999</v>
      </c>
      <c r="I499" t="s">
        <v>20</v>
      </c>
      <c r="J499" s="5" t="s">
        <v>27</v>
      </c>
      <c r="K499" s="7">
        <f t="shared" si="63"/>
        <v>3</v>
      </c>
      <c r="L499" s="7">
        <f t="shared" si="64"/>
        <v>0.1</v>
      </c>
      <c r="M499" s="23">
        <f t="shared" si="65"/>
        <v>6121</v>
      </c>
      <c r="N499" s="23">
        <f t="shared" si="66"/>
        <v>67331</v>
      </c>
    </row>
    <row r="500" spans="1:14" x14ac:dyDescent="0.25">
      <c r="A500" t="s">
        <v>512</v>
      </c>
      <c r="B500" t="s">
        <v>7</v>
      </c>
      <c r="C500" t="str">
        <f t="shared" si="69"/>
        <v>Male</v>
      </c>
      <c r="D500" t="s">
        <v>49</v>
      </c>
      <c r="E500" s="23">
        <v>52750</v>
      </c>
      <c r="F500" s="23">
        <v>52750</v>
      </c>
      <c r="G500" s="9" t="str">
        <f t="shared" si="61"/>
        <v>Below Minimum</v>
      </c>
      <c r="H500" s="24" t="str">
        <f t="shared" si="62"/>
        <v>₦50,000 - ₦59,999</v>
      </c>
      <c r="I500" t="s">
        <v>20</v>
      </c>
      <c r="J500" s="5" t="s">
        <v>27</v>
      </c>
      <c r="K500" s="7">
        <f t="shared" si="63"/>
        <v>3</v>
      </c>
      <c r="L500" s="7">
        <f t="shared" si="64"/>
        <v>0.1</v>
      </c>
      <c r="M500" s="23">
        <f t="shared" si="65"/>
        <v>5275</v>
      </c>
      <c r="N500" s="23">
        <f t="shared" si="66"/>
        <v>58025</v>
      </c>
    </row>
    <row r="501" spans="1:14" x14ac:dyDescent="0.25">
      <c r="A501" t="s">
        <v>513</v>
      </c>
      <c r="B501" t="s">
        <v>7</v>
      </c>
      <c r="C501" t="str">
        <f t="shared" si="69"/>
        <v>Male</v>
      </c>
      <c r="D501" t="s">
        <v>36</v>
      </c>
      <c r="E501" s="23">
        <v>47270</v>
      </c>
      <c r="F501" s="23">
        <v>47270</v>
      </c>
      <c r="G501" s="9" t="str">
        <f t="shared" si="61"/>
        <v>Below Minimum</v>
      </c>
      <c r="H501" s="24" t="str">
        <f t="shared" si="62"/>
        <v>₦40,000 - ₦49,999</v>
      </c>
      <c r="I501" t="s">
        <v>20</v>
      </c>
      <c r="J501" s="5" t="s">
        <v>27</v>
      </c>
      <c r="K501" s="7">
        <f t="shared" si="63"/>
        <v>3</v>
      </c>
      <c r="L501" s="7">
        <f t="shared" si="64"/>
        <v>0.1</v>
      </c>
      <c r="M501" s="23">
        <f t="shared" si="65"/>
        <v>4727</v>
      </c>
      <c r="N501" s="23">
        <f t="shared" si="66"/>
        <v>51997</v>
      </c>
    </row>
    <row r="502" spans="1:14" x14ac:dyDescent="0.25">
      <c r="A502" t="s">
        <v>514</v>
      </c>
      <c r="B502" t="s">
        <v>7</v>
      </c>
      <c r="C502" t="str">
        <f t="shared" si="69"/>
        <v>Male</v>
      </c>
      <c r="D502" t="s">
        <v>8</v>
      </c>
      <c r="E502" s="23">
        <v>118060</v>
      </c>
      <c r="F502" s="23">
        <v>118060</v>
      </c>
      <c r="G502" s="9" t="str">
        <f t="shared" si="61"/>
        <v>Compliant</v>
      </c>
      <c r="H502" s="24" t="str">
        <f t="shared" si="62"/>
        <v>₦110,000 - ₦119,999</v>
      </c>
      <c r="I502" t="s">
        <v>20</v>
      </c>
      <c r="J502" s="5" t="s">
        <v>14</v>
      </c>
      <c r="K502" s="7">
        <f t="shared" si="63"/>
        <v>4</v>
      </c>
      <c r="L502" s="7">
        <f t="shared" si="64"/>
        <v>0.15</v>
      </c>
      <c r="M502" s="23">
        <f t="shared" si="65"/>
        <v>17709</v>
      </c>
      <c r="N502" s="23">
        <f t="shared" si="66"/>
        <v>135769</v>
      </c>
    </row>
    <row r="503" spans="1:14" x14ac:dyDescent="0.25">
      <c r="A503" t="s">
        <v>515</v>
      </c>
      <c r="B503" t="s">
        <v>7</v>
      </c>
      <c r="C503" t="str">
        <f t="shared" si="69"/>
        <v>Male</v>
      </c>
      <c r="D503" t="s">
        <v>66</v>
      </c>
      <c r="E503" s="23">
        <v>37360</v>
      </c>
      <c r="F503" s="23">
        <v>37360</v>
      </c>
      <c r="G503" s="9" t="str">
        <f t="shared" si="61"/>
        <v>Below Minimum</v>
      </c>
      <c r="H503" s="24" t="str">
        <f t="shared" si="62"/>
        <v>₦30,000 - ₦39,999</v>
      </c>
      <c r="I503" t="s">
        <v>9</v>
      </c>
      <c r="J503" s="5" t="s">
        <v>27</v>
      </c>
      <c r="K503" s="7">
        <f t="shared" si="63"/>
        <v>3</v>
      </c>
      <c r="L503" s="7">
        <f t="shared" si="64"/>
        <v>0.1</v>
      </c>
      <c r="M503" s="23">
        <f t="shared" si="65"/>
        <v>3736</v>
      </c>
      <c r="N503" s="23">
        <f t="shared" si="66"/>
        <v>41096</v>
      </c>
    </row>
    <row r="504" spans="1:14" x14ac:dyDescent="0.25">
      <c r="A504" t="s">
        <v>516</v>
      </c>
      <c r="B504" t="s">
        <v>12</v>
      </c>
      <c r="C504" t="str">
        <f t="shared" si="69"/>
        <v>Female</v>
      </c>
      <c r="D504" t="s">
        <v>33</v>
      </c>
      <c r="E504" s="23">
        <v>66510</v>
      </c>
      <c r="F504" s="23">
        <v>66510</v>
      </c>
      <c r="G504" s="9" t="str">
        <f t="shared" si="61"/>
        <v>Below Minimum</v>
      </c>
      <c r="H504" s="24" t="str">
        <f t="shared" si="62"/>
        <v>₦60,000 - ₦69,999</v>
      </c>
      <c r="I504" t="s">
        <v>20</v>
      </c>
      <c r="J504" s="5" t="s">
        <v>27</v>
      </c>
      <c r="K504" s="7">
        <f t="shared" si="63"/>
        <v>3</v>
      </c>
      <c r="L504" s="7">
        <f t="shared" si="64"/>
        <v>0.1</v>
      </c>
      <c r="M504" s="23">
        <f t="shared" si="65"/>
        <v>6651</v>
      </c>
      <c r="N504" s="23">
        <f t="shared" si="66"/>
        <v>73161</v>
      </c>
    </row>
    <row r="505" spans="1:14" x14ac:dyDescent="0.25">
      <c r="A505" t="s">
        <v>517</v>
      </c>
      <c r="B505" t="s">
        <v>12</v>
      </c>
      <c r="C505" t="str">
        <f t="shared" si="69"/>
        <v>Female</v>
      </c>
      <c r="D505" t="s">
        <v>66</v>
      </c>
      <c r="E505" s="23">
        <v>29530</v>
      </c>
      <c r="F505" s="23">
        <v>29530</v>
      </c>
      <c r="G505" s="9" t="str">
        <f t="shared" si="61"/>
        <v>Below Minimum</v>
      </c>
      <c r="H505" s="24" t="str">
        <f t="shared" si="62"/>
        <v>₦20,000 - ₦29,999</v>
      </c>
      <c r="I505" t="s">
        <v>20</v>
      </c>
      <c r="J505" s="5" t="s">
        <v>50</v>
      </c>
      <c r="K505" s="7">
        <f t="shared" si="63"/>
        <v>1</v>
      </c>
      <c r="L505" s="7">
        <f t="shared" si="64"/>
        <v>0.02</v>
      </c>
      <c r="M505" s="23">
        <f t="shared" si="65"/>
        <v>590.6</v>
      </c>
      <c r="N505" s="23">
        <f t="shared" si="66"/>
        <v>30120.6</v>
      </c>
    </row>
    <row r="506" spans="1:14" x14ac:dyDescent="0.25">
      <c r="A506" t="s">
        <v>518</v>
      </c>
      <c r="B506" t="s">
        <v>12</v>
      </c>
      <c r="C506" t="str">
        <f t="shared" si="69"/>
        <v>Female</v>
      </c>
      <c r="D506" t="s">
        <v>49</v>
      </c>
      <c r="E506" s="23">
        <v>60440</v>
      </c>
      <c r="F506" s="23">
        <v>60440</v>
      </c>
      <c r="G506" s="9" t="str">
        <f t="shared" si="61"/>
        <v>Below Minimum</v>
      </c>
      <c r="H506" s="24" t="str">
        <f t="shared" si="62"/>
        <v>₦60,000 - ₦69,999</v>
      </c>
      <c r="I506" t="s">
        <v>9</v>
      </c>
      <c r="J506" s="5" t="s">
        <v>10</v>
      </c>
      <c r="K506" s="7">
        <f t="shared" si="63"/>
        <v>5</v>
      </c>
      <c r="L506" s="7">
        <f t="shared" si="64"/>
        <v>0.2</v>
      </c>
      <c r="M506" s="23">
        <f t="shared" si="65"/>
        <v>12088</v>
      </c>
      <c r="N506" s="23">
        <f t="shared" si="66"/>
        <v>72528</v>
      </c>
    </row>
    <row r="507" spans="1:14" x14ac:dyDescent="0.25">
      <c r="A507" t="s">
        <v>519</v>
      </c>
      <c r="B507" t="s">
        <v>7</v>
      </c>
      <c r="C507" t="str">
        <f t="shared" si="69"/>
        <v>Male</v>
      </c>
      <c r="D507" t="s">
        <v>13</v>
      </c>
      <c r="E507" s="23">
        <v>90530</v>
      </c>
      <c r="F507" s="23">
        <v>90530</v>
      </c>
      <c r="G507" s="9" t="str">
        <f t="shared" si="61"/>
        <v>Compliant</v>
      </c>
      <c r="H507" s="24" t="str">
        <f t="shared" si="62"/>
        <v>₦90,000 - ₦99,999</v>
      </c>
      <c r="I507" t="s">
        <v>9</v>
      </c>
      <c r="J507" s="5" t="s">
        <v>50</v>
      </c>
      <c r="K507" s="7">
        <f t="shared" si="63"/>
        <v>1</v>
      </c>
      <c r="L507" s="7">
        <f t="shared" si="64"/>
        <v>0.02</v>
      </c>
      <c r="M507" s="23">
        <f t="shared" si="65"/>
        <v>1810.6000000000001</v>
      </c>
      <c r="N507" s="23">
        <f t="shared" si="66"/>
        <v>92340.6</v>
      </c>
    </row>
    <row r="508" spans="1:14" x14ac:dyDescent="0.25">
      <c r="A508" t="s">
        <v>520</v>
      </c>
      <c r="B508" t="s">
        <v>7</v>
      </c>
      <c r="C508" t="str">
        <f t="shared" si="69"/>
        <v>Male</v>
      </c>
      <c r="D508" t="s">
        <v>41</v>
      </c>
      <c r="E508" s="23">
        <v>67950</v>
      </c>
      <c r="F508" s="23">
        <v>67950</v>
      </c>
      <c r="G508" s="9" t="str">
        <f t="shared" si="61"/>
        <v>Below Minimum</v>
      </c>
      <c r="H508" s="24" t="str">
        <f t="shared" si="62"/>
        <v>₦60,000 - ₦69,999</v>
      </c>
      <c r="I508" t="s">
        <v>20</v>
      </c>
      <c r="J508" s="5" t="s">
        <v>10</v>
      </c>
      <c r="K508" s="7">
        <f t="shared" si="63"/>
        <v>5</v>
      </c>
      <c r="L508" s="7">
        <f t="shared" si="64"/>
        <v>0.2</v>
      </c>
      <c r="M508" s="23">
        <f t="shared" si="65"/>
        <v>13590</v>
      </c>
      <c r="N508" s="23">
        <f t="shared" si="66"/>
        <v>81540</v>
      </c>
    </row>
    <row r="509" spans="1:14" x14ac:dyDescent="0.25">
      <c r="A509" t="s">
        <v>521</v>
      </c>
      <c r="B509" t="s">
        <v>7</v>
      </c>
      <c r="C509" t="str">
        <f t="shared" si="69"/>
        <v>Male</v>
      </c>
      <c r="D509" t="s">
        <v>52</v>
      </c>
      <c r="E509" s="23">
        <v>105120</v>
      </c>
      <c r="F509" s="23">
        <v>105120</v>
      </c>
      <c r="G509" s="9" t="str">
        <f t="shared" si="61"/>
        <v>Compliant</v>
      </c>
      <c r="H509" s="24" t="str">
        <f t="shared" si="62"/>
        <v>₦100,000 - ₦109,999</v>
      </c>
      <c r="I509" t="s">
        <v>20</v>
      </c>
      <c r="J509" s="5" t="s">
        <v>27</v>
      </c>
      <c r="K509" s="7">
        <f t="shared" si="63"/>
        <v>3</v>
      </c>
      <c r="L509" s="7">
        <f t="shared" si="64"/>
        <v>0.1</v>
      </c>
      <c r="M509" s="23">
        <f t="shared" si="65"/>
        <v>10512</v>
      </c>
      <c r="N509" s="23">
        <f t="shared" si="66"/>
        <v>115632</v>
      </c>
    </row>
    <row r="510" spans="1:14" x14ac:dyDescent="0.25">
      <c r="A510" t="s">
        <v>522</v>
      </c>
      <c r="B510" t="s">
        <v>7</v>
      </c>
      <c r="C510" t="str">
        <f t="shared" si="69"/>
        <v>Male</v>
      </c>
      <c r="D510" t="s">
        <v>41</v>
      </c>
      <c r="E510" s="23">
        <v>60570</v>
      </c>
      <c r="F510" s="23">
        <v>60570</v>
      </c>
      <c r="G510" s="9" t="str">
        <f t="shared" si="61"/>
        <v>Below Minimum</v>
      </c>
      <c r="H510" s="24" t="str">
        <f t="shared" si="62"/>
        <v>₦60,000 - ₦69,999</v>
      </c>
      <c r="I510" t="s">
        <v>9</v>
      </c>
      <c r="J510" s="5" t="s">
        <v>14</v>
      </c>
      <c r="K510" s="7">
        <f t="shared" si="63"/>
        <v>4</v>
      </c>
      <c r="L510" s="7">
        <f t="shared" si="64"/>
        <v>0.15</v>
      </c>
      <c r="M510" s="23">
        <f t="shared" si="65"/>
        <v>9085.5</v>
      </c>
      <c r="N510" s="23">
        <f t="shared" si="66"/>
        <v>69655.5</v>
      </c>
    </row>
    <row r="511" spans="1:14" x14ac:dyDescent="0.25">
      <c r="A511" t="s">
        <v>523</v>
      </c>
      <c r="B511" t="s">
        <v>12</v>
      </c>
      <c r="C511" t="str">
        <f t="shared" si="69"/>
        <v>Female</v>
      </c>
      <c r="D511" t="s">
        <v>41</v>
      </c>
      <c r="E511" s="23">
        <v>119110</v>
      </c>
      <c r="F511" s="23">
        <v>119110</v>
      </c>
      <c r="G511" s="9" t="str">
        <f t="shared" si="61"/>
        <v>Compliant</v>
      </c>
      <c r="H511" s="24" t="str">
        <f t="shared" si="62"/>
        <v>₦110,000 - ₦119,999</v>
      </c>
      <c r="I511" t="s">
        <v>20</v>
      </c>
      <c r="J511" s="5" t="s">
        <v>14</v>
      </c>
      <c r="K511" s="7">
        <f t="shared" si="63"/>
        <v>4</v>
      </c>
      <c r="L511" s="7">
        <f t="shared" si="64"/>
        <v>0.15</v>
      </c>
      <c r="M511" s="23">
        <f t="shared" si="65"/>
        <v>17866.5</v>
      </c>
      <c r="N511" s="23">
        <f t="shared" si="66"/>
        <v>136976.5</v>
      </c>
    </row>
    <row r="512" spans="1:14" x14ac:dyDescent="0.25">
      <c r="A512" t="s">
        <v>524</v>
      </c>
      <c r="B512" t="s">
        <v>7</v>
      </c>
      <c r="C512" t="str">
        <f t="shared" si="69"/>
        <v>Male</v>
      </c>
      <c r="D512" t="s">
        <v>30</v>
      </c>
      <c r="E512" s="23">
        <v>104770</v>
      </c>
      <c r="F512" s="23">
        <v>104770</v>
      </c>
      <c r="G512" s="9" t="str">
        <f t="shared" si="61"/>
        <v>Compliant</v>
      </c>
      <c r="H512" s="24" t="str">
        <f t="shared" si="62"/>
        <v>₦100,000 - ₦109,999</v>
      </c>
      <c r="I512" t="s">
        <v>20</v>
      </c>
      <c r="J512" s="5" t="s">
        <v>23</v>
      </c>
      <c r="K512" s="7">
        <f t="shared" si="63"/>
        <v>2</v>
      </c>
      <c r="L512" s="7">
        <f t="shared" si="64"/>
        <v>0.05</v>
      </c>
      <c r="M512" s="23">
        <f t="shared" si="65"/>
        <v>5238.5</v>
      </c>
      <c r="N512" s="23">
        <f t="shared" si="66"/>
        <v>110008.5</v>
      </c>
    </row>
    <row r="513" spans="1:14" x14ac:dyDescent="0.25">
      <c r="A513" t="s">
        <v>525</v>
      </c>
      <c r="B513" t="s">
        <v>7</v>
      </c>
      <c r="C513" t="str">
        <f t="shared" si="69"/>
        <v>Male</v>
      </c>
      <c r="D513" t="s">
        <v>8</v>
      </c>
      <c r="E513" s="23">
        <v>70360</v>
      </c>
      <c r="F513" s="23">
        <v>70360</v>
      </c>
      <c r="G513" s="9" t="str">
        <f t="shared" si="61"/>
        <v>Below Minimum</v>
      </c>
      <c r="H513" s="24" t="str">
        <f t="shared" si="62"/>
        <v>₦70,000 - ₦79,999</v>
      </c>
      <c r="I513" t="s">
        <v>9</v>
      </c>
      <c r="J513" s="5" t="s">
        <v>27</v>
      </c>
      <c r="K513" s="7">
        <f t="shared" si="63"/>
        <v>3</v>
      </c>
      <c r="L513" s="7">
        <f t="shared" si="64"/>
        <v>0.1</v>
      </c>
      <c r="M513" s="23">
        <f t="shared" si="65"/>
        <v>7036</v>
      </c>
      <c r="N513" s="23">
        <f t="shared" si="66"/>
        <v>77396</v>
      </c>
    </row>
    <row r="514" spans="1:14" x14ac:dyDescent="0.25">
      <c r="A514" t="s">
        <v>526</v>
      </c>
      <c r="B514" t="s">
        <v>12</v>
      </c>
      <c r="C514" t="str">
        <f t="shared" si="69"/>
        <v>Female</v>
      </c>
      <c r="D514" t="s">
        <v>22</v>
      </c>
      <c r="E514" s="23">
        <v>45110</v>
      </c>
      <c r="F514" s="23">
        <v>45110</v>
      </c>
      <c r="G514" s="9" t="str">
        <f t="shared" si="61"/>
        <v>Below Minimum</v>
      </c>
      <c r="H514" s="24" t="str">
        <f t="shared" si="62"/>
        <v>₦40,000 - ₦49,999</v>
      </c>
      <c r="I514" t="s">
        <v>16</v>
      </c>
      <c r="J514" s="5" t="s">
        <v>17</v>
      </c>
      <c r="K514" s="7">
        <f t="shared" si="63"/>
        <v>0</v>
      </c>
      <c r="L514" s="7">
        <f t="shared" si="64"/>
        <v>0</v>
      </c>
      <c r="M514" s="23">
        <f t="shared" si="65"/>
        <v>0</v>
      </c>
      <c r="N514" s="23">
        <f t="shared" si="66"/>
        <v>45110</v>
      </c>
    </row>
    <row r="515" spans="1:14" x14ac:dyDescent="0.25">
      <c r="A515" t="s">
        <v>527</v>
      </c>
      <c r="B515" t="s">
        <v>7</v>
      </c>
      <c r="C515" t="s">
        <v>969</v>
      </c>
      <c r="D515" t="s">
        <v>49</v>
      </c>
      <c r="E515" s="23">
        <f>E514</f>
        <v>45110</v>
      </c>
      <c r="F515" s="23">
        <v>45110</v>
      </c>
      <c r="G515" s="9" t="str">
        <f t="shared" ref="G515:G578" si="70">IF(F515&gt;=90000, "Compliant", "Below Minimum")</f>
        <v>Below Minimum</v>
      </c>
      <c r="H515" s="24" t="str">
        <f t="shared" ref="H515:H578" si="71">TEXT(INT(F515/10000)*10000,"₦#,##0") &amp; " - " &amp; TEXT(INT(F515/10000)*10000 + 9999,"₦#,##0")</f>
        <v>₦40,000 - ₦49,999</v>
      </c>
      <c r="I515" t="s">
        <v>16</v>
      </c>
      <c r="J515" t="s">
        <v>50</v>
      </c>
      <c r="K515" s="7">
        <f t="shared" ref="K515:K578" si="72">IF(J515="Very Good", 5,
 IF(J515="Good", 4,
 IF(J515="Average", 3,
 IF(J515="Poor", 2, IF(J515="Very Poor", 1, IF(J515="Not Rated", 0))))))</f>
        <v>1</v>
      </c>
      <c r="L515" s="7">
        <f t="shared" ref="L515:L578" si="73">IF(K515=5, 0.2,
 IF(K515=4, 0.15,
 IF(K515=3, 0.1,
 IF(K515=2, 0.05,
 IF(K515=1, 0.02, IF(K515=0, 0))))))</f>
        <v>0.02</v>
      </c>
      <c r="M515" s="23">
        <f t="shared" ref="M515:M578" si="74">F515*L515</f>
        <v>902.2</v>
      </c>
      <c r="N515" s="23">
        <f t="shared" ref="N515:N578" si="75">F515+M515</f>
        <v>46012.2</v>
      </c>
    </row>
    <row r="516" spans="1:14" x14ac:dyDescent="0.25">
      <c r="A516" t="s">
        <v>528</v>
      </c>
      <c r="B516" t="s">
        <v>12</v>
      </c>
      <c r="C516" t="s">
        <v>969</v>
      </c>
      <c r="D516" t="s">
        <v>49</v>
      </c>
      <c r="E516" s="23">
        <f>E515</f>
        <v>45110</v>
      </c>
      <c r="F516" s="23">
        <v>45110</v>
      </c>
      <c r="G516" s="9" t="str">
        <f t="shared" si="70"/>
        <v>Below Minimum</v>
      </c>
      <c r="H516" s="24" t="str">
        <f t="shared" si="71"/>
        <v>₦40,000 - ₦49,999</v>
      </c>
      <c r="I516" t="s">
        <v>9</v>
      </c>
      <c r="J516" t="s">
        <v>17</v>
      </c>
      <c r="K516" s="7">
        <f t="shared" si="72"/>
        <v>0</v>
      </c>
      <c r="L516" s="7">
        <f t="shared" si="73"/>
        <v>0</v>
      </c>
      <c r="M516" s="23">
        <f t="shared" si="74"/>
        <v>0</v>
      </c>
      <c r="N516" s="23">
        <f t="shared" si="75"/>
        <v>45110</v>
      </c>
    </row>
    <row r="517" spans="1:14" x14ac:dyDescent="0.25">
      <c r="A517" t="s">
        <v>529</v>
      </c>
      <c r="B517" t="s">
        <v>12</v>
      </c>
      <c r="C517" t="str">
        <f t="shared" ref="C517:C561" si="76">IF(OR(B517="", ISBLANK(B517)), "Undisclosed", B517)</f>
        <v>Female</v>
      </c>
      <c r="D517" t="s">
        <v>33</v>
      </c>
      <c r="E517" s="23">
        <v>33630</v>
      </c>
      <c r="F517" s="23">
        <v>33630</v>
      </c>
      <c r="G517" s="9" t="str">
        <f t="shared" si="70"/>
        <v>Below Minimum</v>
      </c>
      <c r="H517" s="24" t="str">
        <f t="shared" si="71"/>
        <v>₦30,000 - ₦39,999</v>
      </c>
      <c r="I517" t="s">
        <v>16</v>
      </c>
      <c r="J517" s="5" t="s">
        <v>23</v>
      </c>
      <c r="K517" s="7">
        <f t="shared" si="72"/>
        <v>2</v>
      </c>
      <c r="L517" s="7">
        <f t="shared" si="73"/>
        <v>0.05</v>
      </c>
      <c r="M517" s="23">
        <f t="shared" si="74"/>
        <v>1681.5</v>
      </c>
      <c r="N517" s="23">
        <f t="shared" si="75"/>
        <v>35311.5</v>
      </c>
    </row>
    <row r="518" spans="1:14" x14ac:dyDescent="0.25">
      <c r="A518" t="s">
        <v>530</v>
      </c>
      <c r="B518" t="s">
        <v>7</v>
      </c>
      <c r="C518" t="str">
        <f t="shared" si="76"/>
        <v>Male</v>
      </c>
      <c r="D518" t="s">
        <v>41</v>
      </c>
      <c r="E518" s="23">
        <v>53870</v>
      </c>
      <c r="F518" s="23">
        <v>53870</v>
      </c>
      <c r="G518" s="9" t="str">
        <f t="shared" si="70"/>
        <v>Below Minimum</v>
      </c>
      <c r="H518" s="24" t="str">
        <f t="shared" si="71"/>
        <v>₦50,000 - ₦59,999</v>
      </c>
      <c r="I518" t="s">
        <v>16</v>
      </c>
      <c r="J518" s="5" t="s">
        <v>14</v>
      </c>
      <c r="K518" s="7">
        <f t="shared" si="72"/>
        <v>4</v>
      </c>
      <c r="L518" s="7">
        <f t="shared" si="73"/>
        <v>0.15</v>
      </c>
      <c r="M518" s="23">
        <f t="shared" si="74"/>
        <v>8080.5</v>
      </c>
      <c r="N518" s="23">
        <f t="shared" si="75"/>
        <v>61950.5</v>
      </c>
    </row>
    <row r="519" spans="1:14" x14ac:dyDescent="0.25">
      <c r="A519" t="s">
        <v>531</v>
      </c>
      <c r="B519" t="s">
        <v>12</v>
      </c>
      <c r="C519" t="str">
        <f t="shared" si="76"/>
        <v>Female</v>
      </c>
      <c r="D519" t="s">
        <v>13</v>
      </c>
      <c r="E519" s="23">
        <v>111190</v>
      </c>
      <c r="F519" s="23">
        <v>111190</v>
      </c>
      <c r="G519" s="9" t="str">
        <f t="shared" si="70"/>
        <v>Compliant</v>
      </c>
      <c r="H519" s="24" t="str">
        <f t="shared" si="71"/>
        <v>₦110,000 - ₦119,999</v>
      </c>
      <c r="I519" t="s">
        <v>9</v>
      </c>
      <c r="J519" s="5" t="s">
        <v>27</v>
      </c>
      <c r="K519" s="7">
        <f t="shared" si="72"/>
        <v>3</v>
      </c>
      <c r="L519" s="7">
        <f t="shared" si="73"/>
        <v>0.1</v>
      </c>
      <c r="M519" s="23">
        <f t="shared" si="74"/>
        <v>11119</v>
      </c>
      <c r="N519" s="23">
        <f t="shared" si="75"/>
        <v>122309</v>
      </c>
    </row>
    <row r="520" spans="1:14" x14ac:dyDescent="0.25">
      <c r="A520" t="s">
        <v>532</v>
      </c>
      <c r="B520" t="s">
        <v>12</v>
      </c>
      <c r="C520" t="str">
        <f t="shared" si="76"/>
        <v>Female</v>
      </c>
      <c r="D520" t="s">
        <v>19</v>
      </c>
      <c r="E520" s="23">
        <v>29970</v>
      </c>
      <c r="F520" s="23">
        <v>29970</v>
      </c>
      <c r="G520" s="9" t="str">
        <f t="shared" si="70"/>
        <v>Below Minimum</v>
      </c>
      <c r="H520" s="24" t="str">
        <f t="shared" si="71"/>
        <v>₦20,000 - ₦29,999</v>
      </c>
      <c r="I520" t="s">
        <v>20</v>
      </c>
      <c r="J520" s="5" t="s">
        <v>27</v>
      </c>
      <c r="K520" s="7">
        <f t="shared" si="72"/>
        <v>3</v>
      </c>
      <c r="L520" s="7">
        <f t="shared" si="73"/>
        <v>0.1</v>
      </c>
      <c r="M520" s="23">
        <f t="shared" si="74"/>
        <v>2997</v>
      </c>
      <c r="N520" s="23">
        <f t="shared" si="75"/>
        <v>32967</v>
      </c>
    </row>
    <row r="521" spans="1:14" x14ac:dyDescent="0.25">
      <c r="A521" t="s">
        <v>533</v>
      </c>
      <c r="B521" t="s">
        <v>7</v>
      </c>
      <c r="C521" t="str">
        <f t="shared" si="76"/>
        <v>Male</v>
      </c>
      <c r="D521" t="s">
        <v>22</v>
      </c>
      <c r="E521" s="23">
        <v>64960</v>
      </c>
      <c r="F521" s="23">
        <v>64960</v>
      </c>
      <c r="G521" s="9" t="str">
        <f t="shared" si="70"/>
        <v>Below Minimum</v>
      </c>
      <c r="H521" s="24" t="str">
        <f t="shared" si="71"/>
        <v>₦60,000 - ₦69,999</v>
      </c>
      <c r="I521" t="s">
        <v>9</v>
      </c>
      <c r="J521" s="5" t="s">
        <v>27</v>
      </c>
      <c r="K521" s="7">
        <f t="shared" si="72"/>
        <v>3</v>
      </c>
      <c r="L521" s="7">
        <f t="shared" si="73"/>
        <v>0.1</v>
      </c>
      <c r="M521" s="23">
        <f t="shared" si="74"/>
        <v>6496</v>
      </c>
      <c r="N521" s="23">
        <f t="shared" si="75"/>
        <v>71456</v>
      </c>
    </row>
    <row r="522" spans="1:14" x14ac:dyDescent="0.25">
      <c r="A522" t="s">
        <v>534</v>
      </c>
      <c r="B522" t="s">
        <v>7</v>
      </c>
      <c r="C522" t="str">
        <f t="shared" si="76"/>
        <v>Male</v>
      </c>
      <c r="D522" t="s">
        <v>36</v>
      </c>
      <c r="E522" s="23">
        <v>111230</v>
      </c>
      <c r="F522" s="23">
        <v>111230</v>
      </c>
      <c r="G522" s="9" t="str">
        <f t="shared" si="70"/>
        <v>Compliant</v>
      </c>
      <c r="H522" s="24" t="str">
        <f t="shared" si="71"/>
        <v>₦110,000 - ₦119,999</v>
      </c>
      <c r="I522" t="s">
        <v>16</v>
      </c>
      <c r="J522" s="5" t="s">
        <v>27</v>
      </c>
      <c r="K522" s="7">
        <f t="shared" si="72"/>
        <v>3</v>
      </c>
      <c r="L522" s="7">
        <f t="shared" si="73"/>
        <v>0.1</v>
      </c>
      <c r="M522" s="23">
        <f t="shared" si="74"/>
        <v>11123</v>
      </c>
      <c r="N522" s="23">
        <f t="shared" si="75"/>
        <v>122353</v>
      </c>
    </row>
    <row r="523" spans="1:14" x14ac:dyDescent="0.25">
      <c r="A523" t="s">
        <v>535</v>
      </c>
      <c r="B523" t="s">
        <v>12</v>
      </c>
      <c r="C523" t="str">
        <f t="shared" si="76"/>
        <v>Female</v>
      </c>
      <c r="D523" t="s">
        <v>8</v>
      </c>
      <c r="E523" s="23">
        <v>99530</v>
      </c>
      <c r="F523" s="23">
        <v>99530</v>
      </c>
      <c r="G523" s="9" t="str">
        <f t="shared" si="70"/>
        <v>Compliant</v>
      </c>
      <c r="H523" s="24" t="str">
        <f t="shared" si="71"/>
        <v>₦90,000 - ₦99,999</v>
      </c>
      <c r="I523" t="s">
        <v>16</v>
      </c>
      <c r="J523" s="5" t="s">
        <v>27</v>
      </c>
      <c r="K523" s="7">
        <f t="shared" si="72"/>
        <v>3</v>
      </c>
      <c r="L523" s="7">
        <f t="shared" si="73"/>
        <v>0.1</v>
      </c>
      <c r="M523" s="23">
        <f t="shared" si="74"/>
        <v>9953</v>
      </c>
      <c r="N523" s="23">
        <f t="shared" si="75"/>
        <v>109483</v>
      </c>
    </row>
    <row r="524" spans="1:14" x14ac:dyDescent="0.25">
      <c r="A524" t="s">
        <v>296</v>
      </c>
      <c r="B524" t="s">
        <v>7</v>
      </c>
      <c r="C524" t="str">
        <f t="shared" si="76"/>
        <v>Male</v>
      </c>
      <c r="D524" t="s">
        <v>33</v>
      </c>
      <c r="E524" s="23">
        <v>90880</v>
      </c>
      <c r="F524" s="23">
        <v>90880</v>
      </c>
      <c r="G524" s="9" t="str">
        <f t="shared" si="70"/>
        <v>Compliant</v>
      </c>
      <c r="H524" s="24" t="str">
        <f t="shared" si="71"/>
        <v>₦90,000 - ₦99,999</v>
      </c>
      <c r="I524" t="s">
        <v>16</v>
      </c>
      <c r="J524" s="5" t="s">
        <v>17</v>
      </c>
      <c r="K524" s="7">
        <f t="shared" si="72"/>
        <v>0</v>
      </c>
      <c r="L524" s="7">
        <f t="shared" si="73"/>
        <v>0</v>
      </c>
      <c r="M524" s="23">
        <f t="shared" si="74"/>
        <v>0</v>
      </c>
      <c r="N524" s="23">
        <f t="shared" si="75"/>
        <v>90880</v>
      </c>
    </row>
    <row r="525" spans="1:14" x14ac:dyDescent="0.25">
      <c r="A525" t="s">
        <v>536</v>
      </c>
      <c r="B525" t="s">
        <v>12</v>
      </c>
      <c r="C525" t="str">
        <f t="shared" si="76"/>
        <v>Female</v>
      </c>
      <c r="D525" t="s">
        <v>49</v>
      </c>
      <c r="E525" s="23">
        <v>35980</v>
      </c>
      <c r="F525" s="23">
        <v>35980</v>
      </c>
      <c r="G525" s="9" t="str">
        <f t="shared" si="70"/>
        <v>Below Minimum</v>
      </c>
      <c r="H525" s="24" t="str">
        <f t="shared" si="71"/>
        <v>₦30,000 - ₦39,999</v>
      </c>
      <c r="I525" t="s">
        <v>9</v>
      </c>
      <c r="J525" s="5" t="s">
        <v>10</v>
      </c>
      <c r="K525" s="7">
        <f t="shared" si="72"/>
        <v>5</v>
      </c>
      <c r="L525" s="7">
        <f t="shared" si="73"/>
        <v>0.2</v>
      </c>
      <c r="M525" s="23">
        <f t="shared" si="74"/>
        <v>7196</v>
      </c>
      <c r="N525" s="23">
        <f t="shared" si="75"/>
        <v>43176</v>
      </c>
    </row>
    <row r="526" spans="1:14" x14ac:dyDescent="0.25">
      <c r="A526" t="s">
        <v>323</v>
      </c>
      <c r="B526" t="s">
        <v>12</v>
      </c>
      <c r="C526" t="str">
        <f t="shared" si="76"/>
        <v>Female</v>
      </c>
      <c r="D526" t="s">
        <v>33</v>
      </c>
      <c r="E526" s="23">
        <v>72500</v>
      </c>
      <c r="F526" s="23">
        <v>72500</v>
      </c>
      <c r="G526" s="9" t="str">
        <f t="shared" si="70"/>
        <v>Below Minimum</v>
      </c>
      <c r="H526" s="24" t="str">
        <f t="shared" si="71"/>
        <v>₦70,000 - ₦79,999</v>
      </c>
      <c r="I526" t="s">
        <v>20</v>
      </c>
      <c r="J526" s="5" t="s">
        <v>14</v>
      </c>
      <c r="K526" s="7">
        <f t="shared" si="72"/>
        <v>4</v>
      </c>
      <c r="L526" s="7">
        <f t="shared" si="73"/>
        <v>0.15</v>
      </c>
      <c r="M526" s="23">
        <f t="shared" si="74"/>
        <v>10875</v>
      </c>
      <c r="N526" s="23">
        <f t="shared" si="75"/>
        <v>83375</v>
      </c>
    </row>
    <row r="527" spans="1:14" x14ac:dyDescent="0.25">
      <c r="A527" t="s">
        <v>537</v>
      </c>
      <c r="B527" t="s">
        <v>7</v>
      </c>
      <c r="C527" t="str">
        <f t="shared" si="76"/>
        <v>Male</v>
      </c>
      <c r="D527" t="s">
        <v>66</v>
      </c>
      <c r="E527" s="23">
        <v>65700</v>
      </c>
      <c r="F527" s="23">
        <v>65700</v>
      </c>
      <c r="G527" s="9" t="str">
        <f t="shared" si="70"/>
        <v>Below Minimum</v>
      </c>
      <c r="H527" s="24" t="str">
        <f t="shared" si="71"/>
        <v>₦60,000 - ₦69,999</v>
      </c>
      <c r="I527" t="s">
        <v>16</v>
      </c>
      <c r="J527" s="5" t="s">
        <v>50</v>
      </c>
      <c r="K527" s="7">
        <f t="shared" si="72"/>
        <v>1</v>
      </c>
      <c r="L527" s="7">
        <f t="shared" si="73"/>
        <v>0.02</v>
      </c>
      <c r="M527" s="23">
        <f t="shared" si="74"/>
        <v>1314</v>
      </c>
      <c r="N527" s="23">
        <f t="shared" si="75"/>
        <v>67014</v>
      </c>
    </row>
    <row r="528" spans="1:14" x14ac:dyDescent="0.25">
      <c r="A528" t="s">
        <v>538</v>
      </c>
      <c r="B528" t="s">
        <v>12</v>
      </c>
      <c r="C528" t="str">
        <f t="shared" si="76"/>
        <v>Female</v>
      </c>
      <c r="D528" t="s">
        <v>30</v>
      </c>
      <c r="E528" s="23">
        <v>109170</v>
      </c>
      <c r="F528" s="23">
        <v>109170</v>
      </c>
      <c r="G528" s="9" t="str">
        <f t="shared" si="70"/>
        <v>Compliant</v>
      </c>
      <c r="H528" s="24" t="str">
        <f t="shared" si="71"/>
        <v>₦100,000 - ₦109,999</v>
      </c>
      <c r="I528" t="s">
        <v>9</v>
      </c>
      <c r="J528" s="5" t="s">
        <v>14</v>
      </c>
      <c r="K528" s="7">
        <f t="shared" si="72"/>
        <v>4</v>
      </c>
      <c r="L528" s="7">
        <f t="shared" si="73"/>
        <v>0.15</v>
      </c>
      <c r="M528" s="23">
        <f t="shared" si="74"/>
        <v>16375.5</v>
      </c>
      <c r="N528" s="23">
        <f t="shared" si="75"/>
        <v>125545.5</v>
      </c>
    </row>
    <row r="529" spans="1:14" x14ac:dyDescent="0.25">
      <c r="A529" t="s">
        <v>539</v>
      </c>
      <c r="B529" t="s">
        <v>7</v>
      </c>
      <c r="C529" t="str">
        <f t="shared" si="76"/>
        <v>Male</v>
      </c>
      <c r="D529" t="s">
        <v>22</v>
      </c>
      <c r="E529" s="23">
        <v>95020</v>
      </c>
      <c r="F529" s="23">
        <v>95020</v>
      </c>
      <c r="G529" s="9" t="str">
        <f t="shared" si="70"/>
        <v>Compliant</v>
      </c>
      <c r="H529" s="24" t="str">
        <f t="shared" si="71"/>
        <v>₦90,000 - ₦99,999</v>
      </c>
      <c r="I529" t="s">
        <v>9</v>
      </c>
      <c r="J529" s="5" t="s">
        <v>27</v>
      </c>
      <c r="K529" s="7">
        <f t="shared" si="72"/>
        <v>3</v>
      </c>
      <c r="L529" s="7">
        <f t="shared" si="73"/>
        <v>0.1</v>
      </c>
      <c r="M529" s="23">
        <f t="shared" si="74"/>
        <v>9502</v>
      </c>
      <c r="N529" s="23">
        <f t="shared" si="75"/>
        <v>104522</v>
      </c>
    </row>
    <row r="530" spans="1:14" x14ac:dyDescent="0.25">
      <c r="A530" t="s">
        <v>175</v>
      </c>
      <c r="B530" t="s">
        <v>12</v>
      </c>
      <c r="C530" t="str">
        <f t="shared" si="76"/>
        <v>Female</v>
      </c>
      <c r="D530" t="s">
        <v>36</v>
      </c>
      <c r="E530" s="23">
        <v>72500</v>
      </c>
      <c r="F530" s="23">
        <v>72500</v>
      </c>
      <c r="G530" s="9" t="str">
        <f t="shared" si="70"/>
        <v>Below Minimum</v>
      </c>
      <c r="H530" s="24" t="str">
        <f t="shared" si="71"/>
        <v>₦70,000 - ₦79,999</v>
      </c>
      <c r="I530" t="s">
        <v>16</v>
      </c>
      <c r="J530" s="5" t="s">
        <v>23</v>
      </c>
      <c r="K530" s="7">
        <f t="shared" si="72"/>
        <v>2</v>
      </c>
      <c r="L530" s="7">
        <f t="shared" si="73"/>
        <v>0.05</v>
      </c>
      <c r="M530" s="23">
        <f t="shared" si="74"/>
        <v>3625</v>
      </c>
      <c r="N530" s="23">
        <f t="shared" si="75"/>
        <v>76125</v>
      </c>
    </row>
    <row r="531" spans="1:14" x14ac:dyDescent="0.25">
      <c r="A531" t="s">
        <v>540</v>
      </c>
      <c r="B531" t="s">
        <v>12</v>
      </c>
      <c r="C531" t="str">
        <f t="shared" si="76"/>
        <v>Female</v>
      </c>
      <c r="D531" t="s">
        <v>36</v>
      </c>
      <c r="E531" s="23">
        <v>87290</v>
      </c>
      <c r="F531" s="23">
        <v>87290</v>
      </c>
      <c r="G531" s="9" t="str">
        <f t="shared" si="70"/>
        <v>Below Minimum</v>
      </c>
      <c r="H531" s="24" t="str">
        <f t="shared" si="71"/>
        <v>₦80,000 - ₦89,999</v>
      </c>
      <c r="I531" t="s">
        <v>20</v>
      </c>
      <c r="J531" s="5" t="s">
        <v>14</v>
      </c>
      <c r="K531" s="7">
        <f t="shared" si="72"/>
        <v>4</v>
      </c>
      <c r="L531" s="7">
        <f t="shared" si="73"/>
        <v>0.15</v>
      </c>
      <c r="M531" s="23">
        <f t="shared" si="74"/>
        <v>13093.5</v>
      </c>
      <c r="N531" s="23">
        <f t="shared" si="75"/>
        <v>100383.5</v>
      </c>
    </row>
    <row r="532" spans="1:14" x14ac:dyDescent="0.25">
      <c r="A532" t="s">
        <v>541</v>
      </c>
      <c r="B532" t="s">
        <v>12</v>
      </c>
      <c r="C532" t="str">
        <f t="shared" si="76"/>
        <v>Female</v>
      </c>
      <c r="D532" t="s">
        <v>13</v>
      </c>
      <c r="E532" s="23">
        <v>97110</v>
      </c>
      <c r="F532" s="23">
        <v>97110</v>
      </c>
      <c r="G532" s="9" t="str">
        <f t="shared" si="70"/>
        <v>Compliant</v>
      </c>
      <c r="H532" s="24" t="str">
        <f t="shared" si="71"/>
        <v>₦90,000 - ₦99,999</v>
      </c>
      <c r="I532" t="s">
        <v>16</v>
      </c>
      <c r="J532" s="5" t="s">
        <v>27</v>
      </c>
      <c r="K532" s="7">
        <f t="shared" si="72"/>
        <v>3</v>
      </c>
      <c r="L532" s="7">
        <f t="shared" si="73"/>
        <v>0.1</v>
      </c>
      <c r="M532" s="23">
        <f t="shared" si="74"/>
        <v>9711</v>
      </c>
      <c r="N532" s="23">
        <f t="shared" si="75"/>
        <v>106821</v>
      </c>
    </row>
    <row r="533" spans="1:14" x14ac:dyDescent="0.25">
      <c r="A533" t="s">
        <v>542</v>
      </c>
      <c r="B533" t="s">
        <v>12</v>
      </c>
      <c r="C533" t="str">
        <f t="shared" si="76"/>
        <v>Female</v>
      </c>
      <c r="D533" t="s">
        <v>49</v>
      </c>
      <c r="E533" s="23">
        <v>59430</v>
      </c>
      <c r="F533" s="23">
        <v>59430</v>
      </c>
      <c r="G533" s="9" t="str">
        <f t="shared" si="70"/>
        <v>Below Minimum</v>
      </c>
      <c r="H533" s="24" t="str">
        <f t="shared" si="71"/>
        <v>₦50,000 - ₦59,999</v>
      </c>
      <c r="I533" t="s">
        <v>9</v>
      </c>
      <c r="J533" s="5" t="s">
        <v>27</v>
      </c>
      <c r="K533" s="7">
        <f t="shared" si="72"/>
        <v>3</v>
      </c>
      <c r="L533" s="7">
        <f t="shared" si="73"/>
        <v>0.1</v>
      </c>
      <c r="M533" s="23">
        <f t="shared" si="74"/>
        <v>5943</v>
      </c>
      <c r="N533" s="23">
        <f t="shared" si="75"/>
        <v>65373</v>
      </c>
    </row>
    <row r="534" spans="1:14" x14ac:dyDescent="0.25">
      <c r="A534" t="s">
        <v>543</v>
      </c>
      <c r="B534" t="s">
        <v>7</v>
      </c>
      <c r="C534" t="str">
        <f t="shared" si="76"/>
        <v>Male</v>
      </c>
      <c r="D534" t="s">
        <v>66</v>
      </c>
      <c r="E534" s="23">
        <v>112120</v>
      </c>
      <c r="F534" s="23">
        <v>112120</v>
      </c>
      <c r="G534" s="9" t="str">
        <f t="shared" si="70"/>
        <v>Compliant</v>
      </c>
      <c r="H534" s="24" t="str">
        <f t="shared" si="71"/>
        <v>₦110,000 - ₦119,999</v>
      </c>
      <c r="I534" t="s">
        <v>9</v>
      </c>
      <c r="J534" s="5" t="s">
        <v>27</v>
      </c>
      <c r="K534" s="7">
        <f t="shared" si="72"/>
        <v>3</v>
      </c>
      <c r="L534" s="7">
        <f t="shared" si="73"/>
        <v>0.1</v>
      </c>
      <c r="M534" s="23">
        <f t="shared" si="74"/>
        <v>11212</v>
      </c>
      <c r="N534" s="23">
        <f t="shared" si="75"/>
        <v>123332</v>
      </c>
    </row>
    <row r="535" spans="1:14" x14ac:dyDescent="0.25">
      <c r="A535" t="s">
        <v>544</v>
      </c>
      <c r="B535" t="s">
        <v>7</v>
      </c>
      <c r="C535" t="str">
        <f t="shared" si="76"/>
        <v>Male</v>
      </c>
      <c r="D535" t="s">
        <v>49</v>
      </c>
      <c r="E535" s="23">
        <v>28160</v>
      </c>
      <c r="F535" s="23">
        <v>28160</v>
      </c>
      <c r="G535" s="9" t="str">
        <f t="shared" si="70"/>
        <v>Below Minimum</v>
      </c>
      <c r="H535" s="24" t="str">
        <f t="shared" si="71"/>
        <v>₦20,000 - ₦29,999</v>
      </c>
      <c r="I535" t="s">
        <v>16</v>
      </c>
      <c r="J535" s="5" t="s">
        <v>17</v>
      </c>
      <c r="K535" s="7">
        <f t="shared" si="72"/>
        <v>0</v>
      </c>
      <c r="L535" s="7">
        <f t="shared" si="73"/>
        <v>0</v>
      </c>
      <c r="M535" s="23">
        <f t="shared" si="74"/>
        <v>0</v>
      </c>
      <c r="N535" s="23">
        <f t="shared" si="75"/>
        <v>28160</v>
      </c>
    </row>
    <row r="536" spans="1:14" x14ac:dyDescent="0.25">
      <c r="A536" t="s">
        <v>545</v>
      </c>
      <c r="B536" t="s">
        <v>12</v>
      </c>
      <c r="C536" t="str">
        <f t="shared" si="76"/>
        <v>Female</v>
      </c>
      <c r="D536" t="s">
        <v>19</v>
      </c>
      <c r="E536" s="23">
        <v>75870</v>
      </c>
      <c r="F536" s="23">
        <v>75870</v>
      </c>
      <c r="G536" s="9" t="str">
        <f t="shared" si="70"/>
        <v>Below Minimum</v>
      </c>
      <c r="H536" s="24" t="str">
        <f t="shared" si="71"/>
        <v>₦70,000 - ₦79,999</v>
      </c>
      <c r="I536" t="s">
        <v>9</v>
      </c>
      <c r="J536" s="5" t="s">
        <v>27</v>
      </c>
      <c r="K536" s="7">
        <f t="shared" si="72"/>
        <v>3</v>
      </c>
      <c r="L536" s="7">
        <f t="shared" si="73"/>
        <v>0.1</v>
      </c>
      <c r="M536" s="23">
        <f t="shared" si="74"/>
        <v>7587</v>
      </c>
      <c r="N536" s="23">
        <f t="shared" si="75"/>
        <v>83457</v>
      </c>
    </row>
    <row r="537" spans="1:14" x14ac:dyDescent="0.25">
      <c r="A537" t="s">
        <v>546</v>
      </c>
      <c r="B537" t="s">
        <v>12</v>
      </c>
      <c r="C537" t="str">
        <f t="shared" si="76"/>
        <v>Female</v>
      </c>
      <c r="D537" t="s">
        <v>22</v>
      </c>
      <c r="E537" s="23">
        <v>93270</v>
      </c>
      <c r="F537" s="23">
        <v>93270</v>
      </c>
      <c r="G537" s="9" t="str">
        <f t="shared" si="70"/>
        <v>Compliant</v>
      </c>
      <c r="H537" s="24" t="str">
        <f t="shared" si="71"/>
        <v>₦90,000 - ₦99,999</v>
      </c>
      <c r="I537" t="s">
        <v>9</v>
      </c>
      <c r="J537" s="5" t="s">
        <v>27</v>
      </c>
      <c r="K537" s="7">
        <f t="shared" si="72"/>
        <v>3</v>
      </c>
      <c r="L537" s="7">
        <f t="shared" si="73"/>
        <v>0.1</v>
      </c>
      <c r="M537" s="23">
        <f t="shared" si="74"/>
        <v>9327</v>
      </c>
      <c r="N537" s="23">
        <f t="shared" si="75"/>
        <v>102597</v>
      </c>
    </row>
    <row r="538" spans="1:14" x14ac:dyDescent="0.25">
      <c r="A538" t="s">
        <v>547</v>
      </c>
      <c r="B538" t="s">
        <v>12</v>
      </c>
      <c r="C538" t="str">
        <f t="shared" si="76"/>
        <v>Female</v>
      </c>
      <c r="D538" t="s">
        <v>41</v>
      </c>
      <c r="E538" s="23">
        <v>42730</v>
      </c>
      <c r="F538" s="23">
        <v>42730</v>
      </c>
      <c r="G538" s="9" t="str">
        <f t="shared" si="70"/>
        <v>Below Minimum</v>
      </c>
      <c r="H538" s="24" t="str">
        <f t="shared" si="71"/>
        <v>₦40,000 - ₦49,999</v>
      </c>
      <c r="I538" t="s">
        <v>9</v>
      </c>
      <c r="J538" s="5" t="s">
        <v>27</v>
      </c>
      <c r="K538" s="7">
        <f t="shared" si="72"/>
        <v>3</v>
      </c>
      <c r="L538" s="7">
        <f t="shared" si="73"/>
        <v>0.1</v>
      </c>
      <c r="M538" s="23">
        <f t="shared" si="74"/>
        <v>4273</v>
      </c>
      <c r="N538" s="23">
        <f t="shared" si="75"/>
        <v>47003</v>
      </c>
    </row>
    <row r="539" spans="1:14" x14ac:dyDescent="0.25">
      <c r="A539" t="s">
        <v>548</v>
      </c>
      <c r="B539" t="s">
        <v>12</v>
      </c>
      <c r="C539" t="str">
        <f t="shared" si="76"/>
        <v>Female</v>
      </c>
      <c r="D539" t="s">
        <v>30</v>
      </c>
      <c r="E539" s="23">
        <v>80610</v>
      </c>
      <c r="F539" s="23">
        <v>80610</v>
      </c>
      <c r="G539" s="9" t="str">
        <f t="shared" si="70"/>
        <v>Below Minimum</v>
      </c>
      <c r="H539" s="24" t="str">
        <f t="shared" si="71"/>
        <v>₦80,000 - ₦89,999</v>
      </c>
      <c r="I539" t="s">
        <v>16</v>
      </c>
      <c r="J539" s="5" t="s">
        <v>27</v>
      </c>
      <c r="K539" s="7">
        <f t="shared" si="72"/>
        <v>3</v>
      </c>
      <c r="L539" s="7">
        <f t="shared" si="73"/>
        <v>0.1</v>
      </c>
      <c r="M539" s="23">
        <f t="shared" si="74"/>
        <v>8061</v>
      </c>
      <c r="N539" s="23">
        <f t="shared" si="75"/>
        <v>88671</v>
      </c>
    </row>
    <row r="540" spans="1:14" x14ac:dyDescent="0.25">
      <c r="A540" t="s">
        <v>549</v>
      </c>
      <c r="B540" t="s">
        <v>12</v>
      </c>
      <c r="C540" t="str">
        <f t="shared" si="76"/>
        <v>Female</v>
      </c>
      <c r="D540" t="s">
        <v>30</v>
      </c>
      <c r="E540" s="23">
        <v>69060</v>
      </c>
      <c r="F540" s="23">
        <v>69060</v>
      </c>
      <c r="G540" s="9" t="str">
        <f t="shared" si="70"/>
        <v>Below Minimum</v>
      </c>
      <c r="H540" s="24" t="str">
        <f t="shared" si="71"/>
        <v>₦60,000 - ₦69,999</v>
      </c>
      <c r="I540" t="s">
        <v>9</v>
      </c>
      <c r="J540" s="5" t="s">
        <v>50</v>
      </c>
      <c r="K540" s="7">
        <f t="shared" si="72"/>
        <v>1</v>
      </c>
      <c r="L540" s="7">
        <f t="shared" si="73"/>
        <v>0.02</v>
      </c>
      <c r="M540" s="23">
        <f t="shared" si="74"/>
        <v>1381.2</v>
      </c>
      <c r="N540" s="23">
        <f t="shared" si="75"/>
        <v>70441.2</v>
      </c>
    </row>
    <row r="541" spans="1:14" x14ac:dyDescent="0.25">
      <c r="A541" t="s">
        <v>550</v>
      </c>
      <c r="B541" t="s">
        <v>7</v>
      </c>
      <c r="C541" t="str">
        <f t="shared" si="76"/>
        <v>Male</v>
      </c>
      <c r="D541" t="s">
        <v>36</v>
      </c>
      <c r="E541" s="23">
        <v>31280</v>
      </c>
      <c r="F541" s="23">
        <v>31280</v>
      </c>
      <c r="G541" s="9" t="str">
        <f t="shared" si="70"/>
        <v>Below Minimum</v>
      </c>
      <c r="H541" s="24" t="str">
        <f t="shared" si="71"/>
        <v>₦30,000 - ₦39,999</v>
      </c>
      <c r="I541" t="s">
        <v>16</v>
      </c>
      <c r="J541" s="5" t="s">
        <v>27</v>
      </c>
      <c r="K541" s="7">
        <f t="shared" si="72"/>
        <v>3</v>
      </c>
      <c r="L541" s="7">
        <f t="shared" si="73"/>
        <v>0.1</v>
      </c>
      <c r="M541" s="23">
        <f t="shared" si="74"/>
        <v>3128</v>
      </c>
      <c r="N541" s="23">
        <f t="shared" si="75"/>
        <v>34408</v>
      </c>
    </row>
    <row r="542" spans="1:14" x14ac:dyDescent="0.25">
      <c r="A542" t="s">
        <v>551</v>
      </c>
      <c r="B542" t="s">
        <v>7</v>
      </c>
      <c r="C542" t="str">
        <f t="shared" si="76"/>
        <v>Male</v>
      </c>
      <c r="D542" t="s">
        <v>33</v>
      </c>
      <c r="E542" s="23">
        <v>96610</v>
      </c>
      <c r="F542" s="23">
        <v>96610</v>
      </c>
      <c r="G542" s="9" t="str">
        <f t="shared" si="70"/>
        <v>Compliant</v>
      </c>
      <c r="H542" s="24" t="str">
        <f t="shared" si="71"/>
        <v>₦90,000 - ₦99,999</v>
      </c>
      <c r="I542" t="s">
        <v>20</v>
      </c>
      <c r="J542" s="5" t="s">
        <v>10</v>
      </c>
      <c r="K542" s="7">
        <f t="shared" si="72"/>
        <v>5</v>
      </c>
      <c r="L542" s="7">
        <f t="shared" si="73"/>
        <v>0.2</v>
      </c>
      <c r="M542" s="23">
        <f t="shared" si="74"/>
        <v>19322</v>
      </c>
      <c r="N542" s="23">
        <f t="shared" si="75"/>
        <v>115932</v>
      </c>
    </row>
    <row r="543" spans="1:14" x14ac:dyDescent="0.25">
      <c r="A543" t="s">
        <v>552</v>
      </c>
      <c r="B543" t="s">
        <v>12</v>
      </c>
      <c r="C543" t="str">
        <f t="shared" si="76"/>
        <v>Female</v>
      </c>
      <c r="D543" t="s">
        <v>33</v>
      </c>
      <c r="E543" s="23">
        <v>37020</v>
      </c>
      <c r="F543" s="23">
        <v>37020</v>
      </c>
      <c r="G543" s="9" t="str">
        <f t="shared" si="70"/>
        <v>Below Minimum</v>
      </c>
      <c r="H543" s="24" t="str">
        <f t="shared" si="71"/>
        <v>₦30,000 - ₦39,999</v>
      </c>
      <c r="I543" t="s">
        <v>20</v>
      </c>
      <c r="J543" s="5" t="s">
        <v>27</v>
      </c>
      <c r="K543" s="7">
        <f t="shared" si="72"/>
        <v>3</v>
      </c>
      <c r="L543" s="7">
        <f t="shared" si="73"/>
        <v>0.1</v>
      </c>
      <c r="M543" s="23">
        <f t="shared" si="74"/>
        <v>3702</v>
      </c>
      <c r="N543" s="23">
        <f t="shared" si="75"/>
        <v>40722</v>
      </c>
    </row>
    <row r="544" spans="1:14" x14ac:dyDescent="0.25">
      <c r="A544" t="s">
        <v>553</v>
      </c>
      <c r="B544" t="s">
        <v>7</v>
      </c>
      <c r="C544" t="str">
        <f t="shared" si="76"/>
        <v>Male</v>
      </c>
      <c r="D544" t="s">
        <v>41</v>
      </c>
      <c r="E544" s="23">
        <v>54970</v>
      </c>
      <c r="F544" s="23">
        <v>54970</v>
      </c>
      <c r="G544" s="9" t="str">
        <f t="shared" si="70"/>
        <v>Below Minimum</v>
      </c>
      <c r="H544" s="24" t="str">
        <f t="shared" si="71"/>
        <v>₦50,000 - ₦59,999</v>
      </c>
      <c r="I544" t="s">
        <v>9</v>
      </c>
      <c r="J544" s="5" t="s">
        <v>27</v>
      </c>
      <c r="K544" s="7">
        <f t="shared" si="72"/>
        <v>3</v>
      </c>
      <c r="L544" s="7">
        <f t="shared" si="73"/>
        <v>0.1</v>
      </c>
      <c r="M544" s="23">
        <f t="shared" si="74"/>
        <v>5497</v>
      </c>
      <c r="N544" s="23">
        <f t="shared" si="75"/>
        <v>60467</v>
      </c>
    </row>
    <row r="545" spans="1:14" x14ac:dyDescent="0.25">
      <c r="A545" t="s">
        <v>554</v>
      </c>
      <c r="B545" t="s">
        <v>7</v>
      </c>
      <c r="C545" t="str">
        <f t="shared" si="76"/>
        <v>Male</v>
      </c>
      <c r="D545" t="s">
        <v>30</v>
      </c>
      <c r="E545" s="23">
        <v>41910</v>
      </c>
      <c r="F545" s="23">
        <v>41910</v>
      </c>
      <c r="G545" s="9" t="str">
        <f t="shared" si="70"/>
        <v>Below Minimum</v>
      </c>
      <c r="H545" s="24" t="str">
        <f t="shared" si="71"/>
        <v>₦40,000 - ₦49,999</v>
      </c>
      <c r="I545" t="s">
        <v>9</v>
      </c>
      <c r="J545" s="5" t="s">
        <v>23</v>
      </c>
      <c r="K545" s="7">
        <f t="shared" si="72"/>
        <v>2</v>
      </c>
      <c r="L545" s="7">
        <f t="shared" si="73"/>
        <v>0.05</v>
      </c>
      <c r="M545" s="23">
        <f t="shared" si="74"/>
        <v>2095.5</v>
      </c>
      <c r="N545" s="23">
        <f t="shared" si="75"/>
        <v>44005.5</v>
      </c>
    </row>
    <row r="546" spans="1:14" x14ac:dyDescent="0.25">
      <c r="A546" t="s">
        <v>555</v>
      </c>
      <c r="B546" t="s">
        <v>7</v>
      </c>
      <c r="C546" t="str">
        <f t="shared" si="76"/>
        <v>Male</v>
      </c>
      <c r="D546" t="s">
        <v>22</v>
      </c>
      <c r="E546" s="23">
        <v>116970</v>
      </c>
      <c r="F546" s="23">
        <v>116970</v>
      </c>
      <c r="G546" s="9" t="str">
        <f t="shared" si="70"/>
        <v>Compliant</v>
      </c>
      <c r="H546" s="24" t="str">
        <f t="shared" si="71"/>
        <v>₦110,000 - ₦119,999</v>
      </c>
      <c r="I546" t="s">
        <v>16</v>
      </c>
      <c r="J546" s="5" t="s">
        <v>10</v>
      </c>
      <c r="K546" s="7">
        <f t="shared" si="72"/>
        <v>5</v>
      </c>
      <c r="L546" s="7">
        <f t="shared" si="73"/>
        <v>0.2</v>
      </c>
      <c r="M546" s="23">
        <f t="shared" si="74"/>
        <v>23394</v>
      </c>
      <c r="N546" s="23">
        <f t="shared" si="75"/>
        <v>140364</v>
      </c>
    </row>
    <row r="547" spans="1:14" x14ac:dyDescent="0.25">
      <c r="A547" t="s">
        <v>507</v>
      </c>
      <c r="B547" t="s">
        <v>12</v>
      </c>
      <c r="C547" t="str">
        <f t="shared" si="76"/>
        <v>Female</v>
      </c>
      <c r="D547" t="s">
        <v>22</v>
      </c>
      <c r="E547" s="23">
        <v>88030</v>
      </c>
      <c r="F547" s="23">
        <v>88030</v>
      </c>
      <c r="G547" s="9" t="str">
        <f t="shared" si="70"/>
        <v>Below Minimum</v>
      </c>
      <c r="H547" s="24" t="str">
        <f t="shared" si="71"/>
        <v>₦80,000 - ₦89,999</v>
      </c>
      <c r="I547" t="s">
        <v>20</v>
      </c>
      <c r="J547" s="5" t="s">
        <v>10</v>
      </c>
      <c r="K547" s="7">
        <f t="shared" si="72"/>
        <v>5</v>
      </c>
      <c r="L547" s="7">
        <f t="shared" si="73"/>
        <v>0.2</v>
      </c>
      <c r="M547" s="23">
        <f t="shared" si="74"/>
        <v>17606</v>
      </c>
      <c r="N547" s="23">
        <f t="shared" si="75"/>
        <v>105636</v>
      </c>
    </row>
    <row r="548" spans="1:14" x14ac:dyDescent="0.25">
      <c r="A548" t="s">
        <v>556</v>
      </c>
      <c r="B548" t="s">
        <v>12</v>
      </c>
      <c r="C548" t="str">
        <f t="shared" si="76"/>
        <v>Female</v>
      </c>
      <c r="D548" t="s">
        <v>26</v>
      </c>
      <c r="E548" s="23">
        <v>86390</v>
      </c>
      <c r="F548" s="23">
        <v>86390</v>
      </c>
      <c r="G548" s="9" t="str">
        <f t="shared" si="70"/>
        <v>Below Minimum</v>
      </c>
      <c r="H548" s="24" t="str">
        <f t="shared" si="71"/>
        <v>₦80,000 - ₦89,999</v>
      </c>
      <c r="I548" t="s">
        <v>16</v>
      </c>
      <c r="J548" s="5" t="s">
        <v>14</v>
      </c>
      <c r="K548" s="7">
        <f t="shared" si="72"/>
        <v>4</v>
      </c>
      <c r="L548" s="7">
        <f t="shared" si="73"/>
        <v>0.15</v>
      </c>
      <c r="M548" s="23">
        <f t="shared" si="74"/>
        <v>12958.5</v>
      </c>
      <c r="N548" s="23">
        <f t="shared" si="75"/>
        <v>99348.5</v>
      </c>
    </row>
    <row r="549" spans="1:14" x14ac:dyDescent="0.25">
      <c r="A549" t="s">
        <v>557</v>
      </c>
      <c r="B549" t="s">
        <v>7</v>
      </c>
      <c r="C549" t="str">
        <f t="shared" si="76"/>
        <v>Male</v>
      </c>
      <c r="D549" t="s">
        <v>30</v>
      </c>
      <c r="E549" s="23">
        <v>81150</v>
      </c>
      <c r="F549" s="23">
        <v>81150</v>
      </c>
      <c r="G549" s="9" t="str">
        <f t="shared" si="70"/>
        <v>Below Minimum</v>
      </c>
      <c r="H549" s="24" t="str">
        <f t="shared" si="71"/>
        <v>₦80,000 - ₦89,999</v>
      </c>
      <c r="I549" t="s">
        <v>16</v>
      </c>
      <c r="J549" s="5" t="s">
        <v>17</v>
      </c>
      <c r="K549" s="7">
        <f t="shared" si="72"/>
        <v>0</v>
      </c>
      <c r="L549" s="7">
        <f t="shared" si="73"/>
        <v>0</v>
      </c>
      <c r="M549" s="23">
        <f t="shared" si="74"/>
        <v>0</v>
      </c>
      <c r="N549" s="23">
        <f t="shared" si="75"/>
        <v>81150</v>
      </c>
    </row>
    <row r="550" spans="1:14" x14ac:dyDescent="0.25">
      <c r="A550" t="s">
        <v>558</v>
      </c>
      <c r="B550" t="s">
        <v>12</v>
      </c>
      <c r="C550" t="str">
        <f t="shared" si="76"/>
        <v>Female</v>
      </c>
      <c r="D550" t="s">
        <v>52</v>
      </c>
      <c r="E550" s="23">
        <v>71820</v>
      </c>
      <c r="F550" s="23">
        <v>71820</v>
      </c>
      <c r="G550" s="9" t="str">
        <f t="shared" si="70"/>
        <v>Below Minimum</v>
      </c>
      <c r="H550" s="24" t="str">
        <f t="shared" si="71"/>
        <v>₦70,000 - ₦79,999</v>
      </c>
      <c r="I550" t="s">
        <v>20</v>
      </c>
      <c r="J550" s="5" t="s">
        <v>27</v>
      </c>
      <c r="K550" s="7">
        <f t="shared" si="72"/>
        <v>3</v>
      </c>
      <c r="L550" s="7">
        <f t="shared" si="73"/>
        <v>0.1</v>
      </c>
      <c r="M550" s="23">
        <f t="shared" si="74"/>
        <v>7182</v>
      </c>
      <c r="N550" s="23">
        <f t="shared" si="75"/>
        <v>79002</v>
      </c>
    </row>
    <row r="551" spans="1:14" x14ac:dyDescent="0.25">
      <c r="A551" t="s">
        <v>559</v>
      </c>
      <c r="B551" t="s">
        <v>7</v>
      </c>
      <c r="C551" t="str">
        <f t="shared" si="76"/>
        <v>Male</v>
      </c>
      <c r="D551" t="s">
        <v>49</v>
      </c>
      <c r="E551" s="23">
        <v>85460</v>
      </c>
      <c r="F551" s="23">
        <v>85460</v>
      </c>
      <c r="G551" s="9" t="str">
        <f t="shared" si="70"/>
        <v>Below Minimum</v>
      </c>
      <c r="H551" s="24" t="str">
        <f t="shared" si="71"/>
        <v>₦80,000 - ₦89,999</v>
      </c>
      <c r="I551" t="s">
        <v>20</v>
      </c>
      <c r="J551" s="5" t="s">
        <v>27</v>
      </c>
      <c r="K551" s="7">
        <f t="shared" si="72"/>
        <v>3</v>
      </c>
      <c r="L551" s="7">
        <f t="shared" si="73"/>
        <v>0.1</v>
      </c>
      <c r="M551" s="23">
        <f t="shared" si="74"/>
        <v>8546</v>
      </c>
      <c r="N551" s="23">
        <f t="shared" si="75"/>
        <v>94006</v>
      </c>
    </row>
    <row r="552" spans="1:14" x14ac:dyDescent="0.25">
      <c r="A552" t="s">
        <v>560</v>
      </c>
      <c r="B552" t="s">
        <v>12</v>
      </c>
      <c r="C552" t="str">
        <f t="shared" si="76"/>
        <v>Female</v>
      </c>
      <c r="D552" t="s">
        <v>33</v>
      </c>
      <c r="E552" s="23">
        <v>91190</v>
      </c>
      <c r="F552" s="23">
        <v>91190</v>
      </c>
      <c r="G552" s="9" t="str">
        <f t="shared" si="70"/>
        <v>Compliant</v>
      </c>
      <c r="H552" s="24" t="str">
        <f t="shared" si="71"/>
        <v>₦90,000 - ₦99,999</v>
      </c>
      <c r="I552" t="s">
        <v>9</v>
      </c>
      <c r="J552" s="5" t="s">
        <v>23</v>
      </c>
      <c r="K552" s="7">
        <f t="shared" si="72"/>
        <v>2</v>
      </c>
      <c r="L552" s="7">
        <f t="shared" si="73"/>
        <v>0.05</v>
      </c>
      <c r="M552" s="23">
        <f t="shared" si="74"/>
        <v>4559.5</v>
      </c>
      <c r="N552" s="23">
        <f t="shared" si="75"/>
        <v>95749.5</v>
      </c>
    </row>
    <row r="553" spans="1:14" x14ac:dyDescent="0.25">
      <c r="A553" t="s">
        <v>561</v>
      </c>
      <c r="B553" t="s">
        <v>969</v>
      </c>
      <c r="C553" t="str">
        <f t="shared" si="76"/>
        <v>Undisclosed</v>
      </c>
      <c r="D553" t="s">
        <v>22</v>
      </c>
      <c r="E553" s="23">
        <v>93160</v>
      </c>
      <c r="F553" s="23">
        <v>93160</v>
      </c>
      <c r="G553" s="9" t="str">
        <f t="shared" si="70"/>
        <v>Compliant</v>
      </c>
      <c r="H553" s="24" t="str">
        <f t="shared" si="71"/>
        <v>₦90,000 - ₦99,999</v>
      </c>
      <c r="I553" t="s">
        <v>9</v>
      </c>
      <c r="J553" s="5" t="s">
        <v>27</v>
      </c>
      <c r="K553" s="7">
        <f t="shared" si="72"/>
        <v>3</v>
      </c>
      <c r="L553" s="7">
        <f t="shared" si="73"/>
        <v>0.1</v>
      </c>
      <c r="M553" s="23">
        <f t="shared" si="74"/>
        <v>9316</v>
      </c>
      <c r="N553" s="23">
        <f t="shared" si="75"/>
        <v>102476</v>
      </c>
    </row>
    <row r="554" spans="1:14" x14ac:dyDescent="0.25">
      <c r="A554" t="s">
        <v>562</v>
      </c>
      <c r="B554" t="s">
        <v>7</v>
      </c>
      <c r="C554" t="str">
        <f t="shared" si="76"/>
        <v>Male</v>
      </c>
      <c r="D554" t="s">
        <v>66</v>
      </c>
      <c r="E554" s="23">
        <v>110950</v>
      </c>
      <c r="F554" s="23">
        <v>110950</v>
      </c>
      <c r="G554" s="9" t="str">
        <f t="shared" si="70"/>
        <v>Compliant</v>
      </c>
      <c r="H554" s="24" t="str">
        <f t="shared" si="71"/>
        <v>₦110,000 - ₦119,999</v>
      </c>
      <c r="I554" t="s">
        <v>20</v>
      </c>
      <c r="J554" s="5" t="s">
        <v>23</v>
      </c>
      <c r="K554" s="7">
        <f t="shared" si="72"/>
        <v>2</v>
      </c>
      <c r="L554" s="7">
        <f t="shared" si="73"/>
        <v>0.05</v>
      </c>
      <c r="M554" s="23">
        <f t="shared" si="74"/>
        <v>5547.5</v>
      </c>
      <c r="N554" s="23">
        <f t="shared" si="75"/>
        <v>116497.5</v>
      </c>
    </row>
    <row r="555" spans="1:14" x14ac:dyDescent="0.25">
      <c r="A555" t="s">
        <v>563</v>
      </c>
      <c r="B555" t="s">
        <v>12</v>
      </c>
      <c r="C555" t="str">
        <f t="shared" si="76"/>
        <v>Female</v>
      </c>
      <c r="D555" t="s">
        <v>36</v>
      </c>
      <c r="E555" s="23">
        <v>35990</v>
      </c>
      <c r="F555" s="23">
        <v>35990</v>
      </c>
      <c r="G555" s="9" t="str">
        <f t="shared" si="70"/>
        <v>Below Minimum</v>
      </c>
      <c r="H555" s="24" t="str">
        <f t="shared" si="71"/>
        <v>₦30,000 - ₦39,999</v>
      </c>
      <c r="I555" t="s">
        <v>16</v>
      </c>
      <c r="J555" s="5" t="s">
        <v>27</v>
      </c>
      <c r="K555" s="7">
        <f t="shared" si="72"/>
        <v>3</v>
      </c>
      <c r="L555" s="7">
        <f t="shared" si="73"/>
        <v>0.1</v>
      </c>
      <c r="M555" s="23">
        <f t="shared" si="74"/>
        <v>3599</v>
      </c>
      <c r="N555" s="23">
        <f t="shared" si="75"/>
        <v>39589</v>
      </c>
    </row>
    <row r="556" spans="1:14" x14ac:dyDescent="0.25">
      <c r="A556" t="s">
        <v>564</v>
      </c>
      <c r="B556" t="s">
        <v>7</v>
      </c>
      <c r="C556" t="str">
        <f t="shared" si="76"/>
        <v>Male</v>
      </c>
      <c r="D556" t="s">
        <v>13</v>
      </c>
      <c r="E556" s="23">
        <v>39970</v>
      </c>
      <c r="F556" s="23">
        <v>39970</v>
      </c>
      <c r="G556" s="9" t="str">
        <f t="shared" si="70"/>
        <v>Below Minimum</v>
      </c>
      <c r="H556" s="24" t="str">
        <f t="shared" si="71"/>
        <v>₦30,000 - ₦39,999</v>
      </c>
      <c r="I556" t="s">
        <v>20</v>
      </c>
      <c r="J556" s="5" t="s">
        <v>27</v>
      </c>
      <c r="K556" s="7">
        <f t="shared" si="72"/>
        <v>3</v>
      </c>
      <c r="L556" s="7">
        <f t="shared" si="73"/>
        <v>0.1</v>
      </c>
      <c r="M556" s="23">
        <f t="shared" si="74"/>
        <v>3997</v>
      </c>
      <c r="N556" s="23">
        <f t="shared" si="75"/>
        <v>43967</v>
      </c>
    </row>
    <row r="557" spans="1:14" x14ac:dyDescent="0.25">
      <c r="A557" t="s">
        <v>565</v>
      </c>
      <c r="B557" t="s">
        <v>7</v>
      </c>
      <c r="C557" t="str">
        <f t="shared" si="76"/>
        <v>Male</v>
      </c>
      <c r="D557" t="s">
        <v>41</v>
      </c>
      <c r="E557" s="23">
        <v>79520</v>
      </c>
      <c r="F557" s="23">
        <v>79520</v>
      </c>
      <c r="G557" s="9" t="str">
        <f t="shared" si="70"/>
        <v>Below Minimum</v>
      </c>
      <c r="H557" s="24" t="str">
        <f t="shared" si="71"/>
        <v>₦70,000 - ₦79,999</v>
      </c>
      <c r="I557" t="s">
        <v>20</v>
      </c>
      <c r="J557" s="5" t="s">
        <v>27</v>
      </c>
      <c r="K557" s="7">
        <f t="shared" si="72"/>
        <v>3</v>
      </c>
      <c r="L557" s="7">
        <f t="shared" si="73"/>
        <v>0.1</v>
      </c>
      <c r="M557" s="23">
        <f t="shared" si="74"/>
        <v>7952</v>
      </c>
      <c r="N557" s="23">
        <f t="shared" si="75"/>
        <v>87472</v>
      </c>
    </row>
    <row r="558" spans="1:14" x14ac:dyDescent="0.25">
      <c r="A558" t="s">
        <v>566</v>
      </c>
      <c r="B558" t="s">
        <v>7</v>
      </c>
      <c r="C558" t="str">
        <f t="shared" si="76"/>
        <v>Male</v>
      </c>
      <c r="D558" t="s">
        <v>19</v>
      </c>
      <c r="E558" s="23">
        <v>52120</v>
      </c>
      <c r="F558" s="23">
        <v>52120</v>
      </c>
      <c r="G558" s="9" t="str">
        <f t="shared" si="70"/>
        <v>Below Minimum</v>
      </c>
      <c r="H558" s="24" t="str">
        <f t="shared" si="71"/>
        <v>₦50,000 - ₦59,999</v>
      </c>
      <c r="I558" t="s">
        <v>16</v>
      </c>
      <c r="J558" s="5" t="s">
        <v>23</v>
      </c>
      <c r="K558" s="7">
        <f t="shared" si="72"/>
        <v>2</v>
      </c>
      <c r="L558" s="7">
        <f t="shared" si="73"/>
        <v>0.05</v>
      </c>
      <c r="M558" s="23">
        <f t="shared" si="74"/>
        <v>2606</v>
      </c>
      <c r="N558" s="23">
        <f t="shared" si="75"/>
        <v>54726</v>
      </c>
    </row>
    <row r="559" spans="1:14" x14ac:dyDescent="0.25">
      <c r="A559" t="s">
        <v>567</v>
      </c>
      <c r="B559" t="s">
        <v>7</v>
      </c>
      <c r="C559" t="str">
        <f t="shared" si="76"/>
        <v>Male</v>
      </c>
      <c r="D559" t="s">
        <v>22</v>
      </c>
      <c r="E559" s="23">
        <v>60010</v>
      </c>
      <c r="F559" s="23">
        <v>60010</v>
      </c>
      <c r="G559" s="9" t="str">
        <f t="shared" si="70"/>
        <v>Below Minimum</v>
      </c>
      <c r="H559" s="24" t="str">
        <f t="shared" si="71"/>
        <v>₦60,000 - ₦69,999</v>
      </c>
      <c r="I559" t="s">
        <v>9</v>
      </c>
      <c r="J559" s="5" t="s">
        <v>27</v>
      </c>
      <c r="K559" s="7">
        <f t="shared" si="72"/>
        <v>3</v>
      </c>
      <c r="L559" s="7">
        <f t="shared" si="73"/>
        <v>0.1</v>
      </c>
      <c r="M559" s="23">
        <f t="shared" si="74"/>
        <v>6001</v>
      </c>
      <c r="N559" s="23">
        <f t="shared" si="75"/>
        <v>66011</v>
      </c>
    </row>
    <row r="560" spans="1:14" x14ac:dyDescent="0.25">
      <c r="A560" t="s">
        <v>568</v>
      </c>
      <c r="B560" t="s">
        <v>12</v>
      </c>
      <c r="C560" t="str">
        <f t="shared" si="76"/>
        <v>Female</v>
      </c>
      <c r="D560" t="s">
        <v>52</v>
      </c>
      <c r="E560" s="23">
        <v>35440</v>
      </c>
      <c r="F560" s="23">
        <v>35440</v>
      </c>
      <c r="G560" s="9" t="str">
        <f t="shared" si="70"/>
        <v>Below Minimum</v>
      </c>
      <c r="H560" s="24" t="str">
        <f t="shared" si="71"/>
        <v>₦30,000 - ₦39,999</v>
      </c>
      <c r="I560" t="s">
        <v>16</v>
      </c>
      <c r="J560" s="5" t="s">
        <v>14</v>
      </c>
      <c r="K560" s="7">
        <f t="shared" si="72"/>
        <v>4</v>
      </c>
      <c r="L560" s="7">
        <f t="shared" si="73"/>
        <v>0.15</v>
      </c>
      <c r="M560" s="23">
        <f t="shared" si="74"/>
        <v>5316</v>
      </c>
      <c r="N560" s="23">
        <f t="shared" si="75"/>
        <v>40756</v>
      </c>
    </row>
    <row r="561" spans="1:14" x14ac:dyDescent="0.25">
      <c r="A561" t="s">
        <v>18</v>
      </c>
      <c r="B561" t="s">
        <v>969</v>
      </c>
      <c r="C561" t="str">
        <f t="shared" si="76"/>
        <v>Undisclosed</v>
      </c>
      <c r="D561" t="s">
        <v>19</v>
      </c>
      <c r="E561" s="23">
        <v>56370</v>
      </c>
      <c r="F561" s="23">
        <v>56370</v>
      </c>
      <c r="G561" s="9" t="str">
        <f t="shared" si="70"/>
        <v>Below Minimum</v>
      </c>
      <c r="H561" s="24" t="str">
        <f t="shared" si="71"/>
        <v>₦50,000 - ₦59,999</v>
      </c>
      <c r="I561" t="s">
        <v>16</v>
      </c>
      <c r="J561" s="5" t="s">
        <v>27</v>
      </c>
      <c r="K561" s="7">
        <f t="shared" si="72"/>
        <v>3</v>
      </c>
      <c r="L561" s="7">
        <f t="shared" si="73"/>
        <v>0.1</v>
      </c>
      <c r="M561" s="23">
        <f t="shared" si="74"/>
        <v>5637</v>
      </c>
      <c r="N561" s="23">
        <f t="shared" si="75"/>
        <v>62007</v>
      </c>
    </row>
    <row r="562" spans="1:14" x14ac:dyDescent="0.25">
      <c r="A562" t="s">
        <v>569</v>
      </c>
      <c r="B562" t="s">
        <v>7</v>
      </c>
      <c r="C562" t="s">
        <v>969</v>
      </c>
      <c r="D562" t="s">
        <v>19</v>
      </c>
      <c r="E562" s="23">
        <f>E561</f>
        <v>56370</v>
      </c>
      <c r="F562" s="23">
        <v>56370</v>
      </c>
      <c r="G562" s="9" t="str">
        <f t="shared" si="70"/>
        <v>Below Minimum</v>
      </c>
      <c r="H562" s="24" t="str">
        <f t="shared" si="71"/>
        <v>₦50,000 - ₦59,999</v>
      </c>
      <c r="I562" t="s">
        <v>16</v>
      </c>
      <c r="J562" t="s">
        <v>27</v>
      </c>
      <c r="K562" s="7">
        <f t="shared" si="72"/>
        <v>3</v>
      </c>
      <c r="L562" s="7">
        <f t="shared" si="73"/>
        <v>0.1</v>
      </c>
      <c r="M562" s="23">
        <f t="shared" si="74"/>
        <v>5637</v>
      </c>
      <c r="N562" s="23">
        <f t="shared" si="75"/>
        <v>62007</v>
      </c>
    </row>
    <row r="563" spans="1:14" x14ac:dyDescent="0.25">
      <c r="A563" t="s">
        <v>570</v>
      </c>
      <c r="B563" t="s">
        <v>12</v>
      </c>
      <c r="C563" t="str">
        <f t="shared" ref="C563:C571" si="77">IF(OR(B563="", ISBLANK(B563)), "Undisclosed", B563)</f>
        <v>Female</v>
      </c>
      <c r="D563" t="s">
        <v>19</v>
      </c>
      <c r="E563" s="23">
        <v>105610</v>
      </c>
      <c r="F563" s="23">
        <v>105610</v>
      </c>
      <c r="G563" s="9" t="str">
        <f t="shared" si="70"/>
        <v>Compliant</v>
      </c>
      <c r="H563" s="24" t="str">
        <f t="shared" si="71"/>
        <v>₦100,000 - ₦109,999</v>
      </c>
      <c r="I563" t="s">
        <v>9</v>
      </c>
      <c r="J563" s="5" t="s">
        <v>23</v>
      </c>
      <c r="K563" s="7">
        <f t="shared" si="72"/>
        <v>2</v>
      </c>
      <c r="L563" s="7">
        <f t="shared" si="73"/>
        <v>0.05</v>
      </c>
      <c r="M563" s="23">
        <f t="shared" si="74"/>
        <v>5280.5</v>
      </c>
      <c r="N563" s="23">
        <f t="shared" si="75"/>
        <v>110890.5</v>
      </c>
    </row>
    <row r="564" spans="1:14" x14ac:dyDescent="0.25">
      <c r="A564" t="s">
        <v>571</v>
      </c>
      <c r="B564" t="s">
        <v>7</v>
      </c>
      <c r="C564" t="str">
        <f t="shared" si="77"/>
        <v>Male</v>
      </c>
      <c r="D564" t="s">
        <v>52</v>
      </c>
      <c r="E564" s="23">
        <v>113280</v>
      </c>
      <c r="F564" s="23">
        <v>113280</v>
      </c>
      <c r="G564" s="9" t="str">
        <f t="shared" si="70"/>
        <v>Compliant</v>
      </c>
      <c r="H564" s="24" t="str">
        <f t="shared" si="71"/>
        <v>₦110,000 - ₦119,999</v>
      </c>
      <c r="I564" t="s">
        <v>16</v>
      </c>
      <c r="J564" s="5" t="s">
        <v>14</v>
      </c>
      <c r="K564" s="7">
        <f t="shared" si="72"/>
        <v>4</v>
      </c>
      <c r="L564" s="7">
        <f t="shared" si="73"/>
        <v>0.15</v>
      </c>
      <c r="M564" s="23">
        <f t="shared" si="74"/>
        <v>16992</v>
      </c>
      <c r="N564" s="23">
        <f t="shared" si="75"/>
        <v>130272</v>
      </c>
    </row>
    <row r="565" spans="1:14" x14ac:dyDescent="0.25">
      <c r="A565" t="s">
        <v>572</v>
      </c>
      <c r="B565" t="s">
        <v>12</v>
      </c>
      <c r="C565" t="str">
        <f t="shared" si="77"/>
        <v>Female</v>
      </c>
      <c r="D565" t="s">
        <v>13</v>
      </c>
      <c r="E565" s="23">
        <v>41980</v>
      </c>
      <c r="F565" s="23">
        <v>41980</v>
      </c>
      <c r="G565" s="9" t="str">
        <f t="shared" si="70"/>
        <v>Below Minimum</v>
      </c>
      <c r="H565" s="24" t="str">
        <f t="shared" si="71"/>
        <v>₦40,000 - ₦49,999</v>
      </c>
      <c r="I565" t="s">
        <v>9</v>
      </c>
      <c r="J565" s="5" t="s">
        <v>27</v>
      </c>
      <c r="K565" s="7">
        <f t="shared" si="72"/>
        <v>3</v>
      </c>
      <c r="L565" s="7">
        <f t="shared" si="73"/>
        <v>0.1</v>
      </c>
      <c r="M565" s="23">
        <f t="shared" si="74"/>
        <v>4198</v>
      </c>
      <c r="N565" s="23">
        <f t="shared" si="75"/>
        <v>46178</v>
      </c>
    </row>
    <row r="566" spans="1:14" x14ac:dyDescent="0.25">
      <c r="A566" t="s">
        <v>573</v>
      </c>
      <c r="B566" t="s">
        <v>7</v>
      </c>
      <c r="C566" t="str">
        <f t="shared" si="77"/>
        <v>Male</v>
      </c>
      <c r="D566" t="s">
        <v>33</v>
      </c>
      <c r="E566" s="23">
        <v>103670</v>
      </c>
      <c r="F566" s="23">
        <v>103670</v>
      </c>
      <c r="G566" s="9" t="str">
        <f t="shared" si="70"/>
        <v>Compliant</v>
      </c>
      <c r="H566" s="24" t="str">
        <f t="shared" si="71"/>
        <v>₦100,000 - ₦109,999</v>
      </c>
      <c r="I566" t="s">
        <v>9</v>
      </c>
      <c r="J566" s="5" t="s">
        <v>27</v>
      </c>
      <c r="K566" s="7">
        <f t="shared" si="72"/>
        <v>3</v>
      </c>
      <c r="L566" s="7">
        <f t="shared" si="73"/>
        <v>0.1</v>
      </c>
      <c r="M566" s="23">
        <f t="shared" si="74"/>
        <v>10367</v>
      </c>
      <c r="N566" s="23">
        <f t="shared" si="75"/>
        <v>114037</v>
      </c>
    </row>
    <row r="567" spans="1:14" x14ac:dyDescent="0.25">
      <c r="A567" t="s">
        <v>574</v>
      </c>
      <c r="B567" t="s">
        <v>12</v>
      </c>
      <c r="C567" t="str">
        <f t="shared" si="77"/>
        <v>Female</v>
      </c>
      <c r="D567" t="s">
        <v>30</v>
      </c>
      <c r="E567" s="23">
        <v>89690</v>
      </c>
      <c r="F567" s="23">
        <v>89690</v>
      </c>
      <c r="G567" s="9" t="str">
        <f t="shared" si="70"/>
        <v>Below Minimum</v>
      </c>
      <c r="H567" s="24" t="str">
        <f t="shared" si="71"/>
        <v>₦80,000 - ₦89,999</v>
      </c>
      <c r="I567" t="s">
        <v>20</v>
      </c>
      <c r="J567" s="5" t="s">
        <v>14</v>
      </c>
      <c r="K567" s="7">
        <f t="shared" si="72"/>
        <v>4</v>
      </c>
      <c r="L567" s="7">
        <f t="shared" si="73"/>
        <v>0.15</v>
      </c>
      <c r="M567" s="23">
        <f t="shared" si="74"/>
        <v>13453.5</v>
      </c>
      <c r="N567" s="23">
        <f t="shared" si="75"/>
        <v>103143.5</v>
      </c>
    </row>
    <row r="568" spans="1:14" x14ac:dyDescent="0.25">
      <c r="A568" t="s">
        <v>344</v>
      </c>
      <c r="B568" t="s">
        <v>7</v>
      </c>
      <c r="C568" t="str">
        <f t="shared" si="77"/>
        <v>Male</v>
      </c>
      <c r="D568" t="s">
        <v>19</v>
      </c>
      <c r="E568" s="23">
        <v>96320</v>
      </c>
      <c r="F568" s="23">
        <v>96320</v>
      </c>
      <c r="G568" s="9" t="str">
        <f t="shared" si="70"/>
        <v>Compliant</v>
      </c>
      <c r="H568" s="24" t="str">
        <f t="shared" si="71"/>
        <v>₦90,000 - ₦99,999</v>
      </c>
      <c r="I568" t="s">
        <v>9</v>
      </c>
      <c r="J568" s="5" t="s">
        <v>17</v>
      </c>
      <c r="K568" s="7">
        <f t="shared" si="72"/>
        <v>0</v>
      </c>
      <c r="L568" s="7">
        <f t="shared" si="73"/>
        <v>0</v>
      </c>
      <c r="M568" s="23">
        <f t="shared" si="74"/>
        <v>0</v>
      </c>
      <c r="N568" s="23">
        <f t="shared" si="75"/>
        <v>96320</v>
      </c>
    </row>
    <row r="569" spans="1:14" x14ac:dyDescent="0.25">
      <c r="A569" t="s">
        <v>575</v>
      </c>
      <c r="B569" t="s">
        <v>12</v>
      </c>
      <c r="C569" t="str">
        <f t="shared" si="77"/>
        <v>Female</v>
      </c>
      <c r="D569" t="s">
        <v>49</v>
      </c>
      <c r="E569" s="23">
        <v>87620</v>
      </c>
      <c r="F569" s="23">
        <v>87620</v>
      </c>
      <c r="G569" s="9" t="str">
        <f t="shared" si="70"/>
        <v>Below Minimum</v>
      </c>
      <c r="H569" s="24" t="str">
        <f t="shared" si="71"/>
        <v>₦80,000 - ₦89,999</v>
      </c>
      <c r="I569" t="s">
        <v>16</v>
      </c>
      <c r="J569" s="5" t="s">
        <v>14</v>
      </c>
      <c r="K569" s="7">
        <f t="shared" si="72"/>
        <v>4</v>
      </c>
      <c r="L569" s="7">
        <f t="shared" si="73"/>
        <v>0.15</v>
      </c>
      <c r="M569" s="23">
        <f t="shared" si="74"/>
        <v>13143</v>
      </c>
      <c r="N569" s="23">
        <f t="shared" si="75"/>
        <v>100763</v>
      </c>
    </row>
    <row r="570" spans="1:14" x14ac:dyDescent="0.25">
      <c r="A570" t="s">
        <v>576</v>
      </c>
      <c r="B570" t="s">
        <v>12</v>
      </c>
      <c r="C570" t="str">
        <f t="shared" si="77"/>
        <v>Female</v>
      </c>
      <c r="D570" t="s">
        <v>49</v>
      </c>
      <c r="E570" s="23">
        <v>48250</v>
      </c>
      <c r="F570" s="23">
        <v>48250</v>
      </c>
      <c r="G570" s="9" t="str">
        <f t="shared" si="70"/>
        <v>Below Minimum</v>
      </c>
      <c r="H570" s="24" t="str">
        <f t="shared" si="71"/>
        <v>₦40,000 - ₦49,999</v>
      </c>
      <c r="I570" t="s">
        <v>20</v>
      </c>
      <c r="J570" s="5" t="s">
        <v>23</v>
      </c>
      <c r="K570" s="7">
        <f t="shared" si="72"/>
        <v>2</v>
      </c>
      <c r="L570" s="7">
        <f t="shared" si="73"/>
        <v>0.05</v>
      </c>
      <c r="M570" s="23">
        <f t="shared" si="74"/>
        <v>2412.5</v>
      </c>
      <c r="N570" s="23">
        <f t="shared" si="75"/>
        <v>50662.5</v>
      </c>
    </row>
    <row r="571" spans="1:14" x14ac:dyDescent="0.25">
      <c r="A571" t="s">
        <v>577</v>
      </c>
      <c r="B571" t="s">
        <v>7</v>
      </c>
      <c r="C571" t="str">
        <f t="shared" si="77"/>
        <v>Male</v>
      </c>
      <c r="D571" t="s">
        <v>66</v>
      </c>
      <c r="E571" s="23">
        <v>85780</v>
      </c>
      <c r="F571" s="23">
        <v>85780</v>
      </c>
      <c r="G571" s="9" t="str">
        <f t="shared" si="70"/>
        <v>Below Minimum</v>
      </c>
      <c r="H571" s="24" t="str">
        <f t="shared" si="71"/>
        <v>₦80,000 - ₦89,999</v>
      </c>
      <c r="I571" t="s">
        <v>16</v>
      </c>
      <c r="J571" s="5" t="s">
        <v>23</v>
      </c>
      <c r="K571" s="7">
        <f t="shared" si="72"/>
        <v>2</v>
      </c>
      <c r="L571" s="7">
        <f t="shared" si="73"/>
        <v>0.05</v>
      </c>
      <c r="M571" s="23">
        <f t="shared" si="74"/>
        <v>4289</v>
      </c>
      <c r="N571" s="23">
        <f t="shared" si="75"/>
        <v>90069</v>
      </c>
    </row>
    <row r="572" spans="1:14" x14ac:dyDescent="0.25">
      <c r="A572" t="s">
        <v>266</v>
      </c>
      <c r="B572" t="s">
        <v>12</v>
      </c>
      <c r="C572" t="s">
        <v>969</v>
      </c>
      <c r="D572" t="s">
        <v>26</v>
      </c>
      <c r="E572" s="23">
        <f>E571</f>
        <v>85780</v>
      </c>
      <c r="F572" s="23">
        <v>85780</v>
      </c>
      <c r="G572" s="9" t="str">
        <f t="shared" si="70"/>
        <v>Below Minimum</v>
      </c>
      <c r="H572" s="24" t="str">
        <f t="shared" si="71"/>
        <v>₦80,000 - ₦89,999</v>
      </c>
      <c r="I572" t="s">
        <v>9</v>
      </c>
      <c r="J572" t="s">
        <v>27</v>
      </c>
      <c r="K572" s="7">
        <f t="shared" si="72"/>
        <v>3</v>
      </c>
      <c r="L572" s="7">
        <f t="shared" si="73"/>
        <v>0.1</v>
      </c>
      <c r="M572" s="23">
        <f t="shared" si="74"/>
        <v>8578</v>
      </c>
      <c r="N572" s="23">
        <f t="shared" si="75"/>
        <v>94358</v>
      </c>
    </row>
    <row r="573" spans="1:14" x14ac:dyDescent="0.25">
      <c r="A573" t="s">
        <v>578</v>
      </c>
      <c r="B573" t="s">
        <v>7</v>
      </c>
      <c r="C573" t="str">
        <f t="shared" ref="C573:C585" si="78">IF(OR(B573="", ISBLANK(B573)), "Undisclosed", B573)</f>
        <v>Male</v>
      </c>
      <c r="D573" t="s">
        <v>8</v>
      </c>
      <c r="E573" s="23">
        <v>54010</v>
      </c>
      <c r="F573" s="23">
        <v>54010</v>
      </c>
      <c r="G573" s="9" t="str">
        <f t="shared" si="70"/>
        <v>Below Minimum</v>
      </c>
      <c r="H573" s="24" t="str">
        <f t="shared" si="71"/>
        <v>₦50,000 - ₦59,999</v>
      </c>
      <c r="I573" t="s">
        <v>20</v>
      </c>
      <c r="J573" s="5" t="s">
        <v>23</v>
      </c>
      <c r="K573" s="7">
        <f t="shared" si="72"/>
        <v>2</v>
      </c>
      <c r="L573" s="7">
        <f t="shared" si="73"/>
        <v>0.05</v>
      </c>
      <c r="M573" s="23">
        <f t="shared" si="74"/>
        <v>2700.5</v>
      </c>
      <c r="N573" s="23">
        <f t="shared" si="75"/>
        <v>56710.5</v>
      </c>
    </row>
    <row r="574" spans="1:14" x14ac:dyDescent="0.25">
      <c r="A574" t="s">
        <v>579</v>
      </c>
      <c r="B574" t="s">
        <v>12</v>
      </c>
      <c r="C574" t="str">
        <f t="shared" si="78"/>
        <v>Female</v>
      </c>
      <c r="D574" t="s">
        <v>49</v>
      </c>
      <c r="E574" s="23">
        <v>31020</v>
      </c>
      <c r="F574" s="23">
        <v>31020</v>
      </c>
      <c r="G574" s="9" t="str">
        <f t="shared" si="70"/>
        <v>Below Minimum</v>
      </c>
      <c r="H574" s="24" t="str">
        <f t="shared" si="71"/>
        <v>₦30,000 - ₦39,999</v>
      </c>
      <c r="I574" t="s">
        <v>16</v>
      </c>
      <c r="J574" s="5" t="s">
        <v>27</v>
      </c>
      <c r="K574" s="7">
        <f t="shared" si="72"/>
        <v>3</v>
      </c>
      <c r="L574" s="7">
        <f t="shared" si="73"/>
        <v>0.1</v>
      </c>
      <c r="M574" s="23">
        <f t="shared" si="74"/>
        <v>3102</v>
      </c>
      <c r="N574" s="23">
        <f t="shared" si="75"/>
        <v>34122</v>
      </c>
    </row>
    <row r="575" spans="1:14" x14ac:dyDescent="0.25">
      <c r="A575" t="s">
        <v>580</v>
      </c>
      <c r="B575" t="s">
        <v>12</v>
      </c>
      <c r="C575" t="str">
        <f t="shared" si="78"/>
        <v>Female</v>
      </c>
      <c r="D575" t="s">
        <v>36</v>
      </c>
      <c r="E575" s="23">
        <v>75480</v>
      </c>
      <c r="F575" s="23">
        <v>75480</v>
      </c>
      <c r="G575" s="9" t="str">
        <f t="shared" si="70"/>
        <v>Below Minimum</v>
      </c>
      <c r="H575" s="24" t="str">
        <f t="shared" si="71"/>
        <v>₦70,000 - ₦79,999</v>
      </c>
      <c r="I575" t="s">
        <v>20</v>
      </c>
      <c r="J575" s="5" t="s">
        <v>27</v>
      </c>
      <c r="K575" s="7">
        <f t="shared" si="72"/>
        <v>3</v>
      </c>
      <c r="L575" s="7">
        <f t="shared" si="73"/>
        <v>0.1</v>
      </c>
      <c r="M575" s="23">
        <f t="shared" si="74"/>
        <v>7548</v>
      </c>
      <c r="N575" s="23">
        <f t="shared" si="75"/>
        <v>83028</v>
      </c>
    </row>
    <row r="576" spans="1:14" x14ac:dyDescent="0.25">
      <c r="A576" t="s">
        <v>581</v>
      </c>
      <c r="B576" t="s">
        <v>7</v>
      </c>
      <c r="C576" t="str">
        <f t="shared" si="78"/>
        <v>Male</v>
      </c>
      <c r="D576" t="s">
        <v>26</v>
      </c>
      <c r="E576" s="23">
        <v>93500</v>
      </c>
      <c r="F576" s="23">
        <v>93500</v>
      </c>
      <c r="G576" s="9" t="str">
        <f t="shared" si="70"/>
        <v>Compliant</v>
      </c>
      <c r="H576" s="24" t="str">
        <f t="shared" si="71"/>
        <v>₦90,000 - ₦99,999</v>
      </c>
      <c r="I576" t="s">
        <v>16</v>
      </c>
      <c r="J576" s="5" t="s">
        <v>27</v>
      </c>
      <c r="K576" s="7">
        <f t="shared" si="72"/>
        <v>3</v>
      </c>
      <c r="L576" s="7">
        <f t="shared" si="73"/>
        <v>0.1</v>
      </c>
      <c r="M576" s="23">
        <f t="shared" si="74"/>
        <v>9350</v>
      </c>
      <c r="N576" s="23">
        <f t="shared" si="75"/>
        <v>102850</v>
      </c>
    </row>
    <row r="577" spans="1:14" x14ac:dyDescent="0.25">
      <c r="A577" t="s">
        <v>582</v>
      </c>
      <c r="B577" t="s">
        <v>12</v>
      </c>
      <c r="C577" t="str">
        <f t="shared" si="78"/>
        <v>Female</v>
      </c>
      <c r="D577" t="s">
        <v>30</v>
      </c>
      <c r="E577" s="23">
        <v>98630</v>
      </c>
      <c r="F577" s="23">
        <v>98630</v>
      </c>
      <c r="G577" s="9" t="str">
        <f t="shared" si="70"/>
        <v>Compliant</v>
      </c>
      <c r="H577" s="24" t="str">
        <f t="shared" si="71"/>
        <v>₦90,000 - ₦99,999</v>
      </c>
      <c r="I577" t="s">
        <v>9</v>
      </c>
      <c r="J577" s="5" t="s">
        <v>14</v>
      </c>
      <c r="K577" s="7">
        <f t="shared" si="72"/>
        <v>4</v>
      </c>
      <c r="L577" s="7">
        <f t="shared" si="73"/>
        <v>0.15</v>
      </c>
      <c r="M577" s="23">
        <f t="shared" si="74"/>
        <v>14794.5</v>
      </c>
      <c r="N577" s="23">
        <f t="shared" si="75"/>
        <v>113424.5</v>
      </c>
    </row>
    <row r="578" spans="1:14" x14ac:dyDescent="0.25">
      <c r="A578" t="s">
        <v>583</v>
      </c>
      <c r="B578" t="s">
        <v>7</v>
      </c>
      <c r="C578" t="str">
        <f t="shared" si="78"/>
        <v>Male</v>
      </c>
      <c r="D578" t="s">
        <v>30</v>
      </c>
      <c r="E578" s="23">
        <v>76390</v>
      </c>
      <c r="F578" s="23">
        <v>76390</v>
      </c>
      <c r="G578" s="9" t="str">
        <f t="shared" si="70"/>
        <v>Below Minimum</v>
      </c>
      <c r="H578" s="24" t="str">
        <f t="shared" si="71"/>
        <v>₦70,000 - ₦79,999</v>
      </c>
      <c r="I578" t="s">
        <v>9</v>
      </c>
      <c r="J578" s="5" t="s">
        <v>27</v>
      </c>
      <c r="K578" s="7">
        <f t="shared" si="72"/>
        <v>3</v>
      </c>
      <c r="L578" s="7">
        <f t="shared" si="73"/>
        <v>0.1</v>
      </c>
      <c r="M578" s="23">
        <f t="shared" si="74"/>
        <v>7639</v>
      </c>
      <c r="N578" s="23">
        <f t="shared" si="75"/>
        <v>84029</v>
      </c>
    </row>
    <row r="579" spans="1:14" x14ac:dyDescent="0.25">
      <c r="A579" t="s">
        <v>584</v>
      </c>
      <c r="B579" t="s">
        <v>12</v>
      </c>
      <c r="C579" t="str">
        <f t="shared" si="78"/>
        <v>Female</v>
      </c>
      <c r="D579" t="s">
        <v>66</v>
      </c>
      <c r="E579" s="23">
        <v>68010</v>
      </c>
      <c r="F579" s="23">
        <v>68010</v>
      </c>
      <c r="G579" s="9" t="str">
        <f t="shared" ref="G579:G642" si="79">IF(F579&gt;=90000, "Compliant", "Below Minimum")</f>
        <v>Below Minimum</v>
      </c>
      <c r="H579" s="24" t="str">
        <f t="shared" ref="H579:H642" si="80">TEXT(INT(F579/10000)*10000,"₦#,##0") &amp; " - " &amp; TEXT(INT(F579/10000)*10000 + 9999,"₦#,##0")</f>
        <v>₦60,000 - ₦69,999</v>
      </c>
      <c r="I579" t="s">
        <v>16</v>
      </c>
      <c r="J579" s="5" t="s">
        <v>27</v>
      </c>
      <c r="K579" s="7">
        <f t="shared" ref="K579:K642" si="81">IF(J579="Very Good", 5,
 IF(J579="Good", 4,
 IF(J579="Average", 3,
 IF(J579="Poor", 2, IF(J579="Very Poor", 1, IF(J579="Not Rated", 0))))))</f>
        <v>3</v>
      </c>
      <c r="L579" s="7">
        <f t="shared" ref="L579:L642" si="82">IF(K579=5, 0.2,
 IF(K579=4, 0.15,
 IF(K579=3, 0.1,
 IF(K579=2, 0.05,
 IF(K579=1, 0.02, IF(K579=0, 0))))))</f>
        <v>0.1</v>
      </c>
      <c r="M579" s="23">
        <f t="shared" ref="M579:M642" si="83">F579*L579</f>
        <v>6801</v>
      </c>
      <c r="N579" s="23">
        <f t="shared" ref="N579:N642" si="84">F579+M579</f>
        <v>74811</v>
      </c>
    </row>
    <row r="580" spans="1:14" x14ac:dyDescent="0.25">
      <c r="A580" t="s">
        <v>585</v>
      </c>
      <c r="B580" t="s">
        <v>7</v>
      </c>
      <c r="C580" t="str">
        <f t="shared" si="78"/>
        <v>Male</v>
      </c>
      <c r="D580" t="s">
        <v>26</v>
      </c>
      <c r="E580" s="23">
        <v>58030</v>
      </c>
      <c r="F580" s="23">
        <v>58030</v>
      </c>
      <c r="G580" s="9" t="str">
        <f t="shared" si="79"/>
        <v>Below Minimum</v>
      </c>
      <c r="H580" s="24" t="str">
        <f t="shared" si="80"/>
        <v>₦50,000 - ₦59,999</v>
      </c>
      <c r="I580" t="s">
        <v>20</v>
      </c>
      <c r="J580" s="5" t="s">
        <v>14</v>
      </c>
      <c r="K580" s="7">
        <f t="shared" si="81"/>
        <v>4</v>
      </c>
      <c r="L580" s="7">
        <f t="shared" si="82"/>
        <v>0.15</v>
      </c>
      <c r="M580" s="23">
        <f t="shared" si="83"/>
        <v>8704.5</v>
      </c>
      <c r="N580" s="23">
        <f t="shared" si="84"/>
        <v>66734.5</v>
      </c>
    </row>
    <row r="581" spans="1:14" x14ac:dyDescent="0.25">
      <c r="A581" t="s">
        <v>586</v>
      </c>
      <c r="B581" t="s">
        <v>7</v>
      </c>
      <c r="C581" t="str">
        <f t="shared" si="78"/>
        <v>Male</v>
      </c>
      <c r="D581" t="s">
        <v>41</v>
      </c>
      <c r="E581" s="23">
        <v>59300</v>
      </c>
      <c r="F581" s="23">
        <v>59300</v>
      </c>
      <c r="G581" s="9" t="str">
        <f t="shared" si="79"/>
        <v>Below Minimum</v>
      </c>
      <c r="H581" s="24" t="str">
        <f t="shared" si="80"/>
        <v>₦50,000 - ₦59,999</v>
      </c>
      <c r="I581" t="s">
        <v>20</v>
      </c>
      <c r="J581" s="5" t="s">
        <v>14</v>
      </c>
      <c r="K581" s="7">
        <f t="shared" si="81"/>
        <v>4</v>
      </c>
      <c r="L581" s="7">
        <f t="shared" si="82"/>
        <v>0.15</v>
      </c>
      <c r="M581" s="23">
        <f t="shared" si="83"/>
        <v>8895</v>
      </c>
      <c r="N581" s="23">
        <f t="shared" si="84"/>
        <v>68195</v>
      </c>
    </row>
    <row r="582" spans="1:14" x14ac:dyDescent="0.25">
      <c r="A582" t="s">
        <v>587</v>
      </c>
      <c r="B582" t="s">
        <v>12</v>
      </c>
      <c r="C582" t="str">
        <f t="shared" si="78"/>
        <v>Female</v>
      </c>
      <c r="D582" t="s">
        <v>36</v>
      </c>
      <c r="E582" s="23">
        <v>51800</v>
      </c>
      <c r="F582" s="23">
        <v>51800</v>
      </c>
      <c r="G582" s="9" t="str">
        <f t="shared" si="79"/>
        <v>Below Minimum</v>
      </c>
      <c r="H582" s="24" t="str">
        <f t="shared" si="80"/>
        <v>₦50,000 - ₦59,999</v>
      </c>
      <c r="I582" t="s">
        <v>16</v>
      </c>
      <c r="J582" s="5" t="s">
        <v>27</v>
      </c>
      <c r="K582" s="7">
        <f t="shared" si="81"/>
        <v>3</v>
      </c>
      <c r="L582" s="7">
        <f t="shared" si="82"/>
        <v>0.1</v>
      </c>
      <c r="M582" s="23">
        <f t="shared" si="83"/>
        <v>5180</v>
      </c>
      <c r="N582" s="23">
        <f t="shared" si="84"/>
        <v>56980</v>
      </c>
    </row>
    <row r="583" spans="1:14" x14ac:dyDescent="0.25">
      <c r="A583" t="s">
        <v>588</v>
      </c>
      <c r="B583" t="s">
        <v>7</v>
      </c>
      <c r="C583" t="str">
        <f t="shared" si="78"/>
        <v>Male</v>
      </c>
      <c r="D583" t="s">
        <v>52</v>
      </c>
      <c r="E583" s="23">
        <v>57930</v>
      </c>
      <c r="F583" s="23">
        <v>57930</v>
      </c>
      <c r="G583" s="9" t="str">
        <f t="shared" si="79"/>
        <v>Below Minimum</v>
      </c>
      <c r="H583" s="24" t="str">
        <f t="shared" si="80"/>
        <v>₦50,000 - ₦59,999</v>
      </c>
      <c r="I583" t="s">
        <v>16</v>
      </c>
      <c r="J583" s="5" t="s">
        <v>10</v>
      </c>
      <c r="K583" s="7">
        <f t="shared" si="81"/>
        <v>5</v>
      </c>
      <c r="L583" s="7">
        <f t="shared" si="82"/>
        <v>0.2</v>
      </c>
      <c r="M583" s="23">
        <f t="shared" si="83"/>
        <v>11586</v>
      </c>
      <c r="N583" s="23">
        <f t="shared" si="84"/>
        <v>69516</v>
      </c>
    </row>
    <row r="584" spans="1:14" x14ac:dyDescent="0.25">
      <c r="A584" t="s">
        <v>589</v>
      </c>
      <c r="B584" t="s">
        <v>7</v>
      </c>
      <c r="C584" t="str">
        <f t="shared" si="78"/>
        <v>Male</v>
      </c>
      <c r="D584" t="s">
        <v>13</v>
      </c>
      <c r="E584" s="23">
        <v>40530</v>
      </c>
      <c r="F584" s="23">
        <v>40530</v>
      </c>
      <c r="G584" s="9" t="str">
        <f t="shared" si="79"/>
        <v>Below Minimum</v>
      </c>
      <c r="H584" s="24" t="str">
        <f t="shared" si="80"/>
        <v>₦40,000 - ₦49,999</v>
      </c>
      <c r="I584" t="s">
        <v>9</v>
      </c>
      <c r="J584" s="5" t="s">
        <v>27</v>
      </c>
      <c r="K584" s="7">
        <f t="shared" si="81"/>
        <v>3</v>
      </c>
      <c r="L584" s="7">
        <f t="shared" si="82"/>
        <v>0.1</v>
      </c>
      <c r="M584" s="23">
        <f t="shared" si="83"/>
        <v>4053</v>
      </c>
      <c r="N584" s="23">
        <f t="shared" si="84"/>
        <v>44583</v>
      </c>
    </row>
    <row r="585" spans="1:14" x14ac:dyDescent="0.25">
      <c r="A585" t="s">
        <v>590</v>
      </c>
      <c r="B585" t="s">
        <v>7</v>
      </c>
      <c r="C585" t="str">
        <f t="shared" si="78"/>
        <v>Male</v>
      </c>
      <c r="D585" t="s">
        <v>49</v>
      </c>
      <c r="E585" s="23">
        <v>48290</v>
      </c>
      <c r="F585" s="23">
        <v>48290</v>
      </c>
      <c r="G585" s="9" t="str">
        <f t="shared" si="79"/>
        <v>Below Minimum</v>
      </c>
      <c r="H585" s="24" t="str">
        <f t="shared" si="80"/>
        <v>₦40,000 - ₦49,999</v>
      </c>
      <c r="I585" t="s">
        <v>20</v>
      </c>
      <c r="J585" s="5" t="s">
        <v>27</v>
      </c>
      <c r="K585" s="7">
        <f t="shared" si="81"/>
        <v>3</v>
      </c>
      <c r="L585" s="7">
        <f t="shared" si="82"/>
        <v>0.1</v>
      </c>
      <c r="M585" s="23">
        <f t="shared" si="83"/>
        <v>4829</v>
      </c>
      <c r="N585" s="23">
        <f t="shared" si="84"/>
        <v>53119</v>
      </c>
    </row>
    <row r="586" spans="1:14" x14ac:dyDescent="0.25">
      <c r="A586" t="s">
        <v>591</v>
      </c>
      <c r="B586" t="s">
        <v>12</v>
      </c>
      <c r="C586" t="s">
        <v>969</v>
      </c>
      <c r="D586" t="s">
        <v>26</v>
      </c>
      <c r="E586" s="23">
        <f>E585</f>
        <v>48290</v>
      </c>
      <c r="F586" s="23">
        <v>48290</v>
      </c>
      <c r="G586" s="9" t="str">
        <f t="shared" si="79"/>
        <v>Below Minimum</v>
      </c>
      <c r="H586" s="24" t="str">
        <f t="shared" si="80"/>
        <v>₦40,000 - ₦49,999</v>
      </c>
      <c r="I586" t="s">
        <v>16</v>
      </c>
      <c r="J586" t="s">
        <v>27</v>
      </c>
      <c r="K586" s="7">
        <f t="shared" si="81"/>
        <v>3</v>
      </c>
      <c r="L586" s="7">
        <f t="shared" si="82"/>
        <v>0.1</v>
      </c>
      <c r="M586" s="23">
        <f t="shared" si="83"/>
        <v>4829</v>
      </c>
      <c r="N586" s="23">
        <f t="shared" si="84"/>
        <v>53119</v>
      </c>
    </row>
    <row r="587" spans="1:14" x14ac:dyDescent="0.25">
      <c r="A587" t="s">
        <v>592</v>
      </c>
      <c r="B587" t="s">
        <v>7</v>
      </c>
      <c r="C587" t="str">
        <f t="shared" ref="C587:C632" si="85">IF(OR(B587="", ISBLANK(B587)), "Undisclosed", B587)</f>
        <v>Male</v>
      </c>
      <c r="D587" t="s">
        <v>22</v>
      </c>
      <c r="E587" s="23">
        <v>63720</v>
      </c>
      <c r="F587" s="23">
        <v>63720</v>
      </c>
      <c r="G587" s="9" t="str">
        <f t="shared" si="79"/>
        <v>Below Minimum</v>
      </c>
      <c r="H587" s="24" t="str">
        <f t="shared" si="80"/>
        <v>₦60,000 - ₦69,999</v>
      </c>
      <c r="I587" t="s">
        <v>20</v>
      </c>
      <c r="J587" s="5" t="s">
        <v>10</v>
      </c>
      <c r="K587" s="7">
        <f t="shared" si="81"/>
        <v>5</v>
      </c>
      <c r="L587" s="7">
        <f t="shared" si="82"/>
        <v>0.2</v>
      </c>
      <c r="M587" s="23">
        <f t="shared" si="83"/>
        <v>12744</v>
      </c>
      <c r="N587" s="23">
        <f t="shared" si="84"/>
        <v>76464</v>
      </c>
    </row>
    <row r="588" spans="1:14" x14ac:dyDescent="0.25">
      <c r="A588" t="s">
        <v>593</v>
      </c>
      <c r="B588" t="s">
        <v>7</v>
      </c>
      <c r="C588" t="str">
        <f t="shared" si="85"/>
        <v>Male</v>
      </c>
      <c r="D588" t="s">
        <v>8</v>
      </c>
      <c r="E588" s="23">
        <v>84500</v>
      </c>
      <c r="F588" s="23">
        <v>84500</v>
      </c>
      <c r="G588" s="9" t="str">
        <f t="shared" si="79"/>
        <v>Below Minimum</v>
      </c>
      <c r="H588" s="24" t="str">
        <f t="shared" si="80"/>
        <v>₦80,000 - ₦89,999</v>
      </c>
      <c r="I588" t="s">
        <v>20</v>
      </c>
      <c r="J588" s="5" t="s">
        <v>27</v>
      </c>
      <c r="K588" s="7">
        <f t="shared" si="81"/>
        <v>3</v>
      </c>
      <c r="L588" s="7">
        <f t="shared" si="82"/>
        <v>0.1</v>
      </c>
      <c r="M588" s="23">
        <f t="shared" si="83"/>
        <v>8450</v>
      </c>
      <c r="N588" s="23">
        <f t="shared" si="84"/>
        <v>92950</v>
      </c>
    </row>
    <row r="589" spans="1:14" x14ac:dyDescent="0.25">
      <c r="A589" t="s">
        <v>594</v>
      </c>
      <c r="B589" t="s">
        <v>7</v>
      </c>
      <c r="C589" t="str">
        <f t="shared" si="85"/>
        <v>Male</v>
      </c>
      <c r="D589" t="s">
        <v>52</v>
      </c>
      <c r="E589" s="23">
        <v>67430</v>
      </c>
      <c r="F589" s="23">
        <v>67430</v>
      </c>
      <c r="G589" s="9" t="str">
        <f t="shared" si="79"/>
        <v>Below Minimum</v>
      </c>
      <c r="H589" s="24" t="str">
        <f t="shared" si="80"/>
        <v>₦60,000 - ₦69,999</v>
      </c>
      <c r="I589" t="s">
        <v>20</v>
      </c>
      <c r="J589" s="5" t="s">
        <v>27</v>
      </c>
      <c r="K589" s="7">
        <f t="shared" si="81"/>
        <v>3</v>
      </c>
      <c r="L589" s="7">
        <f t="shared" si="82"/>
        <v>0.1</v>
      </c>
      <c r="M589" s="23">
        <f t="shared" si="83"/>
        <v>6743</v>
      </c>
      <c r="N589" s="23">
        <f t="shared" si="84"/>
        <v>74173</v>
      </c>
    </row>
    <row r="590" spans="1:14" x14ac:dyDescent="0.25">
      <c r="A590" t="s">
        <v>595</v>
      </c>
      <c r="B590" t="s">
        <v>7</v>
      </c>
      <c r="C590" t="str">
        <f t="shared" si="85"/>
        <v>Male</v>
      </c>
      <c r="D590" t="s">
        <v>22</v>
      </c>
      <c r="E590" s="23">
        <v>109120</v>
      </c>
      <c r="F590" s="23">
        <v>109120</v>
      </c>
      <c r="G590" s="9" t="str">
        <f t="shared" si="79"/>
        <v>Compliant</v>
      </c>
      <c r="H590" s="24" t="str">
        <f t="shared" si="80"/>
        <v>₦100,000 - ₦109,999</v>
      </c>
      <c r="I590" t="s">
        <v>20</v>
      </c>
      <c r="J590" s="5" t="s">
        <v>17</v>
      </c>
      <c r="K590" s="7">
        <f t="shared" si="81"/>
        <v>0</v>
      </c>
      <c r="L590" s="7">
        <f t="shared" si="82"/>
        <v>0</v>
      </c>
      <c r="M590" s="23">
        <f t="shared" si="83"/>
        <v>0</v>
      </c>
      <c r="N590" s="23">
        <f t="shared" si="84"/>
        <v>109120</v>
      </c>
    </row>
    <row r="591" spans="1:14" x14ac:dyDescent="0.25">
      <c r="A591" t="s">
        <v>596</v>
      </c>
      <c r="B591" t="s">
        <v>7</v>
      </c>
      <c r="C591" t="str">
        <f t="shared" si="85"/>
        <v>Male</v>
      </c>
      <c r="D591" t="s">
        <v>33</v>
      </c>
      <c r="E591" s="23">
        <v>69760</v>
      </c>
      <c r="F591" s="23">
        <v>69760</v>
      </c>
      <c r="G591" s="9" t="str">
        <f t="shared" si="79"/>
        <v>Below Minimum</v>
      </c>
      <c r="H591" s="24" t="str">
        <f t="shared" si="80"/>
        <v>₦60,000 - ₦69,999</v>
      </c>
      <c r="I591" t="s">
        <v>20</v>
      </c>
      <c r="J591" s="5" t="s">
        <v>27</v>
      </c>
      <c r="K591" s="7">
        <f t="shared" si="81"/>
        <v>3</v>
      </c>
      <c r="L591" s="7">
        <f t="shared" si="82"/>
        <v>0.1</v>
      </c>
      <c r="M591" s="23">
        <f t="shared" si="83"/>
        <v>6976</v>
      </c>
      <c r="N591" s="23">
        <f t="shared" si="84"/>
        <v>76736</v>
      </c>
    </row>
    <row r="592" spans="1:14" x14ac:dyDescent="0.25">
      <c r="A592" t="s">
        <v>597</v>
      </c>
      <c r="B592" t="s">
        <v>12</v>
      </c>
      <c r="C592" t="str">
        <f t="shared" si="85"/>
        <v>Female</v>
      </c>
      <c r="D592" t="s">
        <v>30</v>
      </c>
      <c r="E592" s="23">
        <v>45600</v>
      </c>
      <c r="F592" s="23">
        <v>45600</v>
      </c>
      <c r="G592" s="9" t="str">
        <f t="shared" si="79"/>
        <v>Below Minimum</v>
      </c>
      <c r="H592" s="24" t="str">
        <f t="shared" si="80"/>
        <v>₦40,000 - ₦49,999</v>
      </c>
      <c r="I592" t="s">
        <v>20</v>
      </c>
      <c r="J592" s="5" t="s">
        <v>17</v>
      </c>
      <c r="K592" s="7">
        <f t="shared" si="81"/>
        <v>0</v>
      </c>
      <c r="L592" s="7">
        <f t="shared" si="82"/>
        <v>0</v>
      </c>
      <c r="M592" s="23">
        <f t="shared" si="83"/>
        <v>0</v>
      </c>
      <c r="N592" s="23">
        <f t="shared" si="84"/>
        <v>45600</v>
      </c>
    </row>
    <row r="593" spans="1:14" x14ac:dyDescent="0.25">
      <c r="A593" t="s">
        <v>598</v>
      </c>
      <c r="B593" t="s">
        <v>12</v>
      </c>
      <c r="C593" t="str">
        <f t="shared" si="85"/>
        <v>Female</v>
      </c>
      <c r="D593" t="s">
        <v>33</v>
      </c>
      <c r="E593" s="23">
        <v>33030</v>
      </c>
      <c r="F593" s="23">
        <v>33030</v>
      </c>
      <c r="G593" s="9" t="str">
        <f t="shared" si="79"/>
        <v>Below Minimum</v>
      </c>
      <c r="H593" s="24" t="str">
        <f t="shared" si="80"/>
        <v>₦30,000 - ₦39,999</v>
      </c>
      <c r="I593" t="s">
        <v>9</v>
      </c>
      <c r="J593" s="5" t="s">
        <v>14</v>
      </c>
      <c r="K593" s="7">
        <f t="shared" si="81"/>
        <v>4</v>
      </c>
      <c r="L593" s="7">
        <f t="shared" si="82"/>
        <v>0.15</v>
      </c>
      <c r="M593" s="23">
        <f t="shared" si="83"/>
        <v>4954.5</v>
      </c>
      <c r="N593" s="23">
        <f t="shared" si="84"/>
        <v>37984.5</v>
      </c>
    </row>
    <row r="594" spans="1:14" x14ac:dyDescent="0.25">
      <c r="A594" t="s">
        <v>599</v>
      </c>
      <c r="B594" t="s">
        <v>7</v>
      </c>
      <c r="C594" t="str">
        <f t="shared" si="85"/>
        <v>Male</v>
      </c>
      <c r="D594" t="s">
        <v>33</v>
      </c>
      <c r="E594" s="23">
        <v>80170</v>
      </c>
      <c r="F594" s="23">
        <v>80170</v>
      </c>
      <c r="G594" s="9" t="str">
        <f t="shared" si="79"/>
        <v>Below Minimum</v>
      </c>
      <c r="H594" s="24" t="str">
        <f t="shared" si="80"/>
        <v>₦80,000 - ₦89,999</v>
      </c>
      <c r="I594" t="s">
        <v>9</v>
      </c>
      <c r="J594" s="5" t="s">
        <v>27</v>
      </c>
      <c r="K594" s="7">
        <f t="shared" si="81"/>
        <v>3</v>
      </c>
      <c r="L594" s="7">
        <f t="shared" si="82"/>
        <v>0.1</v>
      </c>
      <c r="M594" s="23">
        <f t="shared" si="83"/>
        <v>8017</v>
      </c>
      <c r="N594" s="23">
        <f t="shared" si="84"/>
        <v>88187</v>
      </c>
    </row>
    <row r="595" spans="1:14" x14ac:dyDescent="0.25">
      <c r="A595" t="s">
        <v>600</v>
      </c>
      <c r="B595" t="s">
        <v>7</v>
      </c>
      <c r="C595" t="str">
        <f t="shared" si="85"/>
        <v>Male</v>
      </c>
      <c r="D595" t="s">
        <v>41</v>
      </c>
      <c r="E595" s="23">
        <v>43510</v>
      </c>
      <c r="F595" s="23">
        <v>43510</v>
      </c>
      <c r="G595" s="9" t="str">
        <f t="shared" si="79"/>
        <v>Below Minimum</v>
      </c>
      <c r="H595" s="24" t="str">
        <f t="shared" si="80"/>
        <v>₦40,000 - ₦49,999</v>
      </c>
      <c r="I595" t="s">
        <v>20</v>
      </c>
      <c r="J595" s="5" t="s">
        <v>27</v>
      </c>
      <c r="K595" s="7">
        <f t="shared" si="81"/>
        <v>3</v>
      </c>
      <c r="L595" s="7">
        <f t="shared" si="82"/>
        <v>0.1</v>
      </c>
      <c r="M595" s="23">
        <f t="shared" si="83"/>
        <v>4351</v>
      </c>
      <c r="N595" s="23">
        <f t="shared" si="84"/>
        <v>47861</v>
      </c>
    </row>
    <row r="596" spans="1:14" x14ac:dyDescent="0.25">
      <c r="A596" t="s">
        <v>601</v>
      </c>
      <c r="B596" t="s">
        <v>12</v>
      </c>
      <c r="C596" t="str">
        <f t="shared" si="85"/>
        <v>Female</v>
      </c>
      <c r="D596" t="s">
        <v>8</v>
      </c>
      <c r="E596" s="23">
        <v>49390</v>
      </c>
      <c r="F596" s="23">
        <v>49390</v>
      </c>
      <c r="G596" s="9" t="str">
        <f t="shared" si="79"/>
        <v>Below Minimum</v>
      </c>
      <c r="H596" s="24" t="str">
        <f t="shared" si="80"/>
        <v>₦40,000 - ₦49,999</v>
      </c>
      <c r="I596" t="s">
        <v>9</v>
      </c>
      <c r="J596" s="5" t="s">
        <v>27</v>
      </c>
      <c r="K596" s="7">
        <f t="shared" si="81"/>
        <v>3</v>
      </c>
      <c r="L596" s="7">
        <f t="shared" si="82"/>
        <v>0.1</v>
      </c>
      <c r="M596" s="23">
        <f t="shared" si="83"/>
        <v>4939</v>
      </c>
      <c r="N596" s="23">
        <f t="shared" si="84"/>
        <v>54329</v>
      </c>
    </row>
    <row r="597" spans="1:14" x14ac:dyDescent="0.25">
      <c r="A597" t="s">
        <v>602</v>
      </c>
      <c r="B597" t="s">
        <v>12</v>
      </c>
      <c r="C597" t="str">
        <f t="shared" si="85"/>
        <v>Female</v>
      </c>
      <c r="D597" t="s">
        <v>49</v>
      </c>
      <c r="E597" s="23">
        <v>47910</v>
      </c>
      <c r="F597" s="23">
        <v>47910</v>
      </c>
      <c r="G597" s="9" t="str">
        <f t="shared" si="79"/>
        <v>Below Minimum</v>
      </c>
      <c r="H597" s="24" t="str">
        <f t="shared" si="80"/>
        <v>₦40,000 - ₦49,999</v>
      </c>
      <c r="I597" t="s">
        <v>20</v>
      </c>
      <c r="J597" s="5" t="s">
        <v>27</v>
      </c>
      <c r="K597" s="7">
        <f t="shared" si="81"/>
        <v>3</v>
      </c>
      <c r="L597" s="7">
        <f t="shared" si="82"/>
        <v>0.1</v>
      </c>
      <c r="M597" s="23">
        <f t="shared" si="83"/>
        <v>4791</v>
      </c>
      <c r="N597" s="23">
        <f t="shared" si="84"/>
        <v>52701</v>
      </c>
    </row>
    <row r="598" spans="1:14" x14ac:dyDescent="0.25">
      <c r="A598" t="s">
        <v>603</v>
      </c>
      <c r="B598" t="s">
        <v>7</v>
      </c>
      <c r="C598" t="str">
        <f t="shared" si="85"/>
        <v>Male</v>
      </c>
      <c r="D598" t="s">
        <v>8</v>
      </c>
      <c r="E598" s="23">
        <v>35740</v>
      </c>
      <c r="F598" s="23">
        <v>35740</v>
      </c>
      <c r="G598" s="9" t="str">
        <f t="shared" si="79"/>
        <v>Below Minimum</v>
      </c>
      <c r="H598" s="24" t="str">
        <f t="shared" si="80"/>
        <v>₦30,000 - ₦39,999</v>
      </c>
      <c r="I598" t="s">
        <v>20</v>
      </c>
      <c r="J598" s="5" t="s">
        <v>14</v>
      </c>
      <c r="K598" s="7">
        <f t="shared" si="81"/>
        <v>4</v>
      </c>
      <c r="L598" s="7">
        <f t="shared" si="82"/>
        <v>0.15</v>
      </c>
      <c r="M598" s="23">
        <f t="shared" si="83"/>
        <v>5361</v>
      </c>
      <c r="N598" s="23">
        <f t="shared" si="84"/>
        <v>41101</v>
      </c>
    </row>
    <row r="599" spans="1:14" x14ac:dyDescent="0.25">
      <c r="A599" t="s">
        <v>604</v>
      </c>
      <c r="B599" t="s">
        <v>7</v>
      </c>
      <c r="C599" t="str">
        <f t="shared" si="85"/>
        <v>Male</v>
      </c>
      <c r="D599" t="s">
        <v>22</v>
      </c>
      <c r="E599" s="23">
        <v>42240</v>
      </c>
      <c r="F599" s="23">
        <v>42240</v>
      </c>
      <c r="G599" s="9" t="str">
        <f t="shared" si="79"/>
        <v>Below Minimum</v>
      </c>
      <c r="H599" s="24" t="str">
        <f t="shared" si="80"/>
        <v>₦40,000 - ₦49,999</v>
      </c>
      <c r="I599" t="s">
        <v>16</v>
      </c>
      <c r="J599" s="5" t="s">
        <v>10</v>
      </c>
      <c r="K599" s="7">
        <f t="shared" si="81"/>
        <v>5</v>
      </c>
      <c r="L599" s="7">
        <f t="shared" si="82"/>
        <v>0.2</v>
      </c>
      <c r="M599" s="23">
        <f t="shared" si="83"/>
        <v>8448</v>
      </c>
      <c r="N599" s="23">
        <f t="shared" si="84"/>
        <v>50688</v>
      </c>
    </row>
    <row r="600" spans="1:14" x14ac:dyDescent="0.25">
      <c r="A600" t="s">
        <v>605</v>
      </c>
      <c r="B600" t="s">
        <v>12</v>
      </c>
      <c r="C600" t="str">
        <f t="shared" si="85"/>
        <v>Female</v>
      </c>
      <c r="D600" t="s">
        <v>30</v>
      </c>
      <c r="E600" s="23">
        <v>117150</v>
      </c>
      <c r="F600" s="23">
        <v>117150</v>
      </c>
      <c r="G600" s="9" t="str">
        <f t="shared" si="79"/>
        <v>Compliant</v>
      </c>
      <c r="H600" s="24" t="str">
        <f t="shared" si="80"/>
        <v>₦110,000 - ₦119,999</v>
      </c>
      <c r="I600" t="s">
        <v>9</v>
      </c>
      <c r="J600" s="5" t="s">
        <v>27</v>
      </c>
      <c r="K600" s="7">
        <f t="shared" si="81"/>
        <v>3</v>
      </c>
      <c r="L600" s="7">
        <f t="shared" si="82"/>
        <v>0.1</v>
      </c>
      <c r="M600" s="23">
        <f t="shared" si="83"/>
        <v>11715</v>
      </c>
      <c r="N600" s="23">
        <f t="shared" si="84"/>
        <v>128865</v>
      </c>
    </row>
    <row r="601" spans="1:14" x14ac:dyDescent="0.25">
      <c r="A601" t="s">
        <v>606</v>
      </c>
      <c r="B601" t="s">
        <v>7</v>
      </c>
      <c r="C601" t="str">
        <f t="shared" si="85"/>
        <v>Male</v>
      </c>
      <c r="D601" t="s">
        <v>13</v>
      </c>
      <c r="E601" s="23">
        <v>36540</v>
      </c>
      <c r="F601" s="23">
        <v>36540</v>
      </c>
      <c r="G601" s="9" t="str">
        <f t="shared" si="79"/>
        <v>Below Minimum</v>
      </c>
      <c r="H601" s="24" t="str">
        <f t="shared" si="80"/>
        <v>₦30,000 - ₦39,999</v>
      </c>
      <c r="I601" t="s">
        <v>20</v>
      </c>
      <c r="J601" s="5" t="s">
        <v>14</v>
      </c>
      <c r="K601" s="7">
        <f t="shared" si="81"/>
        <v>4</v>
      </c>
      <c r="L601" s="7">
        <f t="shared" si="82"/>
        <v>0.15</v>
      </c>
      <c r="M601" s="23">
        <f t="shared" si="83"/>
        <v>5481</v>
      </c>
      <c r="N601" s="23">
        <f t="shared" si="84"/>
        <v>42021</v>
      </c>
    </row>
    <row r="602" spans="1:14" x14ac:dyDescent="0.25">
      <c r="A602" t="s">
        <v>607</v>
      </c>
      <c r="B602" t="s">
        <v>969</v>
      </c>
      <c r="C602" t="str">
        <f t="shared" si="85"/>
        <v>Undisclosed</v>
      </c>
      <c r="D602" t="s">
        <v>49</v>
      </c>
      <c r="E602" s="23">
        <v>87290</v>
      </c>
      <c r="F602" s="23">
        <v>87290</v>
      </c>
      <c r="G602" s="9" t="str">
        <f t="shared" si="79"/>
        <v>Below Minimum</v>
      </c>
      <c r="H602" s="24" t="str">
        <f t="shared" si="80"/>
        <v>₦80,000 - ₦89,999</v>
      </c>
      <c r="I602" t="s">
        <v>20</v>
      </c>
      <c r="J602" s="5" t="s">
        <v>14</v>
      </c>
      <c r="K602" s="7">
        <f t="shared" si="81"/>
        <v>4</v>
      </c>
      <c r="L602" s="7">
        <f t="shared" si="82"/>
        <v>0.15</v>
      </c>
      <c r="M602" s="23">
        <f t="shared" si="83"/>
        <v>13093.5</v>
      </c>
      <c r="N602" s="23">
        <f t="shared" si="84"/>
        <v>100383.5</v>
      </c>
    </row>
    <row r="603" spans="1:14" x14ac:dyDescent="0.25">
      <c r="A603" t="s">
        <v>608</v>
      </c>
      <c r="B603" t="s">
        <v>12</v>
      </c>
      <c r="C603" t="str">
        <f t="shared" si="85"/>
        <v>Female</v>
      </c>
      <c r="D603" t="s">
        <v>49</v>
      </c>
      <c r="E603" s="23">
        <v>85720</v>
      </c>
      <c r="F603" s="23">
        <v>85720</v>
      </c>
      <c r="G603" s="9" t="str">
        <f t="shared" si="79"/>
        <v>Below Minimum</v>
      </c>
      <c r="H603" s="24" t="str">
        <f t="shared" si="80"/>
        <v>₦80,000 - ₦89,999</v>
      </c>
      <c r="I603" t="s">
        <v>16</v>
      </c>
      <c r="J603" s="5" t="s">
        <v>27</v>
      </c>
      <c r="K603" s="7">
        <f t="shared" si="81"/>
        <v>3</v>
      </c>
      <c r="L603" s="7">
        <f t="shared" si="82"/>
        <v>0.1</v>
      </c>
      <c r="M603" s="23">
        <f t="shared" si="83"/>
        <v>8572</v>
      </c>
      <c r="N603" s="23">
        <f t="shared" si="84"/>
        <v>94292</v>
      </c>
    </row>
    <row r="604" spans="1:14" x14ac:dyDescent="0.25">
      <c r="A604" t="s">
        <v>609</v>
      </c>
      <c r="B604" t="s">
        <v>969</v>
      </c>
      <c r="C604" t="str">
        <f t="shared" si="85"/>
        <v>Undisclosed</v>
      </c>
      <c r="D604" t="s">
        <v>13</v>
      </c>
      <c r="E604" s="23">
        <v>34620</v>
      </c>
      <c r="F604" s="23">
        <v>34620</v>
      </c>
      <c r="G604" s="9" t="str">
        <f t="shared" si="79"/>
        <v>Below Minimum</v>
      </c>
      <c r="H604" s="24" t="str">
        <f t="shared" si="80"/>
        <v>₦30,000 - ₦39,999</v>
      </c>
      <c r="I604" t="s">
        <v>20</v>
      </c>
      <c r="J604" s="5" t="s">
        <v>10</v>
      </c>
      <c r="K604" s="7">
        <f t="shared" si="81"/>
        <v>5</v>
      </c>
      <c r="L604" s="7">
        <f t="shared" si="82"/>
        <v>0.2</v>
      </c>
      <c r="M604" s="23">
        <f t="shared" si="83"/>
        <v>6924</v>
      </c>
      <c r="N604" s="23">
        <f t="shared" si="84"/>
        <v>41544</v>
      </c>
    </row>
    <row r="605" spans="1:14" x14ac:dyDescent="0.25">
      <c r="A605" t="s">
        <v>610</v>
      </c>
      <c r="B605" t="s">
        <v>7</v>
      </c>
      <c r="C605" t="str">
        <f t="shared" si="85"/>
        <v>Male</v>
      </c>
      <c r="D605" t="s">
        <v>41</v>
      </c>
      <c r="E605" s="23">
        <v>62690</v>
      </c>
      <c r="F605" s="23">
        <v>62690</v>
      </c>
      <c r="G605" s="9" t="str">
        <f t="shared" si="79"/>
        <v>Below Minimum</v>
      </c>
      <c r="H605" s="24" t="str">
        <f t="shared" si="80"/>
        <v>₦60,000 - ₦69,999</v>
      </c>
      <c r="I605" t="s">
        <v>9</v>
      </c>
      <c r="J605" s="5" t="s">
        <v>23</v>
      </c>
      <c r="K605" s="7">
        <f t="shared" si="81"/>
        <v>2</v>
      </c>
      <c r="L605" s="7">
        <f t="shared" si="82"/>
        <v>0.05</v>
      </c>
      <c r="M605" s="23">
        <f t="shared" si="83"/>
        <v>3134.5</v>
      </c>
      <c r="N605" s="23">
        <f t="shared" si="84"/>
        <v>65824.5</v>
      </c>
    </row>
    <row r="606" spans="1:14" x14ac:dyDescent="0.25">
      <c r="A606" t="s">
        <v>482</v>
      </c>
      <c r="B606" t="s">
        <v>7</v>
      </c>
      <c r="C606" t="str">
        <f t="shared" si="85"/>
        <v>Male</v>
      </c>
      <c r="D606" t="s">
        <v>8</v>
      </c>
      <c r="E606" s="23">
        <v>101390</v>
      </c>
      <c r="F606" s="23">
        <v>101390</v>
      </c>
      <c r="G606" s="9" t="str">
        <f t="shared" si="79"/>
        <v>Compliant</v>
      </c>
      <c r="H606" s="24" t="str">
        <f t="shared" si="80"/>
        <v>₦100,000 - ₦109,999</v>
      </c>
      <c r="I606" t="s">
        <v>20</v>
      </c>
      <c r="J606" s="5" t="s">
        <v>27</v>
      </c>
      <c r="K606" s="7">
        <f t="shared" si="81"/>
        <v>3</v>
      </c>
      <c r="L606" s="7">
        <f t="shared" si="82"/>
        <v>0.1</v>
      </c>
      <c r="M606" s="23">
        <f t="shared" si="83"/>
        <v>10139</v>
      </c>
      <c r="N606" s="23">
        <f t="shared" si="84"/>
        <v>111529</v>
      </c>
    </row>
    <row r="607" spans="1:14" x14ac:dyDescent="0.25">
      <c r="A607" t="s">
        <v>611</v>
      </c>
      <c r="B607" t="s">
        <v>12</v>
      </c>
      <c r="C607" t="str">
        <f t="shared" si="85"/>
        <v>Female</v>
      </c>
      <c r="D607" t="s">
        <v>49</v>
      </c>
      <c r="E607" s="23">
        <v>30250</v>
      </c>
      <c r="F607" s="23">
        <v>30250</v>
      </c>
      <c r="G607" s="9" t="str">
        <f t="shared" si="79"/>
        <v>Below Minimum</v>
      </c>
      <c r="H607" s="24" t="str">
        <f t="shared" si="80"/>
        <v>₦30,000 - ₦39,999</v>
      </c>
      <c r="I607" t="s">
        <v>20</v>
      </c>
      <c r="J607" s="5" t="s">
        <v>27</v>
      </c>
      <c r="K607" s="7">
        <f t="shared" si="81"/>
        <v>3</v>
      </c>
      <c r="L607" s="7">
        <f t="shared" si="82"/>
        <v>0.1</v>
      </c>
      <c r="M607" s="23">
        <f t="shared" si="83"/>
        <v>3025</v>
      </c>
      <c r="N607" s="23">
        <f t="shared" si="84"/>
        <v>33275</v>
      </c>
    </row>
    <row r="608" spans="1:14" x14ac:dyDescent="0.25">
      <c r="A608" t="s">
        <v>612</v>
      </c>
      <c r="B608" t="s">
        <v>7</v>
      </c>
      <c r="C608" t="str">
        <f t="shared" si="85"/>
        <v>Male</v>
      </c>
      <c r="D608" t="s">
        <v>33</v>
      </c>
      <c r="E608" s="23">
        <v>29530</v>
      </c>
      <c r="F608" s="23">
        <v>29530</v>
      </c>
      <c r="G608" s="9" t="str">
        <f t="shared" si="79"/>
        <v>Below Minimum</v>
      </c>
      <c r="H608" s="24" t="str">
        <f t="shared" si="80"/>
        <v>₦20,000 - ₦29,999</v>
      </c>
      <c r="I608" t="s">
        <v>9</v>
      </c>
      <c r="J608" s="5" t="s">
        <v>17</v>
      </c>
      <c r="K608" s="7">
        <f t="shared" si="81"/>
        <v>0</v>
      </c>
      <c r="L608" s="7">
        <f t="shared" si="82"/>
        <v>0</v>
      </c>
      <c r="M608" s="23">
        <f t="shared" si="83"/>
        <v>0</v>
      </c>
      <c r="N608" s="23">
        <f t="shared" si="84"/>
        <v>29530</v>
      </c>
    </row>
    <row r="609" spans="1:14" x14ac:dyDescent="0.25">
      <c r="A609" t="s">
        <v>613</v>
      </c>
      <c r="B609" t="s">
        <v>7</v>
      </c>
      <c r="C609" t="str">
        <f t="shared" si="85"/>
        <v>Male</v>
      </c>
      <c r="D609" t="s">
        <v>33</v>
      </c>
      <c r="E609" s="23">
        <v>103160</v>
      </c>
      <c r="F609" s="23">
        <v>103160</v>
      </c>
      <c r="G609" s="9" t="str">
        <f t="shared" si="79"/>
        <v>Compliant</v>
      </c>
      <c r="H609" s="24" t="str">
        <f t="shared" si="80"/>
        <v>₦100,000 - ₦109,999</v>
      </c>
      <c r="I609" t="s">
        <v>20</v>
      </c>
      <c r="J609" s="5" t="s">
        <v>14</v>
      </c>
      <c r="K609" s="7">
        <f t="shared" si="81"/>
        <v>4</v>
      </c>
      <c r="L609" s="7">
        <f t="shared" si="82"/>
        <v>0.15</v>
      </c>
      <c r="M609" s="23">
        <f t="shared" si="83"/>
        <v>15474</v>
      </c>
      <c r="N609" s="23">
        <f t="shared" si="84"/>
        <v>118634</v>
      </c>
    </row>
    <row r="610" spans="1:14" x14ac:dyDescent="0.25">
      <c r="A610" t="s">
        <v>614</v>
      </c>
      <c r="B610" t="s">
        <v>12</v>
      </c>
      <c r="C610" t="str">
        <f t="shared" si="85"/>
        <v>Female</v>
      </c>
      <c r="D610" t="s">
        <v>19</v>
      </c>
      <c r="E610" s="23">
        <v>109790</v>
      </c>
      <c r="F610" s="23">
        <v>109790</v>
      </c>
      <c r="G610" s="9" t="str">
        <f t="shared" si="79"/>
        <v>Compliant</v>
      </c>
      <c r="H610" s="24" t="str">
        <f t="shared" si="80"/>
        <v>₦100,000 - ₦109,999</v>
      </c>
      <c r="I610" t="s">
        <v>20</v>
      </c>
      <c r="J610" s="5" t="s">
        <v>27</v>
      </c>
      <c r="K610" s="7">
        <f t="shared" si="81"/>
        <v>3</v>
      </c>
      <c r="L610" s="7">
        <f t="shared" si="82"/>
        <v>0.1</v>
      </c>
      <c r="M610" s="23">
        <f t="shared" si="83"/>
        <v>10979</v>
      </c>
      <c r="N610" s="23">
        <f t="shared" si="84"/>
        <v>120769</v>
      </c>
    </row>
    <row r="611" spans="1:14" x14ac:dyDescent="0.25">
      <c r="A611" t="s">
        <v>615</v>
      </c>
      <c r="B611" t="s">
        <v>12</v>
      </c>
      <c r="C611" t="str">
        <f t="shared" si="85"/>
        <v>Female</v>
      </c>
      <c r="D611" t="s">
        <v>52</v>
      </c>
      <c r="E611" s="23">
        <v>33760</v>
      </c>
      <c r="F611" s="23">
        <v>33760</v>
      </c>
      <c r="G611" s="9" t="str">
        <f t="shared" si="79"/>
        <v>Below Minimum</v>
      </c>
      <c r="H611" s="24" t="str">
        <f t="shared" si="80"/>
        <v>₦30,000 - ₦39,999</v>
      </c>
      <c r="I611" t="s">
        <v>16</v>
      </c>
      <c r="J611" s="5" t="s">
        <v>27</v>
      </c>
      <c r="K611" s="7">
        <f t="shared" si="81"/>
        <v>3</v>
      </c>
      <c r="L611" s="7">
        <f t="shared" si="82"/>
        <v>0.1</v>
      </c>
      <c r="M611" s="23">
        <f t="shared" si="83"/>
        <v>3376</v>
      </c>
      <c r="N611" s="23">
        <f t="shared" si="84"/>
        <v>37136</v>
      </c>
    </row>
    <row r="612" spans="1:14" x14ac:dyDescent="0.25">
      <c r="A612" t="s">
        <v>616</v>
      </c>
      <c r="B612" t="s">
        <v>12</v>
      </c>
      <c r="C612" t="str">
        <f t="shared" si="85"/>
        <v>Female</v>
      </c>
      <c r="D612" t="s">
        <v>19</v>
      </c>
      <c r="E612" s="23">
        <v>36740</v>
      </c>
      <c r="F612" s="23">
        <v>36740</v>
      </c>
      <c r="G612" s="9" t="str">
        <f t="shared" si="79"/>
        <v>Below Minimum</v>
      </c>
      <c r="H612" s="24" t="str">
        <f t="shared" si="80"/>
        <v>₦30,000 - ₦39,999</v>
      </c>
      <c r="I612" t="s">
        <v>20</v>
      </c>
      <c r="J612" s="5" t="s">
        <v>27</v>
      </c>
      <c r="K612" s="7">
        <f t="shared" si="81"/>
        <v>3</v>
      </c>
      <c r="L612" s="7">
        <f t="shared" si="82"/>
        <v>0.1</v>
      </c>
      <c r="M612" s="23">
        <f t="shared" si="83"/>
        <v>3674</v>
      </c>
      <c r="N612" s="23">
        <f t="shared" si="84"/>
        <v>40414</v>
      </c>
    </row>
    <row r="613" spans="1:14" x14ac:dyDescent="0.25">
      <c r="A613" t="s">
        <v>487</v>
      </c>
      <c r="B613" t="s">
        <v>7</v>
      </c>
      <c r="C613" t="str">
        <f t="shared" si="85"/>
        <v>Male</v>
      </c>
      <c r="D613" t="s">
        <v>36</v>
      </c>
      <c r="E613" s="23">
        <v>111910</v>
      </c>
      <c r="F613" s="23">
        <v>111910</v>
      </c>
      <c r="G613" s="9" t="str">
        <f t="shared" si="79"/>
        <v>Compliant</v>
      </c>
      <c r="H613" s="24" t="str">
        <f t="shared" si="80"/>
        <v>₦110,000 - ₦119,999</v>
      </c>
      <c r="I613" t="s">
        <v>16</v>
      </c>
      <c r="J613" s="5" t="s">
        <v>17</v>
      </c>
      <c r="K613" s="7">
        <f t="shared" si="81"/>
        <v>0</v>
      </c>
      <c r="L613" s="7">
        <f t="shared" si="82"/>
        <v>0</v>
      </c>
      <c r="M613" s="23">
        <f t="shared" si="83"/>
        <v>0</v>
      </c>
      <c r="N613" s="23">
        <f t="shared" si="84"/>
        <v>111910</v>
      </c>
    </row>
    <row r="614" spans="1:14" x14ac:dyDescent="0.25">
      <c r="A614" t="s">
        <v>617</v>
      </c>
      <c r="B614" t="s">
        <v>7</v>
      </c>
      <c r="C614" t="str">
        <f t="shared" si="85"/>
        <v>Male</v>
      </c>
      <c r="D614" t="s">
        <v>36</v>
      </c>
      <c r="E614" s="23">
        <v>31240</v>
      </c>
      <c r="F614" s="23">
        <v>31240</v>
      </c>
      <c r="G614" s="9" t="str">
        <f t="shared" si="79"/>
        <v>Below Minimum</v>
      </c>
      <c r="H614" s="24" t="str">
        <f t="shared" si="80"/>
        <v>₦30,000 - ₦39,999</v>
      </c>
      <c r="I614" t="s">
        <v>16</v>
      </c>
      <c r="J614" s="5" t="s">
        <v>23</v>
      </c>
      <c r="K614" s="7">
        <f t="shared" si="81"/>
        <v>2</v>
      </c>
      <c r="L614" s="7">
        <f t="shared" si="82"/>
        <v>0.05</v>
      </c>
      <c r="M614" s="23">
        <f t="shared" si="83"/>
        <v>1562</v>
      </c>
      <c r="N614" s="23">
        <f t="shared" si="84"/>
        <v>32802</v>
      </c>
    </row>
    <row r="615" spans="1:14" x14ac:dyDescent="0.25">
      <c r="A615" t="s">
        <v>618</v>
      </c>
      <c r="B615" t="s">
        <v>12</v>
      </c>
      <c r="C615" t="str">
        <f t="shared" si="85"/>
        <v>Female</v>
      </c>
      <c r="D615" t="s">
        <v>19</v>
      </c>
      <c r="E615" s="23">
        <v>75730</v>
      </c>
      <c r="F615" s="23">
        <v>75730</v>
      </c>
      <c r="G615" s="9" t="str">
        <f t="shared" si="79"/>
        <v>Below Minimum</v>
      </c>
      <c r="H615" s="24" t="str">
        <f t="shared" si="80"/>
        <v>₦70,000 - ₦79,999</v>
      </c>
      <c r="I615" t="s">
        <v>20</v>
      </c>
      <c r="J615" s="5" t="s">
        <v>17</v>
      </c>
      <c r="K615" s="7">
        <f t="shared" si="81"/>
        <v>0</v>
      </c>
      <c r="L615" s="7">
        <f t="shared" si="82"/>
        <v>0</v>
      </c>
      <c r="M615" s="23">
        <f t="shared" si="83"/>
        <v>0</v>
      </c>
      <c r="N615" s="23">
        <f t="shared" si="84"/>
        <v>75730</v>
      </c>
    </row>
    <row r="616" spans="1:14" x14ac:dyDescent="0.25">
      <c r="A616" t="s">
        <v>619</v>
      </c>
      <c r="B616" t="s">
        <v>7</v>
      </c>
      <c r="C616" t="str">
        <f t="shared" si="85"/>
        <v>Male</v>
      </c>
      <c r="D616" t="s">
        <v>13</v>
      </c>
      <c r="E616" s="23">
        <v>50860</v>
      </c>
      <c r="F616" s="23">
        <v>50860</v>
      </c>
      <c r="G616" s="9" t="str">
        <f t="shared" si="79"/>
        <v>Below Minimum</v>
      </c>
      <c r="H616" s="24" t="str">
        <f t="shared" si="80"/>
        <v>₦50,000 - ₦59,999</v>
      </c>
      <c r="I616" t="s">
        <v>16</v>
      </c>
      <c r="J616" s="5" t="s">
        <v>17</v>
      </c>
      <c r="K616" s="7">
        <f t="shared" si="81"/>
        <v>0</v>
      </c>
      <c r="L616" s="7">
        <f t="shared" si="82"/>
        <v>0</v>
      </c>
      <c r="M616" s="23">
        <f t="shared" si="83"/>
        <v>0</v>
      </c>
      <c r="N616" s="23">
        <f t="shared" si="84"/>
        <v>50860</v>
      </c>
    </row>
    <row r="617" spans="1:14" x14ac:dyDescent="0.25">
      <c r="A617" t="s">
        <v>535</v>
      </c>
      <c r="B617" t="s">
        <v>12</v>
      </c>
      <c r="C617" t="str">
        <f t="shared" si="85"/>
        <v>Female</v>
      </c>
      <c r="D617" t="s">
        <v>8</v>
      </c>
      <c r="E617" s="23">
        <v>99530</v>
      </c>
      <c r="F617" s="23">
        <v>99530</v>
      </c>
      <c r="G617" s="9" t="str">
        <f t="shared" si="79"/>
        <v>Compliant</v>
      </c>
      <c r="H617" s="24" t="str">
        <f t="shared" si="80"/>
        <v>₦90,000 - ₦99,999</v>
      </c>
      <c r="I617" t="s">
        <v>9</v>
      </c>
      <c r="J617" s="5" t="s">
        <v>17</v>
      </c>
      <c r="K617" s="7">
        <f t="shared" si="81"/>
        <v>0</v>
      </c>
      <c r="L617" s="7">
        <f t="shared" si="82"/>
        <v>0</v>
      </c>
      <c r="M617" s="23">
        <f t="shared" si="83"/>
        <v>0</v>
      </c>
      <c r="N617" s="23">
        <f t="shared" si="84"/>
        <v>99530</v>
      </c>
    </row>
    <row r="618" spans="1:14" x14ac:dyDescent="0.25">
      <c r="A618" t="s">
        <v>228</v>
      </c>
      <c r="B618" t="s">
        <v>12</v>
      </c>
      <c r="C618" t="str">
        <f t="shared" si="85"/>
        <v>Female</v>
      </c>
      <c r="D618" t="s">
        <v>22</v>
      </c>
      <c r="E618" s="23">
        <v>43200</v>
      </c>
      <c r="F618" s="23">
        <v>43200</v>
      </c>
      <c r="G618" s="9" t="str">
        <f t="shared" si="79"/>
        <v>Below Minimum</v>
      </c>
      <c r="H618" s="24" t="str">
        <f t="shared" si="80"/>
        <v>₦40,000 - ₦49,999</v>
      </c>
      <c r="I618" t="s">
        <v>16</v>
      </c>
      <c r="J618" s="5" t="s">
        <v>10</v>
      </c>
      <c r="K618" s="7">
        <f t="shared" si="81"/>
        <v>5</v>
      </c>
      <c r="L618" s="7">
        <f t="shared" si="82"/>
        <v>0.2</v>
      </c>
      <c r="M618" s="23">
        <f t="shared" si="83"/>
        <v>8640</v>
      </c>
      <c r="N618" s="23">
        <f t="shared" si="84"/>
        <v>51840</v>
      </c>
    </row>
    <row r="619" spans="1:14" x14ac:dyDescent="0.25">
      <c r="A619" t="s">
        <v>620</v>
      </c>
      <c r="B619" t="s">
        <v>12</v>
      </c>
      <c r="C619" t="str">
        <f t="shared" si="85"/>
        <v>Female</v>
      </c>
      <c r="D619" t="s">
        <v>30</v>
      </c>
      <c r="E619" s="23">
        <v>84200</v>
      </c>
      <c r="F619" s="23">
        <v>84200</v>
      </c>
      <c r="G619" s="9" t="str">
        <f t="shared" si="79"/>
        <v>Below Minimum</v>
      </c>
      <c r="H619" s="24" t="str">
        <f t="shared" si="80"/>
        <v>₦80,000 - ₦89,999</v>
      </c>
      <c r="I619" t="s">
        <v>16</v>
      </c>
      <c r="J619" s="5" t="s">
        <v>14</v>
      </c>
      <c r="K619" s="7">
        <f t="shared" si="81"/>
        <v>4</v>
      </c>
      <c r="L619" s="7">
        <f t="shared" si="82"/>
        <v>0.15</v>
      </c>
      <c r="M619" s="23">
        <f t="shared" si="83"/>
        <v>12630</v>
      </c>
      <c r="N619" s="23">
        <f t="shared" si="84"/>
        <v>96830</v>
      </c>
    </row>
    <row r="620" spans="1:14" x14ac:dyDescent="0.25">
      <c r="A620" t="s">
        <v>621</v>
      </c>
      <c r="B620" t="s">
        <v>12</v>
      </c>
      <c r="C620" t="str">
        <f t="shared" si="85"/>
        <v>Female</v>
      </c>
      <c r="D620" t="s">
        <v>19</v>
      </c>
      <c r="E620" s="23">
        <v>95980</v>
      </c>
      <c r="F620" s="23">
        <v>95980</v>
      </c>
      <c r="G620" s="9" t="str">
        <f t="shared" si="79"/>
        <v>Compliant</v>
      </c>
      <c r="H620" s="24" t="str">
        <f t="shared" si="80"/>
        <v>₦90,000 - ₦99,999</v>
      </c>
      <c r="I620" t="s">
        <v>9</v>
      </c>
      <c r="J620" s="5" t="s">
        <v>27</v>
      </c>
      <c r="K620" s="7">
        <f t="shared" si="81"/>
        <v>3</v>
      </c>
      <c r="L620" s="7">
        <f t="shared" si="82"/>
        <v>0.1</v>
      </c>
      <c r="M620" s="23">
        <f t="shared" si="83"/>
        <v>9598</v>
      </c>
      <c r="N620" s="23">
        <f t="shared" si="84"/>
        <v>105578</v>
      </c>
    </row>
    <row r="621" spans="1:14" x14ac:dyDescent="0.25">
      <c r="A621" t="s">
        <v>182</v>
      </c>
      <c r="B621" t="s">
        <v>12</v>
      </c>
      <c r="C621" t="str">
        <f t="shared" si="85"/>
        <v>Female</v>
      </c>
      <c r="D621" t="s">
        <v>33</v>
      </c>
      <c r="E621" s="23">
        <v>69190</v>
      </c>
      <c r="F621" s="23">
        <v>69190</v>
      </c>
      <c r="G621" s="9" t="str">
        <f t="shared" si="79"/>
        <v>Below Minimum</v>
      </c>
      <c r="H621" s="24" t="str">
        <f t="shared" si="80"/>
        <v>₦60,000 - ₦69,999</v>
      </c>
      <c r="I621" t="s">
        <v>20</v>
      </c>
      <c r="J621" s="5" t="s">
        <v>14</v>
      </c>
      <c r="K621" s="7">
        <f t="shared" si="81"/>
        <v>4</v>
      </c>
      <c r="L621" s="7">
        <f t="shared" si="82"/>
        <v>0.15</v>
      </c>
      <c r="M621" s="23">
        <f t="shared" si="83"/>
        <v>10378.5</v>
      </c>
      <c r="N621" s="23">
        <f t="shared" si="84"/>
        <v>79568.5</v>
      </c>
    </row>
    <row r="622" spans="1:14" x14ac:dyDescent="0.25">
      <c r="A622" t="s">
        <v>622</v>
      </c>
      <c r="B622" t="s">
        <v>12</v>
      </c>
      <c r="C622" t="str">
        <f t="shared" si="85"/>
        <v>Female</v>
      </c>
      <c r="D622" t="s">
        <v>36</v>
      </c>
      <c r="E622" s="23">
        <v>65920</v>
      </c>
      <c r="F622" s="23">
        <v>65920</v>
      </c>
      <c r="G622" s="9" t="str">
        <f t="shared" si="79"/>
        <v>Below Minimum</v>
      </c>
      <c r="H622" s="24" t="str">
        <f t="shared" si="80"/>
        <v>₦60,000 - ₦69,999</v>
      </c>
      <c r="I622" t="s">
        <v>20</v>
      </c>
      <c r="J622" s="5" t="s">
        <v>14</v>
      </c>
      <c r="K622" s="7">
        <f t="shared" si="81"/>
        <v>4</v>
      </c>
      <c r="L622" s="7">
        <f t="shared" si="82"/>
        <v>0.15</v>
      </c>
      <c r="M622" s="23">
        <f t="shared" si="83"/>
        <v>9888</v>
      </c>
      <c r="N622" s="23">
        <f t="shared" si="84"/>
        <v>75808</v>
      </c>
    </row>
    <row r="623" spans="1:14" x14ac:dyDescent="0.25">
      <c r="A623" t="s">
        <v>623</v>
      </c>
      <c r="B623" t="s">
        <v>7</v>
      </c>
      <c r="C623" t="str">
        <f t="shared" si="85"/>
        <v>Male</v>
      </c>
      <c r="D623" t="s">
        <v>19</v>
      </c>
      <c r="E623" s="23">
        <v>113620</v>
      </c>
      <c r="F623" s="23">
        <v>113620</v>
      </c>
      <c r="G623" s="9" t="str">
        <f t="shared" si="79"/>
        <v>Compliant</v>
      </c>
      <c r="H623" s="24" t="str">
        <f t="shared" si="80"/>
        <v>₦110,000 - ₦119,999</v>
      </c>
      <c r="I623" t="s">
        <v>9</v>
      </c>
      <c r="J623" s="5" t="s">
        <v>23</v>
      </c>
      <c r="K623" s="7">
        <f t="shared" si="81"/>
        <v>2</v>
      </c>
      <c r="L623" s="7">
        <f t="shared" si="82"/>
        <v>0.05</v>
      </c>
      <c r="M623" s="23">
        <f t="shared" si="83"/>
        <v>5681</v>
      </c>
      <c r="N623" s="23">
        <f t="shared" si="84"/>
        <v>119301</v>
      </c>
    </row>
    <row r="624" spans="1:14" x14ac:dyDescent="0.25">
      <c r="A624" t="s">
        <v>624</v>
      </c>
      <c r="B624" t="s">
        <v>7</v>
      </c>
      <c r="C624" t="str">
        <f t="shared" si="85"/>
        <v>Male</v>
      </c>
      <c r="D624" t="s">
        <v>8</v>
      </c>
      <c r="E624" s="23">
        <v>60140</v>
      </c>
      <c r="F624" s="23">
        <v>60140</v>
      </c>
      <c r="G624" s="9" t="str">
        <f t="shared" si="79"/>
        <v>Below Minimum</v>
      </c>
      <c r="H624" s="24" t="str">
        <f t="shared" si="80"/>
        <v>₦60,000 - ₦69,999</v>
      </c>
      <c r="I624" t="s">
        <v>16</v>
      </c>
      <c r="J624" s="5" t="s">
        <v>27</v>
      </c>
      <c r="K624" s="7">
        <f t="shared" si="81"/>
        <v>3</v>
      </c>
      <c r="L624" s="7">
        <f t="shared" si="82"/>
        <v>0.1</v>
      </c>
      <c r="M624" s="23">
        <f t="shared" si="83"/>
        <v>6014</v>
      </c>
      <c r="N624" s="23">
        <f t="shared" si="84"/>
        <v>66154</v>
      </c>
    </row>
    <row r="625" spans="1:14" x14ac:dyDescent="0.25">
      <c r="A625" t="s">
        <v>625</v>
      </c>
      <c r="B625" t="s">
        <v>12</v>
      </c>
      <c r="C625" t="str">
        <f t="shared" si="85"/>
        <v>Female</v>
      </c>
      <c r="D625" t="s">
        <v>49</v>
      </c>
      <c r="E625" s="23">
        <v>92450</v>
      </c>
      <c r="F625" s="23">
        <v>92450</v>
      </c>
      <c r="G625" s="9" t="str">
        <f t="shared" si="79"/>
        <v>Compliant</v>
      </c>
      <c r="H625" s="24" t="str">
        <f t="shared" si="80"/>
        <v>₦90,000 - ₦99,999</v>
      </c>
      <c r="I625" t="s">
        <v>20</v>
      </c>
      <c r="J625" s="5" t="s">
        <v>17</v>
      </c>
      <c r="K625" s="7">
        <f t="shared" si="81"/>
        <v>0</v>
      </c>
      <c r="L625" s="7">
        <f t="shared" si="82"/>
        <v>0</v>
      </c>
      <c r="M625" s="23">
        <f t="shared" si="83"/>
        <v>0</v>
      </c>
      <c r="N625" s="23">
        <f t="shared" si="84"/>
        <v>92450</v>
      </c>
    </row>
    <row r="626" spans="1:14" x14ac:dyDescent="0.25">
      <c r="A626" t="s">
        <v>626</v>
      </c>
      <c r="B626" t="s">
        <v>7</v>
      </c>
      <c r="C626" t="str">
        <f t="shared" si="85"/>
        <v>Male</v>
      </c>
      <c r="D626" t="s">
        <v>26</v>
      </c>
      <c r="E626" s="23">
        <v>34650</v>
      </c>
      <c r="F626" s="23">
        <v>34650</v>
      </c>
      <c r="G626" s="9" t="str">
        <f t="shared" si="79"/>
        <v>Below Minimum</v>
      </c>
      <c r="H626" s="24" t="str">
        <f t="shared" si="80"/>
        <v>₦30,000 - ₦39,999</v>
      </c>
      <c r="I626" t="s">
        <v>16</v>
      </c>
      <c r="J626" s="5" t="s">
        <v>27</v>
      </c>
      <c r="K626" s="7">
        <f t="shared" si="81"/>
        <v>3</v>
      </c>
      <c r="L626" s="7">
        <f t="shared" si="82"/>
        <v>0.1</v>
      </c>
      <c r="M626" s="23">
        <f t="shared" si="83"/>
        <v>3465</v>
      </c>
      <c r="N626" s="23">
        <f t="shared" si="84"/>
        <v>38115</v>
      </c>
    </row>
    <row r="627" spans="1:14" x14ac:dyDescent="0.25">
      <c r="A627" t="s">
        <v>627</v>
      </c>
      <c r="B627" t="s">
        <v>7</v>
      </c>
      <c r="C627" t="str">
        <f t="shared" si="85"/>
        <v>Male</v>
      </c>
      <c r="D627" t="s">
        <v>30</v>
      </c>
      <c r="E627" s="23">
        <v>84740</v>
      </c>
      <c r="F627" s="23">
        <v>84740</v>
      </c>
      <c r="G627" s="9" t="str">
        <f t="shared" si="79"/>
        <v>Below Minimum</v>
      </c>
      <c r="H627" s="24" t="str">
        <f t="shared" si="80"/>
        <v>₦80,000 - ₦89,999</v>
      </c>
      <c r="I627" t="s">
        <v>9</v>
      </c>
      <c r="J627" s="5" t="s">
        <v>27</v>
      </c>
      <c r="K627" s="7">
        <f t="shared" si="81"/>
        <v>3</v>
      </c>
      <c r="L627" s="7">
        <f t="shared" si="82"/>
        <v>0.1</v>
      </c>
      <c r="M627" s="23">
        <f t="shared" si="83"/>
        <v>8474</v>
      </c>
      <c r="N627" s="23">
        <f t="shared" si="84"/>
        <v>93214</v>
      </c>
    </row>
    <row r="628" spans="1:14" x14ac:dyDescent="0.25">
      <c r="A628" t="s">
        <v>628</v>
      </c>
      <c r="B628" t="s">
        <v>12</v>
      </c>
      <c r="C628" t="str">
        <f t="shared" si="85"/>
        <v>Female</v>
      </c>
      <c r="D628" t="s">
        <v>33</v>
      </c>
      <c r="E628" s="23">
        <v>88360</v>
      </c>
      <c r="F628" s="23">
        <v>88360</v>
      </c>
      <c r="G628" s="9" t="str">
        <f t="shared" si="79"/>
        <v>Below Minimum</v>
      </c>
      <c r="H628" s="24" t="str">
        <f t="shared" si="80"/>
        <v>₦80,000 - ₦89,999</v>
      </c>
      <c r="I628" t="s">
        <v>9</v>
      </c>
      <c r="J628" s="5" t="s">
        <v>27</v>
      </c>
      <c r="K628" s="7">
        <f t="shared" si="81"/>
        <v>3</v>
      </c>
      <c r="L628" s="7">
        <f t="shared" si="82"/>
        <v>0.1</v>
      </c>
      <c r="M628" s="23">
        <f t="shared" si="83"/>
        <v>8836</v>
      </c>
      <c r="N628" s="23">
        <f t="shared" si="84"/>
        <v>97196</v>
      </c>
    </row>
    <row r="629" spans="1:14" x14ac:dyDescent="0.25">
      <c r="A629" t="s">
        <v>629</v>
      </c>
      <c r="B629" t="s">
        <v>12</v>
      </c>
      <c r="C629" t="str">
        <f t="shared" si="85"/>
        <v>Female</v>
      </c>
      <c r="D629" t="s">
        <v>30</v>
      </c>
      <c r="E629" s="23">
        <v>116220</v>
      </c>
      <c r="F629" s="23">
        <v>116220</v>
      </c>
      <c r="G629" s="9" t="str">
        <f t="shared" si="79"/>
        <v>Compliant</v>
      </c>
      <c r="H629" s="24" t="str">
        <f t="shared" si="80"/>
        <v>₦110,000 - ₦119,999</v>
      </c>
      <c r="I629" t="s">
        <v>9</v>
      </c>
      <c r="J629" s="5" t="s">
        <v>23</v>
      </c>
      <c r="K629" s="7">
        <f t="shared" si="81"/>
        <v>2</v>
      </c>
      <c r="L629" s="7">
        <f t="shared" si="82"/>
        <v>0.05</v>
      </c>
      <c r="M629" s="23">
        <f t="shared" si="83"/>
        <v>5811</v>
      </c>
      <c r="N629" s="23">
        <f t="shared" si="84"/>
        <v>122031</v>
      </c>
    </row>
    <row r="630" spans="1:14" x14ac:dyDescent="0.25">
      <c r="A630" t="s">
        <v>465</v>
      </c>
      <c r="B630" t="s">
        <v>12</v>
      </c>
      <c r="C630" t="str">
        <f t="shared" si="85"/>
        <v>Female</v>
      </c>
      <c r="D630" t="s">
        <v>30</v>
      </c>
      <c r="E630" s="23">
        <v>45060</v>
      </c>
      <c r="F630" s="23">
        <v>45060</v>
      </c>
      <c r="G630" s="9" t="str">
        <f t="shared" si="79"/>
        <v>Below Minimum</v>
      </c>
      <c r="H630" s="24" t="str">
        <f t="shared" si="80"/>
        <v>₦40,000 - ₦49,999</v>
      </c>
      <c r="I630" t="s">
        <v>9</v>
      </c>
      <c r="J630" s="5" t="s">
        <v>27</v>
      </c>
      <c r="K630" s="7">
        <f t="shared" si="81"/>
        <v>3</v>
      </c>
      <c r="L630" s="7">
        <f t="shared" si="82"/>
        <v>0.1</v>
      </c>
      <c r="M630" s="23">
        <f t="shared" si="83"/>
        <v>4506</v>
      </c>
      <c r="N630" s="23">
        <f t="shared" si="84"/>
        <v>49566</v>
      </c>
    </row>
    <row r="631" spans="1:14" x14ac:dyDescent="0.25">
      <c r="A631" t="s">
        <v>630</v>
      </c>
      <c r="B631" t="s">
        <v>7</v>
      </c>
      <c r="C631" t="str">
        <f t="shared" si="85"/>
        <v>Male</v>
      </c>
      <c r="D631" t="s">
        <v>30</v>
      </c>
      <c r="E631" s="23">
        <v>106890</v>
      </c>
      <c r="F631" s="23">
        <v>106890</v>
      </c>
      <c r="G631" s="9" t="str">
        <f t="shared" si="79"/>
        <v>Compliant</v>
      </c>
      <c r="H631" s="24" t="str">
        <f t="shared" si="80"/>
        <v>₦100,000 - ₦109,999</v>
      </c>
      <c r="I631" t="s">
        <v>20</v>
      </c>
      <c r="J631" s="5" t="s">
        <v>27</v>
      </c>
      <c r="K631" s="7">
        <f t="shared" si="81"/>
        <v>3</v>
      </c>
      <c r="L631" s="7">
        <f t="shared" si="82"/>
        <v>0.1</v>
      </c>
      <c r="M631" s="23">
        <f t="shared" si="83"/>
        <v>10689</v>
      </c>
      <c r="N631" s="23">
        <f t="shared" si="84"/>
        <v>117579</v>
      </c>
    </row>
    <row r="632" spans="1:14" x14ac:dyDescent="0.25">
      <c r="A632" t="s">
        <v>89</v>
      </c>
      <c r="B632" t="s">
        <v>7</v>
      </c>
      <c r="C632" t="str">
        <f t="shared" si="85"/>
        <v>Male</v>
      </c>
      <c r="D632" t="s">
        <v>19</v>
      </c>
      <c r="E632" s="23">
        <v>28480</v>
      </c>
      <c r="F632" s="23">
        <v>28480</v>
      </c>
      <c r="G632" s="9" t="str">
        <f t="shared" si="79"/>
        <v>Below Minimum</v>
      </c>
      <c r="H632" s="24" t="str">
        <f t="shared" si="80"/>
        <v>₦20,000 - ₦29,999</v>
      </c>
      <c r="I632" t="s">
        <v>20</v>
      </c>
      <c r="J632" s="5" t="s">
        <v>23</v>
      </c>
      <c r="K632" s="7">
        <f t="shared" si="81"/>
        <v>2</v>
      </c>
      <c r="L632" s="7">
        <f t="shared" si="82"/>
        <v>0.05</v>
      </c>
      <c r="M632" s="23">
        <f t="shared" si="83"/>
        <v>1424</v>
      </c>
      <c r="N632" s="23">
        <f t="shared" si="84"/>
        <v>29904</v>
      </c>
    </row>
    <row r="633" spans="1:14" x14ac:dyDescent="0.25">
      <c r="A633" t="s">
        <v>631</v>
      </c>
      <c r="B633" t="s">
        <v>12</v>
      </c>
      <c r="C633" t="s">
        <v>969</v>
      </c>
      <c r="D633" t="s">
        <v>33</v>
      </c>
      <c r="E633" s="23">
        <f>E632</f>
        <v>28480</v>
      </c>
      <c r="F633" s="23">
        <v>28480</v>
      </c>
      <c r="G633" s="9" t="str">
        <f t="shared" si="79"/>
        <v>Below Minimum</v>
      </c>
      <c r="H633" s="24" t="str">
        <f t="shared" si="80"/>
        <v>₦20,000 - ₦29,999</v>
      </c>
      <c r="I633" t="s">
        <v>16</v>
      </c>
      <c r="J633" t="s">
        <v>14</v>
      </c>
      <c r="K633" s="7">
        <f t="shared" si="81"/>
        <v>4</v>
      </c>
      <c r="L633" s="7">
        <f t="shared" si="82"/>
        <v>0.15</v>
      </c>
      <c r="M633" s="23">
        <f t="shared" si="83"/>
        <v>4272</v>
      </c>
      <c r="N633" s="23">
        <f t="shared" si="84"/>
        <v>32752</v>
      </c>
    </row>
    <row r="634" spans="1:14" x14ac:dyDescent="0.25">
      <c r="A634" t="s">
        <v>632</v>
      </c>
      <c r="B634" t="s">
        <v>12</v>
      </c>
      <c r="C634" t="str">
        <f t="shared" ref="C634:C640" si="86">IF(OR(B634="", ISBLANK(B634)), "Undisclosed", B634)</f>
        <v>Female</v>
      </c>
      <c r="D634" t="s">
        <v>66</v>
      </c>
      <c r="E634" s="23">
        <v>107440</v>
      </c>
      <c r="F634" s="23">
        <v>107440</v>
      </c>
      <c r="G634" s="9" t="str">
        <f t="shared" si="79"/>
        <v>Compliant</v>
      </c>
      <c r="H634" s="24" t="str">
        <f t="shared" si="80"/>
        <v>₦100,000 - ₦109,999</v>
      </c>
      <c r="I634" t="s">
        <v>20</v>
      </c>
      <c r="J634" s="5" t="s">
        <v>23</v>
      </c>
      <c r="K634" s="7">
        <f t="shared" si="81"/>
        <v>2</v>
      </c>
      <c r="L634" s="7">
        <f t="shared" si="82"/>
        <v>0.05</v>
      </c>
      <c r="M634" s="23">
        <f t="shared" si="83"/>
        <v>5372</v>
      </c>
      <c r="N634" s="23">
        <f t="shared" si="84"/>
        <v>112812</v>
      </c>
    </row>
    <row r="635" spans="1:14" x14ac:dyDescent="0.25">
      <c r="A635" t="s">
        <v>492</v>
      </c>
      <c r="B635" t="s">
        <v>7</v>
      </c>
      <c r="C635" t="str">
        <f t="shared" si="86"/>
        <v>Male</v>
      </c>
      <c r="D635" t="s">
        <v>19</v>
      </c>
      <c r="E635" s="23">
        <v>57620</v>
      </c>
      <c r="F635" s="23">
        <v>57620</v>
      </c>
      <c r="G635" s="9" t="str">
        <f t="shared" si="79"/>
        <v>Below Minimum</v>
      </c>
      <c r="H635" s="24" t="str">
        <f t="shared" si="80"/>
        <v>₦50,000 - ₦59,999</v>
      </c>
      <c r="I635" t="s">
        <v>16</v>
      </c>
      <c r="J635" s="5" t="s">
        <v>14</v>
      </c>
      <c r="K635" s="7">
        <f t="shared" si="81"/>
        <v>4</v>
      </c>
      <c r="L635" s="7">
        <f t="shared" si="82"/>
        <v>0.15</v>
      </c>
      <c r="M635" s="23">
        <f t="shared" si="83"/>
        <v>8643</v>
      </c>
      <c r="N635" s="23">
        <f t="shared" si="84"/>
        <v>66263</v>
      </c>
    </row>
    <row r="636" spans="1:14" x14ac:dyDescent="0.25">
      <c r="A636" t="s">
        <v>633</v>
      </c>
      <c r="B636" t="s">
        <v>12</v>
      </c>
      <c r="C636" t="str">
        <f t="shared" si="86"/>
        <v>Female</v>
      </c>
      <c r="D636" t="s">
        <v>26</v>
      </c>
      <c r="E636" s="23">
        <v>29810</v>
      </c>
      <c r="F636" s="23">
        <v>29810</v>
      </c>
      <c r="G636" s="9" t="str">
        <f t="shared" si="79"/>
        <v>Below Minimum</v>
      </c>
      <c r="H636" s="24" t="str">
        <f t="shared" si="80"/>
        <v>₦20,000 - ₦29,999</v>
      </c>
      <c r="I636" t="s">
        <v>20</v>
      </c>
      <c r="J636" s="5" t="s">
        <v>27</v>
      </c>
      <c r="K636" s="7">
        <f t="shared" si="81"/>
        <v>3</v>
      </c>
      <c r="L636" s="7">
        <f t="shared" si="82"/>
        <v>0.1</v>
      </c>
      <c r="M636" s="23">
        <f t="shared" si="83"/>
        <v>2981</v>
      </c>
      <c r="N636" s="23">
        <f t="shared" si="84"/>
        <v>32791</v>
      </c>
    </row>
    <row r="637" spans="1:14" x14ac:dyDescent="0.25">
      <c r="A637" t="s">
        <v>634</v>
      </c>
      <c r="B637" t="s">
        <v>7</v>
      </c>
      <c r="C637" t="str">
        <f t="shared" si="86"/>
        <v>Male</v>
      </c>
      <c r="D637" t="s">
        <v>41</v>
      </c>
      <c r="E637" s="23">
        <v>105330</v>
      </c>
      <c r="F637" s="23">
        <v>105330</v>
      </c>
      <c r="G637" s="9" t="str">
        <f t="shared" si="79"/>
        <v>Compliant</v>
      </c>
      <c r="H637" s="24" t="str">
        <f t="shared" si="80"/>
        <v>₦100,000 - ₦109,999</v>
      </c>
      <c r="I637" t="s">
        <v>9</v>
      </c>
      <c r="J637" s="5" t="s">
        <v>23</v>
      </c>
      <c r="K637" s="7">
        <f t="shared" si="81"/>
        <v>2</v>
      </c>
      <c r="L637" s="7">
        <f t="shared" si="82"/>
        <v>0.05</v>
      </c>
      <c r="M637" s="23">
        <f t="shared" si="83"/>
        <v>5266.5</v>
      </c>
      <c r="N637" s="23">
        <f t="shared" si="84"/>
        <v>110596.5</v>
      </c>
    </row>
    <row r="638" spans="1:14" x14ac:dyDescent="0.25">
      <c r="A638" t="s">
        <v>635</v>
      </c>
      <c r="B638" t="s">
        <v>12</v>
      </c>
      <c r="C638" t="str">
        <f t="shared" si="86"/>
        <v>Female</v>
      </c>
      <c r="D638" t="s">
        <v>19</v>
      </c>
      <c r="E638" s="23">
        <v>43110</v>
      </c>
      <c r="F638" s="23">
        <v>43110</v>
      </c>
      <c r="G638" s="9" t="str">
        <f t="shared" si="79"/>
        <v>Below Minimum</v>
      </c>
      <c r="H638" s="24" t="str">
        <f t="shared" si="80"/>
        <v>₦40,000 - ₦49,999</v>
      </c>
      <c r="I638" t="s">
        <v>9</v>
      </c>
      <c r="J638" s="5" t="s">
        <v>27</v>
      </c>
      <c r="K638" s="7">
        <f t="shared" si="81"/>
        <v>3</v>
      </c>
      <c r="L638" s="7">
        <f t="shared" si="82"/>
        <v>0.1</v>
      </c>
      <c r="M638" s="23">
        <f t="shared" si="83"/>
        <v>4311</v>
      </c>
      <c r="N638" s="23">
        <f t="shared" si="84"/>
        <v>47421</v>
      </c>
    </row>
    <row r="639" spans="1:14" x14ac:dyDescent="0.25">
      <c r="A639" t="s">
        <v>636</v>
      </c>
      <c r="B639" t="s">
        <v>7</v>
      </c>
      <c r="C639" t="str">
        <f t="shared" si="86"/>
        <v>Male</v>
      </c>
      <c r="D639" t="s">
        <v>22</v>
      </c>
      <c r="E639" s="23">
        <v>52630</v>
      </c>
      <c r="F639" s="23">
        <v>52630</v>
      </c>
      <c r="G639" s="9" t="str">
        <f t="shared" si="79"/>
        <v>Below Minimum</v>
      </c>
      <c r="H639" s="24" t="str">
        <f t="shared" si="80"/>
        <v>₦50,000 - ₦59,999</v>
      </c>
      <c r="I639" t="s">
        <v>16</v>
      </c>
      <c r="J639" s="5" t="s">
        <v>27</v>
      </c>
      <c r="K639" s="7">
        <f t="shared" si="81"/>
        <v>3</v>
      </c>
      <c r="L639" s="7">
        <f t="shared" si="82"/>
        <v>0.1</v>
      </c>
      <c r="M639" s="23">
        <f t="shared" si="83"/>
        <v>5263</v>
      </c>
      <c r="N639" s="23">
        <f t="shared" si="84"/>
        <v>57893</v>
      </c>
    </row>
    <row r="640" spans="1:14" x14ac:dyDescent="0.25">
      <c r="A640" t="s">
        <v>637</v>
      </c>
      <c r="B640" t="s">
        <v>7</v>
      </c>
      <c r="C640" t="str">
        <f t="shared" si="86"/>
        <v>Male</v>
      </c>
      <c r="D640" t="s">
        <v>8</v>
      </c>
      <c r="E640" s="23">
        <v>46350</v>
      </c>
      <c r="F640" s="23">
        <v>46350</v>
      </c>
      <c r="G640" s="9" t="str">
        <f t="shared" si="79"/>
        <v>Below Minimum</v>
      </c>
      <c r="H640" s="24" t="str">
        <f t="shared" si="80"/>
        <v>₦40,000 - ₦49,999</v>
      </c>
      <c r="I640" t="s">
        <v>20</v>
      </c>
      <c r="J640" s="5" t="s">
        <v>27</v>
      </c>
      <c r="K640" s="7">
        <f t="shared" si="81"/>
        <v>3</v>
      </c>
      <c r="L640" s="7">
        <f t="shared" si="82"/>
        <v>0.1</v>
      </c>
      <c r="M640" s="23">
        <f t="shared" si="83"/>
        <v>4635</v>
      </c>
      <c r="N640" s="23">
        <f t="shared" si="84"/>
        <v>50985</v>
      </c>
    </row>
    <row r="641" spans="1:14" x14ac:dyDescent="0.25">
      <c r="A641" t="s">
        <v>638</v>
      </c>
      <c r="B641" t="s">
        <v>12</v>
      </c>
      <c r="C641" t="s">
        <v>969</v>
      </c>
      <c r="D641" t="s">
        <v>979</v>
      </c>
      <c r="E641" s="23">
        <v>39800</v>
      </c>
      <c r="F641" s="23">
        <v>39800</v>
      </c>
      <c r="G641" s="9" t="str">
        <f t="shared" si="79"/>
        <v>Below Minimum</v>
      </c>
      <c r="H641" s="24" t="str">
        <f t="shared" si="80"/>
        <v>₦30,000 - ₦39,999</v>
      </c>
      <c r="I641" t="s">
        <v>20</v>
      </c>
      <c r="J641" t="s">
        <v>14</v>
      </c>
      <c r="K641" s="7">
        <f t="shared" si="81"/>
        <v>4</v>
      </c>
      <c r="L641" s="7">
        <f t="shared" si="82"/>
        <v>0.15</v>
      </c>
      <c r="M641" s="23">
        <f t="shared" si="83"/>
        <v>5970</v>
      </c>
      <c r="N641" s="23">
        <f t="shared" si="84"/>
        <v>45770</v>
      </c>
    </row>
    <row r="642" spans="1:14" x14ac:dyDescent="0.25">
      <c r="A642" t="s">
        <v>639</v>
      </c>
      <c r="B642" t="s">
        <v>7</v>
      </c>
      <c r="C642" t="str">
        <f t="shared" ref="C642:C679" si="87">IF(OR(B642="", ISBLANK(B642)), "Undisclosed", B642)</f>
        <v>Male</v>
      </c>
      <c r="D642" t="s">
        <v>26</v>
      </c>
      <c r="E642" s="23">
        <v>108170</v>
      </c>
      <c r="F642" s="23">
        <v>108170</v>
      </c>
      <c r="G642" s="9" t="str">
        <f t="shared" si="79"/>
        <v>Compliant</v>
      </c>
      <c r="H642" s="24" t="str">
        <f t="shared" si="80"/>
        <v>₦100,000 - ₦109,999</v>
      </c>
      <c r="I642" t="s">
        <v>20</v>
      </c>
      <c r="J642" s="5" t="s">
        <v>17</v>
      </c>
      <c r="K642" s="7">
        <f t="shared" si="81"/>
        <v>0</v>
      </c>
      <c r="L642" s="7">
        <f t="shared" si="82"/>
        <v>0</v>
      </c>
      <c r="M642" s="23">
        <f t="shared" si="83"/>
        <v>0</v>
      </c>
      <c r="N642" s="23">
        <f t="shared" si="84"/>
        <v>108170</v>
      </c>
    </row>
    <row r="643" spans="1:14" x14ac:dyDescent="0.25">
      <c r="A643" t="s">
        <v>640</v>
      </c>
      <c r="B643" t="s">
        <v>7</v>
      </c>
      <c r="C643" t="str">
        <f t="shared" si="87"/>
        <v>Male</v>
      </c>
      <c r="D643" t="s">
        <v>30</v>
      </c>
      <c r="E643" s="23">
        <v>69730</v>
      </c>
      <c r="F643" s="23">
        <v>69730</v>
      </c>
      <c r="G643" s="9" t="str">
        <f t="shared" ref="G643:G706" si="88">IF(F643&gt;=90000, "Compliant", "Below Minimum")</f>
        <v>Below Minimum</v>
      </c>
      <c r="H643" s="24" t="str">
        <f t="shared" ref="H643:H706" si="89">TEXT(INT(F643/10000)*10000,"₦#,##0") &amp; " - " &amp; TEXT(INT(F643/10000)*10000 + 9999,"₦#,##0")</f>
        <v>₦60,000 - ₦69,999</v>
      </c>
      <c r="I643" t="s">
        <v>20</v>
      </c>
      <c r="J643" s="5" t="s">
        <v>50</v>
      </c>
      <c r="K643" s="7">
        <f t="shared" ref="K643:K706" si="90">IF(J643="Very Good", 5,
 IF(J643="Good", 4,
 IF(J643="Average", 3,
 IF(J643="Poor", 2, IF(J643="Very Poor", 1, IF(J643="Not Rated", 0))))))</f>
        <v>1</v>
      </c>
      <c r="L643" s="7">
        <f t="shared" ref="L643:L706" si="91">IF(K643=5, 0.2,
 IF(K643=4, 0.15,
 IF(K643=3, 0.1,
 IF(K643=2, 0.05,
 IF(K643=1, 0.02, IF(K643=0, 0))))))</f>
        <v>0.02</v>
      </c>
      <c r="M643" s="23">
        <f t="shared" ref="M643:M706" si="92">F643*L643</f>
        <v>1394.6000000000001</v>
      </c>
      <c r="N643" s="23">
        <f t="shared" ref="N643:N706" si="93">F643+M643</f>
        <v>71124.600000000006</v>
      </c>
    </row>
    <row r="644" spans="1:14" x14ac:dyDescent="0.25">
      <c r="A644" t="s">
        <v>641</v>
      </c>
      <c r="B644" t="s">
        <v>7</v>
      </c>
      <c r="C644" t="str">
        <f t="shared" si="87"/>
        <v>Male</v>
      </c>
      <c r="D644" t="s">
        <v>36</v>
      </c>
      <c r="E644" s="23">
        <v>110200</v>
      </c>
      <c r="F644" s="23">
        <v>110200</v>
      </c>
      <c r="G644" s="9" t="str">
        <f t="shared" si="88"/>
        <v>Compliant</v>
      </c>
      <c r="H644" s="24" t="str">
        <f t="shared" si="89"/>
        <v>₦110,000 - ₦119,999</v>
      </c>
      <c r="I644" t="s">
        <v>16</v>
      </c>
      <c r="J644" s="5" t="s">
        <v>27</v>
      </c>
      <c r="K644" s="7">
        <f t="shared" si="90"/>
        <v>3</v>
      </c>
      <c r="L644" s="7">
        <f t="shared" si="91"/>
        <v>0.1</v>
      </c>
      <c r="M644" s="23">
        <f t="shared" si="92"/>
        <v>11020</v>
      </c>
      <c r="N644" s="23">
        <f t="shared" si="93"/>
        <v>121220</v>
      </c>
    </row>
    <row r="645" spans="1:14" x14ac:dyDescent="0.25">
      <c r="A645" t="s">
        <v>642</v>
      </c>
      <c r="B645" t="s">
        <v>7</v>
      </c>
      <c r="C645" t="str">
        <f t="shared" si="87"/>
        <v>Male</v>
      </c>
      <c r="D645" t="s">
        <v>19</v>
      </c>
      <c r="E645" s="23">
        <v>116090</v>
      </c>
      <c r="F645" s="23">
        <v>116090</v>
      </c>
      <c r="G645" s="9" t="str">
        <f t="shared" si="88"/>
        <v>Compliant</v>
      </c>
      <c r="H645" s="24" t="str">
        <f t="shared" si="89"/>
        <v>₦110,000 - ₦119,999</v>
      </c>
      <c r="I645" t="s">
        <v>20</v>
      </c>
      <c r="J645" s="5" t="s">
        <v>17</v>
      </c>
      <c r="K645" s="7">
        <f t="shared" si="90"/>
        <v>0</v>
      </c>
      <c r="L645" s="7">
        <f t="shared" si="91"/>
        <v>0</v>
      </c>
      <c r="M645" s="23">
        <f t="shared" si="92"/>
        <v>0</v>
      </c>
      <c r="N645" s="23">
        <f t="shared" si="93"/>
        <v>116090</v>
      </c>
    </row>
    <row r="646" spans="1:14" x14ac:dyDescent="0.25">
      <c r="A646" t="s">
        <v>643</v>
      </c>
      <c r="B646" t="s">
        <v>969</v>
      </c>
      <c r="C646" t="str">
        <f t="shared" si="87"/>
        <v>Undisclosed</v>
      </c>
      <c r="D646" t="s">
        <v>33</v>
      </c>
      <c r="E646" s="23">
        <v>52140</v>
      </c>
      <c r="F646" s="23">
        <v>52140</v>
      </c>
      <c r="G646" s="9" t="str">
        <f t="shared" si="88"/>
        <v>Below Minimum</v>
      </c>
      <c r="H646" s="24" t="str">
        <f t="shared" si="89"/>
        <v>₦50,000 - ₦59,999</v>
      </c>
      <c r="I646" t="s">
        <v>16</v>
      </c>
      <c r="J646" s="5" t="s">
        <v>27</v>
      </c>
      <c r="K646" s="7">
        <f t="shared" si="90"/>
        <v>3</v>
      </c>
      <c r="L646" s="7">
        <f t="shared" si="91"/>
        <v>0.1</v>
      </c>
      <c r="M646" s="23">
        <f t="shared" si="92"/>
        <v>5214</v>
      </c>
      <c r="N646" s="23">
        <f t="shared" si="93"/>
        <v>57354</v>
      </c>
    </row>
    <row r="647" spans="1:14" x14ac:dyDescent="0.25">
      <c r="A647" t="s">
        <v>644</v>
      </c>
      <c r="B647" t="s">
        <v>7</v>
      </c>
      <c r="C647" t="str">
        <f t="shared" si="87"/>
        <v>Male</v>
      </c>
      <c r="D647" t="s">
        <v>13</v>
      </c>
      <c r="E647" s="23">
        <v>32810</v>
      </c>
      <c r="F647" s="23">
        <v>32810</v>
      </c>
      <c r="G647" s="9" t="str">
        <f t="shared" si="88"/>
        <v>Below Minimum</v>
      </c>
      <c r="H647" s="24" t="str">
        <f t="shared" si="89"/>
        <v>₦30,000 - ₦39,999</v>
      </c>
      <c r="I647" t="s">
        <v>20</v>
      </c>
      <c r="J647" s="5" t="s">
        <v>27</v>
      </c>
      <c r="K647" s="7">
        <f t="shared" si="90"/>
        <v>3</v>
      </c>
      <c r="L647" s="7">
        <f t="shared" si="91"/>
        <v>0.1</v>
      </c>
      <c r="M647" s="23">
        <f t="shared" si="92"/>
        <v>3281</v>
      </c>
      <c r="N647" s="23">
        <f t="shared" si="93"/>
        <v>36091</v>
      </c>
    </row>
    <row r="648" spans="1:14" x14ac:dyDescent="0.25">
      <c r="A648" t="s">
        <v>645</v>
      </c>
      <c r="B648" t="s">
        <v>7</v>
      </c>
      <c r="C648" t="str">
        <f t="shared" si="87"/>
        <v>Male</v>
      </c>
      <c r="D648" t="s">
        <v>8</v>
      </c>
      <c r="E648" s="23">
        <v>59430</v>
      </c>
      <c r="F648" s="23">
        <v>59430</v>
      </c>
      <c r="G648" s="9" t="str">
        <f t="shared" si="88"/>
        <v>Below Minimum</v>
      </c>
      <c r="H648" s="24" t="str">
        <f t="shared" si="89"/>
        <v>₦50,000 - ₦59,999</v>
      </c>
      <c r="I648" t="s">
        <v>9</v>
      </c>
      <c r="J648" s="5" t="s">
        <v>27</v>
      </c>
      <c r="K648" s="7">
        <f t="shared" si="90"/>
        <v>3</v>
      </c>
      <c r="L648" s="7">
        <f t="shared" si="91"/>
        <v>0.1</v>
      </c>
      <c r="M648" s="23">
        <f t="shared" si="92"/>
        <v>5943</v>
      </c>
      <c r="N648" s="23">
        <f t="shared" si="93"/>
        <v>65373</v>
      </c>
    </row>
    <row r="649" spans="1:14" x14ac:dyDescent="0.25">
      <c r="A649" t="s">
        <v>646</v>
      </c>
      <c r="B649" t="s">
        <v>7</v>
      </c>
      <c r="C649" t="str">
        <f t="shared" si="87"/>
        <v>Male</v>
      </c>
      <c r="D649" t="s">
        <v>19</v>
      </c>
      <c r="E649" s="23">
        <v>46990</v>
      </c>
      <c r="F649" s="23">
        <v>46990</v>
      </c>
      <c r="G649" s="9" t="str">
        <f t="shared" si="88"/>
        <v>Below Minimum</v>
      </c>
      <c r="H649" s="24" t="str">
        <f t="shared" si="89"/>
        <v>₦40,000 - ₦49,999</v>
      </c>
      <c r="I649" t="s">
        <v>20</v>
      </c>
      <c r="J649" s="5" t="s">
        <v>27</v>
      </c>
      <c r="K649" s="7">
        <f t="shared" si="90"/>
        <v>3</v>
      </c>
      <c r="L649" s="7">
        <f t="shared" si="91"/>
        <v>0.1</v>
      </c>
      <c r="M649" s="23">
        <f t="shared" si="92"/>
        <v>4699</v>
      </c>
      <c r="N649" s="23">
        <f t="shared" si="93"/>
        <v>51689</v>
      </c>
    </row>
    <row r="650" spans="1:14" x14ac:dyDescent="0.25">
      <c r="A650" t="s">
        <v>647</v>
      </c>
      <c r="B650" t="s">
        <v>7</v>
      </c>
      <c r="C650" t="str">
        <f t="shared" si="87"/>
        <v>Male</v>
      </c>
      <c r="D650" t="s">
        <v>8</v>
      </c>
      <c r="E650" s="23">
        <v>33560</v>
      </c>
      <c r="F650" s="23">
        <v>33560</v>
      </c>
      <c r="G650" s="9" t="str">
        <f t="shared" si="88"/>
        <v>Below Minimum</v>
      </c>
      <c r="H650" s="24" t="str">
        <f t="shared" si="89"/>
        <v>₦30,000 - ₦39,999</v>
      </c>
      <c r="I650" t="s">
        <v>20</v>
      </c>
      <c r="J650" s="5" t="s">
        <v>27</v>
      </c>
      <c r="K650" s="7">
        <f t="shared" si="90"/>
        <v>3</v>
      </c>
      <c r="L650" s="7">
        <f t="shared" si="91"/>
        <v>0.1</v>
      </c>
      <c r="M650" s="23">
        <f t="shared" si="92"/>
        <v>3356</v>
      </c>
      <c r="N650" s="23">
        <f t="shared" si="93"/>
        <v>36916</v>
      </c>
    </row>
    <row r="651" spans="1:14" x14ac:dyDescent="0.25">
      <c r="A651" t="s">
        <v>648</v>
      </c>
      <c r="B651" t="s">
        <v>7</v>
      </c>
      <c r="C651" t="str">
        <f t="shared" si="87"/>
        <v>Male</v>
      </c>
      <c r="D651" t="s">
        <v>8</v>
      </c>
      <c r="E651" s="23">
        <v>33890</v>
      </c>
      <c r="F651" s="23">
        <v>33890</v>
      </c>
      <c r="G651" s="9" t="str">
        <f t="shared" si="88"/>
        <v>Below Minimum</v>
      </c>
      <c r="H651" s="24" t="str">
        <f t="shared" si="89"/>
        <v>₦30,000 - ₦39,999</v>
      </c>
      <c r="I651" t="s">
        <v>16</v>
      </c>
      <c r="J651" s="5" t="s">
        <v>27</v>
      </c>
      <c r="K651" s="7">
        <f t="shared" si="90"/>
        <v>3</v>
      </c>
      <c r="L651" s="7">
        <f t="shared" si="91"/>
        <v>0.1</v>
      </c>
      <c r="M651" s="23">
        <f t="shared" si="92"/>
        <v>3389</v>
      </c>
      <c r="N651" s="23">
        <f t="shared" si="93"/>
        <v>37279</v>
      </c>
    </row>
    <row r="652" spans="1:14" x14ac:dyDescent="0.25">
      <c r="A652" t="s">
        <v>649</v>
      </c>
      <c r="B652" t="s">
        <v>7</v>
      </c>
      <c r="C652" t="str">
        <f t="shared" si="87"/>
        <v>Male</v>
      </c>
      <c r="D652" t="s">
        <v>41</v>
      </c>
      <c r="E652" s="23">
        <v>51740</v>
      </c>
      <c r="F652" s="23">
        <v>51740</v>
      </c>
      <c r="G652" s="9" t="str">
        <f t="shared" si="88"/>
        <v>Below Minimum</v>
      </c>
      <c r="H652" s="24" t="str">
        <f t="shared" si="89"/>
        <v>₦50,000 - ₦59,999</v>
      </c>
      <c r="I652" t="s">
        <v>20</v>
      </c>
      <c r="J652" s="5" t="s">
        <v>23</v>
      </c>
      <c r="K652" s="7">
        <f t="shared" si="90"/>
        <v>2</v>
      </c>
      <c r="L652" s="7">
        <f t="shared" si="91"/>
        <v>0.05</v>
      </c>
      <c r="M652" s="23">
        <f t="shared" si="92"/>
        <v>2587</v>
      </c>
      <c r="N652" s="23">
        <f t="shared" si="93"/>
        <v>54327</v>
      </c>
    </row>
    <row r="653" spans="1:14" x14ac:dyDescent="0.25">
      <c r="A653" t="s">
        <v>650</v>
      </c>
      <c r="B653" t="s">
        <v>12</v>
      </c>
      <c r="C653" t="str">
        <f t="shared" si="87"/>
        <v>Female</v>
      </c>
      <c r="D653" t="s">
        <v>52</v>
      </c>
      <c r="E653" s="23">
        <v>51650</v>
      </c>
      <c r="F653" s="23">
        <v>51650</v>
      </c>
      <c r="G653" s="9" t="str">
        <f t="shared" si="88"/>
        <v>Below Minimum</v>
      </c>
      <c r="H653" s="24" t="str">
        <f t="shared" si="89"/>
        <v>₦50,000 - ₦59,999</v>
      </c>
      <c r="I653" t="s">
        <v>16</v>
      </c>
      <c r="J653" s="5" t="s">
        <v>14</v>
      </c>
      <c r="K653" s="7">
        <f t="shared" si="90"/>
        <v>4</v>
      </c>
      <c r="L653" s="7">
        <f t="shared" si="91"/>
        <v>0.15</v>
      </c>
      <c r="M653" s="23">
        <f t="shared" si="92"/>
        <v>7747.5</v>
      </c>
      <c r="N653" s="23">
        <f t="shared" si="93"/>
        <v>59397.5</v>
      </c>
    </row>
    <row r="654" spans="1:14" x14ac:dyDescent="0.25">
      <c r="A654" t="s">
        <v>651</v>
      </c>
      <c r="B654" t="s">
        <v>12</v>
      </c>
      <c r="C654" t="str">
        <f t="shared" si="87"/>
        <v>Female</v>
      </c>
      <c r="D654" t="s">
        <v>49</v>
      </c>
      <c r="E654" s="23">
        <v>115980</v>
      </c>
      <c r="F654" s="23">
        <v>115980</v>
      </c>
      <c r="G654" s="9" t="str">
        <f t="shared" si="88"/>
        <v>Compliant</v>
      </c>
      <c r="H654" s="24" t="str">
        <f t="shared" si="89"/>
        <v>₦110,000 - ₦119,999</v>
      </c>
      <c r="I654" t="s">
        <v>16</v>
      </c>
      <c r="J654" s="5" t="s">
        <v>14</v>
      </c>
      <c r="K654" s="7">
        <f t="shared" si="90"/>
        <v>4</v>
      </c>
      <c r="L654" s="7">
        <f t="shared" si="91"/>
        <v>0.15</v>
      </c>
      <c r="M654" s="23">
        <f t="shared" si="92"/>
        <v>17397</v>
      </c>
      <c r="N654" s="23">
        <f t="shared" si="93"/>
        <v>133377</v>
      </c>
    </row>
    <row r="655" spans="1:14" x14ac:dyDescent="0.25">
      <c r="A655" t="s">
        <v>652</v>
      </c>
      <c r="B655" t="s">
        <v>12</v>
      </c>
      <c r="C655" t="str">
        <f t="shared" si="87"/>
        <v>Female</v>
      </c>
      <c r="D655" t="s">
        <v>8</v>
      </c>
      <c r="E655" s="23">
        <v>58370</v>
      </c>
      <c r="F655" s="23">
        <v>58370</v>
      </c>
      <c r="G655" s="9" t="str">
        <f t="shared" si="88"/>
        <v>Below Minimum</v>
      </c>
      <c r="H655" s="24" t="str">
        <f t="shared" si="89"/>
        <v>₦50,000 - ₦59,999</v>
      </c>
      <c r="I655" t="s">
        <v>20</v>
      </c>
      <c r="J655" s="5" t="s">
        <v>14</v>
      </c>
      <c r="K655" s="7">
        <f t="shared" si="90"/>
        <v>4</v>
      </c>
      <c r="L655" s="7">
        <f t="shared" si="91"/>
        <v>0.15</v>
      </c>
      <c r="M655" s="23">
        <f t="shared" si="92"/>
        <v>8755.5</v>
      </c>
      <c r="N655" s="23">
        <f t="shared" si="93"/>
        <v>67125.5</v>
      </c>
    </row>
    <row r="656" spans="1:14" x14ac:dyDescent="0.25">
      <c r="A656" t="s">
        <v>542</v>
      </c>
      <c r="B656" t="s">
        <v>12</v>
      </c>
      <c r="C656" t="str">
        <f t="shared" si="87"/>
        <v>Female</v>
      </c>
      <c r="D656" t="s">
        <v>49</v>
      </c>
      <c r="E656" s="23">
        <v>59430</v>
      </c>
      <c r="F656" s="23">
        <v>59430</v>
      </c>
      <c r="G656" s="9" t="str">
        <f t="shared" si="88"/>
        <v>Below Minimum</v>
      </c>
      <c r="H656" s="24" t="str">
        <f t="shared" si="89"/>
        <v>₦50,000 - ₦59,999</v>
      </c>
      <c r="I656" t="s">
        <v>16</v>
      </c>
      <c r="J656" s="5" t="s">
        <v>27</v>
      </c>
      <c r="K656" s="7">
        <f t="shared" si="90"/>
        <v>3</v>
      </c>
      <c r="L656" s="7">
        <f t="shared" si="91"/>
        <v>0.1</v>
      </c>
      <c r="M656" s="23">
        <f t="shared" si="92"/>
        <v>5943</v>
      </c>
      <c r="N656" s="23">
        <f t="shared" si="93"/>
        <v>65373</v>
      </c>
    </row>
    <row r="657" spans="1:14" x14ac:dyDescent="0.25">
      <c r="A657" t="s">
        <v>653</v>
      </c>
      <c r="B657" t="s">
        <v>12</v>
      </c>
      <c r="C657" t="str">
        <f t="shared" si="87"/>
        <v>Female</v>
      </c>
      <c r="D657" t="s">
        <v>36</v>
      </c>
      <c r="E657" s="23">
        <v>106670</v>
      </c>
      <c r="F657" s="23">
        <v>106670</v>
      </c>
      <c r="G657" s="9" t="str">
        <f t="shared" si="88"/>
        <v>Compliant</v>
      </c>
      <c r="H657" s="24" t="str">
        <f t="shared" si="89"/>
        <v>₦100,000 - ₦109,999</v>
      </c>
      <c r="I657" t="s">
        <v>9</v>
      </c>
      <c r="J657" s="5" t="s">
        <v>27</v>
      </c>
      <c r="K657" s="7">
        <f t="shared" si="90"/>
        <v>3</v>
      </c>
      <c r="L657" s="7">
        <f t="shared" si="91"/>
        <v>0.1</v>
      </c>
      <c r="M657" s="23">
        <f t="shared" si="92"/>
        <v>10667</v>
      </c>
      <c r="N657" s="23">
        <f t="shared" si="93"/>
        <v>117337</v>
      </c>
    </row>
    <row r="658" spans="1:14" x14ac:dyDescent="0.25">
      <c r="A658" t="s">
        <v>654</v>
      </c>
      <c r="B658" t="s">
        <v>12</v>
      </c>
      <c r="C658" t="str">
        <f t="shared" si="87"/>
        <v>Female</v>
      </c>
      <c r="D658" t="s">
        <v>52</v>
      </c>
      <c r="E658" s="23">
        <v>44850</v>
      </c>
      <c r="F658" s="23">
        <v>44850</v>
      </c>
      <c r="G658" s="9" t="str">
        <f t="shared" si="88"/>
        <v>Below Minimum</v>
      </c>
      <c r="H658" s="24" t="str">
        <f t="shared" si="89"/>
        <v>₦40,000 - ₦49,999</v>
      </c>
      <c r="I658" t="s">
        <v>20</v>
      </c>
      <c r="J658" s="5" t="s">
        <v>10</v>
      </c>
      <c r="K658" s="7">
        <f t="shared" si="90"/>
        <v>5</v>
      </c>
      <c r="L658" s="7">
        <f t="shared" si="91"/>
        <v>0.2</v>
      </c>
      <c r="M658" s="23">
        <f t="shared" si="92"/>
        <v>8970</v>
      </c>
      <c r="N658" s="23">
        <f t="shared" si="93"/>
        <v>53820</v>
      </c>
    </row>
    <row r="659" spans="1:14" x14ac:dyDescent="0.25">
      <c r="A659" t="s">
        <v>655</v>
      </c>
      <c r="B659" t="s">
        <v>7</v>
      </c>
      <c r="C659" t="str">
        <f t="shared" si="87"/>
        <v>Male</v>
      </c>
      <c r="D659" t="s">
        <v>52</v>
      </c>
      <c r="E659" s="23">
        <v>75600</v>
      </c>
      <c r="F659" s="23">
        <v>75600</v>
      </c>
      <c r="G659" s="9" t="str">
        <f t="shared" si="88"/>
        <v>Below Minimum</v>
      </c>
      <c r="H659" s="24" t="str">
        <f t="shared" si="89"/>
        <v>₦70,000 - ₦79,999</v>
      </c>
      <c r="I659" t="s">
        <v>16</v>
      </c>
      <c r="J659" s="5" t="s">
        <v>27</v>
      </c>
      <c r="K659" s="7">
        <f t="shared" si="90"/>
        <v>3</v>
      </c>
      <c r="L659" s="7">
        <f t="shared" si="91"/>
        <v>0.1</v>
      </c>
      <c r="M659" s="23">
        <f t="shared" si="92"/>
        <v>7560</v>
      </c>
      <c r="N659" s="23">
        <f t="shared" si="93"/>
        <v>83160</v>
      </c>
    </row>
    <row r="660" spans="1:14" x14ac:dyDescent="0.25">
      <c r="A660" t="s">
        <v>656</v>
      </c>
      <c r="B660" t="s">
        <v>7</v>
      </c>
      <c r="C660" t="str">
        <f t="shared" si="87"/>
        <v>Male</v>
      </c>
      <c r="D660" t="s">
        <v>36</v>
      </c>
      <c r="E660" s="23">
        <v>69120</v>
      </c>
      <c r="F660" s="23">
        <v>69120</v>
      </c>
      <c r="G660" s="9" t="str">
        <f t="shared" si="88"/>
        <v>Below Minimum</v>
      </c>
      <c r="H660" s="24" t="str">
        <f t="shared" si="89"/>
        <v>₦60,000 - ₦69,999</v>
      </c>
      <c r="I660" t="s">
        <v>16</v>
      </c>
      <c r="J660" s="5" t="s">
        <v>27</v>
      </c>
      <c r="K660" s="7">
        <f t="shared" si="90"/>
        <v>3</v>
      </c>
      <c r="L660" s="7">
        <f t="shared" si="91"/>
        <v>0.1</v>
      </c>
      <c r="M660" s="23">
        <f t="shared" si="92"/>
        <v>6912</v>
      </c>
      <c r="N660" s="23">
        <f t="shared" si="93"/>
        <v>76032</v>
      </c>
    </row>
    <row r="661" spans="1:14" x14ac:dyDescent="0.25">
      <c r="A661" t="s">
        <v>657</v>
      </c>
      <c r="B661" t="s">
        <v>12</v>
      </c>
      <c r="C661" t="str">
        <f t="shared" si="87"/>
        <v>Female</v>
      </c>
      <c r="D661" t="s">
        <v>26</v>
      </c>
      <c r="E661" s="23">
        <v>31200</v>
      </c>
      <c r="F661" s="23">
        <v>31200</v>
      </c>
      <c r="G661" s="9" t="str">
        <f t="shared" si="88"/>
        <v>Below Minimum</v>
      </c>
      <c r="H661" s="24" t="str">
        <f t="shared" si="89"/>
        <v>₦30,000 - ₦39,999</v>
      </c>
      <c r="I661" t="s">
        <v>16</v>
      </c>
      <c r="J661" s="5" t="s">
        <v>50</v>
      </c>
      <c r="K661" s="7">
        <f t="shared" si="90"/>
        <v>1</v>
      </c>
      <c r="L661" s="7">
        <f t="shared" si="91"/>
        <v>0.02</v>
      </c>
      <c r="M661" s="23">
        <f t="shared" si="92"/>
        <v>624</v>
      </c>
      <c r="N661" s="23">
        <f t="shared" si="93"/>
        <v>31824</v>
      </c>
    </row>
    <row r="662" spans="1:14" x14ac:dyDescent="0.25">
      <c r="A662" t="s">
        <v>658</v>
      </c>
      <c r="B662" t="s">
        <v>12</v>
      </c>
      <c r="C662" t="str">
        <f t="shared" si="87"/>
        <v>Female</v>
      </c>
      <c r="D662" t="s">
        <v>30</v>
      </c>
      <c r="E662" s="23">
        <v>42160</v>
      </c>
      <c r="F662" s="23">
        <v>42160</v>
      </c>
      <c r="G662" s="9" t="str">
        <f t="shared" si="88"/>
        <v>Below Minimum</v>
      </c>
      <c r="H662" s="24" t="str">
        <f t="shared" si="89"/>
        <v>₦40,000 - ₦49,999</v>
      </c>
      <c r="I662" t="s">
        <v>9</v>
      </c>
      <c r="J662" s="5" t="s">
        <v>10</v>
      </c>
      <c r="K662" s="7">
        <f t="shared" si="90"/>
        <v>5</v>
      </c>
      <c r="L662" s="7">
        <f t="shared" si="91"/>
        <v>0.2</v>
      </c>
      <c r="M662" s="23">
        <f t="shared" si="92"/>
        <v>8432</v>
      </c>
      <c r="N662" s="23">
        <f t="shared" si="93"/>
        <v>50592</v>
      </c>
    </row>
    <row r="663" spans="1:14" x14ac:dyDescent="0.25">
      <c r="A663" t="s">
        <v>659</v>
      </c>
      <c r="B663" t="s">
        <v>7</v>
      </c>
      <c r="C663" t="str">
        <f t="shared" si="87"/>
        <v>Male</v>
      </c>
      <c r="D663" t="s">
        <v>30</v>
      </c>
      <c r="E663" s="23">
        <v>110830</v>
      </c>
      <c r="F663" s="23">
        <v>110830</v>
      </c>
      <c r="G663" s="9" t="str">
        <f t="shared" si="88"/>
        <v>Compliant</v>
      </c>
      <c r="H663" s="24" t="str">
        <f t="shared" si="89"/>
        <v>₦110,000 - ₦119,999</v>
      </c>
      <c r="I663" t="s">
        <v>20</v>
      </c>
      <c r="J663" s="5" t="s">
        <v>27</v>
      </c>
      <c r="K663" s="7">
        <f t="shared" si="90"/>
        <v>3</v>
      </c>
      <c r="L663" s="7">
        <f t="shared" si="91"/>
        <v>0.1</v>
      </c>
      <c r="M663" s="23">
        <f t="shared" si="92"/>
        <v>11083</v>
      </c>
      <c r="N663" s="23">
        <f t="shared" si="93"/>
        <v>121913</v>
      </c>
    </row>
    <row r="664" spans="1:14" x14ac:dyDescent="0.25">
      <c r="A664" t="s">
        <v>660</v>
      </c>
      <c r="B664" t="s">
        <v>12</v>
      </c>
      <c r="C664" t="str">
        <f t="shared" si="87"/>
        <v>Female</v>
      </c>
      <c r="D664" t="s">
        <v>66</v>
      </c>
      <c r="E664" s="23">
        <v>83180</v>
      </c>
      <c r="F664" s="23">
        <v>83180</v>
      </c>
      <c r="G664" s="9" t="str">
        <f t="shared" si="88"/>
        <v>Below Minimum</v>
      </c>
      <c r="H664" s="24" t="str">
        <f t="shared" si="89"/>
        <v>₦80,000 - ₦89,999</v>
      </c>
      <c r="I664" t="s">
        <v>20</v>
      </c>
      <c r="J664" s="5" t="s">
        <v>27</v>
      </c>
      <c r="K664" s="7">
        <f t="shared" si="90"/>
        <v>3</v>
      </c>
      <c r="L664" s="7">
        <f t="shared" si="91"/>
        <v>0.1</v>
      </c>
      <c r="M664" s="23">
        <f t="shared" si="92"/>
        <v>8318</v>
      </c>
      <c r="N664" s="23">
        <f t="shared" si="93"/>
        <v>91498</v>
      </c>
    </row>
    <row r="665" spans="1:14" x14ac:dyDescent="0.25">
      <c r="A665" t="s">
        <v>575</v>
      </c>
      <c r="B665" t="s">
        <v>12</v>
      </c>
      <c r="C665" t="str">
        <f t="shared" si="87"/>
        <v>Female</v>
      </c>
      <c r="D665" t="s">
        <v>49</v>
      </c>
      <c r="E665" s="23">
        <v>87620</v>
      </c>
      <c r="F665" s="23">
        <v>87620</v>
      </c>
      <c r="G665" s="9" t="str">
        <f t="shared" si="88"/>
        <v>Below Minimum</v>
      </c>
      <c r="H665" s="24" t="str">
        <f t="shared" si="89"/>
        <v>₦80,000 - ₦89,999</v>
      </c>
      <c r="I665" t="s">
        <v>16</v>
      </c>
      <c r="J665" s="5" t="s">
        <v>10</v>
      </c>
      <c r="K665" s="7">
        <f t="shared" si="90"/>
        <v>5</v>
      </c>
      <c r="L665" s="7">
        <f t="shared" si="91"/>
        <v>0.2</v>
      </c>
      <c r="M665" s="23">
        <f t="shared" si="92"/>
        <v>17524</v>
      </c>
      <c r="N665" s="23">
        <f t="shared" si="93"/>
        <v>105144</v>
      </c>
    </row>
    <row r="666" spans="1:14" x14ac:dyDescent="0.25">
      <c r="A666" t="s">
        <v>661</v>
      </c>
      <c r="B666" t="s">
        <v>12</v>
      </c>
      <c r="C666" t="str">
        <f t="shared" si="87"/>
        <v>Female</v>
      </c>
      <c r="D666" t="s">
        <v>49</v>
      </c>
      <c r="E666" s="23">
        <v>46750</v>
      </c>
      <c r="F666" s="23">
        <v>46750</v>
      </c>
      <c r="G666" s="9" t="str">
        <f t="shared" si="88"/>
        <v>Below Minimum</v>
      </c>
      <c r="H666" s="24" t="str">
        <f t="shared" si="89"/>
        <v>₦40,000 - ₦49,999</v>
      </c>
      <c r="I666" t="s">
        <v>16</v>
      </c>
      <c r="J666" s="5" t="s">
        <v>14</v>
      </c>
      <c r="K666" s="7">
        <f t="shared" si="90"/>
        <v>4</v>
      </c>
      <c r="L666" s="7">
        <f t="shared" si="91"/>
        <v>0.15</v>
      </c>
      <c r="M666" s="23">
        <f t="shared" si="92"/>
        <v>7012.5</v>
      </c>
      <c r="N666" s="23">
        <f t="shared" si="93"/>
        <v>53762.5</v>
      </c>
    </row>
    <row r="667" spans="1:14" x14ac:dyDescent="0.25">
      <c r="A667" t="s">
        <v>662</v>
      </c>
      <c r="B667" t="s">
        <v>12</v>
      </c>
      <c r="C667" t="str">
        <f t="shared" si="87"/>
        <v>Female</v>
      </c>
      <c r="D667" t="s">
        <v>33</v>
      </c>
      <c r="E667" s="23">
        <v>78540</v>
      </c>
      <c r="F667" s="23">
        <v>78540</v>
      </c>
      <c r="G667" s="9" t="str">
        <f t="shared" si="88"/>
        <v>Below Minimum</v>
      </c>
      <c r="H667" s="24" t="str">
        <f t="shared" si="89"/>
        <v>₦70,000 - ₦79,999</v>
      </c>
      <c r="I667" t="s">
        <v>20</v>
      </c>
      <c r="J667" s="5" t="s">
        <v>27</v>
      </c>
      <c r="K667" s="7">
        <f t="shared" si="90"/>
        <v>3</v>
      </c>
      <c r="L667" s="7">
        <f t="shared" si="91"/>
        <v>0.1</v>
      </c>
      <c r="M667" s="23">
        <f t="shared" si="92"/>
        <v>7854</v>
      </c>
      <c r="N667" s="23">
        <f t="shared" si="93"/>
        <v>86394</v>
      </c>
    </row>
    <row r="668" spans="1:14" x14ac:dyDescent="0.25">
      <c r="A668" t="s">
        <v>663</v>
      </c>
      <c r="B668" t="s">
        <v>7</v>
      </c>
      <c r="C668" t="str">
        <f t="shared" si="87"/>
        <v>Male</v>
      </c>
      <c r="D668" t="s">
        <v>26</v>
      </c>
      <c r="E668" s="23">
        <v>106930</v>
      </c>
      <c r="F668" s="23">
        <v>106930</v>
      </c>
      <c r="G668" s="9" t="str">
        <f t="shared" si="88"/>
        <v>Compliant</v>
      </c>
      <c r="H668" s="24" t="str">
        <f t="shared" si="89"/>
        <v>₦100,000 - ₦109,999</v>
      </c>
      <c r="I668" t="s">
        <v>16</v>
      </c>
      <c r="J668" s="5" t="s">
        <v>50</v>
      </c>
      <c r="K668" s="7">
        <f t="shared" si="90"/>
        <v>1</v>
      </c>
      <c r="L668" s="7">
        <f t="shared" si="91"/>
        <v>0.02</v>
      </c>
      <c r="M668" s="23">
        <f t="shared" si="92"/>
        <v>2138.6</v>
      </c>
      <c r="N668" s="23">
        <f t="shared" si="93"/>
        <v>109068.6</v>
      </c>
    </row>
    <row r="669" spans="1:14" x14ac:dyDescent="0.25">
      <c r="A669" t="s">
        <v>664</v>
      </c>
      <c r="B669" t="s">
        <v>12</v>
      </c>
      <c r="C669" t="str">
        <f t="shared" si="87"/>
        <v>Female</v>
      </c>
      <c r="D669" t="s">
        <v>49</v>
      </c>
      <c r="E669" s="23">
        <v>77000</v>
      </c>
      <c r="F669" s="23">
        <v>77000</v>
      </c>
      <c r="G669" s="9" t="str">
        <f t="shared" si="88"/>
        <v>Below Minimum</v>
      </c>
      <c r="H669" s="24" t="str">
        <f t="shared" si="89"/>
        <v>₦70,000 - ₦79,999</v>
      </c>
      <c r="I669" t="s">
        <v>9</v>
      </c>
      <c r="J669" s="5" t="s">
        <v>27</v>
      </c>
      <c r="K669" s="7">
        <f t="shared" si="90"/>
        <v>3</v>
      </c>
      <c r="L669" s="7">
        <f t="shared" si="91"/>
        <v>0.1</v>
      </c>
      <c r="M669" s="23">
        <f t="shared" si="92"/>
        <v>7700</v>
      </c>
      <c r="N669" s="23">
        <f t="shared" si="93"/>
        <v>84700</v>
      </c>
    </row>
    <row r="670" spans="1:14" x14ac:dyDescent="0.25">
      <c r="A670" t="s">
        <v>665</v>
      </c>
      <c r="B670" t="s">
        <v>7</v>
      </c>
      <c r="C670" t="str">
        <f t="shared" si="87"/>
        <v>Male</v>
      </c>
      <c r="D670" t="s">
        <v>36</v>
      </c>
      <c r="E670" s="23">
        <v>74920</v>
      </c>
      <c r="F670" s="23">
        <v>74920</v>
      </c>
      <c r="G670" s="9" t="str">
        <f t="shared" si="88"/>
        <v>Below Minimum</v>
      </c>
      <c r="H670" s="24" t="str">
        <f t="shared" si="89"/>
        <v>₦70,000 - ₦79,999</v>
      </c>
      <c r="I670" t="s">
        <v>9</v>
      </c>
      <c r="J670" s="5" t="s">
        <v>27</v>
      </c>
      <c r="K670" s="7">
        <f t="shared" si="90"/>
        <v>3</v>
      </c>
      <c r="L670" s="7">
        <f t="shared" si="91"/>
        <v>0.1</v>
      </c>
      <c r="M670" s="23">
        <f t="shared" si="92"/>
        <v>7492</v>
      </c>
      <c r="N670" s="23">
        <f t="shared" si="93"/>
        <v>82412</v>
      </c>
    </row>
    <row r="671" spans="1:14" x14ac:dyDescent="0.25">
      <c r="A671" t="s">
        <v>666</v>
      </c>
      <c r="B671" t="s">
        <v>7</v>
      </c>
      <c r="C671" t="str">
        <f t="shared" si="87"/>
        <v>Male</v>
      </c>
      <c r="D671" t="s">
        <v>52</v>
      </c>
      <c r="E671" s="23">
        <v>36550</v>
      </c>
      <c r="F671" s="23">
        <v>36550</v>
      </c>
      <c r="G671" s="9" t="str">
        <f t="shared" si="88"/>
        <v>Below Minimum</v>
      </c>
      <c r="H671" s="24" t="str">
        <f t="shared" si="89"/>
        <v>₦30,000 - ₦39,999</v>
      </c>
      <c r="I671" t="s">
        <v>20</v>
      </c>
      <c r="J671" s="5" t="s">
        <v>27</v>
      </c>
      <c r="K671" s="7">
        <f t="shared" si="90"/>
        <v>3</v>
      </c>
      <c r="L671" s="7">
        <f t="shared" si="91"/>
        <v>0.1</v>
      </c>
      <c r="M671" s="23">
        <f t="shared" si="92"/>
        <v>3655</v>
      </c>
      <c r="N671" s="23">
        <f t="shared" si="93"/>
        <v>40205</v>
      </c>
    </row>
    <row r="672" spans="1:14" x14ac:dyDescent="0.25">
      <c r="A672" t="s">
        <v>667</v>
      </c>
      <c r="B672" t="s">
        <v>7</v>
      </c>
      <c r="C672" t="str">
        <f t="shared" si="87"/>
        <v>Male</v>
      </c>
      <c r="D672" t="s">
        <v>52</v>
      </c>
      <c r="E672" s="23">
        <v>95950</v>
      </c>
      <c r="F672" s="23">
        <v>95950</v>
      </c>
      <c r="G672" s="9" t="str">
        <f t="shared" si="88"/>
        <v>Compliant</v>
      </c>
      <c r="H672" s="24" t="str">
        <f t="shared" si="89"/>
        <v>₦90,000 - ₦99,999</v>
      </c>
      <c r="I672" t="s">
        <v>16</v>
      </c>
      <c r="J672" s="5" t="s">
        <v>27</v>
      </c>
      <c r="K672" s="7">
        <f t="shared" si="90"/>
        <v>3</v>
      </c>
      <c r="L672" s="7">
        <f t="shared" si="91"/>
        <v>0.1</v>
      </c>
      <c r="M672" s="23">
        <f t="shared" si="92"/>
        <v>9595</v>
      </c>
      <c r="N672" s="23">
        <f t="shared" si="93"/>
        <v>105545</v>
      </c>
    </row>
    <row r="673" spans="1:14" x14ac:dyDescent="0.25">
      <c r="A673" t="s">
        <v>668</v>
      </c>
      <c r="B673" t="s">
        <v>7</v>
      </c>
      <c r="C673" t="str">
        <f t="shared" si="87"/>
        <v>Male</v>
      </c>
      <c r="D673" t="s">
        <v>30</v>
      </c>
      <c r="E673" s="23">
        <v>85880</v>
      </c>
      <c r="F673" s="23">
        <v>85880</v>
      </c>
      <c r="G673" s="9" t="str">
        <f t="shared" si="88"/>
        <v>Below Minimum</v>
      </c>
      <c r="H673" s="24" t="str">
        <f t="shared" si="89"/>
        <v>₦80,000 - ₦89,999</v>
      </c>
      <c r="I673" t="s">
        <v>9</v>
      </c>
      <c r="J673" s="5" t="s">
        <v>10</v>
      </c>
      <c r="K673" s="7">
        <f t="shared" si="90"/>
        <v>5</v>
      </c>
      <c r="L673" s="7">
        <f t="shared" si="91"/>
        <v>0.2</v>
      </c>
      <c r="M673" s="23">
        <f t="shared" si="92"/>
        <v>17176</v>
      </c>
      <c r="N673" s="23">
        <f t="shared" si="93"/>
        <v>103056</v>
      </c>
    </row>
    <row r="674" spans="1:14" x14ac:dyDescent="0.25">
      <c r="A674" t="s">
        <v>669</v>
      </c>
      <c r="B674" t="s">
        <v>969</v>
      </c>
      <c r="C674" t="str">
        <f t="shared" si="87"/>
        <v>Undisclosed</v>
      </c>
      <c r="D674" t="s">
        <v>8</v>
      </c>
      <c r="E674" s="23">
        <v>77910</v>
      </c>
      <c r="F674" s="23">
        <v>77910</v>
      </c>
      <c r="G674" s="9" t="str">
        <f t="shared" si="88"/>
        <v>Below Minimum</v>
      </c>
      <c r="H674" s="24" t="str">
        <f t="shared" si="89"/>
        <v>₦70,000 - ₦79,999</v>
      </c>
      <c r="I674" t="s">
        <v>20</v>
      </c>
      <c r="J674" s="5" t="s">
        <v>27</v>
      </c>
      <c r="K674" s="7">
        <f t="shared" si="90"/>
        <v>3</v>
      </c>
      <c r="L674" s="7">
        <f t="shared" si="91"/>
        <v>0.1</v>
      </c>
      <c r="M674" s="23">
        <f t="shared" si="92"/>
        <v>7791</v>
      </c>
      <c r="N674" s="23">
        <f t="shared" si="93"/>
        <v>85701</v>
      </c>
    </row>
    <row r="675" spans="1:14" x14ac:dyDescent="0.25">
      <c r="A675" t="s">
        <v>670</v>
      </c>
      <c r="B675" t="s">
        <v>7</v>
      </c>
      <c r="C675" t="str">
        <f t="shared" si="87"/>
        <v>Male</v>
      </c>
      <c r="D675" t="s">
        <v>26</v>
      </c>
      <c r="E675" s="23">
        <v>116670</v>
      </c>
      <c r="F675" s="23">
        <v>116670</v>
      </c>
      <c r="G675" s="9" t="str">
        <f t="shared" si="88"/>
        <v>Compliant</v>
      </c>
      <c r="H675" s="24" t="str">
        <f t="shared" si="89"/>
        <v>₦110,000 - ₦119,999</v>
      </c>
      <c r="I675" t="s">
        <v>20</v>
      </c>
      <c r="J675" s="5" t="s">
        <v>27</v>
      </c>
      <c r="K675" s="7">
        <f t="shared" si="90"/>
        <v>3</v>
      </c>
      <c r="L675" s="7">
        <f t="shared" si="91"/>
        <v>0.1</v>
      </c>
      <c r="M675" s="23">
        <f t="shared" si="92"/>
        <v>11667</v>
      </c>
      <c r="N675" s="23">
        <f t="shared" si="93"/>
        <v>128337</v>
      </c>
    </row>
    <row r="676" spans="1:14" x14ac:dyDescent="0.25">
      <c r="A676" t="s">
        <v>337</v>
      </c>
      <c r="B676" t="s">
        <v>7</v>
      </c>
      <c r="C676" t="str">
        <f t="shared" si="87"/>
        <v>Male</v>
      </c>
      <c r="D676" t="s">
        <v>22</v>
      </c>
      <c r="E676" s="23">
        <v>92190</v>
      </c>
      <c r="F676" s="23">
        <v>92190</v>
      </c>
      <c r="G676" s="9" t="str">
        <f t="shared" si="88"/>
        <v>Compliant</v>
      </c>
      <c r="H676" s="24" t="str">
        <f t="shared" si="89"/>
        <v>₦90,000 - ₦99,999</v>
      </c>
      <c r="I676" t="s">
        <v>20</v>
      </c>
      <c r="J676" s="5" t="s">
        <v>17</v>
      </c>
      <c r="K676" s="7">
        <f t="shared" si="90"/>
        <v>0</v>
      </c>
      <c r="L676" s="7">
        <f t="shared" si="91"/>
        <v>0</v>
      </c>
      <c r="M676" s="23">
        <f t="shared" si="92"/>
        <v>0</v>
      </c>
      <c r="N676" s="23">
        <f t="shared" si="93"/>
        <v>92190</v>
      </c>
    </row>
    <row r="677" spans="1:14" x14ac:dyDescent="0.25">
      <c r="A677" t="s">
        <v>671</v>
      </c>
      <c r="B677" t="s">
        <v>12</v>
      </c>
      <c r="C677" t="str">
        <f t="shared" si="87"/>
        <v>Female</v>
      </c>
      <c r="D677" t="s">
        <v>22</v>
      </c>
      <c r="E677" s="23">
        <v>71920</v>
      </c>
      <c r="F677" s="23">
        <v>71920</v>
      </c>
      <c r="G677" s="9" t="str">
        <f t="shared" si="88"/>
        <v>Below Minimum</v>
      </c>
      <c r="H677" s="24" t="str">
        <f t="shared" si="89"/>
        <v>₦70,000 - ₦79,999</v>
      </c>
      <c r="I677" t="s">
        <v>16</v>
      </c>
      <c r="J677" s="5" t="s">
        <v>23</v>
      </c>
      <c r="K677" s="7">
        <f t="shared" si="90"/>
        <v>2</v>
      </c>
      <c r="L677" s="7">
        <f t="shared" si="91"/>
        <v>0.05</v>
      </c>
      <c r="M677" s="23">
        <f t="shared" si="92"/>
        <v>3596</v>
      </c>
      <c r="N677" s="23">
        <f t="shared" si="93"/>
        <v>75516</v>
      </c>
    </row>
    <row r="678" spans="1:14" x14ac:dyDescent="0.25">
      <c r="A678" t="s">
        <v>466</v>
      </c>
      <c r="B678" t="s">
        <v>7</v>
      </c>
      <c r="C678" t="str">
        <f t="shared" si="87"/>
        <v>Male</v>
      </c>
      <c r="D678" t="s">
        <v>36</v>
      </c>
      <c r="E678" s="23">
        <v>66370</v>
      </c>
      <c r="F678" s="23">
        <v>66370</v>
      </c>
      <c r="G678" s="9" t="str">
        <f t="shared" si="88"/>
        <v>Below Minimum</v>
      </c>
      <c r="H678" s="24" t="str">
        <f t="shared" si="89"/>
        <v>₦60,000 - ₦69,999</v>
      </c>
      <c r="I678" t="s">
        <v>16</v>
      </c>
      <c r="J678" s="5" t="s">
        <v>27</v>
      </c>
      <c r="K678" s="7">
        <f t="shared" si="90"/>
        <v>3</v>
      </c>
      <c r="L678" s="7">
        <f t="shared" si="91"/>
        <v>0.1</v>
      </c>
      <c r="M678" s="23">
        <f t="shared" si="92"/>
        <v>6637</v>
      </c>
      <c r="N678" s="23">
        <f t="shared" si="93"/>
        <v>73007</v>
      </c>
    </row>
    <row r="679" spans="1:14" x14ac:dyDescent="0.25">
      <c r="A679" t="s">
        <v>672</v>
      </c>
      <c r="B679" t="s">
        <v>12</v>
      </c>
      <c r="C679" t="str">
        <f t="shared" si="87"/>
        <v>Female</v>
      </c>
      <c r="D679" t="s">
        <v>8</v>
      </c>
      <c r="E679" s="23">
        <v>39340</v>
      </c>
      <c r="F679" s="23">
        <v>39340</v>
      </c>
      <c r="G679" s="9" t="str">
        <f t="shared" si="88"/>
        <v>Below Minimum</v>
      </c>
      <c r="H679" s="24" t="str">
        <f t="shared" si="89"/>
        <v>₦30,000 - ₦39,999</v>
      </c>
      <c r="I679" t="s">
        <v>20</v>
      </c>
      <c r="J679" s="5" t="s">
        <v>14</v>
      </c>
      <c r="K679" s="7">
        <f t="shared" si="90"/>
        <v>4</v>
      </c>
      <c r="L679" s="7">
        <f t="shared" si="91"/>
        <v>0.15</v>
      </c>
      <c r="M679" s="23">
        <f t="shared" si="92"/>
        <v>5901</v>
      </c>
      <c r="N679" s="23">
        <f t="shared" si="93"/>
        <v>45241</v>
      </c>
    </row>
    <row r="680" spans="1:14" x14ac:dyDescent="0.25">
      <c r="A680" t="s">
        <v>673</v>
      </c>
      <c r="B680" t="s">
        <v>12</v>
      </c>
      <c r="C680" t="s">
        <v>969</v>
      </c>
      <c r="D680" t="s">
        <v>66</v>
      </c>
      <c r="E680" s="23">
        <f>E679</f>
        <v>39340</v>
      </c>
      <c r="F680" s="23">
        <v>39340</v>
      </c>
      <c r="G680" s="9" t="str">
        <f t="shared" si="88"/>
        <v>Below Minimum</v>
      </c>
      <c r="H680" s="24" t="str">
        <f t="shared" si="89"/>
        <v>₦30,000 - ₦39,999</v>
      </c>
      <c r="I680" t="s">
        <v>16</v>
      </c>
      <c r="J680" t="s">
        <v>27</v>
      </c>
      <c r="K680" s="7">
        <f t="shared" si="90"/>
        <v>3</v>
      </c>
      <c r="L680" s="7">
        <f t="shared" si="91"/>
        <v>0.1</v>
      </c>
      <c r="M680" s="23">
        <f t="shared" si="92"/>
        <v>3934</v>
      </c>
      <c r="N680" s="23">
        <f t="shared" si="93"/>
        <v>43274</v>
      </c>
    </row>
    <row r="681" spans="1:14" x14ac:dyDescent="0.25">
      <c r="A681" t="s">
        <v>674</v>
      </c>
      <c r="B681" t="s">
        <v>7</v>
      </c>
      <c r="C681" t="str">
        <f>IF(OR(B681="", ISBLANK(B681)), "Undisclosed", B681)</f>
        <v>Male</v>
      </c>
      <c r="D681" t="s">
        <v>26</v>
      </c>
      <c r="E681" s="23">
        <v>103490</v>
      </c>
      <c r="F681" s="23">
        <v>103490</v>
      </c>
      <c r="G681" s="9" t="str">
        <f t="shared" si="88"/>
        <v>Compliant</v>
      </c>
      <c r="H681" s="24" t="str">
        <f t="shared" si="89"/>
        <v>₦100,000 - ₦109,999</v>
      </c>
      <c r="I681" t="s">
        <v>16</v>
      </c>
      <c r="J681" s="5" t="s">
        <v>14</v>
      </c>
      <c r="K681" s="7">
        <f t="shared" si="90"/>
        <v>4</v>
      </c>
      <c r="L681" s="7">
        <f t="shared" si="91"/>
        <v>0.15</v>
      </c>
      <c r="M681" s="23">
        <f t="shared" si="92"/>
        <v>15523.5</v>
      </c>
      <c r="N681" s="23">
        <f t="shared" si="93"/>
        <v>119013.5</v>
      </c>
    </row>
    <row r="682" spans="1:14" x14ac:dyDescent="0.25">
      <c r="A682" t="s">
        <v>675</v>
      </c>
      <c r="B682" t="s">
        <v>12</v>
      </c>
      <c r="C682" t="str">
        <f>IF(OR(B682="", ISBLANK(B682)), "Undisclosed", B682)</f>
        <v>Female</v>
      </c>
      <c r="D682" t="s">
        <v>19</v>
      </c>
      <c r="E682" s="23">
        <v>87740</v>
      </c>
      <c r="F682" s="23">
        <v>87740</v>
      </c>
      <c r="G682" s="9" t="str">
        <f t="shared" si="88"/>
        <v>Below Minimum</v>
      </c>
      <c r="H682" s="24" t="str">
        <f t="shared" si="89"/>
        <v>₦80,000 - ₦89,999</v>
      </c>
      <c r="I682" t="s">
        <v>20</v>
      </c>
      <c r="J682" s="5" t="s">
        <v>27</v>
      </c>
      <c r="K682" s="7">
        <f t="shared" si="90"/>
        <v>3</v>
      </c>
      <c r="L682" s="7">
        <f t="shared" si="91"/>
        <v>0.1</v>
      </c>
      <c r="M682" s="23">
        <f t="shared" si="92"/>
        <v>8774</v>
      </c>
      <c r="N682" s="23">
        <f t="shared" si="93"/>
        <v>96514</v>
      </c>
    </row>
    <row r="683" spans="1:14" x14ac:dyDescent="0.25">
      <c r="A683" t="s">
        <v>676</v>
      </c>
      <c r="B683" t="s">
        <v>12</v>
      </c>
      <c r="C683" t="str">
        <f>IF(OR(B683="", ISBLANK(B683)), "Undisclosed", B683)</f>
        <v>Female</v>
      </c>
      <c r="D683" t="s">
        <v>66</v>
      </c>
      <c r="E683" s="23">
        <v>113980</v>
      </c>
      <c r="F683" s="23">
        <v>113980</v>
      </c>
      <c r="G683" s="9" t="str">
        <f t="shared" si="88"/>
        <v>Compliant</v>
      </c>
      <c r="H683" s="24" t="str">
        <f t="shared" si="89"/>
        <v>₦110,000 - ₦119,999</v>
      </c>
      <c r="I683" t="s">
        <v>9</v>
      </c>
      <c r="J683" s="5" t="s">
        <v>23</v>
      </c>
      <c r="K683" s="7">
        <f t="shared" si="90"/>
        <v>2</v>
      </c>
      <c r="L683" s="7">
        <f t="shared" si="91"/>
        <v>0.05</v>
      </c>
      <c r="M683" s="23">
        <f t="shared" si="92"/>
        <v>5699</v>
      </c>
      <c r="N683" s="23">
        <f t="shared" si="93"/>
        <v>119679</v>
      </c>
    </row>
    <row r="684" spans="1:14" x14ac:dyDescent="0.25">
      <c r="A684" t="s">
        <v>677</v>
      </c>
      <c r="B684" t="s">
        <v>12</v>
      </c>
      <c r="C684" t="s">
        <v>969</v>
      </c>
      <c r="D684" t="s">
        <v>8</v>
      </c>
      <c r="E684" s="23">
        <f>E683</f>
        <v>113980</v>
      </c>
      <c r="F684" s="23">
        <v>113980</v>
      </c>
      <c r="G684" s="9" t="str">
        <f t="shared" si="88"/>
        <v>Compliant</v>
      </c>
      <c r="H684" s="24" t="str">
        <f t="shared" si="89"/>
        <v>₦110,000 - ₦119,999</v>
      </c>
      <c r="I684" t="s">
        <v>9</v>
      </c>
      <c r="J684" t="s">
        <v>27</v>
      </c>
      <c r="K684" s="7">
        <f t="shared" si="90"/>
        <v>3</v>
      </c>
      <c r="L684" s="7">
        <f t="shared" si="91"/>
        <v>0.1</v>
      </c>
      <c r="M684" s="23">
        <f t="shared" si="92"/>
        <v>11398</v>
      </c>
      <c r="N684" s="23">
        <f t="shared" si="93"/>
        <v>125378</v>
      </c>
    </row>
    <row r="685" spans="1:14" x14ac:dyDescent="0.25">
      <c r="A685" t="s">
        <v>678</v>
      </c>
      <c r="B685" t="s">
        <v>12</v>
      </c>
      <c r="C685" t="str">
        <f t="shared" ref="C685:C708" si="94">IF(OR(B685="", ISBLANK(B685)), "Undisclosed", B685)</f>
        <v>Female</v>
      </c>
      <c r="D685" t="s">
        <v>13</v>
      </c>
      <c r="E685" s="23">
        <v>41600</v>
      </c>
      <c r="F685" s="23">
        <v>41600</v>
      </c>
      <c r="G685" s="9" t="str">
        <f t="shared" si="88"/>
        <v>Below Minimum</v>
      </c>
      <c r="H685" s="24" t="str">
        <f t="shared" si="89"/>
        <v>₦40,000 - ₦49,999</v>
      </c>
      <c r="I685" t="s">
        <v>16</v>
      </c>
      <c r="J685" s="5" t="s">
        <v>14</v>
      </c>
      <c r="K685" s="7">
        <f t="shared" si="90"/>
        <v>4</v>
      </c>
      <c r="L685" s="7">
        <f t="shared" si="91"/>
        <v>0.15</v>
      </c>
      <c r="M685" s="23">
        <f t="shared" si="92"/>
        <v>6240</v>
      </c>
      <c r="N685" s="23">
        <f t="shared" si="93"/>
        <v>47840</v>
      </c>
    </row>
    <row r="686" spans="1:14" x14ac:dyDescent="0.25">
      <c r="A686" t="s">
        <v>280</v>
      </c>
      <c r="B686" t="s">
        <v>12</v>
      </c>
      <c r="C686" t="str">
        <f t="shared" si="94"/>
        <v>Female</v>
      </c>
      <c r="D686" t="s">
        <v>52</v>
      </c>
      <c r="E686" s="23">
        <v>76300</v>
      </c>
      <c r="F686" s="23">
        <v>76300</v>
      </c>
      <c r="G686" s="9" t="str">
        <f t="shared" si="88"/>
        <v>Below Minimum</v>
      </c>
      <c r="H686" s="24" t="str">
        <f t="shared" si="89"/>
        <v>₦70,000 - ₦79,999</v>
      </c>
      <c r="I686" t="s">
        <v>20</v>
      </c>
      <c r="J686" s="5" t="s">
        <v>14</v>
      </c>
      <c r="K686" s="7">
        <f t="shared" si="90"/>
        <v>4</v>
      </c>
      <c r="L686" s="7">
        <f t="shared" si="91"/>
        <v>0.15</v>
      </c>
      <c r="M686" s="23">
        <f t="shared" si="92"/>
        <v>11445</v>
      </c>
      <c r="N686" s="23">
        <f t="shared" si="93"/>
        <v>87745</v>
      </c>
    </row>
    <row r="687" spans="1:14" x14ac:dyDescent="0.25">
      <c r="A687" t="s">
        <v>679</v>
      </c>
      <c r="B687" t="s">
        <v>7</v>
      </c>
      <c r="C687" t="str">
        <f t="shared" si="94"/>
        <v>Male</v>
      </c>
      <c r="D687" t="s">
        <v>13</v>
      </c>
      <c r="E687" s="23">
        <v>114470</v>
      </c>
      <c r="F687" s="23">
        <v>114470</v>
      </c>
      <c r="G687" s="9" t="str">
        <f t="shared" si="88"/>
        <v>Compliant</v>
      </c>
      <c r="H687" s="24" t="str">
        <f t="shared" si="89"/>
        <v>₦110,000 - ₦119,999</v>
      </c>
      <c r="I687" t="s">
        <v>9</v>
      </c>
      <c r="J687" s="5" t="s">
        <v>10</v>
      </c>
      <c r="K687" s="7">
        <f t="shared" si="90"/>
        <v>5</v>
      </c>
      <c r="L687" s="7">
        <f t="shared" si="91"/>
        <v>0.2</v>
      </c>
      <c r="M687" s="23">
        <f t="shared" si="92"/>
        <v>22894</v>
      </c>
      <c r="N687" s="23">
        <f t="shared" si="93"/>
        <v>137364</v>
      </c>
    </row>
    <row r="688" spans="1:14" x14ac:dyDescent="0.25">
      <c r="A688" t="s">
        <v>680</v>
      </c>
      <c r="B688" t="s">
        <v>12</v>
      </c>
      <c r="C688" t="str">
        <f t="shared" si="94"/>
        <v>Female</v>
      </c>
      <c r="D688" t="s">
        <v>66</v>
      </c>
      <c r="E688" s="23">
        <v>31050</v>
      </c>
      <c r="F688" s="23">
        <v>31050</v>
      </c>
      <c r="G688" s="9" t="str">
        <f t="shared" si="88"/>
        <v>Below Minimum</v>
      </c>
      <c r="H688" s="24" t="str">
        <f t="shared" si="89"/>
        <v>₦30,000 - ₦39,999</v>
      </c>
      <c r="I688" t="s">
        <v>20</v>
      </c>
      <c r="J688" s="5" t="s">
        <v>14</v>
      </c>
      <c r="K688" s="7">
        <f t="shared" si="90"/>
        <v>4</v>
      </c>
      <c r="L688" s="7">
        <f t="shared" si="91"/>
        <v>0.15</v>
      </c>
      <c r="M688" s="23">
        <f t="shared" si="92"/>
        <v>4657.5</v>
      </c>
      <c r="N688" s="23">
        <f t="shared" si="93"/>
        <v>35707.5</v>
      </c>
    </row>
    <row r="689" spans="1:14" x14ac:dyDescent="0.25">
      <c r="A689" t="s">
        <v>681</v>
      </c>
      <c r="B689" t="s">
        <v>12</v>
      </c>
      <c r="C689" t="str">
        <f t="shared" si="94"/>
        <v>Female</v>
      </c>
      <c r="D689" t="s">
        <v>41</v>
      </c>
      <c r="E689" s="23">
        <v>76620</v>
      </c>
      <c r="F689" s="23">
        <v>76620</v>
      </c>
      <c r="G689" s="9" t="str">
        <f t="shared" si="88"/>
        <v>Below Minimum</v>
      </c>
      <c r="H689" s="24" t="str">
        <f t="shared" si="89"/>
        <v>₦70,000 - ₦79,999</v>
      </c>
      <c r="I689" t="s">
        <v>16</v>
      </c>
      <c r="J689" s="5" t="s">
        <v>27</v>
      </c>
      <c r="K689" s="7">
        <f t="shared" si="90"/>
        <v>3</v>
      </c>
      <c r="L689" s="7">
        <f t="shared" si="91"/>
        <v>0.1</v>
      </c>
      <c r="M689" s="23">
        <f t="shared" si="92"/>
        <v>7662</v>
      </c>
      <c r="N689" s="23">
        <f t="shared" si="93"/>
        <v>84282</v>
      </c>
    </row>
    <row r="690" spans="1:14" x14ac:dyDescent="0.25">
      <c r="A690" t="s">
        <v>682</v>
      </c>
      <c r="B690" t="s">
        <v>7</v>
      </c>
      <c r="C690" t="str">
        <f t="shared" si="94"/>
        <v>Male</v>
      </c>
      <c r="D690" t="s">
        <v>13</v>
      </c>
      <c r="E690" s="23">
        <v>76190</v>
      </c>
      <c r="F690" s="23">
        <v>76190</v>
      </c>
      <c r="G690" s="9" t="str">
        <f t="shared" si="88"/>
        <v>Below Minimum</v>
      </c>
      <c r="H690" s="24" t="str">
        <f t="shared" si="89"/>
        <v>₦70,000 - ₦79,999</v>
      </c>
      <c r="I690" t="s">
        <v>16</v>
      </c>
      <c r="J690" s="5" t="s">
        <v>23</v>
      </c>
      <c r="K690" s="7">
        <f t="shared" si="90"/>
        <v>2</v>
      </c>
      <c r="L690" s="7">
        <f t="shared" si="91"/>
        <v>0.05</v>
      </c>
      <c r="M690" s="23">
        <f t="shared" si="92"/>
        <v>3809.5</v>
      </c>
      <c r="N690" s="23">
        <f t="shared" si="93"/>
        <v>79999.5</v>
      </c>
    </row>
    <row r="691" spans="1:14" x14ac:dyDescent="0.25">
      <c r="A691" t="s">
        <v>683</v>
      </c>
      <c r="B691" t="s">
        <v>12</v>
      </c>
      <c r="C691" t="str">
        <f t="shared" si="94"/>
        <v>Female</v>
      </c>
      <c r="D691" t="s">
        <v>49</v>
      </c>
      <c r="E691" s="23">
        <v>50450</v>
      </c>
      <c r="F691" s="23">
        <v>50450</v>
      </c>
      <c r="G691" s="9" t="str">
        <f t="shared" si="88"/>
        <v>Below Minimum</v>
      </c>
      <c r="H691" s="24" t="str">
        <f t="shared" si="89"/>
        <v>₦50,000 - ₦59,999</v>
      </c>
      <c r="I691" t="s">
        <v>9</v>
      </c>
      <c r="J691" s="5" t="s">
        <v>27</v>
      </c>
      <c r="K691" s="7">
        <f t="shared" si="90"/>
        <v>3</v>
      </c>
      <c r="L691" s="7">
        <f t="shared" si="91"/>
        <v>0.1</v>
      </c>
      <c r="M691" s="23">
        <f t="shared" si="92"/>
        <v>5045</v>
      </c>
      <c r="N691" s="23">
        <f t="shared" si="93"/>
        <v>55495</v>
      </c>
    </row>
    <row r="692" spans="1:14" x14ac:dyDescent="0.25">
      <c r="A692" t="s">
        <v>684</v>
      </c>
      <c r="B692" t="s">
        <v>7</v>
      </c>
      <c r="C692" t="str">
        <f t="shared" si="94"/>
        <v>Male</v>
      </c>
      <c r="D692" t="s">
        <v>30</v>
      </c>
      <c r="E692" s="23">
        <v>29330</v>
      </c>
      <c r="F692" s="23">
        <v>29330</v>
      </c>
      <c r="G692" s="9" t="str">
        <f t="shared" si="88"/>
        <v>Below Minimum</v>
      </c>
      <c r="H692" s="24" t="str">
        <f t="shared" si="89"/>
        <v>₦20,000 - ₦29,999</v>
      </c>
      <c r="I692" t="s">
        <v>20</v>
      </c>
      <c r="J692" s="5" t="s">
        <v>27</v>
      </c>
      <c r="K692" s="7">
        <f t="shared" si="90"/>
        <v>3</v>
      </c>
      <c r="L692" s="7">
        <f t="shared" si="91"/>
        <v>0.1</v>
      </c>
      <c r="M692" s="23">
        <f t="shared" si="92"/>
        <v>2933</v>
      </c>
      <c r="N692" s="23">
        <f t="shared" si="93"/>
        <v>32263</v>
      </c>
    </row>
    <row r="693" spans="1:14" x14ac:dyDescent="0.25">
      <c r="A693" t="s">
        <v>685</v>
      </c>
      <c r="B693" t="s">
        <v>7</v>
      </c>
      <c r="C693" t="str">
        <f t="shared" si="94"/>
        <v>Male</v>
      </c>
      <c r="D693" t="s">
        <v>66</v>
      </c>
      <c r="E693" s="23">
        <v>76930</v>
      </c>
      <c r="F693" s="23">
        <v>76930</v>
      </c>
      <c r="G693" s="9" t="str">
        <f t="shared" si="88"/>
        <v>Below Minimum</v>
      </c>
      <c r="H693" s="24" t="str">
        <f t="shared" si="89"/>
        <v>₦70,000 - ₦79,999</v>
      </c>
      <c r="I693" t="s">
        <v>16</v>
      </c>
      <c r="J693" s="5" t="s">
        <v>27</v>
      </c>
      <c r="K693" s="7">
        <f t="shared" si="90"/>
        <v>3</v>
      </c>
      <c r="L693" s="7">
        <f t="shared" si="91"/>
        <v>0.1</v>
      </c>
      <c r="M693" s="23">
        <f t="shared" si="92"/>
        <v>7693</v>
      </c>
      <c r="N693" s="23">
        <f t="shared" si="93"/>
        <v>84623</v>
      </c>
    </row>
    <row r="694" spans="1:14" x14ac:dyDescent="0.25">
      <c r="A694" t="s">
        <v>686</v>
      </c>
      <c r="B694" t="s">
        <v>12</v>
      </c>
      <c r="C694" t="str">
        <f t="shared" si="94"/>
        <v>Female</v>
      </c>
      <c r="D694" t="s">
        <v>26</v>
      </c>
      <c r="E694" s="23">
        <v>33800</v>
      </c>
      <c r="F694" s="23">
        <v>33800</v>
      </c>
      <c r="G694" s="9" t="str">
        <f t="shared" si="88"/>
        <v>Below Minimum</v>
      </c>
      <c r="H694" s="24" t="str">
        <f t="shared" si="89"/>
        <v>₦30,000 - ₦39,999</v>
      </c>
      <c r="I694" t="s">
        <v>16</v>
      </c>
      <c r="J694" s="5" t="s">
        <v>27</v>
      </c>
      <c r="K694" s="7">
        <f t="shared" si="90"/>
        <v>3</v>
      </c>
      <c r="L694" s="7">
        <f t="shared" si="91"/>
        <v>0.1</v>
      </c>
      <c r="M694" s="23">
        <f t="shared" si="92"/>
        <v>3380</v>
      </c>
      <c r="N694" s="23">
        <f t="shared" si="93"/>
        <v>37180</v>
      </c>
    </row>
    <row r="695" spans="1:14" x14ac:dyDescent="0.25">
      <c r="A695" t="s">
        <v>687</v>
      </c>
      <c r="B695" t="s">
        <v>12</v>
      </c>
      <c r="C695" t="str">
        <f t="shared" si="94"/>
        <v>Female</v>
      </c>
      <c r="D695" t="s">
        <v>66</v>
      </c>
      <c r="E695" s="23">
        <v>44820</v>
      </c>
      <c r="F695" s="23">
        <v>44820</v>
      </c>
      <c r="G695" s="9" t="str">
        <f t="shared" si="88"/>
        <v>Below Minimum</v>
      </c>
      <c r="H695" s="24" t="str">
        <f t="shared" si="89"/>
        <v>₦40,000 - ₦49,999</v>
      </c>
      <c r="I695" t="s">
        <v>16</v>
      </c>
      <c r="J695" s="5" t="s">
        <v>27</v>
      </c>
      <c r="K695" s="7">
        <f t="shared" si="90"/>
        <v>3</v>
      </c>
      <c r="L695" s="7">
        <f t="shared" si="91"/>
        <v>0.1</v>
      </c>
      <c r="M695" s="23">
        <f t="shared" si="92"/>
        <v>4482</v>
      </c>
      <c r="N695" s="23">
        <f t="shared" si="93"/>
        <v>49302</v>
      </c>
    </row>
    <row r="696" spans="1:14" x14ac:dyDescent="0.25">
      <c r="A696" t="s">
        <v>351</v>
      </c>
      <c r="B696" t="s">
        <v>969</v>
      </c>
      <c r="C696" t="str">
        <f t="shared" si="94"/>
        <v>Undisclosed</v>
      </c>
      <c r="D696" t="s">
        <v>13</v>
      </c>
      <c r="E696" s="23">
        <v>67010</v>
      </c>
      <c r="F696" s="23">
        <v>67010</v>
      </c>
      <c r="G696" s="9" t="str">
        <f t="shared" si="88"/>
        <v>Below Minimum</v>
      </c>
      <c r="H696" s="24" t="str">
        <f t="shared" si="89"/>
        <v>₦60,000 - ₦69,999</v>
      </c>
      <c r="I696" t="s">
        <v>16</v>
      </c>
      <c r="J696" s="5" t="s">
        <v>14</v>
      </c>
      <c r="K696" s="7">
        <f t="shared" si="90"/>
        <v>4</v>
      </c>
      <c r="L696" s="7">
        <f t="shared" si="91"/>
        <v>0.15</v>
      </c>
      <c r="M696" s="23">
        <f t="shared" si="92"/>
        <v>10051.5</v>
      </c>
      <c r="N696" s="23">
        <f t="shared" si="93"/>
        <v>77061.5</v>
      </c>
    </row>
    <row r="697" spans="1:14" x14ac:dyDescent="0.25">
      <c r="A697" t="s">
        <v>688</v>
      </c>
      <c r="B697" t="s">
        <v>12</v>
      </c>
      <c r="C697" t="str">
        <f t="shared" si="94"/>
        <v>Female</v>
      </c>
      <c r="D697" t="s">
        <v>49</v>
      </c>
      <c r="E697" s="23">
        <v>84310</v>
      </c>
      <c r="F697" s="23">
        <v>84310</v>
      </c>
      <c r="G697" s="9" t="str">
        <f t="shared" si="88"/>
        <v>Below Minimum</v>
      </c>
      <c r="H697" s="24" t="str">
        <f t="shared" si="89"/>
        <v>₦80,000 - ₦89,999</v>
      </c>
      <c r="I697" t="s">
        <v>9</v>
      </c>
      <c r="J697" s="5" t="s">
        <v>27</v>
      </c>
      <c r="K697" s="7">
        <f t="shared" si="90"/>
        <v>3</v>
      </c>
      <c r="L697" s="7">
        <f t="shared" si="91"/>
        <v>0.1</v>
      </c>
      <c r="M697" s="23">
        <f t="shared" si="92"/>
        <v>8431</v>
      </c>
      <c r="N697" s="23">
        <f t="shared" si="93"/>
        <v>92741</v>
      </c>
    </row>
    <row r="698" spans="1:14" x14ac:dyDescent="0.25">
      <c r="A698" t="s">
        <v>689</v>
      </c>
      <c r="B698" t="s">
        <v>7</v>
      </c>
      <c r="C698" t="str">
        <f t="shared" si="94"/>
        <v>Male</v>
      </c>
      <c r="D698" t="s">
        <v>19</v>
      </c>
      <c r="E698" s="23">
        <v>108600</v>
      </c>
      <c r="F698" s="23">
        <v>108600</v>
      </c>
      <c r="G698" s="9" t="str">
        <f t="shared" si="88"/>
        <v>Compliant</v>
      </c>
      <c r="H698" s="24" t="str">
        <f t="shared" si="89"/>
        <v>₦100,000 - ₦109,999</v>
      </c>
      <c r="I698" t="s">
        <v>16</v>
      </c>
      <c r="J698" s="5" t="s">
        <v>10</v>
      </c>
      <c r="K698" s="7">
        <f t="shared" si="90"/>
        <v>5</v>
      </c>
      <c r="L698" s="7">
        <f t="shared" si="91"/>
        <v>0.2</v>
      </c>
      <c r="M698" s="23">
        <f t="shared" si="92"/>
        <v>21720</v>
      </c>
      <c r="N698" s="23">
        <f t="shared" si="93"/>
        <v>130320</v>
      </c>
    </row>
    <row r="699" spans="1:14" x14ac:dyDescent="0.25">
      <c r="A699" t="s">
        <v>690</v>
      </c>
      <c r="B699" t="s">
        <v>7</v>
      </c>
      <c r="C699" t="str">
        <f t="shared" si="94"/>
        <v>Male</v>
      </c>
      <c r="D699" t="s">
        <v>36</v>
      </c>
      <c r="E699" s="23">
        <v>47000</v>
      </c>
      <c r="F699" s="23">
        <v>47000</v>
      </c>
      <c r="G699" s="9" t="str">
        <f t="shared" si="88"/>
        <v>Below Minimum</v>
      </c>
      <c r="H699" s="24" t="str">
        <f t="shared" si="89"/>
        <v>₦40,000 - ₦49,999</v>
      </c>
      <c r="I699" t="s">
        <v>16</v>
      </c>
      <c r="J699" s="5" t="s">
        <v>14</v>
      </c>
      <c r="K699" s="7">
        <f t="shared" si="90"/>
        <v>4</v>
      </c>
      <c r="L699" s="7">
        <f t="shared" si="91"/>
        <v>0.15</v>
      </c>
      <c r="M699" s="23">
        <f t="shared" si="92"/>
        <v>7050</v>
      </c>
      <c r="N699" s="23">
        <f t="shared" si="93"/>
        <v>54050</v>
      </c>
    </row>
    <row r="700" spans="1:14" x14ac:dyDescent="0.25">
      <c r="A700" t="s">
        <v>691</v>
      </c>
      <c r="B700" t="s">
        <v>7</v>
      </c>
      <c r="C700" t="str">
        <f t="shared" si="94"/>
        <v>Male</v>
      </c>
      <c r="D700" t="s">
        <v>36</v>
      </c>
      <c r="E700" s="23">
        <v>59810</v>
      </c>
      <c r="F700" s="23">
        <v>59810</v>
      </c>
      <c r="G700" s="9" t="str">
        <f t="shared" si="88"/>
        <v>Below Minimum</v>
      </c>
      <c r="H700" s="24" t="str">
        <f t="shared" si="89"/>
        <v>₦50,000 - ₦59,999</v>
      </c>
      <c r="I700" t="s">
        <v>9</v>
      </c>
      <c r="J700" s="5" t="s">
        <v>27</v>
      </c>
      <c r="K700" s="7">
        <f t="shared" si="90"/>
        <v>3</v>
      </c>
      <c r="L700" s="7">
        <f t="shared" si="91"/>
        <v>0.1</v>
      </c>
      <c r="M700" s="23">
        <f t="shared" si="92"/>
        <v>5981</v>
      </c>
      <c r="N700" s="23">
        <f t="shared" si="93"/>
        <v>65791</v>
      </c>
    </row>
    <row r="701" spans="1:14" x14ac:dyDescent="0.25">
      <c r="A701" t="s">
        <v>692</v>
      </c>
      <c r="B701" t="s">
        <v>7</v>
      </c>
      <c r="C701" t="str">
        <f t="shared" si="94"/>
        <v>Male</v>
      </c>
      <c r="D701" t="s">
        <v>19</v>
      </c>
      <c r="E701" s="23">
        <v>90340</v>
      </c>
      <c r="F701" s="23">
        <v>90340</v>
      </c>
      <c r="G701" s="9" t="str">
        <f t="shared" si="88"/>
        <v>Compliant</v>
      </c>
      <c r="H701" s="24" t="str">
        <f t="shared" si="89"/>
        <v>₦90,000 - ₦99,999</v>
      </c>
      <c r="I701" t="s">
        <v>20</v>
      </c>
      <c r="J701" s="5" t="s">
        <v>27</v>
      </c>
      <c r="K701" s="7">
        <f t="shared" si="90"/>
        <v>3</v>
      </c>
      <c r="L701" s="7">
        <f t="shared" si="91"/>
        <v>0.1</v>
      </c>
      <c r="M701" s="23">
        <f t="shared" si="92"/>
        <v>9034</v>
      </c>
      <c r="N701" s="23">
        <f t="shared" si="93"/>
        <v>99374</v>
      </c>
    </row>
    <row r="702" spans="1:14" x14ac:dyDescent="0.25">
      <c r="A702" t="s">
        <v>286</v>
      </c>
      <c r="B702" t="s">
        <v>12</v>
      </c>
      <c r="C702" t="str">
        <f t="shared" si="94"/>
        <v>Female</v>
      </c>
      <c r="D702" t="s">
        <v>41</v>
      </c>
      <c r="E702" s="23">
        <v>41600</v>
      </c>
      <c r="F702" s="23">
        <v>41600</v>
      </c>
      <c r="G702" s="9" t="str">
        <f t="shared" si="88"/>
        <v>Below Minimum</v>
      </c>
      <c r="H702" s="24" t="str">
        <f t="shared" si="89"/>
        <v>₦40,000 - ₦49,999</v>
      </c>
      <c r="I702" t="s">
        <v>20</v>
      </c>
      <c r="J702" s="5" t="s">
        <v>23</v>
      </c>
      <c r="K702" s="7">
        <f t="shared" si="90"/>
        <v>2</v>
      </c>
      <c r="L702" s="7">
        <f t="shared" si="91"/>
        <v>0.05</v>
      </c>
      <c r="M702" s="23">
        <f t="shared" si="92"/>
        <v>2080</v>
      </c>
      <c r="N702" s="23">
        <f t="shared" si="93"/>
        <v>43680</v>
      </c>
    </row>
    <row r="703" spans="1:14" x14ac:dyDescent="0.25">
      <c r="A703" t="s">
        <v>443</v>
      </c>
      <c r="B703" t="s">
        <v>12</v>
      </c>
      <c r="C703" t="str">
        <f t="shared" si="94"/>
        <v>Female</v>
      </c>
      <c r="D703" t="s">
        <v>8</v>
      </c>
      <c r="E703" s="23">
        <v>72350</v>
      </c>
      <c r="F703" s="23">
        <v>72350</v>
      </c>
      <c r="G703" s="9" t="str">
        <f t="shared" si="88"/>
        <v>Below Minimum</v>
      </c>
      <c r="H703" s="24" t="str">
        <f t="shared" si="89"/>
        <v>₦70,000 - ₦79,999</v>
      </c>
      <c r="I703" t="s">
        <v>20</v>
      </c>
      <c r="J703" s="5" t="s">
        <v>23</v>
      </c>
      <c r="K703" s="7">
        <f t="shared" si="90"/>
        <v>2</v>
      </c>
      <c r="L703" s="7">
        <f t="shared" si="91"/>
        <v>0.05</v>
      </c>
      <c r="M703" s="23">
        <f t="shared" si="92"/>
        <v>3617.5</v>
      </c>
      <c r="N703" s="23">
        <f t="shared" si="93"/>
        <v>75967.5</v>
      </c>
    </row>
    <row r="704" spans="1:14" x14ac:dyDescent="0.25">
      <c r="A704" t="s">
        <v>693</v>
      </c>
      <c r="B704" t="s">
        <v>7</v>
      </c>
      <c r="C704" t="str">
        <f t="shared" si="94"/>
        <v>Male</v>
      </c>
      <c r="D704" t="s">
        <v>19</v>
      </c>
      <c r="E704" s="23">
        <v>64270</v>
      </c>
      <c r="F704" s="23">
        <v>64270</v>
      </c>
      <c r="G704" s="9" t="str">
        <f t="shared" si="88"/>
        <v>Below Minimum</v>
      </c>
      <c r="H704" s="24" t="str">
        <f t="shared" si="89"/>
        <v>₦60,000 - ₦69,999</v>
      </c>
      <c r="I704" t="s">
        <v>16</v>
      </c>
      <c r="J704" s="5" t="s">
        <v>27</v>
      </c>
      <c r="K704" s="7">
        <f t="shared" si="90"/>
        <v>3</v>
      </c>
      <c r="L704" s="7">
        <f t="shared" si="91"/>
        <v>0.1</v>
      </c>
      <c r="M704" s="23">
        <f t="shared" si="92"/>
        <v>6427</v>
      </c>
      <c r="N704" s="23">
        <f t="shared" si="93"/>
        <v>70697</v>
      </c>
    </row>
    <row r="705" spans="1:14" x14ac:dyDescent="0.25">
      <c r="A705" t="s">
        <v>694</v>
      </c>
      <c r="B705" t="s">
        <v>12</v>
      </c>
      <c r="C705" t="str">
        <f t="shared" si="94"/>
        <v>Female</v>
      </c>
      <c r="D705" t="s">
        <v>52</v>
      </c>
      <c r="E705" s="23">
        <v>103990</v>
      </c>
      <c r="F705" s="23">
        <v>103990</v>
      </c>
      <c r="G705" s="9" t="str">
        <f t="shared" si="88"/>
        <v>Compliant</v>
      </c>
      <c r="H705" s="24" t="str">
        <f t="shared" si="89"/>
        <v>₦100,000 - ₦109,999</v>
      </c>
      <c r="I705" t="s">
        <v>20</v>
      </c>
      <c r="J705" s="5" t="s">
        <v>10</v>
      </c>
      <c r="K705" s="7">
        <f t="shared" si="90"/>
        <v>5</v>
      </c>
      <c r="L705" s="7">
        <f t="shared" si="91"/>
        <v>0.2</v>
      </c>
      <c r="M705" s="23">
        <f t="shared" si="92"/>
        <v>20798</v>
      </c>
      <c r="N705" s="23">
        <f t="shared" si="93"/>
        <v>124788</v>
      </c>
    </row>
    <row r="706" spans="1:14" x14ac:dyDescent="0.25">
      <c r="A706" t="s">
        <v>695</v>
      </c>
      <c r="B706" t="s">
        <v>7</v>
      </c>
      <c r="C706" t="str">
        <f t="shared" si="94"/>
        <v>Male</v>
      </c>
      <c r="D706" t="s">
        <v>8</v>
      </c>
      <c r="E706" s="23">
        <v>70380</v>
      </c>
      <c r="F706" s="23">
        <v>70380</v>
      </c>
      <c r="G706" s="9" t="str">
        <f t="shared" si="88"/>
        <v>Below Minimum</v>
      </c>
      <c r="H706" s="24" t="str">
        <f t="shared" si="89"/>
        <v>₦70,000 - ₦79,999</v>
      </c>
      <c r="I706" t="s">
        <v>9</v>
      </c>
      <c r="J706" s="5" t="s">
        <v>14</v>
      </c>
      <c r="K706" s="7">
        <f t="shared" si="90"/>
        <v>4</v>
      </c>
      <c r="L706" s="7">
        <f t="shared" si="91"/>
        <v>0.15</v>
      </c>
      <c r="M706" s="23">
        <f t="shared" si="92"/>
        <v>10557</v>
      </c>
      <c r="N706" s="23">
        <f t="shared" si="93"/>
        <v>80937</v>
      </c>
    </row>
    <row r="707" spans="1:14" x14ac:dyDescent="0.25">
      <c r="A707" t="s">
        <v>696</v>
      </c>
      <c r="B707" t="s">
        <v>7</v>
      </c>
      <c r="C707" t="str">
        <f t="shared" si="94"/>
        <v>Male</v>
      </c>
      <c r="D707" t="s">
        <v>19</v>
      </c>
      <c r="E707" s="23">
        <v>89020</v>
      </c>
      <c r="F707" s="23">
        <v>89020</v>
      </c>
      <c r="G707" s="9" t="str">
        <f t="shared" ref="G707:G770" si="95">IF(F707&gt;=90000, "Compliant", "Below Minimum")</f>
        <v>Below Minimum</v>
      </c>
      <c r="H707" s="24" t="str">
        <f t="shared" ref="H707:H770" si="96">TEXT(INT(F707/10000)*10000,"₦#,##0") &amp; " - " &amp; TEXT(INT(F707/10000)*10000 + 9999,"₦#,##0")</f>
        <v>₦80,000 - ₦89,999</v>
      </c>
      <c r="I707" t="s">
        <v>9</v>
      </c>
      <c r="J707" s="5" t="s">
        <v>27</v>
      </c>
      <c r="K707" s="7">
        <f t="shared" ref="K707:K770" si="97">IF(J707="Very Good", 5,
 IF(J707="Good", 4,
 IF(J707="Average", 3,
 IF(J707="Poor", 2, IF(J707="Very Poor", 1, IF(J707="Not Rated", 0))))))</f>
        <v>3</v>
      </c>
      <c r="L707" s="7">
        <f t="shared" ref="L707:L770" si="98">IF(K707=5, 0.2,
 IF(K707=4, 0.15,
 IF(K707=3, 0.1,
 IF(K707=2, 0.05,
 IF(K707=1, 0.02, IF(K707=0, 0))))))</f>
        <v>0.1</v>
      </c>
      <c r="M707" s="23">
        <f t="shared" ref="M707:M770" si="99">F707*L707</f>
        <v>8902</v>
      </c>
      <c r="N707" s="23">
        <f t="shared" ref="N707:N770" si="100">F707+M707</f>
        <v>97922</v>
      </c>
    </row>
    <row r="708" spans="1:14" x14ac:dyDescent="0.25">
      <c r="A708" t="s">
        <v>697</v>
      </c>
      <c r="B708" t="s">
        <v>7</v>
      </c>
      <c r="C708" t="str">
        <f t="shared" si="94"/>
        <v>Male</v>
      </c>
      <c r="D708" t="s">
        <v>19</v>
      </c>
      <c r="E708" s="23">
        <v>113750</v>
      </c>
      <c r="F708" s="23">
        <v>113750</v>
      </c>
      <c r="G708" s="9" t="str">
        <f t="shared" si="95"/>
        <v>Compliant</v>
      </c>
      <c r="H708" s="24" t="str">
        <f t="shared" si="96"/>
        <v>₦110,000 - ₦119,999</v>
      </c>
      <c r="I708" t="s">
        <v>20</v>
      </c>
      <c r="J708" s="5" t="s">
        <v>27</v>
      </c>
      <c r="K708" s="7">
        <f t="shared" si="97"/>
        <v>3</v>
      </c>
      <c r="L708" s="7">
        <f t="shared" si="98"/>
        <v>0.1</v>
      </c>
      <c r="M708" s="23">
        <f t="shared" si="99"/>
        <v>11375</v>
      </c>
      <c r="N708" s="23">
        <f t="shared" si="100"/>
        <v>125125</v>
      </c>
    </row>
    <row r="709" spans="1:14" x14ac:dyDescent="0.25">
      <c r="A709" t="s">
        <v>698</v>
      </c>
      <c r="B709" t="s">
        <v>7</v>
      </c>
      <c r="C709" t="s">
        <v>969</v>
      </c>
      <c r="D709" t="s">
        <v>52</v>
      </c>
      <c r="E709" s="23">
        <f>E708</f>
        <v>113750</v>
      </c>
      <c r="F709" s="23">
        <v>113750</v>
      </c>
      <c r="G709" s="9" t="str">
        <f t="shared" si="95"/>
        <v>Compliant</v>
      </c>
      <c r="H709" s="24" t="str">
        <f t="shared" si="96"/>
        <v>₦110,000 - ₦119,999</v>
      </c>
      <c r="I709" t="s">
        <v>20</v>
      </c>
      <c r="J709" t="s">
        <v>27</v>
      </c>
      <c r="K709" s="7">
        <f t="shared" si="97"/>
        <v>3</v>
      </c>
      <c r="L709" s="7">
        <f t="shared" si="98"/>
        <v>0.1</v>
      </c>
      <c r="M709" s="23">
        <f t="shared" si="99"/>
        <v>11375</v>
      </c>
      <c r="N709" s="23">
        <f t="shared" si="100"/>
        <v>125125</v>
      </c>
    </row>
    <row r="710" spans="1:14" x14ac:dyDescent="0.25">
      <c r="A710" t="s">
        <v>699</v>
      </c>
      <c r="B710" t="s">
        <v>12</v>
      </c>
      <c r="C710" t="str">
        <f t="shared" ref="C710:C738" si="101">IF(OR(B710="", ISBLANK(B710)), "Undisclosed", B710)</f>
        <v>Female</v>
      </c>
      <c r="D710" t="s">
        <v>13</v>
      </c>
      <c r="E710" s="23">
        <v>32720</v>
      </c>
      <c r="F710" s="23">
        <v>32720</v>
      </c>
      <c r="G710" s="9" t="str">
        <f t="shared" si="95"/>
        <v>Below Minimum</v>
      </c>
      <c r="H710" s="24" t="str">
        <f t="shared" si="96"/>
        <v>₦30,000 - ₦39,999</v>
      </c>
      <c r="I710" t="s">
        <v>20</v>
      </c>
      <c r="J710" s="5" t="s">
        <v>27</v>
      </c>
      <c r="K710" s="7">
        <f t="shared" si="97"/>
        <v>3</v>
      </c>
      <c r="L710" s="7">
        <f t="shared" si="98"/>
        <v>0.1</v>
      </c>
      <c r="M710" s="23">
        <f t="shared" si="99"/>
        <v>3272</v>
      </c>
      <c r="N710" s="23">
        <f t="shared" si="100"/>
        <v>35992</v>
      </c>
    </row>
    <row r="711" spans="1:14" x14ac:dyDescent="0.25">
      <c r="A711" t="s">
        <v>700</v>
      </c>
      <c r="B711" t="s">
        <v>7</v>
      </c>
      <c r="C711" t="str">
        <f t="shared" si="101"/>
        <v>Male</v>
      </c>
      <c r="D711" t="s">
        <v>30</v>
      </c>
      <c r="E711" s="23">
        <v>61920</v>
      </c>
      <c r="F711" s="23">
        <v>61920</v>
      </c>
      <c r="G711" s="9" t="str">
        <f t="shared" si="95"/>
        <v>Below Minimum</v>
      </c>
      <c r="H711" s="24" t="str">
        <f t="shared" si="96"/>
        <v>₦60,000 - ₦69,999</v>
      </c>
      <c r="I711" t="s">
        <v>20</v>
      </c>
      <c r="J711" s="5" t="s">
        <v>27</v>
      </c>
      <c r="K711" s="7">
        <f t="shared" si="97"/>
        <v>3</v>
      </c>
      <c r="L711" s="7">
        <f t="shared" si="98"/>
        <v>0.1</v>
      </c>
      <c r="M711" s="23">
        <f t="shared" si="99"/>
        <v>6192</v>
      </c>
      <c r="N711" s="23">
        <f t="shared" si="100"/>
        <v>68112</v>
      </c>
    </row>
    <row r="712" spans="1:14" x14ac:dyDescent="0.25">
      <c r="A712" t="s">
        <v>701</v>
      </c>
      <c r="B712" t="s">
        <v>12</v>
      </c>
      <c r="C712" t="str">
        <f t="shared" si="101"/>
        <v>Female</v>
      </c>
      <c r="D712" t="s">
        <v>66</v>
      </c>
      <c r="E712" s="23">
        <v>74600</v>
      </c>
      <c r="F712" s="23">
        <v>74600</v>
      </c>
      <c r="G712" s="9" t="str">
        <f t="shared" si="95"/>
        <v>Below Minimum</v>
      </c>
      <c r="H712" s="24" t="str">
        <f t="shared" si="96"/>
        <v>₦70,000 - ₦79,999</v>
      </c>
      <c r="I712" t="s">
        <v>9</v>
      </c>
      <c r="J712" s="5" t="s">
        <v>10</v>
      </c>
      <c r="K712" s="7">
        <f t="shared" si="97"/>
        <v>5</v>
      </c>
      <c r="L712" s="7">
        <f t="shared" si="98"/>
        <v>0.2</v>
      </c>
      <c r="M712" s="23">
        <f t="shared" si="99"/>
        <v>14920</v>
      </c>
      <c r="N712" s="23">
        <f t="shared" si="100"/>
        <v>89520</v>
      </c>
    </row>
    <row r="713" spans="1:14" x14ac:dyDescent="0.25">
      <c r="A713" t="s">
        <v>702</v>
      </c>
      <c r="B713" t="s">
        <v>7</v>
      </c>
      <c r="C713" t="str">
        <f t="shared" si="101"/>
        <v>Male</v>
      </c>
      <c r="D713" t="s">
        <v>41</v>
      </c>
      <c r="E713" s="23">
        <v>38030</v>
      </c>
      <c r="F713" s="23">
        <v>38030</v>
      </c>
      <c r="G713" s="9" t="str">
        <f t="shared" si="95"/>
        <v>Below Minimum</v>
      </c>
      <c r="H713" s="24" t="str">
        <f t="shared" si="96"/>
        <v>₦30,000 - ₦39,999</v>
      </c>
      <c r="I713" t="s">
        <v>16</v>
      </c>
      <c r="J713" s="5" t="s">
        <v>27</v>
      </c>
      <c r="K713" s="7">
        <f t="shared" si="97"/>
        <v>3</v>
      </c>
      <c r="L713" s="7">
        <f t="shared" si="98"/>
        <v>0.1</v>
      </c>
      <c r="M713" s="23">
        <f t="shared" si="99"/>
        <v>3803</v>
      </c>
      <c r="N713" s="23">
        <f t="shared" si="100"/>
        <v>41833</v>
      </c>
    </row>
    <row r="714" spans="1:14" x14ac:dyDescent="0.25">
      <c r="A714" t="s">
        <v>703</v>
      </c>
      <c r="B714" t="s">
        <v>12</v>
      </c>
      <c r="C714" t="str">
        <f t="shared" si="101"/>
        <v>Female</v>
      </c>
      <c r="D714" t="s">
        <v>30</v>
      </c>
      <c r="E714" s="23">
        <v>30940</v>
      </c>
      <c r="F714" s="23">
        <v>30940</v>
      </c>
      <c r="G714" s="9" t="str">
        <f t="shared" si="95"/>
        <v>Below Minimum</v>
      </c>
      <c r="H714" s="24" t="str">
        <f t="shared" si="96"/>
        <v>₦30,000 - ₦39,999</v>
      </c>
      <c r="I714" t="s">
        <v>20</v>
      </c>
      <c r="J714" s="5" t="s">
        <v>50</v>
      </c>
      <c r="K714" s="7">
        <f t="shared" si="97"/>
        <v>1</v>
      </c>
      <c r="L714" s="7">
        <f t="shared" si="98"/>
        <v>0.02</v>
      </c>
      <c r="M714" s="23">
        <f t="shared" si="99"/>
        <v>618.80000000000007</v>
      </c>
      <c r="N714" s="23">
        <f t="shared" si="100"/>
        <v>31558.799999999999</v>
      </c>
    </row>
    <row r="715" spans="1:14" x14ac:dyDescent="0.25">
      <c r="A715" t="s">
        <v>704</v>
      </c>
      <c r="B715" t="s">
        <v>7</v>
      </c>
      <c r="C715" t="str">
        <f t="shared" si="101"/>
        <v>Male</v>
      </c>
      <c r="D715" t="s">
        <v>30</v>
      </c>
      <c r="E715" s="23">
        <v>28870</v>
      </c>
      <c r="F715" s="23">
        <v>28870</v>
      </c>
      <c r="G715" s="9" t="str">
        <f t="shared" si="95"/>
        <v>Below Minimum</v>
      </c>
      <c r="H715" s="24" t="str">
        <f t="shared" si="96"/>
        <v>₦20,000 - ₦29,999</v>
      </c>
      <c r="I715" t="s">
        <v>20</v>
      </c>
      <c r="J715" s="5" t="s">
        <v>27</v>
      </c>
      <c r="K715" s="7">
        <f t="shared" si="97"/>
        <v>3</v>
      </c>
      <c r="L715" s="7">
        <f t="shared" si="98"/>
        <v>0.1</v>
      </c>
      <c r="M715" s="23">
        <f t="shared" si="99"/>
        <v>2887</v>
      </c>
      <c r="N715" s="23">
        <f t="shared" si="100"/>
        <v>31757</v>
      </c>
    </row>
    <row r="716" spans="1:14" x14ac:dyDescent="0.25">
      <c r="A716" t="s">
        <v>705</v>
      </c>
      <c r="B716" t="s">
        <v>12</v>
      </c>
      <c r="C716" t="str">
        <f t="shared" si="101"/>
        <v>Female</v>
      </c>
      <c r="D716" t="s">
        <v>66</v>
      </c>
      <c r="E716" s="23">
        <v>71210</v>
      </c>
      <c r="F716" s="23">
        <v>71210</v>
      </c>
      <c r="G716" s="9" t="str">
        <f t="shared" si="95"/>
        <v>Below Minimum</v>
      </c>
      <c r="H716" s="24" t="str">
        <f t="shared" si="96"/>
        <v>₦70,000 - ₦79,999</v>
      </c>
      <c r="I716" t="s">
        <v>16</v>
      </c>
      <c r="J716" s="5" t="s">
        <v>10</v>
      </c>
      <c r="K716" s="7">
        <f t="shared" si="97"/>
        <v>5</v>
      </c>
      <c r="L716" s="7">
        <f t="shared" si="98"/>
        <v>0.2</v>
      </c>
      <c r="M716" s="23">
        <f t="shared" si="99"/>
        <v>14242</v>
      </c>
      <c r="N716" s="23">
        <f t="shared" si="100"/>
        <v>85452</v>
      </c>
    </row>
    <row r="717" spans="1:14" x14ac:dyDescent="0.25">
      <c r="A717" t="s">
        <v>706</v>
      </c>
      <c r="B717" t="s">
        <v>7</v>
      </c>
      <c r="C717" t="str">
        <f t="shared" si="101"/>
        <v>Male</v>
      </c>
      <c r="D717" t="s">
        <v>41</v>
      </c>
      <c r="E717" s="23">
        <v>63450</v>
      </c>
      <c r="F717" s="23">
        <v>63450</v>
      </c>
      <c r="G717" s="9" t="str">
        <f t="shared" si="95"/>
        <v>Below Minimum</v>
      </c>
      <c r="H717" s="24" t="str">
        <f t="shared" si="96"/>
        <v>₦60,000 - ₦69,999</v>
      </c>
      <c r="I717" t="s">
        <v>20</v>
      </c>
      <c r="J717" s="5" t="s">
        <v>14</v>
      </c>
      <c r="K717" s="7">
        <f t="shared" si="97"/>
        <v>4</v>
      </c>
      <c r="L717" s="7">
        <f t="shared" si="98"/>
        <v>0.15</v>
      </c>
      <c r="M717" s="23">
        <f t="shared" si="99"/>
        <v>9517.5</v>
      </c>
      <c r="N717" s="23">
        <f t="shared" si="100"/>
        <v>72967.5</v>
      </c>
    </row>
    <row r="718" spans="1:14" x14ac:dyDescent="0.25">
      <c r="A718" t="s">
        <v>707</v>
      </c>
      <c r="B718" t="s">
        <v>12</v>
      </c>
      <c r="C718" t="str">
        <f t="shared" si="101"/>
        <v>Female</v>
      </c>
      <c r="D718" t="s">
        <v>30</v>
      </c>
      <c r="E718" s="23">
        <v>87930</v>
      </c>
      <c r="F718" s="23">
        <v>87930</v>
      </c>
      <c r="G718" s="9" t="str">
        <f t="shared" si="95"/>
        <v>Below Minimum</v>
      </c>
      <c r="H718" s="24" t="str">
        <f t="shared" si="96"/>
        <v>₦80,000 - ₦89,999</v>
      </c>
      <c r="I718" t="s">
        <v>16</v>
      </c>
      <c r="J718" s="5" t="s">
        <v>50</v>
      </c>
      <c r="K718" s="7">
        <f t="shared" si="97"/>
        <v>1</v>
      </c>
      <c r="L718" s="7">
        <f t="shared" si="98"/>
        <v>0.02</v>
      </c>
      <c r="M718" s="23">
        <f t="shared" si="99"/>
        <v>1758.6000000000001</v>
      </c>
      <c r="N718" s="23">
        <f t="shared" si="100"/>
        <v>89688.6</v>
      </c>
    </row>
    <row r="719" spans="1:14" x14ac:dyDescent="0.25">
      <c r="A719" t="s">
        <v>60</v>
      </c>
      <c r="B719" t="s">
        <v>7</v>
      </c>
      <c r="C719" t="str">
        <f t="shared" si="101"/>
        <v>Male</v>
      </c>
      <c r="D719" t="s">
        <v>49</v>
      </c>
      <c r="E719" s="23">
        <v>69070</v>
      </c>
      <c r="F719" s="23">
        <v>69070</v>
      </c>
      <c r="G719" s="9" t="str">
        <f t="shared" si="95"/>
        <v>Below Minimum</v>
      </c>
      <c r="H719" s="24" t="str">
        <f t="shared" si="96"/>
        <v>₦60,000 - ₦69,999</v>
      </c>
      <c r="I719" t="s">
        <v>16</v>
      </c>
      <c r="J719" s="5" t="s">
        <v>27</v>
      </c>
      <c r="K719" s="7">
        <f t="shared" si="97"/>
        <v>3</v>
      </c>
      <c r="L719" s="7">
        <f t="shared" si="98"/>
        <v>0.1</v>
      </c>
      <c r="M719" s="23">
        <f t="shared" si="99"/>
        <v>6907</v>
      </c>
      <c r="N719" s="23">
        <f t="shared" si="100"/>
        <v>75977</v>
      </c>
    </row>
    <row r="720" spans="1:14" x14ac:dyDescent="0.25">
      <c r="A720" t="s">
        <v>708</v>
      </c>
      <c r="B720" t="s">
        <v>7</v>
      </c>
      <c r="C720" t="str">
        <f t="shared" si="101"/>
        <v>Male</v>
      </c>
      <c r="D720" t="s">
        <v>33</v>
      </c>
      <c r="E720" s="23">
        <v>101610</v>
      </c>
      <c r="F720" s="23">
        <v>101610</v>
      </c>
      <c r="G720" s="9" t="str">
        <f t="shared" si="95"/>
        <v>Compliant</v>
      </c>
      <c r="H720" s="24" t="str">
        <f t="shared" si="96"/>
        <v>₦100,000 - ₦109,999</v>
      </c>
      <c r="I720" t="s">
        <v>20</v>
      </c>
      <c r="J720" s="5" t="s">
        <v>27</v>
      </c>
      <c r="K720" s="7">
        <f t="shared" si="97"/>
        <v>3</v>
      </c>
      <c r="L720" s="7">
        <f t="shared" si="98"/>
        <v>0.1</v>
      </c>
      <c r="M720" s="23">
        <f t="shared" si="99"/>
        <v>10161</v>
      </c>
      <c r="N720" s="23">
        <f t="shared" si="100"/>
        <v>111771</v>
      </c>
    </row>
    <row r="721" spans="1:14" x14ac:dyDescent="0.25">
      <c r="A721" t="s">
        <v>709</v>
      </c>
      <c r="B721" t="s">
        <v>12</v>
      </c>
      <c r="C721" t="str">
        <f t="shared" si="101"/>
        <v>Female</v>
      </c>
      <c r="D721" t="s">
        <v>30</v>
      </c>
      <c r="E721" s="23">
        <v>28310</v>
      </c>
      <c r="F721" s="23">
        <v>28310</v>
      </c>
      <c r="G721" s="9" t="str">
        <f t="shared" si="95"/>
        <v>Below Minimum</v>
      </c>
      <c r="H721" s="24" t="str">
        <f t="shared" si="96"/>
        <v>₦20,000 - ₦29,999</v>
      </c>
      <c r="I721" t="s">
        <v>16</v>
      </c>
      <c r="J721" s="5" t="s">
        <v>27</v>
      </c>
      <c r="K721" s="7">
        <f t="shared" si="97"/>
        <v>3</v>
      </c>
      <c r="L721" s="7">
        <f t="shared" si="98"/>
        <v>0.1</v>
      </c>
      <c r="M721" s="23">
        <f t="shared" si="99"/>
        <v>2831</v>
      </c>
      <c r="N721" s="23">
        <f t="shared" si="100"/>
        <v>31141</v>
      </c>
    </row>
    <row r="722" spans="1:14" x14ac:dyDescent="0.25">
      <c r="A722" t="s">
        <v>710</v>
      </c>
      <c r="B722" t="s">
        <v>7</v>
      </c>
      <c r="C722" t="str">
        <f t="shared" si="101"/>
        <v>Male</v>
      </c>
      <c r="D722" t="s">
        <v>19</v>
      </c>
      <c r="E722" s="23">
        <v>89840</v>
      </c>
      <c r="F722" s="23">
        <v>89840</v>
      </c>
      <c r="G722" s="9" t="str">
        <f t="shared" si="95"/>
        <v>Below Minimum</v>
      </c>
      <c r="H722" s="24" t="str">
        <f t="shared" si="96"/>
        <v>₦80,000 - ₦89,999</v>
      </c>
      <c r="I722" t="s">
        <v>16</v>
      </c>
      <c r="J722" s="5" t="s">
        <v>10</v>
      </c>
      <c r="K722" s="7">
        <f t="shared" si="97"/>
        <v>5</v>
      </c>
      <c r="L722" s="7">
        <f t="shared" si="98"/>
        <v>0.2</v>
      </c>
      <c r="M722" s="23">
        <f t="shared" si="99"/>
        <v>17968</v>
      </c>
      <c r="N722" s="23">
        <f t="shared" si="100"/>
        <v>107808</v>
      </c>
    </row>
    <row r="723" spans="1:14" x14ac:dyDescent="0.25">
      <c r="A723" t="s">
        <v>711</v>
      </c>
      <c r="B723" t="s">
        <v>7</v>
      </c>
      <c r="C723" t="str">
        <f t="shared" si="101"/>
        <v>Male</v>
      </c>
      <c r="D723" t="s">
        <v>22</v>
      </c>
      <c r="E723" s="23">
        <v>96250</v>
      </c>
      <c r="F723" s="23">
        <v>96250</v>
      </c>
      <c r="G723" s="9" t="str">
        <f t="shared" si="95"/>
        <v>Compliant</v>
      </c>
      <c r="H723" s="24" t="str">
        <f t="shared" si="96"/>
        <v>₦90,000 - ₦99,999</v>
      </c>
      <c r="I723" t="s">
        <v>9</v>
      </c>
      <c r="J723" s="5" t="s">
        <v>27</v>
      </c>
      <c r="K723" s="7">
        <f t="shared" si="97"/>
        <v>3</v>
      </c>
      <c r="L723" s="7">
        <f t="shared" si="98"/>
        <v>0.1</v>
      </c>
      <c r="M723" s="23">
        <f t="shared" si="99"/>
        <v>9625</v>
      </c>
      <c r="N723" s="23">
        <f t="shared" si="100"/>
        <v>105875</v>
      </c>
    </row>
    <row r="724" spans="1:14" x14ac:dyDescent="0.25">
      <c r="A724" t="s">
        <v>712</v>
      </c>
      <c r="B724" t="s">
        <v>7</v>
      </c>
      <c r="C724" t="str">
        <f t="shared" si="101"/>
        <v>Male</v>
      </c>
      <c r="D724" t="s">
        <v>36</v>
      </c>
      <c r="E724" s="23">
        <v>112460</v>
      </c>
      <c r="F724" s="23">
        <v>112460</v>
      </c>
      <c r="G724" s="9" t="str">
        <f t="shared" si="95"/>
        <v>Compliant</v>
      </c>
      <c r="H724" s="24" t="str">
        <f t="shared" si="96"/>
        <v>₦110,000 - ₦119,999</v>
      </c>
      <c r="I724" t="s">
        <v>20</v>
      </c>
      <c r="J724" s="5" t="s">
        <v>23</v>
      </c>
      <c r="K724" s="7">
        <f t="shared" si="97"/>
        <v>2</v>
      </c>
      <c r="L724" s="7">
        <f t="shared" si="98"/>
        <v>0.05</v>
      </c>
      <c r="M724" s="23">
        <f t="shared" si="99"/>
        <v>5623</v>
      </c>
      <c r="N724" s="23">
        <f t="shared" si="100"/>
        <v>118083</v>
      </c>
    </row>
    <row r="725" spans="1:14" x14ac:dyDescent="0.25">
      <c r="A725" t="s">
        <v>713</v>
      </c>
      <c r="B725" t="s">
        <v>969</v>
      </c>
      <c r="C725" t="str">
        <f t="shared" si="101"/>
        <v>Undisclosed</v>
      </c>
      <c r="D725" t="s">
        <v>26</v>
      </c>
      <c r="E725" s="23">
        <v>115440</v>
      </c>
      <c r="F725" s="23">
        <v>115440</v>
      </c>
      <c r="G725" s="9" t="str">
        <f t="shared" si="95"/>
        <v>Compliant</v>
      </c>
      <c r="H725" s="24" t="str">
        <f t="shared" si="96"/>
        <v>₦110,000 - ₦119,999</v>
      </c>
      <c r="I725" t="s">
        <v>16</v>
      </c>
      <c r="J725" s="5" t="s">
        <v>27</v>
      </c>
      <c r="K725" s="7">
        <f t="shared" si="97"/>
        <v>3</v>
      </c>
      <c r="L725" s="7">
        <f t="shared" si="98"/>
        <v>0.1</v>
      </c>
      <c r="M725" s="23">
        <f t="shared" si="99"/>
        <v>11544</v>
      </c>
      <c r="N725" s="23">
        <f t="shared" si="100"/>
        <v>126984</v>
      </c>
    </row>
    <row r="726" spans="1:14" x14ac:dyDescent="0.25">
      <c r="A726" t="s">
        <v>714</v>
      </c>
      <c r="B726" t="s">
        <v>12</v>
      </c>
      <c r="C726" t="str">
        <f t="shared" si="101"/>
        <v>Female</v>
      </c>
      <c r="D726" t="s">
        <v>41</v>
      </c>
      <c r="E726" s="23">
        <v>33920</v>
      </c>
      <c r="F726" s="23">
        <v>33920</v>
      </c>
      <c r="G726" s="9" t="str">
        <f t="shared" si="95"/>
        <v>Below Minimum</v>
      </c>
      <c r="H726" s="24" t="str">
        <f t="shared" si="96"/>
        <v>₦30,000 - ₦39,999</v>
      </c>
      <c r="I726" t="s">
        <v>20</v>
      </c>
      <c r="J726" s="5" t="s">
        <v>27</v>
      </c>
      <c r="K726" s="7">
        <f t="shared" si="97"/>
        <v>3</v>
      </c>
      <c r="L726" s="7">
        <f t="shared" si="98"/>
        <v>0.1</v>
      </c>
      <c r="M726" s="23">
        <f t="shared" si="99"/>
        <v>3392</v>
      </c>
      <c r="N726" s="23">
        <f t="shared" si="100"/>
        <v>37312</v>
      </c>
    </row>
    <row r="727" spans="1:14" x14ac:dyDescent="0.25">
      <c r="A727" t="s">
        <v>715</v>
      </c>
      <c r="B727" t="s">
        <v>7</v>
      </c>
      <c r="C727" t="str">
        <f t="shared" si="101"/>
        <v>Male</v>
      </c>
      <c r="D727" t="s">
        <v>22</v>
      </c>
      <c r="E727" s="23">
        <v>46280</v>
      </c>
      <c r="F727" s="23">
        <v>46280</v>
      </c>
      <c r="G727" s="9" t="str">
        <f t="shared" si="95"/>
        <v>Below Minimum</v>
      </c>
      <c r="H727" s="24" t="str">
        <f t="shared" si="96"/>
        <v>₦40,000 - ₦49,999</v>
      </c>
      <c r="I727" t="s">
        <v>9</v>
      </c>
      <c r="J727" s="5" t="s">
        <v>27</v>
      </c>
      <c r="K727" s="7">
        <f t="shared" si="97"/>
        <v>3</v>
      </c>
      <c r="L727" s="7">
        <f t="shared" si="98"/>
        <v>0.1</v>
      </c>
      <c r="M727" s="23">
        <f t="shared" si="99"/>
        <v>4628</v>
      </c>
      <c r="N727" s="23">
        <f t="shared" si="100"/>
        <v>50908</v>
      </c>
    </row>
    <row r="728" spans="1:14" x14ac:dyDescent="0.25">
      <c r="A728" t="s">
        <v>716</v>
      </c>
      <c r="B728" t="s">
        <v>12</v>
      </c>
      <c r="C728" t="str">
        <f t="shared" si="101"/>
        <v>Female</v>
      </c>
      <c r="D728" t="s">
        <v>22</v>
      </c>
      <c r="E728" s="23">
        <v>58940</v>
      </c>
      <c r="F728" s="23">
        <v>58940</v>
      </c>
      <c r="G728" s="9" t="str">
        <f t="shared" si="95"/>
        <v>Below Minimum</v>
      </c>
      <c r="H728" s="24" t="str">
        <f t="shared" si="96"/>
        <v>₦50,000 - ₦59,999</v>
      </c>
      <c r="I728" t="s">
        <v>20</v>
      </c>
      <c r="J728" s="5" t="s">
        <v>27</v>
      </c>
      <c r="K728" s="7">
        <f t="shared" si="97"/>
        <v>3</v>
      </c>
      <c r="L728" s="7">
        <f t="shared" si="98"/>
        <v>0.1</v>
      </c>
      <c r="M728" s="23">
        <f t="shared" si="99"/>
        <v>5894</v>
      </c>
      <c r="N728" s="23">
        <f t="shared" si="100"/>
        <v>64834</v>
      </c>
    </row>
    <row r="729" spans="1:14" x14ac:dyDescent="0.25">
      <c r="A729" t="s">
        <v>717</v>
      </c>
      <c r="B729" t="s">
        <v>12</v>
      </c>
      <c r="C729" t="str">
        <f t="shared" si="101"/>
        <v>Female</v>
      </c>
      <c r="D729" t="s">
        <v>66</v>
      </c>
      <c r="E729" s="23">
        <v>118980</v>
      </c>
      <c r="F729" s="23">
        <v>118980</v>
      </c>
      <c r="G729" s="9" t="str">
        <f t="shared" si="95"/>
        <v>Compliant</v>
      </c>
      <c r="H729" s="24" t="str">
        <f t="shared" si="96"/>
        <v>₦110,000 - ₦119,999</v>
      </c>
      <c r="I729" t="s">
        <v>16</v>
      </c>
      <c r="J729" s="5" t="s">
        <v>17</v>
      </c>
      <c r="K729" s="7">
        <f t="shared" si="97"/>
        <v>0</v>
      </c>
      <c r="L729" s="7">
        <f t="shared" si="98"/>
        <v>0</v>
      </c>
      <c r="M729" s="23">
        <f t="shared" si="99"/>
        <v>0</v>
      </c>
      <c r="N729" s="23">
        <f t="shared" si="100"/>
        <v>118980</v>
      </c>
    </row>
    <row r="730" spans="1:14" x14ac:dyDescent="0.25">
      <c r="A730" t="s">
        <v>718</v>
      </c>
      <c r="B730" t="s">
        <v>7</v>
      </c>
      <c r="C730" t="str">
        <f t="shared" si="101"/>
        <v>Male</v>
      </c>
      <c r="D730" t="s">
        <v>8</v>
      </c>
      <c r="E730" s="23">
        <v>96750</v>
      </c>
      <c r="F730" s="23">
        <v>96750</v>
      </c>
      <c r="G730" s="9" t="str">
        <f t="shared" si="95"/>
        <v>Compliant</v>
      </c>
      <c r="H730" s="24" t="str">
        <f t="shared" si="96"/>
        <v>₦90,000 - ₦99,999</v>
      </c>
      <c r="I730" t="s">
        <v>20</v>
      </c>
      <c r="J730" s="5" t="s">
        <v>27</v>
      </c>
      <c r="K730" s="7">
        <f t="shared" si="97"/>
        <v>3</v>
      </c>
      <c r="L730" s="7">
        <f t="shared" si="98"/>
        <v>0.1</v>
      </c>
      <c r="M730" s="23">
        <f t="shared" si="99"/>
        <v>9675</v>
      </c>
      <c r="N730" s="23">
        <f t="shared" si="100"/>
        <v>106425</v>
      </c>
    </row>
    <row r="731" spans="1:14" x14ac:dyDescent="0.25">
      <c r="A731" t="s">
        <v>719</v>
      </c>
      <c r="B731" t="s">
        <v>969</v>
      </c>
      <c r="C731" t="str">
        <f t="shared" si="101"/>
        <v>Undisclosed</v>
      </c>
      <c r="D731" t="s">
        <v>19</v>
      </c>
      <c r="E731" s="23">
        <v>101220</v>
      </c>
      <c r="F731" s="23">
        <v>101220</v>
      </c>
      <c r="G731" s="9" t="str">
        <f t="shared" si="95"/>
        <v>Compliant</v>
      </c>
      <c r="H731" s="24" t="str">
        <f t="shared" si="96"/>
        <v>₦100,000 - ₦109,999</v>
      </c>
      <c r="I731" t="s">
        <v>20</v>
      </c>
      <c r="J731" s="5" t="s">
        <v>14</v>
      </c>
      <c r="K731" s="7">
        <f t="shared" si="97"/>
        <v>4</v>
      </c>
      <c r="L731" s="7">
        <f t="shared" si="98"/>
        <v>0.15</v>
      </c>
      <c r="M731" s="23">
        <f t="shared" si="99"/>
        <v>15183</v>
      </c>
      <c r="N731" s="23">
        <f t="shared" si="100"/>
        <v>116403</v>
      </c>
    </row>
    <row r="732" spans="1:14" x14ac:dyDescent="0.25">
      <c r="A732" t="s">
        <v>720</v>
      </c>
      <c r="B732" t="s">
        <v>7</v>
      </c>
      <c r="C732" t="str">
        <f t="shared" si="101"/>
        <v>Male</v>
      </c>
      <c r="D732" t="s">
        <v>36</v>
      </c>
      <c r="E732" s="23">
        <v>63020</v>
      </c>
      <c r="F732" s="23">
        <v>63020</v>
      </c>
      <c r="G732" s="9" t="str">
        <f t="shared" si="95"/>
        <v>Below Minimum</v>
      </c>
      <c r="H732" s="24" t="str">
        <f t="shared" si="96"/>
        <v>₦60,000 - ₦69,999</v>
      </c>
      <c r="I732" t="s">
        <v>16</v>
      </c>
      <c r="J732" s="5" t="s">
        <v>27</v>
      </c>
      <c r="K732" s="7">
        <f t="shared" si="97"/>
        <v>3</v>
      </c>
      <c r="L732" s="7">
        <f t="shared" si="98"/>
        <v>0.1</v>
      </c>
      <c r="M732" s="23">
        <f t="shared" si="99"/>
        <v>6302</v>
      </c>
      <c r="N732" s="23">
        <f t="shared" si="100"/>
        <v>69322</v>
      </c>
    </row>
    <row r="733" spans="1:14" x14ac:dyDescent="0.25">
      <c r="A733" t="s">
        <v>721</v>
      </c>
      <c r="B733" t="s">
        <v>7</v>
      </c>
      <c r="C733" t="str">
        <f t="shared" si="101"/>
        <v>Male</v>
      </c>
      <c r="D733" t="s">
        <v>33</v>
      </c>
      <c r="E733" s="23">
        <v>75920</v>
      </c>
      <c r="F733" s="23">
        <v>75920</v>
      </c>
      <c r="G733" s="9" t="str">
        <f t="shared" si="95"/>
        <v>Below Minimum</v>
      </c>
      <c r="H733" s="24" t="str">
        <f t="shared" si="96"/>
        <v>₦70,000 - ₦79,999</v>
      </c>
      <c r="I733" t="s">
        <v>20</v>
      </c>
      <c r="J733" s="5" t="s">
        <v>14</v>
      </c>
      <c r="K733" s="7">
        <f t="shared" si="97"/>
        <v>4</v>
      </c>
      <c r="L733" s="7">
        <f t="shared" si="98"/>
        <v>0.15</v>
      </c>
      <c r="M733" s="23">
        <f t="shared" si="99"/>
        <v>11388</v>
      </c>
      <c r="N733" s="23">
        <f t="shared" si="100"/>
        <v>87308</v>
      </c>
    </row>
    <row r="734" spans="1:14" x14ac:dyDescent="0.25">
      <c r="A734" t="s">
        <v>722</v>
      </c>
      <c r="B734" t="s">
        <v>7</v>
      </c>
      <c r="C734" t="str">
        <f t="shared" si="101"/>
        <v>Male</v>
      </c>
      <c r="D734" t="s">
        <v>19</v>
      </c>
      <c r="E734" s="23">
        <v>93080</v>
      </c>
      <c r="F734" s="23">
        <v>93080</v>
      </c>
      <c r="G734" s="9" t="str">
        <f t="shared" si="95"/>
        <v>Compliant</v>
      </c>
      <c r="H734" s="24" t="str">
        <f t="shared" si="96"/>
        <v>₦90,000 - ₦99,999</v>
      </c>
      <c r="I734" t="s">
        <v>9</v>
      </c>
      <c r="J734" s="5" t="s">
        <v>27</v>
      </c>
      <c r="K734" s="7">
        <f t="shared" si="97"/>
        <v>3</v>
      </c>
      <c r="L734" s="7">
        <f t="shared" si="98"/>
        <v>0.1</v>
      </c>
      <c r="M734" s="23">
        <f t="shared" si="99"/>
        <v>9308</v>
      </c>
      <c r="N734" s="23">
        <f t="shared" si="100"/>
        <v>102388</v>
      </c>
    </row>
    <row r="735" spans="1:14" x14ac:dyDescent="0.25">
      <c r="A735" t="s">
        <v>723</v>
      </c>
      <c r="B735" t="s">
        <v>7</v>
      </c>
      <c r="C735" t="str">
        <f t="shared" si="101"/>
        <v>Male</v>
      </c>
      <c r="D735" t="s">
        <v>8</v>
      </c>
      <c r="E735" s="23">
        <v>68860</v>
      </c>
      <c r="F735" s="23">
        <v>68860</v>
      </c>
      <c r="G735" s="9" t="str">
        <f t="shared" si="95"/>
        <v>Below Minimum</v>
      </c>
      <c r="H735" s="24" t="str">
        <f t="shared" si="96"/>
        <v>₦60,000 - ₦69,999</v>
      </c>
      <c r="I735" t="s">
        <v>9</v>
      </c>
      <c r="J735" s="5" t="s">
        <v>14</v>
      </c>
      <c r="K735" s="7">
        <f t="shared" si="97"/>
        <v>4</v>
      </c>
      <c r="L735" s="7">
        <f t="shared" si="98"/>
        <v>0.15</v>
      </c>
      <c r="M735" s="23">
        <f t="shared" si="99"/>
        <v>10329</v>
      </c>
      <c r="N735" s="23">
        <f t="shared" si="100"/>
        <v>79189</v>
      </c>
    </row>
    <row r="736" spans="1:14" x14ac:dyDescent="0.25">
      <c r="A736" t="s">
        <v>724</v>
      </c>
      <c r="B736" t="s">
        <v>7</v>
      </c>
      <c r="C736" t="str">
        <f t="shared" si="101"/>
        <v>Male</v>
      </c>
      <c r="D736" t="s">
        <v>13</v>
      </c>
      <c r="E736" s="23">
        <v>118980</v>
      </c>
      <c r="F736" s="23">
        <v>118980</v>
      </c>
      <c r="G736" s="9" t="str">
        <f t="shared" si="95"/>
        <v>Compliant</v>
      </c>
      <c r="H736" s="24" t="str">
        <f t="shared" si="96"/>
        <v>₦110,000 - ₦119,999</v>
      </c>
      <c r="I736" t="s">
        <v>16</v>
      </c>
      <c r="J736" s="5" t="s">
        <v>23</v>
      </c>
      <c r="K736" s="7">
        <f t="shared" si="97"/>
        <v>2</v>
      </c>
      <c r="L736" s="7">
        <f t="shared" si="98"/>
        <v>0.05</v>
      </c>
      <c r="M736" s="23">
        <f t="shared" si="99"/>
        <v>5949</v>
      </c>
      <c r="N736" s="23">
        <f t="shared" si="100"/>
        <v>124929</v>
      </c>
    </row>
    <row r="737" spans="1:14" x14ac:dyDescent="0.25">
      <c r="A737" t="s">
        <v>725</v>
      </c>
      <c r="B737" t="s">
        <v>969</v>
      </c>
      <c r="C737" t="str">
        <f t="shared" si="101"/>
        <v>Undisclosed</v>
      </c>
      <c r="D737" t="s">
        <v>19</v>
      </c>
      <c r="E737" s="23">
        <v>106460</v>
      </c>
      <c r="F737" s="23">
        <v>106460</v>
      </c>
      <c r="G737" s="9" t="str">
        <f t="shared" si="95"/>
        <v>Compliant</v>
      </c>
      <c r="H737" s="24" t="str">
        <f t="shared" si="96"/>
        <v>₦100,000 - ₦109,999</v>
      </c>
      <c r="I737" t="s">
        <v>9</v>
      </c>
      <c r="J737" s="5" t="s">
        <v>14</v>
      </c>
      <c r="K737" s="7">
        <f t="shared" si="97"/>
        <v>4</v>
      </c>
      <c r="L737" s="7">
        <f t="shared" si="98"/>
        <v>0.15</v>
      </c>
      <c r="M737" s="23">
        <f t="shared" si="99"/>
        <v>15969</v>
      </c>
      <c r="N737" s="23">
        <f t="shared" si="100"/>
        <v>122429</v>
      </c>
    </row>
    <row r="738" spans="1:14" x14ac:dyDescent="0.25">
      <c r="A738" t="s">
        <v>726</v>
      </c>
      <c r="B738" t="s">
        <v>12</v>
      </c>
      <c r="C738" t="str">
        <f t="shared" si="101"/>
        <v>Female</v>
      </c>
      <c r="D738" t="s">
        <v>33</v>
      </c>
      <c r="E738" s="23">
        <v>70650</v>
      </c>
      <c r="F738" s="23">
        <v>70650</v>
      </c>
      <c r="G738" s="9" t="str">
        <f t="shared" si="95"/>
        <v>Below Minimum</v>
      </c>
      <c r="H738" s="24" t="str">
        <f t="shared" si="96"/>
        <v>₦70,000 - ₦79,999</v>
      </c>
      <c r="I738" t="s">
        <v>20</v>
      </c>
      <c r="J738" s="5" t="s">
        <v>14</v>
      </c>
      <c r="K738" s="7">
        <f t="shared" si="97"/>
        <v>4</v>
      </c>
      <c r="L738" s="7">
        <f t="shared" si="98"/>
        <v>0.15</v>
      </c>
      <c r="M738" s="23">
        <f t="shared" si="99"/>
        <v>10597.5</v>
      </c>
      <c r="N738" s="23">
        <f t="shared" si="100"/>
        <v>81247.5</v>
      </c>
    </row>
    <row r="739" spans="1:14" x14ac:dyDescent="0.25">
      <c r="A739" t="s">
        <v>727</v>
      </c>
      <c r="B739" t="s">
        <v>7</v>
      </c>
      <c r="C739" t="s">
        <v>969</v>
      </c>
      <c r="D739" t="s">
        <v>979</v>
      </c>
      <c r="E739" s="23">
        <v>101120</v>
      </c>
      <c r="F739" s="23">
        <v>101120</v>
      </c>
      <c r="G739" s="9" t="str">
        <f t="shared" si="95"/>
        <v>Compliant</v>
      </c>
      <c r="H739" s="24" t="str">
        <f t="shared" si="96"/>
        <v>₦100,000 - ₦109,999</v>
      </c>
      <c r="I739" t="s">
        <v>20</v>
      </c>
      <c r="J739" t="s">
        <v>10</v>
      </c>
      <c r="K739" s="7">
        <f t="shared" si="97"/>
        <v>5</v>
      </c>
      <c r="L739" s="7">
        <f t="shared" si="98"/>
        <v>0.2</v>
      </c>
      <c r="M739" s="23">
        <f t="shared" si="99"/>
        <v>20224</v>
      </c>
      <c r="N739" s="23">
        <f t="shared" si="100"/>
        <v>121344</v>
      </c>
    </row>
    <row r="740" spans="1:14" x14ac:dyDescent="0.25">
      <c r="A740" t="s">
        <v>728</v>
      </c>
      <c r="B740" t="s">
        <v>12</v>
      </c>
      <c r="C740" t="str">
        <f t="shared" ref="C740:C767" si="102">IF(OR(B740="", ISBLANK(B740)), "Undisclosed", B740)</f>
        <v>Female</v>
      </c>
      <c r="D740" t="s">
        <v>8</v>
      </c>
      <c r="E740" s="23">
        <v>77050</v>
      </c>
      <c r="F740" s="23">
        <v>77050</v>
      </c>
      <c r="G740" s="9" t="str">
        <f t="shared" si="95"/>
        <v>Below Minimum</v>
      </c>
      <c r="H740" s="24" t="str">
        <f t="shared" si="96"/>
        <v>₦70,000 - ₦79,999</v>
      </c>
      <c r="I740" t="s">
        <v>16</v>
      </c>
      <c r="J740" s="5" t="s">
        <v>14</v>
      </c>
      <c r="K740" s="7">
        <f t="shared" si="97"/>
        <v>4</v>
      </c>
      <c r="L740" s="7">
        <f t="shared" si="98"/>
        <v>0.15</v>
      </c>
      <c r="M740" s="23">
        <f t="shared" si="99"/>
        <v>11557.5</v>
      </c>
      <c r="N740" s="23">
        <f t="shared" si="100"/>
        <v>88607.5</v>
      </c>
    </row>
    <row r="741" spans="1:14" x14ac:dyDescent="0.25">
      <c r="A741" t="s">
        <v>292</v>
      </c>
      <c r="B741" t="s">
        <v>12</v>
      </c>
      <c r="C741" t="str">
        <f t="shared" si="102"/>
        <v>Female</v>
      </c>
      <c r="D741" t="s">
        <v>8</v>
      </c>
      <c r="E741" s="23">
        <v>41930</v>
      </c>
      <c r="F741" s="23">
        <v>41930</v>
      </c>
      <c r="G741" s="9" t="str">
        <f t="shared" si="95"/>
        <v>Below Minimum</v>
      </c>
      <c r="H741" s="24" t="str">
        <f t="shared" si="96"/>
        <v>₦40,000 - ₦49,999</v>
      </c>
      <c r="I741" t="s">
        <v>16</v>
      </c>
      <c r="J741" s="5" t="s">
        <v>23</v>
      </c>
      <c r="K741" s="7">
        <f t="shared" si="97"/>
        <v>2</v>
      </c>
      <c r="L741" s="7">
        <f t="shared" si="98"/>
        <v>0.05</v>
      </c>
      <c r="M741" s="23">
        <f t="shared" si="99"/>
        <v>2096.5</v>
      </c>
      <c r="N741" s="23">
        <f t="shared" si="100"/>
        <v>44026.5</v>
      </c>
    </row>
    <row r="742" spans="1:14" x14ac:dyDescent="0.25">
      <c r="A742" t="s">
        <v>729</v>
      </c>
      <c r="B742" t="s">
        <v>12</v>
      </c>
      <c r="C742" t="str">
        <f t="shared" si="102"/>
        <v>Female</v>
      </c>
      <c r="D742" t="s">
        <v>19</v>
      </c>
      <c r="E742" s="23">
        <v>89360</v>
      </c>
      <c r="F742" s="23">
        <v>89360</v>
      </c>
      <c r="G742" s="9" t="str">
        <f t="shared" si="95"/>
        <v>Below Minimum</v>
      </c>
      <c r="H742" s="24" t="str">
        <f t="shared" si="96"/>
        <v>₦80,000 - ₦89,999</v>
      </c>
      <c r="I742" t="s">
        <v>16</v>
      </c>
      <c r="J742" s="5" t="s">
        <v>14</v>
      </c>
      <c r="K742" s="7">
        <f t="shared" si="97"/>
        <v>4</v>
      </c>
      <c r="L742" s="7">
        <f t="shared" si="98"/>
        <v>0.15</v>
      </c>
      <c r="M742" s="23">
        <f t="shared" si="99"/>
        <v>13404</v>
      </c>
      <c r="N742" s="23">
        <f t="shared" si="100"/>
        <v>102764</v>
      </c>
    </row>
    <row r="743" spans="1:14" x14ac:dyDescent="0.25">
      <c r="A743" t="s">
        <v>730</v>
      </c>
      <c r="B743" t="s">
        <v>12</v>
      </c>
      <c r="C743" t="str">
        <f t="shared" si="102"/>
        <v>Female</v>
      </c>
      <c r="D743" t="s">
        <v>19</v>
      </c>
      <c r="E743" s="23">
        <v>37840</v>
      </c>
      <c r="F743" s="23">
        <v>37840</v>
      </c>
      <c r="G743" s="9" t="str">
        <f t="shared" si="95"/>
        <v>Below Minimum</v>
      </c>
      <c r="H743" s="24" t="str">
        <f t="shared" si="96"/>
        <v>₦30,000 - ₦39,999</v>
      </c>
      <c r="I743" t="s">
        <v>20</v>
      </c>
      <c r="J743" s="5" t="s">
        <v>23</v>
      </c>
      <c r="K743" s="7">
        <f t="shared" si="97"/>
        <v>2</v>
      </c>
      <c r="L743" s="7">
        <f t="shared" si="98"/>
        <v>0.05</v>
      </c>
      <c r="M743" s="23">
        <f t="shared" si="99"/>
        <v>1892</v>
      </c>
      <c r="N743" s="23">
        <f t="shared" si="100"/>
        <v>39732</v>
      </c>
    </row>
    <row r="744" spans="1:14" x14ac:dyDescent="0.25">
      <c r="A744" t="s">
        <v>731</v>
      </c>
      <c r="B744" t="s">
        <v>7</v>
      </c>
      <c r="C744" t="str">
        <f t="shared" si="102"/>
        <v>Male</v>
      </c>
      <c r="D744" t="s">
        <v>33</v>
      </c>
      <c r="E744" s="23">
        <v>89160</v>
      </c>
      <c r="F744" s="23">
        <v>89160</v>
      </c>
      <c r="G744" s="9" t="str">
        <f t="shared" si="95"/>
        <v>Below Minimum</v>
      </c>
      <c r="H744" s="24" t="str">
        <f t="shared" si="96"/>
        <v>₦80,000 - ₦89,999</v>
      </c>
      <c r="I744" t="s">
        <v>16</v>
      </c>
      <c r="J744" s="5" t="s">
        <v>27</v>
      </c>
      <c r="K744" s="7">
        <f t="shared" si="97"/>
        <v>3</v>
      </c>
      <c r="L744" s="7">
        <f t="shared" si="98"/>
        <v>0.1</v>
      </c>
      <c r="M744" s="23">
        <f t="shared" si="99"/>
        <v>8916</v>
      </c>
      <c r="N744" s="23">
        <f t="shared" si="100"/>
        <v>98076</v>
      </c>
    </row>
    <row r="745" spans="1:14" x14ac:dyDescent="0.25">
      <c r="A745" t="s">
        <v>732</v>
      </c>
      <c r="B745" t="s">
        <v>12</v>
      </c>
      <c r="C745" t="str">
        <f t="shared" si="102"/>
        <v>Female</v>
      </c>
      <c r="D745" t="s">
        <v>41</v>
      </c>
      <c r="E745" s="23">
        <v>74110</v>
      </c>
      <c r="F745" s="23">
        <v>74110</v>
      </c>
      <c r="G745" s="9" t="str">
        <f t="shared" si="95"/>
        <v>Below Minimum</v>
      </c>
      <c r="H745" s="24" t="str">
        <f t="shared" si="96"/>
        <v>₦70,000 - ₦79,999</v>
      </c>
      <c r="I745" t="s">
        <v>20</v>
      </c>
      <c r="J745" s="5" t="s">
        <v>10</v>
      </c>
      <c r="K745" s="7">
        <f t="shared" si="97"/>
        <v>5</v>
      </c>
      <c r="L745" s="7">
        <f t="shared" si="98"/>
        <v>0.2</v>
      </c>
      <c r="M745" s="23">
        <f t="shared" si="99"/>
        <v>14822</v>
      </c>
      <c r="N745" s="23">
        <f t="shared" si="100"/>
        <v>88932</v>
      </c>
    </row>
    <row r="746" spans="1:14" x14ac:dyDescent="0.25">
      <c r="A746" t="s">
        <v>733</v>
      </c>
      <c r="B746" t="s">
        <v>7</v>
      </c>
      <c r="C746" t="str">
        <f t="shared" si="102"/>
        <v>Male</v>
      </c>
      <c r="D746" t="s">
        <v>30</v>
      </c>
      <c r="E746" s="23">
        <v>31630</v>
      </c>
      <c r="F746" s="23">
        <v>31630</v>
      </c>
      <c r="G746" s="9" t="str">
        <f t="shared" si="95"/>
        <v>Below Minimum</v>
      </c>
      <c r="H746" s="24" t="str">
        <f t="shared" si="96"/>
        <v>₦30,000 - ₦39,999</v>
      </c>
      <c r="I746" t="s">
        <v>20</v>
      </c>
      <c r="J746" s="5" t="s">
        <v>23</v>
      </c>
      <c r="K746" s="7">
        <f t="shared" si="97"/>
        <v>2</v>
      </c>
      <c r="L746" s="7">
        <f t="shared" si="98"/>
        <v>0.05</v>
      </c>
      <c r="M746" s="23">
        <f t="shared" si="99"/>
        <v>1581.5</v>
      </c>
      <c r="N746" s="23">
        <f t="shared" si="100"/>
        <v>33211.5</v>
      </c>
    </row>
    <row r="747" spans="1:14" x14ac:dyDescent="0.25">
      <c r="A747" t="s">
        <v>734</v>
      </c>
      <c r="B747" t="s">
        <v>12</v>
      </c>
      <c r="C747" t="str">
        <f t="shared" si="102"/>
        <v>Female</v>
      </c>
      <c r="D747" t="s">
        <v>49</v>
      </c>
      <c r="E747" s="23">
        <v>40910</v>
      </c>
      <c r="F747" s="23">
        <v>40910</v>
      </c>
      <c r="G747" s="9" t="str">
        <f t="shared" si="95"/>
        <v>Below Minimum</v>
      </c>
      <c r="H747" s="24" t="str">
        <f t="shared" si="96"/>
        <v>₦40,000 - ₦49,999</v>
      </c>
      <c r="I747" t="s">
        <v>16</v>
      </c>
      <c r="J747" s="5" t="s">
        <v>23</v>
      </c>
      <c r="K747" s="7">
        <f t="shared" si="97"/>
        <v>2</v>
      </c>
      <c r="L747" s="7">
        <f t="shared" si="98"/>
        <v>0.05</v>
      </c>
      <c r="M747" s="23">
        <f t="shared" si="99"/>
        <v>2045.5</v>
      </c>
      <c r="N747" s="23">
        <f t="shared" si="100"/>
        <v>42955.5</v>
      </c>
    </row>
    <row r="748" spans="1:14" x14ac:dyDescent="0.25">
      <c r="A748" t="s">
        <v>735</v>
      </c>
      <c r="B748" t="s">
        <v>7</v>
      </c>
      <c r="C748" t="str">
        <f t="shared" si="102"/>
        <v>Male</v>
      </c>
      <c r="D748" t="s">
        <v>8</v>
      </c>
      <c r="E748" s="23">
        <v>32190</v>
      </c>
      <c r="F748" s="23">
        <v>32190</v>
      </c>
      <c r="G748" s="9" t="str">
        <f t="shared" si="95"/>
        <v>Below Minimum</v>
      </c>
      <c r="H748" s="24" t="str">
        <f t="shared" si="96"/>
        <v>₦30,000 - ₦39,999</v>
      </c>
      <c r="I748" t="s">
        <v>20</v>
      </c>
      <c r="J748" s="5" t="s">
        <v>27</v>
      </c>
      <c r="K748" s="7">
        <f t="shared" si="97"/>
        <v>3</v>
      </c>
      <c r="L748" s="7">
        <f t="shared" si="98"/>
        <v>0.1</v>
      </c>
      <c r="M748" s="23">
        <f t="shared" si="99"/>
        <v>3219</v>
      </c>
      <c r="N748" s="23">
        <f t="shared" si="100"/>
        <v>35409</v>
      </c>
    </row>
    <row r="749" spans="1:14" x14ac:dyDescent="0.25">
      <c r="A749" t="s">
        <v>736</v>
      </c>
      <c r="B749" t="s">
        <v>12</v>
      </c>
      <c r="C749" t="str">
        <f t="shared" si="102"/>
        <v>Female</v>
      </c>
      <c r="D749" t="s">
        <v>26</v>
      </c>
      <c r="E749" s="23">
        <v>73490</v>
      </c>
      <c r="F749" s="23">
        <v>73490</v>
      </c>
      <c r="G749" s="9" t="str">
        <f t="shared" si="95"/>
        <v>Below Minimum</v>
      </c>
      <c r="H749" s="24" t="str">
        <f t="shared" si="96"/>
        <v>₦70,000 - ₦79,999</v>
      </c>
      <c r="I749" t="s">
        <v>20</v>
      </c>
      <c r="J749" s="5" t="s">
        <v>23</v>
      </c>
      <c r="K749" s="7">
        <f t="shared" si="97"/>
        <v>2</v>
      </c>
      <c r="L749" s="7">
        <f t="shared" si="98"/>
        <v>0.05</v>
      </c>
      <c r="M749" s="23">
        <f t="shared" si="99"/>
        <v>3674.5</v>
      </c>
      <c r="N749" s="23">
        <f t="shared" si="100"/>
        <v>77164.5</v>
      </c>
    </row>
    <row r="750" spans="1:14" x14ac:dyDescent="0.25">
      <c r="A750" t="s">
        <v>737</v>
      </c>
      <c r="B750" t="s">
        <v>7</v>
      </c>
      <c r="C750" t="str">
        <f t="shared" si="102"/>
        <v>Male</v>
      </c>
      <c r="D750" t="s">
        <v>36</v>
      </c>
      <c r="E750" s="23">
        <v>52220</v>
      </c>
      <c r="F750" s="23">
        <v>52220</v>
      </c>
      <c r="G750" s="9" t="str">
        <f t="shared" si="95"/>
        <v>Below Minimum</v>
      </c>
      <c r="H750" s="24" t="str">
        <f t="shared" si="96"/>
        <v>₦50,000 - ₦59,999</v>
      </c>
      <c r="I750" t="s">
        <v>20</v>
      </c>
      <c r="J750" s="5" t="s">
        <v>27</v>
      </c>
      <c r="K750" s="7">
        <f t="shared" si="97"/>
        <v>3</v>
      </c>
      <c r="L750" s="7">
        <f t="shared" si="98"/>
        <v>0.1</v>
      </c>
      <c r="M750" s="23">
        <f t="shared" si="99"/>
        <v>5222</v>
      </c>
      <c r="N750" s="23">
        <f t="shared" si="100"/>
        <v>57442</v>
      </c>
    </row>
    <row r="751" spans="1:14" x14ac:dyDescent="0.25">
      <c r="A751" t="s">
        <v>738</v>
      </c>
      <c r="B751" t="s">
        <v>12</v>
      </c>
      <c r="C751" t="str">
        <f t="shared" si="102"/>
        <v>Female</v>
      </c>
      <c r="D751" t="s">
        <v>22</v>
      </c>
      <c r="E751" s="23">
        <v>68900</v>
      </c>
      <c r="F751" s="23">
        <v>68900</v>
      </c>
      <c r="G751" s="9" t="str">
        <f t="shared" si="95"/>
        <v>Below Minimum</v>
      </c>
      <c r="H751" s="24" t="str">
        <f t="shared" si="96"/>
        <v>₦60,000 - ₦69,999</v>
      </c>
      <c r="I751" t="s">
        <v>16</v>
      </c>
      <c r="J751" s="5" t="s">
        <v>27</v>
      </c>
      <c r="K751" s="7">
        <f t="shared" si="97"/>
        <v>3</v>
      </c>
      <c r="L751" s="7">
        <f t="shared" si="98"/>
        <v>0.1</v>
      </c>
      <c r="M751" s="23">
        <f t="shared" si="99"/>
        <v>6890</v>
      </c>
      <c r="N751" s="23">
        <f t="shared" si="100"/>
        <v>75790</v>
      </c>
    </row>
    <row r="752" spans="1:14" x14ac:dyDescent="0.25">
      <c r="A752" t="s">
        <v>739</v>
      </c>
      <c r="B752" t="s">
        <v>12</v>
      </c>
      <c r="C752" t="str">
        <f t="shared" si="102"/>
        <v>Female</v>
      </c>
      <c r="D752" t="s">
        <v>8</v>
      </c>
      <c r="E752" s="23">
        <v>83750</v>
      </c>
      <c r="F752" s="23">
        <v>83750</v>
      </c>
      <c r="G752" s="9" t="str">
        <f t="shared" si="95"/>
        <v>Below Minimum</v>
      </c>
      <c r="H752" s="24" t="str">
        <f t="shared" si="96"/>
        <v>₦80,000 - ₦89,999</v>
      </c>
      <c r="I752" t="s">
        <v>16</v>
      </c>
      <c r="J752" s="5" t="s">
        <v>27</v>
      </c>
      <c r="K752" s="7">
        <f t="shared" si="97"/>
        <v>3</v>
      </c>
      <c r="L752" s="7">
        <f t="shared" si="98"/>
        <v>0.1</v>
      </c>
      <c r="M752" s="23">
        <f t="shared" si="99"/>
        <v>8375</v>
      </c>
      <c r="N752" s="23">
        <f t="shared" si="100"/>
        <v>92125</v>
      </c>
    </row>
    <row r="753" spans="1:14" x14ac:dyDescent="0.25">
      <c r="A753" t="s">
        <v>740</v>
      </c>
      <c r="B753" t="s">
        <v>7</v>
      </c>
      <c r="C753" t="str">
        <f t="shared" si="102"/>
        <v>Male</v>
      </c>
      <c r="D753" t="s">
        <v>22</v>
      </c>
      <c r="E753" s="23">
        <v>110970</v>
      </c>
      <c r="F753" s="23">
        <v>110970</v>
      </c>
      <c r="G753" s="9" t="str">
        <f t="shared" si="95"/>
        <v>Compliant</v>
      </c>
      <c r="H753" s="24" t="str">
        <f t="shared" si="96"/>
        <v>₦110,000 - ₦119,999</v>
      </c>
      <c r="I753" t="s">
        <v>20</v>
      </c>
      <c r="J753" s="5" t="s">
        <v>17</v>
      </c>
      <c r="K753" s="7">
        <f t="shared" si="97"/>
        <v>0</v>
      </c>
      <c r="L753" s="7">
        <f t="shared" si="98"/>
        <v>0</v>
      </c>
      <c r="M753" s="23">
        <f t="shared" si="99"/>
        <v>0</v>
      </c>
      <c r="N753" s="23">
        <f t="shared" si="100"/>
        <v>110970</v>
      </c>
    </row>
    <row r="754" spans="1:14" x14ac:dyDescent="0.25">
      <c r="A754" t="s">
        <v>741</v>
      </c>
      <c r="B754" t="s">
        <v>12</v>
      </c>
      <c r="C754" t="str">
        <f t="shared" si="102"/>
        <v>Female</v>
      </c>
      <c r="D754" t="s">
        <v>33</v>
      </c>
      <c r="E754" s="23">
        <v>49520</v>
      </c>
      <c r="F754" s="23">
        <v>49520</v>
      </c>
      <c r="G754" s="9" t="str">
        <f t="shared" si="95"/>
        <v>Below Minimum</v>
      </c>
      <c r="H754" s="24" t="str">
        <f t="shared" si="96"/>
        <v>₦40,000 - ₦49,999</v>
      </c>
      <c r="I754" t="s">
        <v>16</v>
      </c>
      <c r="J754" s="5" t="s">
        <v>27</v>
      </c>
      <c r="K754" s="7">
        <f t="shared" si="97"/>
        <v>3</v>
      </c>
      <c r="L754" s="7">
        <f t="shared" si="98"/>
        <v>0.1</v>
      </c>
      <c r="M754" s="23">
        <f t="shared" si="99"/>
        <v>4952</v>
      </c>
      <c r="N754" s="23">
        <f t="shared" si="100"/>
        <v>54472</v>
      </c>
    </row>
    <row r="755" spans="1:14" x14ac:dyDescent="0.25">
      <c r="A755" t="s">
        <v>742</v>
      </c>
      <c r="B755" t="s">
        <v>12</v>
      </c>
      <c r="C755" t="str">
        <f t="shared" si="102"/>
        <v>Female</v>
      </c>
      <c r="D755" t="s">
        <v>33</v>
      </c>
      <c r="E755" s="23">
        <v>86560</v>
      </c>
      <c r="F755" s="23">
        <v>86560</v>
      </c>
      <c r="G755" s="9" t="str">
        <f t="shared" si="95"/>
        <v>Below Minimum</v>
      </c>
      <c r="H755" s="24" t="str">
        <f t="shared" si="96"/>
        <v>₦80,000 - ₦89,999</v>
      </c>
      <c r="I755" t="s">
        <v>20</v>
      </c>
      <c r="J755" s="5" t="s">
        <v>27</v>
      </c>
      <c r="K755" s="7">
        <f t="shared" si="97"/>
        <v>3</v>
      </c>
      <c r="L755" s="7">
        <f t="shared" si="98"/>
        <v>0.1</v>
      </c>
      <c r="M755" s="23">
        <f t="shared" si="99"/>
        <v>8656</v>
      </c>
      <c r="N755" s="23">
        <f t="shared" si="100"/>
        <v>95216</v>
      </c>
    </row>
    <row r="756" spans="1:14" x14ac:dyDescent="0.25">
      <c r="A756" t="s">
        <v>743</v>
      </c>
      <c r="B756" t="s">
        <v>12</v>
      </c>
      <c r="C756" t="str">
        <f t="shared" si="102"/>
        <v>Female</v>
      </c>
      <c r="D756" t="s">
        <v>22</v>
      </c>
      <c r="E756" s="23">
        <v>35830</v>
      </c>
      <c r="F756" s="23">
        <v>35830</v>
      </c>
      <c r="G756" s="9" t="str">
        <f t="shared" si="95"/>
        <v>Below Minimum</v>
      </c>
      <c r="H756" s="24" t="str">
        <f t="shared" si="96"/>
        <v>₦30,000 - ₦39,999</v>
      </c>
      <c r="I756" t="s">
        <v>20</v>
      </c>
      <c r="J756" s="5" t="s">
        <v>27</v>
      </c>
      <c r="K756" s="7">
        <f t="shared" si="97"/>
        <v>3</v>
      </c>
      <c r="L756" s="7">
        <f t="shared" si="98"/>
        <v>0.1</v>
      </c>
      <c r="M756" s="23">
        <f t="shared" si="99"/>
        <v>3583</v>
      </c>
      <c r="N756" s="23">
        <f t="shared" si="100"/>
        <v>39413</v>
      </c>
    </row>
    <row r="757" spans="1:14" x14ac:dyDescent="0.25">
      <c r="A757" t="s">
        <v>744</v>
      </c>
      <c r="B757" t="s">
        <v>12</v>
      </c>
      <c r="C757" t="str">
        <f t="shared" si="102"/>
        <v>Female</v>
      </c>
      <c r="D757" t="s">
        <v>22</v>
      </c>
      <c r="E757" s="23">
        <v>53910</v>
      </c>
      <c r="F757" s="23">
        <v>53910</v>
      </c>
      <c r="G757" s="9" t="str">
        <f t="shared" si="95"/>
        <v>Below Minimum</v>
      </c>
      <c r="H757" s="24" t="str">
        <f t="shared" si="96"/>
        <v>₦50,000 - ₦59,999</v>
      </c>
      <c r="I757" t="s">
        <v>20</v>
      </c>
      <c r="J757" s="5" t="s">
        <v>14</v>
      </c>
      <c r="K757" s="7">
        <f t="shared" si="97"/>
        <v>4</v>
      </c>
      <c r="L757" s="7">
        <f t="shared" si="98"/>
        <v>0.15</v>
      </c>
      <c r="M757" s="23">
        <f t="shared" si="99"/>
        <v>8086.5</v>
      </c>
      <c r="N757" s="23">
        <f t="shared" si="100"/>
        <v>61996.5</v>
      </c>
    </row>
    <row r="758" spans="1:14" x14ac:dyDescent="0.25">
      <c r="A758" t="s">
        <v>745</v>
      </c>
      <c r="B758" t="s">
        <v>12</v>
      </c>
      <c r="C758" t="str">
        <f t="shared" si="102"/>
        <v>Female</v>
      </c>
      <c r="D758" t="s">
        <v>13</v>
      </c>
      <c r="E758" s="23">
        <v>109870</v>
      </c>
      <c r="F758" s="23">
        <v>109870</v>
      </c>
      <c r="G758" s="9" t="str">
        <f t="shared" si="95"/>
        <v>Compliant</v>
      </c>
      <c r="H758" s="24" t="str">
        <f t="shared" si="96"/>
        <v>₦100,000 - ₦109,999</v>
      </c>
      <c r="I758" t="s">
        <v>20</v>
      </c>
      <c r="J758" s="5" t="s">
        <v>27</v>
      </c>
      <c r="K758" s="7">
        <f t="shared" si="97"/>
        <v>3</v>
      </c>
      <c r="L758" s="7">
        <f t="shared" si="98"/>
        <v>0.1</v>
      </c>
      <c r="M758" s="23">
        <f t="shared" si="99"/>
        <v>10987</v>
      </c>
      <c r="N758" s="23">
        <f t="shared" si="100"/>
        <v>120857</v>
      </c>
    </row>
    <row r="759" spans="1:14" x14ac:dyDescent="0.25">
      <c r="A759" t="s">
        <v>746</v>
      </c>
      <c r="B759" t="s">
        <v>7</v>
      </c>
      <c r="C759" t="str">
        <f t="shared" si="102"/>
        <v>Male</v>
      </c>
      <c r="D759" t="s">
        <v>13</v>
      </c>
      <c r="E759" s="23">
        <v>61620</v>
      </c>
      <c r="F759" s="23">
        <v>61620</v>
      </c>
      <c r="G759" s="9" t="str">
        <f t="shared" si="95"/>
        <v>Below Minimum</v>
      </c>
      <c r="H759" s="24" t="str">
        <f t="shared" si="96"/>
        <v>₦60,000 - ₦69,999</v>
      </c>
      <c r="I759" t="s">
        <v>16</v>
      </c>
      <c r="J759" s="5" t="s">
        <v>27</v>
      </c>
      <c r="K759" s="7">
        <f t="shared" si="97"/>
        <v>3</v>
      </c>
      <c r="L759" s="7">
        <f t="shared" si="98"/>
        <v>0.1</v>
      </c>
      <c r="M759" s="23">
        <f t="shared" si="99"/>
        <v>6162</v>
      </c>
      <c r="N759" s="23">
        <f t="shared" si="100"/>
        <v>67782</v>
      </c>
    </row>
    <row r="760" spans="1:14" x14ac:dyDescent="0.25">
      <c r="A760" t="s">
        <v>747</v>
      </c>
      <c r="B760" t="s">
        <v>969</v>
      </c>
      <c r="C760" t="str">
        <f t="shared" si="102"/>
        <v>Undisclosed</v>
      </c>
      <c r="D760" t="s">
        <v>26</v>
      </c>
      <c r="E760" s="23">
        <v>67960</v>
      </c>
      <c r="F760" s="23">
        <v>67960</v>
      </c>
      <c r="G760" s="9" t="str">
        <f t="shared" si="95"/>
        <v>Below Minimum</v>
      </c>
      <c r="H760" s="24" t="str">
        <f t="shared" si="96"/>
        <v>₦60,000 - ₦69,999</v>
      </c>
      <c r="I760" t="s">
        <v>16</v>
      </c>
      <c r="J760" s="5" t="s">
        <v>27</v>
      </c>
      <c r="K760" s="7">
        <f t="shared" si="97"/>
        <v>3</v>
      </c>
      <c r="L760" s="7">
        <f t="shared" si="98"/>
        <v>0.1</v>
      </c>
      <c r="M760" s="23">
        <f t="shared" si="99"/>
        <v>6796</v>
      </c>
      <c r="N760" s="23">
        <f t="shared" si="100"/>
        <v>74756</v>
      </c>
    </row>
    <row r="761" spans="1:14" x14ac:dyDescent="0.25">
      <c r="A761" t="s">
        <v>748</v>
      </c>
      <c r="B761" t="s">
        <v>12</v>
      </c>
      <c r="C761" t="str">
        <f t="shared" si="102"/>
        <v>Female</v>
      </c>
      <c r="D761" t="s">
        <v>41</v>
      </c>
      <c r="E761" s="23">
        <v>57000</v>
      </c>
      <c r="F761" s="23">
        <v>57000</v>
      </c>
      <c r="G761" s="9" t="str">
        <f t="shared" si="95"/>
        <v>Below Minimum</v>
      </c>
      <c r="H761" s="24" t="str">
        <f t="shared" si="96"/>
        <v>₦50,000 - ₦59,999</v>
      </c>
      <c r="I761" t="s">
        <v>16</v>
      </c>
      <c r="J761" s="5" t="s">
        <v>50</v>
      </c>
      <c r="K761" s="7">
        <f t="shared" si="97"/>
        <v>1</v>
      </c>
      <c r="L761" s="7">
        <f t="shared" si="98"/>
        <v>0.02</v>
      </c>
      <c r="M761" s="23">
        <f t="shared" si="99"/>
        <v>1140</v>
      </c>
      <c r="N761" s="23">
        <f t="shared" si="100"/>
        <v>58140</v>
      </c>
    </row>
    <row r="762" spans="1:14" x14ac:dyDescent="0.25">
      <c r="A762" t="s">
        <v>749</v>
      </c>
      <c r="B762" t="s">
        <v>7</v>
      </c>
      <c r="C762" t="str">
        <f t="shared" si="102"/>
        <v>Male</v>
      </c>
      <c r="D762" t="s">
        <v>8</v>
      </c>
      <c r="E762" s="23">
        <v>70610</v>
      </c>
      <c r="F762" s="23">
        <v>70610</v>
      </c>
      <c r="G762" s="9" t="str">
        <f t="shared" si="95"/>
        <v>Below Minimum</v>
      </c>
      <c r="H762" s="24" t="str">
        <f t="shared" si="96"/>
        <v>₦70,000 - ₦79,999</v>
      </c>
      <c r="I762" t="s">
        <v>9</v>
      </c>
      <c r="J762" s="5" t="s">
        <v>27</v>
      </c>
      <c r="K762" s="7">
        <f t="shared" si="97"/>
        <v>3</v>
      </c>
      <c r="L762" s="7">
        <f t="shared" si="98"/>
        <v>0.1</v>
      </c>
      <c r="M762" s="23">
        <f t="shared" si="99"/>
        <v>7061</v>
      </c>
      <c r="N762" s="23">
        <f t="shared" si="100"/>
        <v>77671</v>
      </c>
    </row>
    <row r="763" spans="1:14" x14ac:dyDescent="0.25">
      <c r="A763" t="s">
        <v>750</v>
      </c>
      <c r="B763" t="s">
        <v>12</v>
      </c>
      <c r="C763" t="str">
        <f t="shared" si="102"/>
        <v>Female</v>
      </c>
      <c r="D763" t="s">
        <v>41</v>
      </c>
      <c r="E763" s="23">
        <v>51860</v>
      </c>
      <c r="F763" s="23">
        <v>51860</v>
      </c>
      <c r="G763" s="9" t="str">
        <f t="shared" si="95"/>
        <v>Below Minimum</v>
      </c>
      <c r="H763" s="24" t="str">
        <f t="shared" si="96"/>
        <v>₦50,000 - ₦59,999</v>
      </c>
      <c r="I763" t="s">
        <v>16</v>
      </c>
      <c r="J763" s="5" t="s">
        <v>14</v>
      </c>
      <c r="K763" s="7">
        <f t="shared" si="97"/>
        <v>4</v>
      </c>
      <c r="L763" s="7">
        <f t="shared" si="98"/>
        <v>0.15</v>
      </c>
      <c r="M763" s="23">
        <f t="shared" si="99"/>
        <v>7779</v>
      </c>
      <c r="N763" s="23">
        <f t="shared" si="100"/>
        <v>59639</v>
      </c>
    </row>
    <row r="764" spans="1:14" x14ac:dyDescent="0.25">
      <c r="A764" t="s">
        <v>751</v>
      </c>
      <c r="B764" t="s">
        <v>12</v>
      </c>
      <c r="C764" t="str">
        <f t="shared" si="102"/>
        <v>Female</v>
      </c>
      <c r="D764" t="s">
        <v>13</v>
      </c>
      <c r="E764" s="23">
        <v>60130</v>
      </c>
      <c r="F764" s="23">
        <v>60130</v>
      </c>
      <c r="G764" s="9" t="str">
        <f t="shared" si="95"/>
        <v>Below Minimum</v>
      </c>
      <c r="H764" s="24" t="str">
        <f t="shared" si="96"/>
        <v>₦60,000 - ₦69,999</v>
      </c>
      <c r="I764" t="s">
        <v>16</v>
      </c>
      <c r="J764" s="5" t="s">
        <v>27</v>
      </c>
      <c r="K764" s="7">
        <f t="shared" si="97"/>
        <v>3</v>
      </c>
      <c r="L764" s="7">
        <f t="shared" si="98"/>
        <v>0.1</v>
      </c>
      <c r="M764" s="23">
        <f t="shared" si="99"/>
        <v>6013</v>
      </c>
      <c r="N764" s="23">
        <f t="shared" si="100"/>
        <v>66143</v>
      </c>
    </row>
    <row r="765" spans="1:14" x14ac:dyDescent="0.25">
      <c r="A765" t="s">
        <v>752</v>
      </c>
      <c r="B765" t="s">
        <v>7</v>
      </c>
      <c r="C765" t="str">
        <f t="shared" si="102"/>
        <v>Male</v>
      </c>
      <c r="D765" t="s">
        <v>49</v>
      </c>
      <c r="E765" s="23">
        <v>72040</v>
      </c>
      <c r="F765" s="23">
        <v>72040</v>
      </c>
      <c r="G765" s="9" t="str">
        <f t="shared" si="95"/>
        <v>Below Minimum</v>
      </c>
      <c r="H765" s="24" t="str">
        <f t="shared" si="96"/>
        <v>₦70,000 - ₦79,999</v>
      </c>
      <c r="I765" t="s">
        <v>20</v>
      </c>
      <c r="J765" s="5" t="s">
        <v>23</v>
      </c>
      <c r="K765" s="7">
        <f t="shared" si="97"/>
        <v>2</v>
      </c>
      <c r="L765" s="7">
        <f t="shared" si="98"/>
        <v>0.05</v>
      </c>
      <c r="M765" s="23">
        <f t="shared" si="99"/>
        <v>3602</v>
      </c>
      <c r="N765" s="23">
        <f t="shared" si="100"/>
        <v>75642</v>
      </c>
    </row>
    <row r="766" spans="1:14" x14ac:dyDescent="0.25">
      <c r="A766" t="s">
        <v>753</v>
      </c>
      <c r="B766" t="s">
        <v>12</v>
      </c>
      <c r="C766" t="str">
        <f t="shared" si="102"/>
        <v>Female</v>
      </c>
      <c r="D766" t="s">
        <v>36</v>
      </c>
      <c r="E766" s="23">
        <v>108450</v>
      </c>
      <c r="F766" s="23">
        <v>108450</v>
      </c>
      <c r="G766" s="9" t="str">
        <f t="shared" si="95"/>
        <v>Compliant</v>
      </c>
      <c r="H766" s="24" t="str">
        <f t="shared" si="96"/>
        <v>₦100,000 - ₦109,999</v>
      </c>
      <c r="I766" t="s">
        <v>9</v>
      </c>
      <c r="J766" s="5" t="s">
        <v>14</v>
      </c>
      <c r="K766" s="7">
        <f t="shared" si="97"/>
        <v>4</v>
      </c>
      <c r="L766" s="7">
        <f t="shared" si="98"/>
        <v>0.15</v>
      </c>
      <c r="M766" s="23">
        <f t="shared" si="99"/>
        <v>16267.5</v>
      </c>
      <c r="N766" s="23">
        <f t="shared" si="100"/>
        <v>124717.5</v>
      </c>
    </row>
    <row r="767" spans="1:14" x14ac:dyDescent="0.25">
      <c r="A767" t="s">
        <v>754</v>
      </c>
      <c r="B767" t="s">
        <v>7</v>
      </c>
      <c r="C767" t="str">
        <f t="shared" si="102"/>
        <v>Male</v>
      </c>
      <c r="D767" t="s">
        <v>66</v>
      </c>
      <c r="E767" s="23">
        <v>58260</v>
      </c>
      <c r="F767" s="23">
        <v>58260</v>
      </c>
      <c r="G767" s="9" t="str">
        <f t="shared" si="95"/>
        <v>Below Minimum</v>
      </c>
      <c r="H767" s="24" t="str">
        <f t="shared" si="96"/>
        <v>₦50,000 - ₦59,999</v>
      </c>
      <c r="I767" t="s">
        <v>16</v>
      </c>
      <c r="J767" s="5" t="s">
        <v>27</v>
      </c>
      <c r="K767" s="7">
        <f t="shared" si="97"/>
        <v>3</v>
      </c>
      <c r="L767" s="7">
        <f t="shared" si="98"/>
        <v>0.1</v>
      </c>
      <c r="M767" s="23">
        <f t="shared" si="99"/>
        <v>5826</v>
      </c>
      <c r="N767" s="23">
        <f t="shared" si="100"/>
        <v>64086</v>
      </c>
    </row>
    <row r="768" spans="1:14" x14ac:dyDescent="0.25">
      <c r="A768" t="s">
        <v>58</v>
      </c>
      <c r="B768" t="s">
        <v>7</v>
      </c>
      <c r="C768" t="s">
        <v>969</v>
      </c>
      <c r="D768" t="s">
        <v>979</v>
      </c>
      <c r="E768" s="23">
        <v>112650</v>
      </c>
      <c r="F768" s="23">
        <v>112650</v>
      </c>
      <c r="G768" s="9" t="str">
        <f t="shared" si="95"/>
        <v>Compliant</v>
      </c>
      <c r="H768" s="24" t="str">
        <f t="shared" si="96"/>
        <v>₦110,000 - ₦119,999</v>
      </c>
      <c r="I768" t="s">
        <v>9</v>
      </c>
      <c r="J768" t="s">
        <v>27</v>
      </c>
      <c r="K768" s="7">
        <f t="shared" si="97"/>
        <v>3</v>
      </c>
      <c r="L768" s="7">
        <f t="shared" si="98"/>
        <v>0.1</v>
      </c>
      <c r="M768" s="23">
        <f t="shared" si="99"/>
        <v>11265</v>
      </c>
      <c r="N768" s="23">
        <f t="shared" si="100"/>
        <v>123915</v>
      </c>
    </row>
    <row r="769" spans="1:14" x14ac:dyDescent="0.25">
      <c r="A769" t="s">
        <v>663</v>
      </c>
      <c r="B769" t="s">
        <v>7</v>
      </c>
      <c r="C769" t="str">
        <f>IF(OR(B769="", ISBLANK(B769)), "Undisclosed", B769)</f>
        <v>Male</v>
      </c>
      <c r="D769" t="s">
        <v>26</v>
      </c>
      <c r="E769" s="23">
        <v>106930</v>
      </c>
      <c r="F769" s="23">
        <v>106930</v>
      </c>
      <c r="G769" s="9" t="str">
        <f t="shared" si="95"/>
        <v>Compliant</v>
      </c>
      <c r="H769" s="24" t="str">
        <f t="shared" si="96"/>
        <v>₦100,000 - ₦109,999</v>
      </c>
      <c r="I769" t="s">
        <v>20</v>
      </c>
      <c r="J769" s="5" t="s">
        <v>27</v>
      </c>
      <c r="K769" s="7">
        <f t="shared" si="97"/>
        <v>3</v>
      </c>
      <c r="L769" s="7">
        <f t="shared" si="98"/>
        <v>0.1</v>
      </c>
      <c r="M769" s="23">
        <f t="shared" si="99"/>
        <v>10693</v>
      </c>
      <c r="N769" s="23">
        <f t="shared" si="100"/>
        <v>117623</v>
      </c>
    </row>
    <row r="770" spans="1:14" x14ac:dyDescent="0.25">
      <c r="A770" t="s">
        <v>755</v>
      </c>
      <c r="B770" t="s">
        <v>969</v>
      </c>
      <c r="C770" t="str">
        <f>IF(OR(B770="", ISBLANK(B770)), "Undisclosed", B770)</f>
        <v>Undisclosed</v>
      </c>
      <c r="D770" t="s">
        <v>49</v>
      </c>
      <c r="E770" s="23">
        <v>70020</v>
      </c>
      <c r="F770" s="23">
        <v>70020</v>
      </c>
      <c r="G770" s="9" t="str">
        <f t="shared" si="95"/>
        <v>Below Minimum</v>
      </c>
      <c r="H770" s="24" t="str">
        <f t="shared" si="96"/>
        <v>₦70,000 - ₦79,999</v>
      </c>
      <c r="I770" t="s">
        <v>16</v>
      </c>
      <c r="J770" s="5" t="s">
        <v>27</v>
      </c>
      <c r="K770" s="7">
        <f t="shared" si="97"/>
        <v>3</v>
      </c>
      <c r="L770" s="7">
        <f t="shared" si="98"/>
        <v>0.1</v>
      </c>
      <c r="M770" s="23">
        <f t="shared" si="99"/>
        <v>7002</v>
      </c>
      <c r="N770" s="23">
        <f t="shared" si="100"/>
        <v>77022</v>
      </c>
    </row>
    <row r="771" spans="1:14" x14ac:dyDescent="0.25">
      <c r="A771" t="s">
        <v>756</v>
      </c>
      <c r="B771" t="s">
        <v>7</v>
      </c>
      <c r="C771" t="s">
        <v>969</v>
      </c>
      <c r="D771" t="s">
        <v>13</v>
      </c>
      <c r="E771" s="23">
        <f>E770</f>
        <v>70020</v>
      </c>
      <c r="F771" s="23">
        <v>70020</v>
      </c>
      <c r="G771" s="9" t="str">
        <f t="shared" ref="G771:G834" si="103">IF(F771&gt;=90000, "Compliant", "Below Minimum")</f>
        <v>Below Minimum</v>
      </c>
      <c r="H771" s="24" t="str">
        <f t="shared" ref="H771:H834" si="104">TEXT(INT(F771/10000)*10000,"₦#,##0") &amp; " - " &amp; TEXT(INT(F771/10000)*10000 + 9999,"₦#,##0")</f>
        <v>₦70,000 - ₦79,999</v>
      </c>
      <c r="I771" t="s">
        <v>16</v>
      </c>
      <c r="J771" t="s">
        <v>14</v>
      </c>
      <c r="K771" s="7">
        <f t="shared" ref="K771:K834" si="105">IF(J771="Very Good", 5,
 IF(J771="Good", 4,
 IF(J771="Average", 3,
 IF(J771="Poor", 2, IF(J771="Very Poor", 1, IF(J771="Not Rated", 0))))))</f>
        <v>4</v>
      </c>
      <c r="L771" s="7">
        <f t="shared" ref="L771:L834" si="106">IF(K771=5, 0.2,
 IF(K771=4, 0.15,
 IF(K771=3, 0.1,
 IF(K771=2, 0.05,
 IF(K771=1, 0.02, IF(K771=0, 0))))))</f>
        <v>0.15</v>
      </c>
      <c r="M771" s="23">
        <f t="shared" ref="M771:M834" si="107">F771*L771</f>
        <v>10503</v>
      </c>
      <c r="N771" s="23">
        <f t="shared" ref="N771:N834" si="108">F771+M771</f>
        <v>80523</v>
      </c>
    </row>
    <row r="772" spans="1:14" x14ac:dyDescent="0.25">
      <c r="A772" t="s">
        <v>757</v>
      </c>
      <c r="B772" t="s">
        <v>12</v>
      </c>
      <c r="C772" t="str">
        <f>IF(OR(B772="", ISBLANK(B772)), "Undisclosed", B772)</f>
        <v>Female</v>
      </c>
      <c r="D772" t="s">
        <v>26</v>
      </c>
      <c r="E772" s="23">
        <v>35670</v>
      </c>
      <c r="F772" s="23">
        <v>35670</v>
      </c>
      <c r="G772" s="9" t="str">
        <f t="shared" si="103"/>
        <v>Below Minimum</v>
      </c>
      <c r="H772" s="24" t="str">
        <f t="shared" si="104"/>
        <v>₦30,000 - ₦39,999</v>
      </c>
      <c r="I772" t="s">
        <v>20</v>
      </c>
      <c r="J772" s="5" t="s">
        <v>27</v>
      </c>
      <c r="K772" s="7">
        <f t="shared" si="105"/>
        <v>3</v>
      </c>
      <c r="L772" s="7">
        <f t="shared" si="106"/>
        <v>0.1</v>
      </c>
      <c r="M772" s="23">
        <f t="shared" si="107"/>
        <v>3567</v>
      </c>
      <c r="N772" s="23">
        <f t="shared" si="108"/>
        <v>39237</v>
      </c>
    </row>
    <row r="773" spans="1:14" x14ac:dyDescent="0.25">
      <c r="A773" t="s">
        <v>758</v>
      </c>
      <c r="B773" t="s">
        <v>12</v>
      </c>
      <c r="C773" t="s">
        <v>969</v>
      </c>
      <c r="D773" t="s">
        <v>8</v>
      </c>
      <c r="E773" s="23">
        <f>E772</f>
        <v>35670</v>
      </c>
      <c r="F773" s="23">
        <v>35670</v>
      </c>
      <c r="G773" s="9" t="str">
        <f t="shared" si="103"/>
        <v>Below Minimum</v>
      </c>
      <c r="H773" s="24" t="str">
        <f t="shared" si="104"/>
        <v>₦30,000 - ₦39,999</v>
      </c>
      <c r="I773" t="s">
        <v>20</v>
      </c>
      <c r="J773" t="s">
        <v>27</v>
      </c>
      <c r="K773" s="7">
        <f t="shared" si="105"/>
        <v>3</v>
      </c>
      <c r="L773" s="7">
        <f t="shared" si="106"/>
        <v>0.1</v>
      </c>
      <c r="M773" s="23">
        <f t="shared" si="107"/>
        <v>3567</v>
      </c>
      <c r="N773" s="23">
        <f t="shared" si="108"/>
        <v>39237</v>
      </c>
    </row>
    <row r="774" spans="1:14" x14ac:dyDescent="0.25">
      <c r="A774" t="s">
        <v>759</v>
      </c>
      <c r="B774" t="s">
        <v>7</v>
      </c>
      <c r="C774" t="str">
        <f t="shared" ref="C774:C779" si="109">IF(OR(B774="", ISBLANK(B774)), "Undisclosed", B774)</f>
        <v>Male</v>
      </c>
      <c r="D774" t="s">
        <v>52</v>
      </c>
      <c r="E774" s="23">
        <v>67630</v>
      </c>
      <c r="F774" s="23">
        <v>67630</v>
      </c>
      <c r="G774" s="9" t="str">
        <f t="shared" si="103"/>
        <v>Below Minimum</v>
      </c>
      <c r="H774" s="24" t="str">
        <f t="shared" si="104"/>
        <v>₦60,000 - ₦69,999</v>
      </c>
      <c r="I774" t="s">
        <v>16</v>
      </c>
      <c r="J774" s="5" t="s">
        <v>27</v>
      </c>
      <c r="K774" s="7">
        <f t="shared" si="105"/>
        <v>3</v>
      </c>
      <c r="L774" s="7">
        <f t="shared" si="106"/>
        <v>0.1</v>
      </c>
      <c r="M774" s="23">
        <f t="shared" si="107"/>
        <v>6763</v>
      </c>
      <c r="N774" s="23">
        <f t="shared" si="108"/>
        <v>74393</v>
      </c>
    </row>
    <row r="775" spans="1:14" x14ac:dyDescent="0.25">
      <c r="A775" t="s">
        <v>760</v>
      </c>
      <c r="B775" t="s">
        <v>12</v>
      </c>
      <c r="C775" t="str">
        <f t="shared" si="109"/>
        <v>Female</v>
      </c>
      <c r="D775" t="s">
        <v>26</v>
      </c>
      <c r="E775" s="23">
        <v>82300</v>
      </c>
      <c r="F775" s="23">
        <v>82300</v>
      </c>
      <c r="G775" s="9" t="str">
        <f t="shared" si="103"/>
        <v>Below Minimum</v>
      </c>
      <c r="H775" s="24" t="str">
        <f t="shared" si="104"/>
        <v>₦80,000 - ₦89,999</v>
      </c>
      <c r="I775" t="s">
        <v>20</v>
      </c>
      <c r="J775" s="5" t="s">
        <v>17</v>
      </c>
      <c r="K775" s="7">
        <f t="shared" si="105"/>
        <v>0</v>
      </c>
      <c r="L775" s="7">
        <f t="shared" si="106"/>
        <v>0</v>
      </c>
      <c r="M775" s="23">
        <f t="shared" si="107"/>
        <v>0</v>
      </c>
      <c r="N775" s="23">
        <f t="shared" si="108"/>
        <v>82300</v>
      </c>
    </row>
    <row r="776" spans="1:14" x14ac:dyDescent="0.25">
      <c r="A776" t="s">
        <v>761</v>
      </c>
      <c r="B776" t="s">
        <v>12</v>
      </c>
      <c r="C776" t="str">
        <f t="shared" si="109"/>
        <v>Female</v>
      </c>
      <c r="D776" t="s">
        <v>33</v>
      </c>
      <c r="E776" s="23">
        <v>114870</v>
      </c>
      <c r="F776" s="23">
        <v>114870</v>
      </c>
      <c r="G776" s="9" t="str">
        <f t="shared" si="103"/>
        <v>Compliant</v>
      </c>
      <c r="H776" s="24" t="str">
        <f t="shared" si="104"/>
        <v>₦110,000 - ₦119,999</v>
      </c>
      <c r="I776" t="s">
        <v>9</v>
      </c>
      <c r="J776" s="5" t="s">
        <v>17</v>
      </c>
      <c r="K776" s="7">
        <f t="shared" si="105"/>
        <v>0</v>
      </c>
      <c r="L776" s="7">
        <f t="shared" si="106"/>
        <v>0</v>
      </c>
      <c r="M776" s="23">
        <f t="shared" si="107"/>
        <v>0</v>
      </c>
      <c r="N776" s="23">
        <f t="shared" si="108"/>
        <v>114870</v>
      </c>
    </row>
    <row r="777" spans="1:14" x14ac:dyDescent="0.25">
      <c r="A777" t="s">
        <v>762</v>
      </c>
      <c r="B777" t="s">
        <v>7</v>
      </c>
      <c r="C777" t="str">
        <f t="shared" si="109"/>
        <v>Male</v>
      </c>
      <c r="D777" t="s">
        <v>8</v>
      </c>
      <c r="E777" s="23">
        <v>71030</v>
      </c>
      <c r="F777" s="23">
        <v>71030</v>
      </c>
      <c r="G777" s="9" t="str">
        <f t="shared" si="103"/>
        <v>Below Minimum</v>
      </c>
      <c r="H777" s="24" t="str">
        <f t="shared" si="104"/>
        <v>₦70,000 - ₦79,999</v>
      </c>
      <c r="I777" t="s">
        <v>9</v>
      </c>
      <c r="J777" s="5" t="s">
        <v>27</v>
      </c>
      <c r="K777" s="7">
        <f t="shared" si="105"/>
        <v>3</v>
      </c>
      <c r="L777" s="7">
        <f t="shared" si="106"/>
        <v>0.1</v>
      </c>
      <c r="M777" s="23">
        <f t="shared" si="107"/>
        <v>7103</v>
      </c>
      <c r="N777" s="23">
        <f t="shared" si="108"/>
        <v>78133</v>
      </c>
    </row>
    <row r="778" spans="1:14" x14ac:dyDescent="0.25">
      <c r="A778" t="s">
        <v>512</v>
      </c>
      <c r="B778" t="s">
        <v>7</v>
      </c>
      <c r="C778" t="str">
        <f t="shared" si="109"/>
        <v>Male</v>
      </c>
      <c r="D778" t="s">
        <v>49</v>
      </c>
      <c r="E778" s="23">
        <v>52750</v>
      </c>
      <c r="F778" s="23">
        <v>52750</v>
      </c>
      <c r="G778" s="9" t="str">
        <f t="shared" si="103"/>
        <v>Below Minimum</v>
      </c>
      <c r="H778" s="24" t="str">
        <f t="shared" si="104"/>
        <v>₦50,000 - ₦59,999</v>
      </c>
      <c r="I778" t="s">
        <v>16</v>
      </c>
      <c r="J778" s="5" t="s">
        <v>27</v>
      </c>
      <c r="K778" s="7">
        <f t="shared" si="105"/>
        <v>3</v>
      </c>
      <c r="L778" s="7">
        <f t="shared" si="106"/>
        <v>0.1</v>
      </c>
      <c r="M778" s="23">
        <f t="shared" si="107"/>
        <v>5275</v>
      </c>
      <c r="N778" s="23">
        <f t="shared" si="108"/>
        <v>58025</v>
      </c>
    </row>
    <row r="779" spans="1:14" x14ac:dyDescent="0.25">
      <c r="A779" t="s">
        <v>763</v>
      </c>
      <c r="B779" t="s">
        <v>12</v>
      </c>
      <c r="C779" t="str">
        <f t="shared" si="109"/>
        <v>Female</v>
      </c>
      <c r="D779" t="s">
        <v>22</v>
      </c>
      <c r="E779" s="23">
        <v>85670</v>
      </c>
      <c r="F779" s="23">
        <v>85670</v>
      </c>
      <c r="G779" s="9" t="str">
        <f t="shared" si="103"/>
        <v>Below Minimum</v>
      </c>
      <c r="H779" s="24" t="str">
        <f t="shared" si="104"/>
        <v>₦80,000 - ₦89,999</v>
      </c>
      <c r="I779" t="s">
        <v>20</v>
      </c>
      <c r="J779" s="5" t="s">
        <v>27</v>
      </c>
      <c r="K779" s="7">
        <f t="shared" si="105"/>
        <v>3</v>
      </c>
      <c r="L779" s="7">
        <f t="shared" si="106"/>
        <v>0.1</v>
      </c>
      <c r="M779" s="23">
        <f t="shared" si="107"/>
        <v>8567</v>
      </c>
      <c r="N779" s="23">
        <f t="shared" si="108"/>
        <v>94237</v>
      </c>
    </row>
    <row r="780" spans="1:14" x14ac:dyDescent="0.25">
      <c r="A780" t="s">
        <v>764</v>
      </c>
      <c r="B780" t="s">
        <v>12</v>
      </c>
      <c r="C780" t="s">
        <v>969</v>
      </c>
      <c r="D780" t="s">
        <v>36</v>
      </c>
      <c r="E780" s="23">
        <f>E779</f>
        <v>85670</v>
      </c>
      <c r="F780" s="23">
        <v>85670</v>
      </c>
      <c r="G780" s="9" t="str">
        <f t="shared" si="103"/>
        <v>Below Minimum</v>
      </c>
      <c r="H780" s="24" t="str">
        <f t="shared" si="104"/>
        <v>₦80,000 - ₦89,999</v>
      </c>
      <c r="I780" t="s">
        <v>20</v>
      </c>
      <c r="J780" t="s">
        <v>14</v>
      </c>
      <c r="K780" s="7">
        <f t="shared" si="105"/>
        <v>4</v>
      </c>
      <c r="L780" s="7">
        <f t="shared" si="106"/>
        <v>0.15</v>
      </c>
      <c r="M780" s="23">
        <f t="shared" si="107"/>
        <v>12850.5</v>
      </c>
      <c r="N780" s="23">
        <f t="shared" si="108"/>
        <v>98520.5</v>
      </c>
    </row>
    <row r="781" spans="1:14" x14ac:dyDescent="0.25">
      <c r="A781" t="s">
        <v>765</v>
      </c>
      <c r="B781" t="s">
        <v>7</v>
      </c>
      <c r="C781" t="str">
        <f t="shared" ref="C781:C801" si="110">IF(OR(B781="", ISBLANK(B781)), "Undisclosed", B781)</f>
        <v>Male</v>
      </c>
      <c r="D781" t="s">
        <v>33</v>
      </c>
      <c r="E781" s="23">
        <v>61700</v>
      </c>
      <c r="F781" s="23">
        <v>61700</v>
      </c>
      <c r="G781" s="9" t="str">
        <f t="shared" si="103"/>
        <v>Below Minimum</v>
      </c>
      <c r="H781" s="24" t="str">
        <f t="shared" si="104"/>
        <v>₦60,000 - ₦69,999</v>
      </c>
      <c r="I781" t="s">
        <v>20</v>
      </c>
      <c r="J781" s="5" t="s">
        <v>27</v>
      </c>
      <c r="K781" s="7">
        <f t="shared" si="105"/>
        <v>3</v>
      </c>
      <c r="L781" s="7">
        <f t="shared" si="106"/>
        <v>0.1</v>
      </c>
      <c r="M781" s="23">
        <f t="shared" si="107"/>
        <v>6170</v>
      </c>
      <c r="N781" s="23">
        <f t="shared" si="108"/>
        <v>67870</v>
      </c>
    </row>
    <row r="782" spans="1:14" x14ac:dyDescent="0.25">
      <c r="A782" t="s">
        <v>766</v>
      </c>
      <c r="B782" t="s">
        <v>7</v>
      </c>
      <c r="C782" t="str">
        <f t="shared" si="110"/>
        <v>Male</v>
      </c>
      <c r="D782" t="s">
        <v>19</v>
      </c>
      <c r="E782" s="23">
        <v>66140</v>
      </c>
      <c r="F782" s="23">
        <v>66140</v>
      </c>
      <c r="G782" s="9" t="str">
        <f t="shared" si="103"/>
        <v>Below Minimum</v>
      </c>
      <c r="H782" s="24" t="str">
        <f t="shared" si="104"/>
        <v>₦60,000 - ₦69,999</v>
      </c>
      <c r="I782" t="s">
        <v>16</v>
      </c>
      <c r="J782" s="5" t="s">
        <v>14</v>
      </c>
      <c r="K782" s="7">
        <f t="shared" si="105"/>
        <v>4</v>
      </c>
      <c r="L782" s="7">
        <f t="shared" si="106"/>
        <v>0.15</v>
      </c>
      <c r="M782" s="23">
        <f t="shared" si="107"/>
        <v>9921</v>
      </c>
      <c r="N782" s="23">
        <f t="shared" si="108"/>
        <v>76061</v>
      </c>
    </row>
    <row r="783" spans="1:14" x14ac:dyDescent="0.25">
      <c r="A783" t="s">
        <v>767</v>
      </c>
      <c r="B783" t="s">
        <v>7</v>
      </c>
      <c r="C783" t="str">
        <f t="shared" si="110"/>
        <v>Male</v>
      </c>
      <c r="D783" t="s">
        <v>66</v>
      </c>
      <c r="E783" s="23">
        <v>51860</v>
      </c>
      <c r="F783" s="23">
        <v>51860</v>
      </c>
      <c r="G783" s="9" t="str">
        <f t="shared" si="103"/>
        <v>Below Minimum</v>
      </c>
      <c r="H783" s="24" t="str">
        <f t="shared" si="104"/>
        <v>₦50,000 - ₦59,999</v>
      </c>
      <c r="I783" t="s">
        <v>20</v>
      </c>
      <c r="J783" s="5" t="s">
        <v>14</v>
      </c>
      <c r="K783" s="7">
        <f t="shared" si="105"/>
        <v>4</v>
      </c>
      <c r="L783" s="7">
        <f t="shared" si="106"/>
        <v>0.15</v>
      </c>
      <c r="M783" s="23">
        <f t="shared" si="107"/>
        <v>7779</v>
      </c>
      <c r="N783" s="23">
        <f t="shared" si="108"/>
        <v>59639</v>
      </c>
    </row>
    <row r="784" spans="1:14" x14ac:dyDescent="0.25">
      <c r="A784" t="s">
        <v>270</v>
      </c>
      <c r="B784" t="s">
        <v>7</v>
      </c>
      <c r="C784" t="str">
        <f t="shared" si="110"/>
        <v>Male</v>
      </c>
      <c r="D784" t="s">
        <v>26</v>
      </c>
      <c r="E784" s="23">
        <v>52670</v>
      </c>
      <c r="F784" s="23">
        <v>52670</v>
      </c>
      <c r="G784" s="9" t="str">
        <f t="shared" si="103"/>
        <v>Below Minimum</v>
      </c>
      <c r="H784" s="24" t="str">
        <f t="shared" si="104"/>
        <v>₦50,000 - ₦59,999</v>
      </c>
      <c r="I784" t="s">
        <v>16</v>
      </c>
      <c r="J784" s="5" t="s">
        <v>27</v>
      </c>
      <c r="K784" s="7">
        <f t="shared" si="105"/>
        <v>3</v>
      </c>
      <c r="L784" s="7">
        <f t="shared" si="106"/>
        <v>0.1</v>
      </c>
      <c r="M784" s="23">
        <f t="shared" si="107"/>
        <v>5267</v>
      </c>
      <c r="N784" s="23">
        <f t="shared" si="108"/>
        <v>57937</v>
      </c>
    </row>
    <row r="785" spans="1:14" x14ac:dyDescent="0.25">
      <c r="A785" t="s">
        <v>768</v>
      </c>
      <c r="B785" t="s">
        <v>12</v>
      </c>
      <c r="C785" t="str">
        <f t="shared" si="110"/>
        <v>Female</v>
      </c>
      <c r="D785" t="s">
        <v>19</v>
      </c>
      <c r="E785" s="23">
        <v>61210</v>
      </c>
      <c r="F785" s="23">
        <v>61210</v>
      </c>
      <c r="G785" s="9" t="str">
        <f t="shared" si="103"/>
        <v>Below Minimum</v>
      </c>
      <c r="H785" s="24" t="str">
        <f t="shared" si="104"/>
        <v>₦60,000 - ₦69,999</v>
      </c>
      <c r="I785" t="s">
        <v>20</v>
      </c>
      <c r="J785" s="5" t="s">
        <v>17</v>
      </c>
      <c r="K785" s="7">
        <f t="shared" si="105"/>
        <v>0</v>
      </c>
      <c r="L785" s="7">
        <f t="shared" si="106"/>
        <v>0</v>
      </c>
      <c r="M785" s="23">
        <f t="shared" si="107"/>
        <v>0</v>
      </c>
      <c r="N785" s="23">
        <f t="shared" si="108"/>
        <v>61210</v>
      </c>
    </row>
    <row r="786" spans="1:14" x14ac:dyDescent="0.25">
      <c r="A786" t="s">
        <v>769</v>
      </c>
      <c r="B786" t="s">
        <v>12</v>
      </c>
      <c r="C786" t="str">
        <f t="shared" si="110"/>
        <v>Female</v>
      </c>
      <c r="D786" t="s">
        <v>33</v>
      </c>
      <c r="E786" s="23">
        <v>68980</v>
      </c>
      <c r="F786" s="23">
        <v>68980</v>
      </c>
      <c r="G786" s="9" t="str">
        <f t="shared" si="103"/>
        <v>Below Minimum</v>
      </c>
      <c r="H786" s="24" t="str">
        <f t="shared" si="104"/>
        <v>₦60,000 - ₦69,999</v>
      </c>
      <c r="I786" t="s">
        <v>20</v>
      </c>
      <c r="J786" s="5" t="s">
        <v>27</v>
      </c>
      <c r="K786" s="7">
        <f t="shared" si="105"/>
        <v>3</v>
      </c>
      <c r="L786" s="7">
        <f t="shared" si="106"/>
        <v>0.1</v>
      </c>
      <c r="M786" s="23">
        <f t="shared" si="107"/>
        <v>6898</v>
      </c>
      <c r="N786" s="23">
        <f t="shared" si="108"/>
        <v>75878</v>
      </c>
    </row>
    <row r="787" spans="1:14" x14ac:dyDescent="0.25">
      <c r="A787" t="s">
        <v>770</v>
      </c>
      <c r="B787" t="s">
        <v>12</v>
      </c>
      <c r="C787" t="str">
        <f t="shared" si="110"/>
        <v>Female</v>
      </c>
      <c r="D787" t="s">
        <v>52</v>
      </c>
      <c r="E787" s="23">
        <v>29610</v>
      </c>
      <c r="F787" s="23">
        <v>29610</v>
      </c>
      <c r="G787" s="9" t="str">
        <f t="shared" si="103"/>
        <v>Below Minimum</v>
      </c>
      <c r="H787" s="24" t="str">
        <f t="shared" si="104"/>
        <v>₦20,000 - ₦29,999</v>
      </c>
      <c r="I787" t="s">
        <v>16</v>
      </c>
      <c r="J787" s="5" t="s">
        <v>27</v>
      </c>
      <c r="K787" s="7">
        <f t="shared" si="105"/>
        <v>3</v>
      </c>
      <c r="L787" s="7">
        <f t="shared" si="106"/>
        <v>0.1</v>
      </c>
      <c r="M787" s="23">
        <f t="shared" si="107"/>
        <v>2961</v>
      </c>
      <c r="N787" s="23">
        <f t="shared" si="108"/>
        <v>32571</v>
      </c>
    </row>
    <row r="788" spans="1:14" x14ac:dyDescent="0.25">
      <c r="A788" t="s">
        <v>771</v>
      </c>
      <c r="B788" t="s">
        <v>12</v>
      </c>
      <c r="C788" t="str">
        <f t="shared" si="110"/>
        <v>Female</v>
      </c>
      <c r="D788" t="s">
        <v>13</v>
      </c>
      <c r="E788" s="23">
        <v>114430</v>
      </c>
      <c r="F788" s="23">
        <v>114430</v>
      </c>
      <c r="G788" s="9" t="str">
        <f t="shared" si="103"/>
        <v>Compliant</v>
      </c>
      <c r="H788" s="24" t="str">
        <f t="shared" si="104"/>
        <v>₦110,000 - ₦119,999</v>
      </c>
      <c r="I788" t="s">
        <v>9</v>
      </c>
      <c r="J788" s="5" t="s">
        <v>14</v>
      </c>
      <c r="K788" s="7">
        <f t="shared" si="105"/>
        <v>4</v>
      </c>
      <c r="L788" s="7">
        <f t="shared" si="106"/>
        <v>0.15</v>
      </c>
      <c r="M788" s="23">
        <f t="shared" si="107"/>
        <v>17164.5</v>
      </c>
      <c r="N788" s="23">
        <f t="shared" si="108"/>
        <v>131594.5</v>
      </c>
    </row>
    <row r="789" spans="1:14" x14ac:dyDescent="0.25">
      <c r="A789" t="s">
        <v>772</v>
      </c>
      <c r="B789" t="s">
        <v>7</v>
      </c>
      <c r="C789" t="str">
        <f t="shared" si="110"/>
        <v>Male</v>
      </c>
      <c r="D789" t="s">
        <v>36</v>
      </c>
      <c r="E789" s="23">
        <v>53760</v>
      </c>
      <c r="F789" s="23">
        <v>53760</v>
      </c>
      <c r="G789" s="9" t="str">
        <f t="shared" si="103"/>
        <v>Below Minimum</v>
      </c>
      <c r="H789" s="24" t="str">
        <f t="shared" si="104"/>
        <v>₦50,000 - ₦59,999</v>
      </c>
      <c r="I789" t="s">
        <v>16</v>
      </c>
      <c r="J789" s="5" t="s">
        <v>27</v>
      </c>
      <c r="K789" s="7">
        <f t="shared" si="105"/>
        <v>3</v>
      </c>
      <c r="L789" s="7">
        <f t="shared" si="106"/>
        <v>0.1</v>
      </c>
      <c r="M789" s="23">
        <f t="shared" si="107"/>
        <v>5376</v>
      </c>
      <c r="N789" s="23">
        <f t="shared" si="108"/>
        <v>59136</v>
      </c>
    </row>
    <row r="790" spans="1:14" x14ac:dyDescent="0.25">
      <c r="A790" t="s">
        <v>773</v>
      </c>
      <c r="B790" t="s">
        <v>7</v>
      </c>
      <c r="C790" t="str">
        <f t="shared" si="110"/>
        <v>Male</v>
      </c>
      <c r="D790" t="s">
        <v>8</v>
      </c>
      <c r="E790" s="23">
        <v>91310</v>
      </c>
      <c r="F790" s="23">
        <v>91310</v>
      </c>
      <c r="G790" s="9" t="str">
        <f t="shared" si="103"/>
        <v>Compliant</v>
      </c>
      <c r="H790" s="24" t="str">
        <f t="shared" si="104"/>
        <v>₦90,000 - ₦99,999</v>
      </c>
      <c r="I790" t="s">
        <v>16</v>
      </c>
      <c r="J790" s="5" t="s">
        <v>27</v>
      </c>
      <c r="K790" s="7">
        <f t="shared" si="105"/>
        <v>3</v>
      </c>
      <c r="L790" s="7">
        <f t="shared" si="106"/>
        <v>0.1</v>
      </c>
      <c r="M790" s="23">
        <f t="shared" si="107"/>
        <v>9131</v>
      </c>
      <c r="N790" s="23">
        <f t="shared" si="108"/>
        <v>100441</v>
      </c>
    </row>
    <row r="791" spans="1:14" x14ac:dyDescent="0.25">
      <c r="A791" t="s">
        <v>774</v>
      </c>
      <c r="B791" t="s">
        <v>7</v>
      </c>
      <c r="C791" t="str">
        <f t="shared" si="110"/>
        <v>Male</v>
      </c>
      <c r="D791" t="s">
        <v>30</v>
      </c>
      <c r="E791" s="23">
        <v>117840</v>
      </c>
      <c r="F791" s="23">
        <v>117840</v>
      </c>
      <c r="G791" s="9" t="str">
        <f t="shared" si="103"/>
        <v>Compliant</v>
      </c>
      <c r="H791" s="24" t="str">
        <f t="shared" si="104"/>
        <v>₦110,000 - ₦119,999</v>
      </c>
      <c r="I791" t="s">
        <v>20</v>
      </c>
      <c r="J791" s="5" t="s">
        <v>27</v>
      </c>
      <c r="K791" s="7">
        <f t="shared" si="105"/>
        <v>3</v>
      </c>
      <c r="L791" s="7">
        <f t="shared" si="106"/>
        <v>0.1</v>
      </c>
      <c r="M791" s="23">
        <f t="shared" si="107"/>
        <v>11784</v>
      </c>
      <c r="N791" s="23">
        <f t="shared" si="108"/>
        <v>129624</v>
      </c>
    </row>
    <row r="792" spans="1:14" x14ac:dyDescent="0.25">
      <c r="A792" t="s">
        <v>775</v>
      </c>
      <c r="B792" t="s">
        <v>12</v>
      </c>
      <c r="C792" t="str">
        <f t="shared" si="110"/>
        <v>Female</v>
      </c>
      <c r="D792" t="s">
        <v>36</v>
      </c>
      <c r="E792" s="23">
        <v>31830</v>
      </c>
      <c r="F792" s="23">
        <v>31830</v>
      </c>
      <c r="G792" s="9" t="str">
        <f t="shared" si="103"/>
        <v>Below Minimum</v>
      </c>
      <c r="H792" s="24" t="str">
        <f t="shared" si="104"/>
        <v>₦30,000 - ₦39,999</v>
      </c>
      <c r="I792" t="s">
        <v>9</v>
      </c>
      <c r="J792" s="5" t="s">
        <v>27</v>
      </c>
      <c r="K792" s="7">
        <f t="shared" si="105"/>
        <v>3</v>
      </c>
      <c r="L792" s="7">
        <f t="shared" si="106"/>
        <v>0.1</v>
      </c>
      <c r="M792" s="23">
        <f t="shared" si="107"/>
        <v>3183</v>
      </c>
      <c r="N792" s="23">
        <f t="shared" si="108"/>
        <v>35013</v>
      </c>
    </row>
    <row r="793" spans="1:14" x14ac:dyDescent="0.25">
      <c r="A793" t="s">
        <v>776</v>
      </c>
      <c r="B793" t="s">
        <v>7</v>
      </c>
      <c r="C793" t="str">
        <f t="shared" si="110"/>
        <v>Male</v>
      </c>
      <c r="D793" t="s">
        <v>19</v>
      </c>
      <c r="E793" s="23">
        <v>32980</v>
      </c>
      <c r="F793" s="23">
        <v>32980</v>
      </c>
      <c r="G793" s="9" t="str">
        <f t="shared" si="103"/>
        <v>Below Minimum</v>
      </c>
      <c r="H793" s="24" t="str">
        <f t="shared" si="104"/>
        <v>₦30,000 - ₦39,999</v>
      </c>
      <c r="I793" t="s">
        <v>9</v>
      </c>
      <c r="J793" s="5" t="s">
        <v>17</v>
      </c>
      <c r="K793" s="7">
        <f t="shared" si="105"/>
        <v>0</v>
      </c>
      <c r="L793" s="7">
        <f t="shared" si="106"/>
        <v>0</v>
      </c>
      <c r="M793" s="23">
        <f t="shared" si="107"/>
        <v>0</v>
      </c>
      <c r="N793" s="23">
        <f t="shared" si="108"/>
        <v>32980</v>
      </c>
    </row>
    <row r="794" spans="1:14" x14ac:dyDescent="0.25">
      <c r="A794" t="s">
        <v>777</v>
      </c>
      <c r="B794" t="s">
        <v>7</v>
      </c>
      <c r="C794" t="str">
        <f t="shared" si="110"/>
        <v>Male</v>
      </c>
      <c r="D794" t="s">
        <v>13</v>
      </c>
      <c r="E794" s="23">
        <v>47360</v>
      </c>
      <c r="F794" s="23">
        <v>47360</v>
      </c>
      <c r="G794" s="9" t="str">
        <f t="shared" si="103"/>
        <v>Below Minimum</v>
      </c>
      <c r="H794" s="24" t="str">
        <f t="shared" si="104"/>
        <v>₦40,000 - ₦49,999</v>
      </c>
      <c r="I794" t="s">
        <v>16</v>
      </c>
      <c r="J794" s="5" t="s">
        <v>23</v>
      </c>
      <c r="K794" s="7">
        <f t="shared" si="105"/>
        <v>2</v>
      </c>
      <c r="L794" s="7">
        <f t="shared" si="106"/>
        <v>0.05</v>
      </c>
      <c r="M794" s="23">
        <f t="shared" si="107"/>
        <v>2368</v>
      </c>
      <c r="N794" s="23">
        <f t="shared" si="108"/>
        <v>49728</v>
      </c>
    </row>
    <row r="795" spans="1:14" x14ac:dyDescent="0.25">
      <c r="A795" t="s">
        <v>778</v>
      </c>
      <c r="B795" t="s">
        <v>12</v>
      </c>
      <c r="C795" t="str">
        <f t="shared" si="110"/>
        <v>Female</v>
      </c>
      <c r="D795" t="s">
        <v>13</v>
      </c>
      <c r="E795" s="23">
        <v>86740</v>
      </c>
      <c r="F795" s="23">
        <v>86740</v>
      </c>
      <c r="G795" s="9" t="str">
        <f t="shared" si="103"/>
        <v>Below Minimum</v>
      </c>
      <c r="H795" s="24" t="str">
        <f t="shared" si="104"/>
        <v>₦80,000 - ₦89,999</v>
      </c>
      <c r="I795" t="s">
        <v>9</v>
      </c>
      <c r="J795" s="5" t="s">
        <v>10</v>
      </c>
      <c r="K795" s="7">
        <f t="shared" si="105"/>
        <v>5</v>
      </c>
      <c r="L795" s="7">
        <f t="shared" si="106"/>
        <v>0.2</v>
      </c>
      <c r="M795" s="23">
        <f t="shared" si="107"/>
        <v>17348</v>
      </c>
      <c r="N795" s="23">
        <f t="shared" si="108"/>
        <v>104088</v>
      </c>
    </row>
    <row r="796" spans="1:14" x14ac:dyDescent="0.25">
      <c r="A796" t="s">
        <v>779</v>
      </c>
      <c r="B796" t="s">
        <v>12</v>
      </c>
      <c r="C796" t="str">
        <f t="shared" si="110"/>
        <v>Female</v>
      </c>
      <c r="D796" t="s">
        <v>22</v>
      </c>
      <c r="E796" s="23">
        <v>87400</v>
      </c>
      <c r="F796" s="23">
        <v>87400</v>
      </c>
      <c r="G796" s="9" t="str">
        <f t="shared" si="103"/>
        <v>Below Minimum</v>
      </c>
      <c r="H796" s="24" t="str">
        <f t="shared" si="104"/>
        <v>₦80,000 - ₦89,999</v>
      </c>
      <c r="I796" t="s">
        <v>20</v>
      </c>
      <c r="J796" s="5" t="s">
        <v>27</v>
      </c>
      <c r="K796" s="7">
        <f t="shared" si="105"/>
        <v>3</v>
      </c>
      <c r="L796" s="7">
        <f t="shared" si="106"/>
        <v>0.1</v>
      </c>
      <c r="M796" s="23">
        <f t="shared" si="107"/>
        <v>8740</v>
      </c>
      <c r="N796" s="23">
        <f t="shared" si="108"/>
        <v>96140</v>
      </c>
    </row>
    <row r="797" spans="1:14" x14ac:dyDescent="0.25">
      <c r="A797" t="s">
        <v>746</v>
      </c>
      <c r="B797" t="s">
        <v>7</v>
      </c>
      <c r="C797" t="str">
        <f t="shared" si="110"/>
        <v>Male</v>
      </c>
      <c r="D797" t="s">
        <v>13</v>
      </c>
      <c r="E797" s="23">
        <v>61620</v>
      </c>
      <c r="F797" s="23">
        <v>61620</v>
      </c>
      <c r="G797" s="9" t="str">
        <f t="shared" si="103"/>
        <v>Below Minimum</v>
      </c>
      <c r="H797" s="24" t="str">
        <f t="shared" si="104"/>
        <v>₦60,000 - ₦69,999</v>
      </c>
      <c r="I797" t="s">
        <v>9</v>
      </c>
      <c r="J797" s="5" t="s">
        <v>23</v>
      </c>
      <c r="K797" s="7">
        <f t="shared" si="105"/>
        <v>2</v>
      </c>
      <c r="L797" s="7">
        <f t="shared" si="106"/>
        <v>0.05</v>
      </c>
      <c r="M797" s="23">
        <f t="shared" si="107"/>
        <v>3081</v>
      </c>
      <c r="N797" s="23">
        <f t="shared" si="108"/>
        <v>64701</v>
      </c>
    </row>
    <row r="798" spans="1:14" x14ac:dyDescent="0.25">
      <c r="A798" t="s">
        <v>780</v>
      </c>
      <c r="B798" t="s">
        <v>12</v>
      </c>
      <c r="C798" t="str">
        <f t="shared" si="110"/>
        <v>Female</v>
      </c>
      <c r="D798" t="s">
        <v>33</v>
      </c>
      <c r="E798" s="23">
        <v>75090</v>
      </c>
      <c r="F798" s="23">
        <v>75090</v>
      </c>
      <c r="G798" s="9" t="str">
        <f t="shared" si="103"/>
        <v>Below Minimum</v>
      </c>
      <c r="H798" s="24" t="str">
        <f t="shared" si="104"/>
        <v>₦70,000 - ₦79,999</v>
      </c>
      <c r="I798" t="s">
        <v>9</v>
      </c>
      <c r="J798" s="5" t="s">
        <v>27</v>
      </c>
      <c r="K798" s="7">
        <f t="shared" si="105"/>
        <v>3</v>
      </c>
      <c r="L798" s="7">
        <f t="shared" si="106"/>
        <v>0.1</v>
      </c>
      <c r="M798" s="23">
        <f t="shared" si="107"/>
        <v>7509</v>
      </c>
      <c r="N798" s="23">
        <f t="shared" si="108"/>
        <v>82599</v>
      </c>
    </row>
    <row r="799" spans="1:14" x14ac:dyDescent="0.25">
      <c r="A799" t="s">
        <v>781</v>
      </c>
      <c r="B799" t="s">
        <v>7</v>
      </c>
      <c r="C799" t="str">
        <f t="shared" si="110"/>
        <v>Male</v>
      </c>
      <c r="D799" t="s">
        <v>52</v>
      </c>
      <c r="E799" s="23">
        <v>78020</v>
      </c>
      <c r="F799" s="23">
        <v>78020</v>
      </c>
      <c r="G799" s="9" t="str">
        <f t="shared" si="103"/>
        <v>Below Minimum</v>
      </c>
      <c r="H799" s="24" t="str">
        <f t="shared" si="104"/>
        <v>₦70,000 - ₦79,999</v>
      </c>
      <c r="I799" t="s">
        <v>20</v>
      </c>
      <c r="J799" s="5" t="s">
        <v>27</v>
      </c>
      <c r="K799" s="7">
        <f t="shared" si="105"/>
        <v>3</v>
      </c>
      <c r="L799" s="7">
        <f t="shared" si="106"/>
        <v>0.1</v>
      </c>
      <c r="M799" s="23">
        <f t="shared" si="107"/>
        <v>7802</v>
      </c>
      <c r="N799" s="23">
        <f t="shared" si="108"/>
        <v>85822</v>
      </c>
    </row>
    <row r="800" spans="1:14" x14ac:dyDescent="0.25">
      <c r="A800" t="s">
        <v>115</v>
      </c>
      <c r="B800" t="s">
        <v>7</v>
      </c>
      <c r="C800" t="str">
        <f t="shared" si="110"/>
        <v>Male</v>
      </c>
      <c r="D800" t="s">
        <v>30</v>
      </c>
      <c r="E800" s="23">
        <v>88690</v>
      </c>
      <c r="F800" s="23">
        <v>88690</v>
      </c>
      <c r="G800" s="9" t="str">
        <f t="shared" si="103"/>
        <v>Below Minimum</v>
      </c>
      <c r="H800" s="24" t="str">
        <f t="shared" si="104"/>
        <v>₦80,000 - ₦89,999</v>
      </c>
      <c r="I800" t="s">
        <v>16</v>
      </c>
      <c r="J800" s="5" t="s">
        <v>10</v>
      </c>
      <c r="K800" s="7">
        <f t="shared" si="105"/>
        <v>5</v>
      </c>
      <c r="L800" s="7">
        <f t="shared" si="106"/>
        <v>0.2</v>
      </c>
      <c r="M800" s="23">
        <f t="shared" si="107"/>
        <v>17738</v>
      </c>
      <c r="N800" s="23">
        <f t="shared" si="108"/>
        <v>106428</v>
      </c>
    </row>
    <row r="801" spans="1:14" x14ac:dyDescent="0.25">
      <c r="A801" t="s">
        <v>782</v>
      </c>
      <c r="B801" t="s">
        <v>12</v>
      </c>
      <c r="C801" t="str">
        <f t="shared" si="110"/>
        <v>Female</v>
      </c>
      <c r="D801" t="s">
        <v>49</v>
      </c>
      <c r="E801" s="23">
        <v>92340</v>
      </c>
      <c r="F801" s="23">
        <v>92340</v>
      </c>
      <c r="G801" s="9" t="str">
        <f t="shared" si="103"/>
        <v>Compliant</v>
      </c>
      <c r="H801" s="24" t="str">
        <f t="shared" si="104"/>
        <v>₦90,000 - ₦99,999</v>
      </c>
      <c r="I801" t="s">
        <v>20</v>
      </c>
      <c r="J801" s="5" t="s">
        <v>14</v>
      </c>
      <c r="K801" s="7">
        <f t="shared" si="105"/>
        <v>4</v>
      </c>
      <c r="L801" s="7">
        <f t="shared" si="106"/>
        <v>0.15</v>
      </c>
      <c r="M801" s="23">
        <f t="shared" si="107"/>
        <v>13851</v>
      </c>
      <c r="N801" s="23">
        <f t="shared" si="108"/>
        <v>106191</v>
      </c>
    </row>
    <row r="802" spans="1:14" x14ac:dyDescent="0.25">
      <c r="A802" t="s">
        <v>783</v>
      </c>
      <c r="B802" t="s">
        <v>7</v>
      </c>
      <c r="C802" t="s">
        <v>969</v>
      </c>
      <c r="D802" t="s">
        <v>979</v>
      </c>
      <c r="E802" s="23">
        <v>99480</v>
      </c>
      <c r="F802" s="23">
        <v>99480</v>
      </c>
      <c r="G802" s="9" t="str">
        <f t="shared" si="103"/>
        <v>Compliant</v>
      </c>
      <c r="H802" s="24" t="str">
        <f t="shared" si="104"/>
        <v>₦90,000 - ₦99,999</v>
      </c>
      <c r="I802" t="s">
        <v>16</v>
      </c>
      <c r="J802" t="s">
        <v>23</v>
      </c>
      <c r="K802" s="7">
        <f t="shared" si="105"/>
        <v>2</v>
      </c>
      <c r="L802" s="7">
        <f t="shared" si="106"/>
        <v>0.05</v>
      </c>
      <c r="M802" s="23">
        <f t="shared" si="107"/>
        <v>4974</v>
      </c>
      <c r="N802" s="23">
        <f t="shared" si="108"/>
        <v>104454</v>
      </c>
    </row>
    <row r="803" spans="1:14" x14ac:dyDescent="0.25">
      <c r="A803" t="s">
        <v>483</v>
      </c>
      <c r="B803" t="s">
        <v>12</v>
      </c>
      <c r="C803" t="str">
        <f t="shared" ref="C803:C808" si="111">IF(OR(B803="", ISBLANK(B803)), "Undisclosed", B803)</f>
        <v>Female</v>
      </c>
      <c r="D803" t="s">
        <v>33</v>
      </c>
      <c r="E803" s="23">
        <v>80700</v>
      </c>
      <c r="F803" s="23">
        <v>80700</v>
      </c>
      <c r="G803" s="9" t="str">
        <f t="shared" si="103"/>
        <v>Below Minimum</v>
      </c>
      <c r="H803" s="24" t="str">
        <f t="shared" si="104"/>
        <v>₦80,000 - ₦89,999</v>
      </c>
      <c r="I803" t="s">
        <v>16</v>
      </c>
      <c r="J803" s="5" t="s">
        <v>23</v>
      </c>
      <c r="K803" s="7">
        <f t="shared" si="105"/>
        <v>2</v>
      </c>
      <c r="L803" s="7">
        <f t="shared" si="106"/>
        <v>0.05</v>
      </c>
      <c r="M803" s="23">
        <f t="shared" si="107"/>
        <v>4035</v>
      </c>
      <c r="N803" s="23">
        <f t="shared" si="108"/>
        <v>84735</v>
      </c>
    </row>
    <row r="804" spans="1:14" x14ac:dyDescent="0.25">
      <c r="A804" t="s">
        <v>784</v>
      </c>
      <c r="B804" t="s">
        <v>12</v>
      </c>
      <c r="C804" t="str">
        <f t="shared" si="111"/>
        <v>Female</v>
      </c>
      <c r="D804" t="s">
        <v>33</v>
      </c>
      <c r="E804" s="23">
        <v>58830</v>
      </c>
      <c r="F804" s="23">
        <v>58830</v>
      </c>
      <c r="G804" s="9" t="str">
        <f t="shared" si="103"/>
        <v>Below Minimum</v>
      </c>
      <c r="H804" s="24" t="str">
        <f t="shared" si="104"/>
        <v>₦50,000 - ₦59,999</v>
      </c>
      <c r="I804" t="s">
        <v>16</v>
      </c>
      <c r="J804" s="5" t="s">
        <v>23</v>
      </c>
      <c r="K804" s="7">
        <f t="shared" si="105"/>
        <v>2</v>
      </c>
      <c r="L804" s="7">
        <f t="shared" si="106"/>
        <v>0.05</v>
      </c>
      <c r="M804" s="23">
        <f t="shared" si="107"/>
        <v>2941.5</v>
      </c>
      <c r="N804" s="23">
        <f t="shared" si="108"/>
        <v>61771.5</v>
      </c>
    </row>
    <row r="805" spans="1:14" x14ac:dyDescent="0.25">
      <c r="A805" t="s">
        <v>785</v>
      </c>
      <c r="B805" t="s">
        <v>12</v>
      </c>
      <c r="C805" t="str">
        <f t="shared" si="111"/>
        <v>Female</v>
      </c>
      <c r="D805" t="s">
        <v>49</v>
      </c>
      <c r="E805" s="23">
        <v>32140</v>
      </c>
      <c r="F805" s="23">
        <v>32140</v>
      </c>
      <c r="G805" s="9" t="str">
        <f t="shared" si="103"/>
        <v>Below Minimum</v>
      </c>
      <c r="H805" s="24" t="str">
        <f t="shared" si="104"/>
        <v>₦30,000 - ₦39,999</v>
      </c>
      <c r="I805" t="s">
        <v>20</v>
      </c>
      <c r="J805" s="5" t="s">
        <v>14</v>
      </c>
      <c r="K805" s="7">
        <f t="shared" si="105"/>
        <v>4</v>
      </c>
      <c r="L805" s="7">
        <f t="shared" si="106"/>
        <v>0.15</v>
      </c>
      <c r="M805" s="23">
        <f t="shared" si="107"/>
        <v>4821</v>
      </c>
      <c r="N805" s="23">
        <f t="shared" si="108"/>
        <v>36961</v>
      </c>
    </row>
    <row r="806" spans="1:14" x14ac:dyDescent="0.25">
      <c r="A806" t="s">
        <v>786</v>
      </c>
      <c r="B806" t="s">
        <v>7</v>
      </c>
      <c r="C806" t="str">
        <f t="shared" si="111"/>
        <v>Male</v>
      </c>
      <c r="D806" t="s">
        <v>52</v>
      </c>
      <c r="E806" s="23">
        <v>102520</v>
      </c>
      <c r="F806" s="23">
        <v>102520</v>
      </c>
      <c r="G806" s="9" t="str">
        <f t="shared" si="103"/>
        <v>Compliant</v>
      </c>
      <c r="H806" s="24" t="str">
        <f t="shared" si="104"/>
        <v>₦100,000 - ₦109,999</v>
      </c>
      <c r="I806" t="s">
        <v>16</v>
      </c>
      <c r="J806" s="5" t="s">
        <v>23</v>
      </c>
      <c r="K806" s="7">
        <f t="shared" si="105"/>
        <v>2</v>
      </c>
      <c r="L806" s="7">
        <f t="shared" si="106"/>
        <v>0.05</v>
      </c>
      <c r="M806" s="23">
        <f t="shared" si="107"/>
        <v>5126</v>
      </c>
      <c r="N806" s="23">
        <f t="shared" si="108"/>
        <v>107646</v>
      </c>
    </row>
    <row r="807" spans="1:14" x14ac:dyDescent="0.25">
      <c r="A807" t="s">
        <v>787</v>
      </c>
      <c r="B807" t="s">
        <v>7</v>
      </c>
      <c r="C807" t="str">
        <f t="shared" si="111"/>
        <v>Male</v>
      </c>
      <c r="D807" t="s">
        <v>26</v>
      </c>
      <c r="E807" s="23">
        <v>79590</v>
      </c>
      <c r="F807" s="23">
        <v>79590</v>
      </c>
      <c r="G807" s="9" t="str">
        <f t="shared" si="103"/>
        <v>Below Minimum</v>
      </c>
      <c r="H807" s="24" t="str">
        <f t="shared" si="104"/>
        <v>₦70,000 - ₦79,999</v>
      </c>
      <c r="I807" t="s">
        <v>16</v>
      </c>
      <c r="J807" s="5" t="s">
        <v>50</v>
      </c>
      <c r="K807" s="7">
        <f t="shared" si="105"/>
        <v>1</v>
      </c>
      <c r="L807" s="7">
        <f t="shared" si="106"/>
        <v>0.02</v>
      </c>
      <c r="M807" s="23">
        <f t="shared" si="107"/>
        <v>1591.8</v>
      </c>
      <c r="N807" s="23">
        <f t="shared" si="108"/>
        <v>81181.8</v>
      </c>
    </row>
    <row r="808" spans="1:14" x14ac:dyDescent="0.25">
      <c r="A808" t="s">
        <v>788</v>
      </c>
      <c r="B808" t="s">
        <v>12</v>
      </c>
      <c r="C808" t="str">
        <f t="shared" si="111"/>
        <v>Female</v>
      </c>
      <c r="D808" t="s">
        <v>22</v>
      </c>
      <c r="E808" s="23">
        <v>28970</v>
      </c>
      <c r="F808" s="23">
        <v>28970</v>
      </c>
      <c r="G808" s="9" t="str">
        <f t="shared" si="103"/>
        <v>Below Minimum</v>
      </c>
      <c r="H808" s="24" t="str">
        <f t="shared" si="104"/>
        <v>₦20,000 - ₦29,999</v>
      </c>
      <c r="I808" t="s">
        <v>9</v>
      </c>
      <c r="J808" s="5" t="s">
        <v>10</v>
      </c>
      <c r="K808" s="7">
        <f t="shared" si="105"/>
        <v>5</v>
      </c>
      <c r="L808" s="7">
        <f t="shared" si="106"/>
        <v>0.2</v>
      </c>
      <c r="M808" s="23">
        <f t="shared" si="107"/>
        <v>5794</v>
      </c>
      <c r="N808" s="23">
        <f t="shared" si="108"/>
        <v>34764</v>
      </c>
    </row>
    <row r="809" spans="1:14" x14ac:dyDescent="0.25">
      <c r="A809" t="s">
        <v>789</v>
      </c>
      <c r="B809" t="s">
        <v>12</v>
      </c>
      <c r="C809" t="s">
        <v>969</v>
      </c>
      <c r="D809" t="s">
        <v>66</v>
      </c>
      <c r="E809" s="23">
        <f>E808</f>
        <v>28970</v>
      </c>
      <c r="F809" s="23">
        <v>28970</v>
      </c>
      <c r="G809" s="9" t="str">
        <f t="shared" si="103"/>
        <v>Below Minimum</v>
      </c>
      <c r="H809" s="24" t="str">
        <f t="shared" si="104"/>
        <v>₦20,000 - ₦29,999</v>
      </c>
      <c r="I809" t="s">
        <v>9</v>
      </c>
      <c r="J809" t="s">
        <v>17</v>
      </c>
      <c r="K809" s="7">
        <f t="shared" si="105"/>
        <v>0</v>
      </c>
      <c r="L809" s="7">
        <f t="shared" si="106"/>
        <v>0</v>
      </c>
      <c r="M809" s="23">
        <f t="shared" si="107"/>
        <v>0</v>
      </c>
      <c r="N809" s="23">
        <f t="shared" si="108"/>
        <v>28970</v>
      </c>
    </row>
    <row r="810" spans="1:14" x14ac:dyDescent="0.25">
      <c r="A810" t="s">
        <v>790</v>
      </c>
      <c r="B810" t="s">
        <v>12</v>
      </c>
      <c r="C810" t="str">
        <f t="shared" ref="C810:C816" si="112">IF(OR(B810="", ISBLANK(B810)), "Undisclosed", B810)</f>
        <v>Female</v>
      </c>
      <c r="D810" t="s">
        <v>26</v>
      </c>
      <c r="E810" s="23">
        <v>92700</v>
      </c>
      <c r="F810" s="23">
        <v>92700</v>
      </c>
      <c r="G810" s="9" t="str">
        <f t="shared" si="103"/>
        <v>Compliant</v>
      </c>
      <c r="H810" s="24" t="str">
        <f t="shared" si="104"/>
        <v>₦90,000 - ₦99,999</v>
      </c>
      <c r="I810" t="s">
        <v>20</v>
      </c>
      <c r="J810" s="5" t="s">
        <v>27</v>
      </c>
      <c r="K810" s="7">
        <f t="shared" si="105"/>
        <v>3</v>
      </c>
      <c r="L810" s="7">
        <f t="shared" si="106"/>
        <v>0.1</v>
      </c>
      <c r="M810" s="23">
        <f t="shared" si="107"/>
        <v>9270</v>
      </c>
      <c r="N810" s="23">
        <f t="shared" si="108"/>
        <v>101970</v>
      </c>
    </row>
    <row r="811" spans="1:14" x14ac:dyDescent="0.25">
      <c r="A811" t="s">
        <v>791</v>
      </c>
      <c r="B811" t="s">
        <v>12</v>
      </c>
      <c r="C811" t="str">
        <f t="shared" si="112"/>
        <v>Female</v>
      </c>
      <c r="D811" t="s">
        <v>52</v>
      </c>
      <c r="E811" s="23">
        <v>36150</v>
      </c>
      <c r="F811" s="23">
        <v>36150</v>
      </c>
      <c r="G811" s="9" t="str">
        <f t="shared" si="103"/>
        <v>Below Minimum</v>
      </c>
      <c r="H811" s="24" t="str">
        <f t="shared" si="104"/>
        <v>₦30,000 - ₦39,999</v>
      </c>
      <c r="I811" t="s">
        <v>20</v>
      </c>
      <c r="J811" s="5" t="s">
        <v>23</v>
      </c>
      <c r="K811" s="7">
        <f t="shared" si="105"/>
        <v>2</v>
      </c>
      <c r="L811" s="7">
        <f t="shared" si="106"/>
        <v>0.05</v>
      </c>
      <c r="M811" s="23">
        <f t="shared" si="107"/>
        <v>1807.5</v>
      </c>
      <c r="N811" s="23">
        <f t="shared" si="108"/>
        <v>37957.5</v>
      </c>
    </row>
    <row r="812" spans="1:14" x14ac:dyDescent="0.25">
      <c r="A812" t="s">
        <v>768</v>
      </c>
      <c r="B812" t="s">
        <v>12</v>
      </c>
      <c r="C812" t="str">
        <f t="shared" si="112"/>
        <v>Female</v>
      </c>
      <c r="D812" t="s">
        <v>19</v>
      </c>
      <c r="E812" s="23">
        <v>61210</v>
      </c>
      <c r="F812" s="23">
        <v>61210</v>
      </c>
      <c r="G812" s="9" t="str">
        <f t="shared" si="103"/>
        <v>Below Minimum</v>
      </c>
      <c r="H812" s="24" t="str">
        <f t="shared" si="104"/>
        <v>₦60,000 - ₦69,999</v>
      </c>
      <c r="I812" t="s">
        <v>16</v>
      </c>
      <c r="J812" s="5" t="s">
        <v>27</v>
      </c>
      <c r="K812" s="7">
        <f t="shared" si="105"/>
        <v>3</v>
      </c>
      <c r="L812" s="7">
        <f t="shared" si="106"/>
        <v>0.1</v>
      </c>
      <c r="M812" s="23">
        <f t="shared" si="107"/>
        <v>6121</v>
      </c>
      <c r="N812" s="23">
        <f t="shared" si="108"/>
        <v>67331</v>
      </c>
    </row>
    <row r="813" spans="1:14" x14ac:dyDescent="0.25">
      <c r="A813" t="s">
        <v>792</v>
      </c>
      <c r="B813" t="s">
        <v>7</v>
      </c>
      <c r="C813" t="str">
        <f t="shared" si="112"/>
        <v>Male</v>
      </c>
      <c r="D813" t="s">
        <v>52</v>
      </c>
      <c r="E813" s="23">
        <v>52960</v>
      </c>
      <c r="F813" s="23">
        <v>52960</v>
      </c>
      <c r="G813" s="9" t="str">
        <f t="shared" si="103"/>
        <v>Below Minimum</v>
      </c>
      <c r="H813" s="24" t="str">
        <f t="shared" si="104"/>
        <v>₦50,000 - ₦59,999</v>
      </c>
      <c r="I813" t="s">
        <v>9</v>
      </c>
      <c r="J813" s="5" t="s">
        <v>27</v>
      </c>
      <c r="K813" s="7">
        <f t="shared" si="105"/>
        <v>3</v>
      </c>
      <c r="L813" s="7">
        <f t="shared" si="106"/>
        <v>0.1</v>
      </c>
      <c r="M813" s="23">
        <f t="shared" si="107"/>
        <v>5296</v>
      </c>
      <c r="N813" s="23">
        <f t="shared" si="108"/>
        <v>58256</v>
      </c>
    </row>
    <row r="814" spans="1:14" x14ac:dyDescent="0.25">
      <c r="A814" t="s">
        <v>336</v>
      </c>
      <c r="B814" t="s">
        <v>7</v>
      </c>
      <c r="C814" t="str">
        <f t="shared" si="112"/>
        <v>Male</v>
      </c>
      <c r="D814" t="s">
        <v>41</v>
      </c>
      <c r="E814" s="23">
        <v>84170</v>
      </c>
      <c r="F814" s="23">
        <v>84170</v>
      </c>
      <c r="G814" s="9" t="str">
        <f t="shared" si="103"/>
        <v>Below Minimum</v>
      </c>
      <c r="H814" s="24" t="str">
        <f t="shared" si="104"/>
        <v>₦80,000 - ₦89,999</v>
      </c>
      <c r="I814" t="s">
        <v>9</v>
      </c>
      <c r="J814" s="5" t="s">
        <v>17</v>
      </c>
      <c r="K814" s="7">
        <f t="shared" si="105"/>
        <v>0</v>
      </c>
      <c r="L814" s="7">
        <f t="shared" si="106"/>
        <v>0</v>
      </c>
      <c r="M814" s="23">
        <f t="shared" si="107"/>
        <v>0</v>
      </c>
      <c r="N814" s="23">
        <f t="shared" si="108"/>
        <v>84170</v>
      </c>
    </row>
    <row r="815" spans="1:14" x14ac:dyDescent="0.25">
      <c r="A815" t="s">
        <v>793</v>
      </c>
      <c r="B815" t="s">
        <v>12</v>
      </c>
      <c r="C815" t="str">
        <f t="shared" si="112"/>
        <v>Female</v>
      </c>
      <c r="D815" t="s">
        <v>36</v>
      </c>
      <c r="E815" s="23">
        <v>31920</v>
      </c>
      <c r="F815" s="23">
        <v>31920</v>
      </c>
      <c r="G815" s="9" t="str">
        <f t="shared" si="103"/>
        <v>Below Minimum</v>
      </c>
      <c r="H815" s="24" t="str">
        <f t="shared" si="104"/>
        <v>₦30,000 - ₦39,999</v>
      </c>
      <c r="I815" t="s">
        <v>20</v>
      </c>
      <c r="J815" s="5" t="s">
        <v>27</v>
      </c>
      <c r="K815" s="7">
        <f t="shared" si="105"/>
        <v>3</v>
      </c>
      <c r="L815" s="7">
        <f t="shared" si="106"/>
        <v>0.1</v>
      </c>
      <c r="M815" s="23">
        <f t="shared" si="107"/>
        <v>3192</v>
      </c>
      <c r="N815" s="23">
        <f t="shared" si="108"/>
        <v>35112</v>
      </c>
    </row>
    <row r="816" spans="1:14" x14ac:dyDescent="0.25">
      <c r="A816" t="s">
        <v>794</v>
      </c>
      <c r="B816" t="s">
        <v>12</v>
      </c>
      <c r="C816" t="str">
        <f t="shared" si="112"/>
        <v>Female</v>
      </c>
      <c r="D816" t="s">
        <v>36</v>
      </c>
      <c r="E816" s="23">
        <v>104210</v>
      </c>
      <c r="F816" s="23">
        <v>104210</v>
      </c>
      <c r="G816" s="9" t="str">
        <f t="shared" si="103"/>
        <v>Compliant</v>
      </c>
      <c r="H816" s="24" t="str">
        <f t="shared" si="104"/>
        <v>₦100,000 - ₦109,999</v>
      </c>
      <c r="I816" t="s">
        <v>16</v>
      </c>
      <c r="J816" s="5" t="s">
        <v>10</v>
      </c>
      <c r="K816" s="7">
        <f t="shared" si="105"/>
        <v>5</v>
      </c>
      <c r="L816" s="7">
        <f t="shared" si="106"/>
        <v>0.2</v>
      </c>
      <c r="M816" s="23">
        <f t="shared" si="107"/>
        <v>20842</v>
      </c>
      <c r="N816" s="23">
        <f t="shared" si="108"/>
        <v>125052</v>
      </c>
    </row>
    <row r="817" spans="1:14" x14ac:dyDescent="0.25">
      <c r="A817" t="s">
        <v>795</v>
      </c>
      <c r="B817" t="s">
        <v>7</v>
      </c>
      <c r="C817" t="s">
        <v>969</v>
      </c>
      <c r="D817" t="s">
        <v>36</v>
      </c>
      <c r="E817" s="23">
        <f>E816</f>
        <v>104210</v>
      </c>
      <c r="F817" s="23">
        <v>104210</v>
      </c>
      <c r="G817" s="9" t="str">
        <f t="shared" si="103"/>
        <v>Compliant</v>
      </c>
      <c r="H817" s="24" t="str">
        <f t="shared" si="104"/>
        <v>₦100,000 - ₦109,999</v>
      </c>
      <c r="I817" t="s">
        <v>20</v>
      </c>
      <c r="J817" t="s">
        <v>14</v>
      </c>
      <c r="K817" s="7">
        <f t="shared" si="105"/>
        <v>4</v>
      </c>
      <c r="L817" s="7">
        <f t="shared" si="106"/>
        <v>0.15</v>
      </c>
      <c r="M817" s="23">
        <f t="shared" si="107"/>
        <v>15631.5</v>
      </c>
      <c r="N817" s="23">
        <f t="shared" si="108"/>
        <v>119841.5</v>
      </c>
    </row>
    <row r="818" spans="1:14" x14ac:dyDescent="0.25">
      <c r="A818" t="s">
        <v>358</v>
      </c>
      <c r="B818" t="s">
        <v>12</v>
      </c>
      <c r="C818" t="str">
        <f t="shared" ref="C818:C831" si="113">IF(OR(B818="", ISBLANK(B818)), "Undisclosed", B818)</f>
        <v>Female</v>
      </c>
      <c r="D818" t="s">
        <v>36</v>
      </c>
      <c r="E818" s="23">
        <v>38440</v>
      </c>
      <c r="F818" s="23">
        <v>38440</v>
      </c>
      <c r="G818" s="9" t="str">
        <f t="shared" si="103"/>
        <v>Below Minimum</v>
      </c>
      <c r="H818" s="24" t="str">
        <f t="shared" si="104"/>
        <v>₦30,000 - ₦39,999</v>
      </c>
      <c r="I818" t="s">
        <v>16</v>
      </c>
      <c r="J818" s="5" t="s">
        <v>23</v>
      </c>
      <c r="K818" s="7">
        <f t="shared" si="105"/>
        <v>2</v>
      </c>
      <c r="L818" s="7">
        <f t="shared" si="106"/>
        <v>0.05</v>
      </c>
      <c r="M818" s="23">
        <f t="shared" si="107"/>
        <v>1922</v>
      </c>
      <c r="N818" s="23">
        <f t="shared" si="108"/>
        <v>40362</v>
      </c>
    </row>
    <row r="819" spans="1:14" x14ac:dyDescent="0.25">
      <c r="A819" t="s">
        <v>771</v>
      </c>
      <c r="B819" t="s">
        <v>12</v>
      </c>
      <c r="C819" t="str">
        <f t="shared" si="113"/>
        <v>Female</v>
      </c>
      <c r="D819" t="s">
        <v>13</v>
      </c>
      <c r="E819" s="23">
        <v>114430</v>
      </c>
      <c r="F819" s="23">
        <v>114430</v>
      </c>
      <c r="G819" s="9" t="str">
        <f t="shared" si="103"/>
        <v>Compliant</v>
      </c>
      <c r="H819" s="24" t="str">
        <f t="shared" si="104"/>
        <v>₦110,000 - ₦119,999</v>
      </c>
      <c r="I819" t="s">
        <v>20</v>
      </c>
      <c r="J819" s="5" t="s">
        <v>10</v>
      </c>
      <c r="K819" s="7">
        <f t="shared" si="105"/>
        <v>5</v>
      </c>
      <c r="L819" s="7">
        <f t="shared" si="106"/>
        <v>0.2</v>
      </c>
      <c r="M819" s="23">
        <f t="shared" si="107"/>
        <v>22886</v>
      </c>
      <c r="N819" s="23">
        <f t="shared" si="108"/>
        <v>137316</v>
      </c>
    </row>
    <row r="820" spans="1:14" x14ac:dyDescent="0.25">
      <c r="A820" t="s">
        <v>357</v>
      </c>
      <c r="B820" t="s">
        <v>7</v>
      </c>
      <c r="C820" t="str">
        <f t="shared" si="113"/>
        <v>Male</v>
      </c>
      <c r="D820" t="s">
        <v>36</v>
      </c>
      <c r="E820" s="23">
        <v>104340</v>
      </c>
      <c r="F820" s="23">
        <v>104340</v>
      </c>
      <c r="G820" s="9" t="str">
        <f t="shared" si="103"/>
        <v>Compliant</v>
      </c>
      <c r="H820" s="24" t="str">
        <f t="shared" si="104"/>
        <v>₦100,000 - ₦109,999</v>
      </c>
      <c r="I820" t="s">
        <v>20</v>
      </c>
      <c r="J820" s="5" t="s">
        <v>23</v>
      </c>
      <c r="K820" s="7">
        <f t="shared" si="105"/>
        <v>2</v>
      </c>
      <c r="L820" s="7">
        <f t="shared" si="106"/>
        <v>0.05</v>
      </c>
      <c r="M820" s="23">
        <f t="shared" si="107"/>
        <v>5217</v>
      </c>
      <c r="N820" s="23">
        <f t="shared" si="108"/>
        <v>109557</v>
      </c>
    </row>
    <row r="821" spans="1:14" x14ac:dyDescent="0.25">
      <c r="A821" t="s">
        <v>796</v>
      </c>
      <c r="B821" t="s">
        <v>7</v>
      </c>
      <c r="C821" t="str">
        <f t="shared" si="113"/>
        <v>Male</v>
      </c>
      <c r="D821" t="s">
        <v>66</v>
      </c>
      <c r="E821" s="23">
        <v>40750</v>
      </c>
      <c r="F821" s="23">
        <v>40750</v>
      </c>
      <c r="G821" s="9" t="str">
        <f t="shared" si="103"/>
        <v>Below Minimum</v>
      </c>
      <c r="H821" s="24" t="str">
        <f t="shared" si="104"/>
        <v>₦40,000 - ₦49,999</v>
      </c>
      <c r="I821" t="s">
        <v>9</v>
      </c>
      <c r="J821" s="5" t="s">
        <v>50</v>
      </c>
      <c r="K821" s="7">
        <f t="shared" si="105"/>
        <v>1</v>
      </c>
      <c r="L821" s="7">
        <f t="shared" si="106"/>
        <v>0.02</v>
      </c>
      <c r="M821" s="23">
        <f t="shared" si="107"/>
        <v>815</v>
      </c>
      <c r="N821" s="23">
        <f t="shared" si="108"/>
        <v>41565</v>
      </c>
    </row>
    <row r="822" spans="1:14" x14ac:dyDescent="0.25">
      <c r="A822" t="s">
        <v>797</v>
      </c>
      <c r="B822" t="s">
        <v>12</v>
      </c>
      <c r="C822" t="str">
        <f t="shared" si="113"/>
        <v>Female</v>
      </c>
      <c r="D822" t="s">
        <v>41</v>
      </c>
      <c r="E822" s="23">
        <v>98020</v>
      </c>
      <c r="F822" s="23">
        <v>98020</v>
      </c>
      <c r="G822" s="9" t="str">
        <f t="shared" si="103"/>
        <v>Compliant</v>
      </c>
      <c r="H822" s="24" t="str">
        <f t="shared" si="104"/>
        <v>₦90,000 - ₦99,999</v>
      </c>
      <c r="I822" t="s">
        <v>16</v>
      </c>
      <c r="J822" s="5" t="s">
        <v>10</v>
      </c>
      <c r="K822" s="7">
        <f t="shared" si="105"/>
        <v>5</v>
      </c>
      <c r="L822" s="7">
        <f t="shared" si="106"/>
        <v>0.2</v>
      </c>
      <c r="M822" s="23">
        <f t="shared" si="107"/>
        <v>19604</v>
      </c>
      <c r="N822" s="23">
        <f t="shared" si="108"/>
        <v>117624</v>
      </c>
    </row>
    <row r="823" spans="1:14" x14ac:dyDescent="0.25">
      <c r="A823" t="s">
        <v>798</v>
      </c>
      <c r="B823" t="s">
        <v>12</v>
      </c>
      <c r="C823" t="str">
        <f t="shared" si="113"/>
        <v>Female</v>
      </c>
      <c r="D823" t="s">
        <v>8</v>
      </c>
      <c r="E823" s="23">
        <v>96620</v>
      </c>
      <c r="F823" s="23">
        <v>96620</v>
      </c>
      <c r="G823" s="9" t="str">
        <f t="shared" si="103"/>
        <v>Compliant</v>
      </c>
      <c r="H823" s="24" t="str">
        <f t="shared" si="104"/>
        <v>₦90,000 - ₦99,999</v>
      </c>
      <c r="I823" t="s">
        <v>9</v>
      </c>
      <c r="J823" s="5" t="s">
        <v>23</v>
      </c>
      <c r="K823" s="7">
        <f t="shared" si="105"/>
        <v>2</v>
      </c>
      <c r="L823" s="7">
        <f t="shared" si="106"/>
        <v>0.05</v>
      </c>
      <c r="M823" s="23">
        <f t="shared" si="107"/>
        <v>4831</v>
      </c>
      <c r="N823" s="23">
        <f t="shared" si="108"/>
        <v>101451</v>
      </c>
    </row>
    <row r="824" spans="1:14" x14ac:dyDescent="0.25">
      <c r="A824" t="s">
        <v>799</v>
      </c>
      <c r="B824" t="s">
        <v>7</v>
      </c>
      <c r="C824" t="str">
        <f t="shared" si="113"/>
        <v>Male</v>
      </c>
      <c r="D824" t="s">
        <v>49</v>
      </c>
      <c r="E824" s="23">
        <v>40400</v>
      </c>
      <c r="F824" s="23">
        <v>40400</v>
      </c>
      <c r="G824" s="9" t="str">
        <f t="shared" si="103"/>
        <v>Below Minimum</v>
      </c>
      <c r="H824" s="24" t="str">
        <f t="shared" si="104"/>
        <v>₦40,000 - ₦49,999</v>
      </c>
      <c r="I824" t="s">
        <v>16</v>
      </c>
      <c r="J824" s="5" t="s">
        <v>10</v>
      </c>
      <c r="K824" s="7">
        <f t="shared" si="105"/>
        <v>5</v>
      </c>
      <c r="L824" s="7">
        <f t="shared" si="106"/>
        <v>0.2</v>
      </c>
      <c r="M824" s="23">
        <f t="shared" si="107"/>
        <v>8080</v>
      </c>
      <c r="N824" s="23">
        <f t="shared" si="108"/>
        <v>48480</v>
      </c>
    </row>
    <row r="825" spans="1:14" x14ac:dyDescent="0.25">
      <c r="A825" t="s">
        <v>800</v>
      </c>
      <c r="B825" t="s">
        <v>7</v>
      </c>
      <c r="C825" t="str">
        <f t="shared" si="113"/>
        <v>Male</v>
      </c>
      <c r="D825" t="s">
        <v>36</v>
      </c>
      <c r="E825" s="23">
        <v>81220</v>
      </c>
      <c r="F825" s="23">
        <v>81220</v>
      </c>
      <c r="G825" s="9" t="str">
        <f t="shared" si="103"/>
        <v>Below Minimum</v>
      </c>
      <c r="H825" s="24" t="str">
        <f t="shared" si="104"/>
        <v>₦80,000 - ₦89,999</v>
      </c>
      <c r="I825" t="s">
        <v>9</v>
      </c>
      <c r="J825" s="5" t="s">
        <v>23</v>
      </c>
      <c r="K825" s="7">
        <f t="shared" si="105"/>
        <v>2</v>
      </c>
      <c r="L825" s="7">
        <f t="shared" si="106"/>
        <v>0.05</v>
      </c>
      <c r="M825" s="23">
        <f t="shared" si="107"/>
        <v>4061</v>
      </c>
      <c r="N825" s="23">
        <f t="shared" si="108"/>
        <v>85281</v>
      </c>
    </row>
    <row r="826" spans="1:14" x14ac:dyDescent="0.25">
      <c r="A826" t="s">
        <v>801</v>
      </c>
      <c r="B826" t="s">
        <v>7</v>
      </c>
      <c r="C826" t="str">
        <f t="shared" si="113"/>
        <v>Male</v>
      </c>
      <c r="D826" t="s">
        <v>41</v>
      </c>
      <c r="E826" s="23">
        <v>33840</v>
      </c>
      <c r="F826" s="23">
        <v>33840</v>
      </c>
      <c r="G826" s="9" t="str">
        <f t="shared" si="103"/>
        <v>Below Minimum</v>
      </c>
      <c r="H826" s="24" t="str">
        <f t="shared" si="104"/>
        <v>₦30,000 - ₦39,999</v>
      </c>
      <c r="I826" t="s">
        <v>9</v>
      </c>
      <c r="J826" s="5" t="s">
        <v>17</v>
      </c>
      <c r="K826" s="7">
        <f t="shared" si="105"/>
        <v>0</v>
      </c>
      <c r="L826" s="7">
        <f t="shared" si="106"/>
        <v>0</v>
      </c>
      <c r="M826" s="23">
        <f t="shared" si="107"/>
        <v>0</v>
      </c>
      <c r="N826" s="23">
        <f t="shared" si="108"/>
        <v>33840</v>
      </c>
    </row>
    <row r="827" spans="1:14" x14ac:dyDescent="0.25">
      <c r="A827" t="s">
        <v>802</v>
      </c>
      <c r="B827" t="s">
        <v>7</v>
      </c>
      <c r="C827" t="str">
        <f t="shared" si="113"/>
        <v>Male</v>
      </c>
      <c r="D827" t="s">
        <v>49</v>
      </c>
      <c r="E827" s="23">
        <v>75880</v>
      </c>
      <c r="F827" s="23">
        <v>75880</v>
      </c>
      <c r="G827" s="9" t="str">
        <f t="shared" si="103"/>
        <v>Below Minimum</v>
      </c>
      <c r="H827" s="24" t="str">
        <f t="shared" si="104"/>
        <v>₦70,000 - ₦79,999</v>
      </c>
      <c r="I827" t="s">
        <v>9</v>
      </c>
      <c r="J827" s="5" t="s">
        <v>27</v>
      </c>
      <c r="K827" s="7">
        <f t="shared" si="105"/>
        <v>3</v>
      </c>
      <c r="L827" s="7">
        <f t="shared" si="106"/>
        <v>0.1</v>
      </c>
      <c r="M827" s="23">
        <f t="shared" si="107"/>
        <v>7588</v>
      </c>
      <c r="N827" s="23">
        <f t="shared" si="108"/>
        <v>83468</v>
      </c>
    </row>
    <row r="828" spans="1:14" x14ac:dyDescent="0.25">
      <c r="A828" t="s">
        <v>803</v>
      </c>
      <c r="B828" t="s">
        <v>7</v>
      </c>
      <c r="C828" t="str">
        <f t="shared" si="113"/>
        <v>Male</v>
      </c>
      <c r="D828" t="s">
        <v>13</v>
      </c>
      <c r="E828" s="23">
        <v>81380</v>
      </c>
      <c r="F828" s="23">
        <v>81380</v>
      </c>
      <c r="G828" s="9" t="str">
        <f t="shared" si="103"/>
        <v>Below Minimum</v>
      </c>
      <c r="H828" s="24" t="str">
        <f t="shared" si="104"/>
        <v>₦80,000 - ₦89,999</v>
      </c>
      <c r="I828" t="s">
        <v>9</v>
      </c>
      <c r="J828" s="5" t="s">
        <v>17</v>
      </c>
      <c r="K828" s="7">
        <f t="shared" si="105"/>
        <v>0</v>
      </c>
      <c r="L828" s="7">
        <f t="shared" si="106"/>
        <v>0</v>
      </c>
      <c r="M828" s="23">
        <f t="shared" si="107"/>
        <v>0</v>
      </c>
      <c r="N828" s="23">
        <f t="shared" si="108"/>
        <v>81380</v>
      </c>
    </row>
    <row r="829" spans="1:14" x14ac:dyDescent="0.25">
      <c r="A829" t="s">
        <v>804</v>
      </c>
      <c r="B829" t="s">
        <v>7</v>
      </c>
      <c r="C829" t="str">
        <f t="shared" si="113"/>
        <v>Male</v>
      </c>
      <c r="D829" t="s">
        <v>49</v>
      </c>
      <c r="E829" s="23">
        <v>71490</v>
      </c>
      <c r="F829" s="23">
        <v>71490</v>
      </c>
      <c r="G829" s="9" t="str">
        <f t="shared" si="103"/>
        <v>Below Minimum</v>
      </c>
      <c r="H829" s="24" t="str">
        <f t="shared" si="104"/>
        <v>₦70,000 - ₦79,999</v>
      </c>
      <c r="I829" t="s">
        <v>16</v>
      </c>
      <c r="J829" s="5" t="s">
        <v>17</v>
      </c>
      <c r="K829" s="7">
        <f t="shared" si="105"/>
        <v>0</v>
      </c>
      <c r="L829" s="7">
        <f t="shared" si="106"/>
        <v>0</v>
      </c>
      <c r="M829" s="23">
        <f t="shared" si="107"/>
        <v>0</v>
      </c>
      <c r="N829" s="23">
        <f t="shared" si="108"/>
        <v>71490</v>
      </c>
    </row>
    <row r="830" spans="1:14" x14ac:dyDescent="0.25">
      <c r="A830" t="s">
        <v>805</v>
      </c>
      <c r="B830" t="s">
        <v>12</v>
      </c>
      <c r="C830" t="str">
        <f t="shared" si="113"/>
        <v>Female</v>
      </c>
      <c r="D830" t="s">
        <v>36</v>
      </c>
      <c r="E830" s="23">
        <v>91930</v>
      </c>
      <c r="F830" s="23">
        <v>91930</v>
      </c>
      <c r="G830" s="9" t="str">
        <f t="shared" si="103"/>
        <v>Compliant</v>
      </c>
      <c r="H830" s="24" t="str">
        <f t="shared" si="104"/>
        <v>₦90,000 - ₦99,999</v>
      </c>
      <c r="I830" t="s">
        <v>20</v>
      </c>
      <c r="J830" s="5" t="s">
        <v>27</v>
      </c>
      <c r="K830" s="7">
        <f t="shared" si="105"/>
        <v>3</v>
      </c>
      <c r="L830" s="7">
        <f t="shared" si="106"/>
        <v>0.1</v>
      </c>
      <c r="M830" s="23">
        <f t="shared" si="107"/>
        <v>9193</v>
      </c>
      <c r="N830" s="23">
        <f t="shared" si="108"/>
        <v>101123</v>
      </c>
    </row>
    <row r="831" spans="1:14" x14ac:dyDescent="0.25">
      <c r="A831" t="s">
        <v>806</v>
      </c>
      <c r="B831" t="s">
        <v>12</v>
      </c>
      <c r="C831" t="str">
        <f t="shared" si="113"/>
        <v>Female</v>
      </c>
      <c r="D831" t="s">
        <v>13</v>
      </c>
      <c r="E831" s="23">
        <v>107790</v>
      </c>
      <c r="F831" s="23">
        <v>107790</v>
      </c>
      <c r="G831" s="9" t="str">
        <f t="shared" si="103"/>
        <v>Compliant</v>
      </c>
      <c r="H831" s="24" t="str">
        <f t="shared" si="104"/>
        <v>₦100,000 - ₦109,999</v>
      </c>
      <c r="I831" t="s">
        <v>20</v>
      </c>
      <c r="J831" s="5" t="s">
        <v>27</v>
      </c>
      <c r="K831" s="7">
        <f t="shared" si="105"/>
        <v>3</v>
      </c>
      <c r="L831" s="7">
        <f t="shared" si="106"/>
        <v>0.1</v>
      </c>
      <c r="M831" s="23">
        <f t="shared" si="107"/>
        <v>10779</v>
      </c>
      <c r="N831" s="23">
        <f t="shared" si="108"/>
        <v>118569</v>
      </c>
    </row>
    <row r="832" spans="1:14" x14ac:dyDescent="0.25">
      <c r="A832" t="s">
        <v>807</v>
      </c>
      <c r="B832" t="s">
        <v>7</v>
      </c>
      <c r="C832" t="s">
        <v>969</v>
      </c>
      <c r="D832" t="s">
        <v>30</v>
      </c>
      <c r="E832" s="23">
        <f>E831</f>
        <v>107790</v>
      </c>
      <c r="F832" s="23">
        <v>107790</v>
      </c>
      <c r="G832" s="9" t="str">
        <f t="shared" si="103"/>
        <v>Compliant</v>
      </c>
      <c r="H832" s="24" t="str">
        <f t="shared" si="104"/>
        <v>₦100,000 - ₦109,999</v>
      </c>
      <c r="I832" t="s">
        <v>20</v>
      </c>
      <c r="J832" t="s">
        <v>10</v>
      </c>
      <c r="K832" s="7">
        <f t="shared" si="105"/>
        <v>5</v>
      </c>
      <c r="L832" s="7">
        <f t="shared" si="106"/>
        <v>0.2</v>
      </c>
      <c r="M832" s="23">
        <f t="shared" si="107"/>
        <v>21558</v>
      </c>
      <c r="N832" s="23">
        <f t="shared" si="108"/>
        <v>129348</v>
      </c>
    </row>
    <row r="833" spans="1:14" x14ac:dyDescent="0.25">
      <c r="A833" t="s">
        <v>808</v>
      </c>
      <c r="B833" t="s">
        <v>12</v>
      </c>
      <c r="C833" t="str">
        <f>IF(OR(B833="", ISBLANK(B833)), "Undisclosed", B833)</f>
        <v>Female</v>
      </c>
      <c r="D833" t="s">
        <v>36</v>
      </c>
      <c r="E833" s="23">
        <v>69970</v>
      </c>
      <c r="F833" s="23">
        <v>69970</v>
      </c>
      <c r="G833" s="9" t="str">
        <f t="shared" si="103"/>
        <v>Below Minimum</v>
      </c>
      <c r="H833" s="24" t="str">
        <f t="shared" si="104"/>
        <v>₦60,000 - ₦69,999</v>
      </c>
      <c r="I833" t="s">
        <v>16</v>
      </c>
      <c r="J833" s="5" t="s">
        <v>27</v>
      </c>
      <c r="K833" s="7">
        <f t="shared" si="105"/>
        <v>3</v>
      </c>
      <c r="L833" s="7">
        <f t="shared" si="106"/>
        <v>0.1</v>
      </c>
      <c r="M833" s="23">
        <f t="shared" si="107"/>
        <v>6997</v>
      </c>
      <c r="N833" s="23">
        <f t="shared" si="108"/>
        <v>76967</v>
      </c>
    </row>
    <row r="834" spans="1:14" x14ac:dyDescent="0.25">
      <c r="A834" t="s">
        <v>190</v>
      </c>
      <c r="B834" t="s">
        <v>12</v>
      </c>
      <c r="C834" t="str">
        <f>IF(OR(B834="", ISBLANK(B834)), "Undisclosed", B834)</f>
        <v>Female</v>
      </c>
      <c r="D834" t="s">
        <v>13</v>
      </c>
      <c r="E834" s="23">
        <v>44300</v>
      </c>
      <c r="F834" s="23">
        <v>44300</v>
      </c>
      <c r="G834" s="9" t="str">
        <f t="shared" si="103"/>
        <v>Below Minimum</v>
      </c>
      <c r="H834" s="24" t="str">
        <f t="shared" si="104"/>
        <v>₦40,000 - ₦49,999</v>
      </c>
      <c r="I834" t="s">
        <v>9</v>
      </c>
      <c r="J834" s="5" t="s">
        <v>23</v>
      </c>
      <c r="K834" s="7">
        <f t="shared" si="105"/>
        <v>2</v>
      </c>
      <c r="L834" s="7">
        <f t="shared" si="106"/>
        <v>0.05</v>
      </c>
      <c r="M834" s="23">
        <f t="shared" si="107"/>
        <v>2215</v>
      </c>
      <c r="N834" s="23">
        <f t="shared" si="108"/>
        <v>46515</v>
      </c>
    </row>
    <row r="835" spans="1:14" x14ac:dyDescent="0.25">
      <c r="A835" t="s">
        <v>809</v>
      </c>
      <c r="B835" t="s">
        <v>12</v>
      </c>
      <c r="C835" t="str">
        <f>IF(OR(B835="", ISBLANK(B835)), "Undisclosed", B835)</f>
        <v>Female</v>
      </c>
      <c r="D835" t="s">
        <v>52</v>
      </c>
      <c r="E835" s="23">
        <v>114180</v>
      </c>
      <c r="F835" s="23">
        <v>114180</v>
      </c>
      <c r="G835" s="9" t="str">
        <f t="shared" ref="G835:G898" si="114">IF(F835&gt;=90000, "Compliant", "Below Minimum")</f>
        <v>Compliant</v>
      </c>
      <c r="H835" s="24" t="str">
        <f t="shared" ref="H835:H898" si="115">TEXT(INT(F835/10000)*10000,"₦#,##0") &amp; " - " &amp; TEXT(INT(F835/10000)*10000 + 9999,"₦#,##0")</f>
        <v>₦110,000 - ₦119,999</v>
      </c>
      <c r="I835" t="s">
        <v>9</v>
      </c>
      <c r="J835" s="5" t="s">
        <v>10</v>
      </c>
      <c r="K835" s="7">
        <f t="shared" ref="K835:K898" si="116">IF(J835="Very Good", 5,
 IF(J835="Good", 4,
 IF(J835="Average", 3,
 IF(J835="Poor", 2, IF(J835="Very Poor", 1, IF(J835="Not Rated", 0))))))</f>
        <v>5</v>
      </c>
      <c r="L835" s="7">
        <f t="shared" ref="L835:L898" si="117">IF(K835=5, 0.2,
 IF(K835=4, 0.15,
 IF(K835=3, 0.1,
 IF(K835=2, 0.05,
 IF(K835=1, 0.02, IF(K835=0, 0))))))</f>
        <v>0.2</v>
      </c>
      <c r="M835" s="23">
        <f t="shared" ref="M835:M898" si="118">F835*L835</f>
        <v>22836</v>
      </c>
      <c r="N835" s="23">
        <f t="shared" ref="N835:N898" si="119">F835+M835</f>
        <v>137016</v>
      </c>
    </row>
    <row r="836" spans="1:14" x14ac:dyDescent="0.25">
      <c r="A836" t="s">
        <v>810</v>
      </c>
      <c r="B836" t="s">
        <v>7</v>
      </c>
      <c r="C836" t="str">
        <f>IF(OR(B836="", ISBLANK(B836)), "Undisclosed", B836)</f>
        <v>Male</v>
      </c>
      <c r="D836" t="s">
        <v>26</v>
      </c>
      <c r="E836" s="23">
        <v>85330</v>
      </c>
      <c r="F836" s="23">
        <v>85330</v>
      </c>
      <c r="G836" s="9" t="str">
        <f t="shared" si="114"/>
        <v>Below Minimum</v>
      </c>
      <c r="H836" s="24" t="str">
        <f t="shared" si="115"/>
        <v>₦80,000 - ₦89,999</v>
      </c>
      <c r="I836" t="s">
        <v>16</v>
      </c>
      <c r="J836" s="5" t="s">
        <v>27</v>
      </c>
      <c r="K836" s="7">
        <f t="shared" si="116"/>
        <v>3</v>
      </c>
      <c r="L836" s="7">
        <f t="shared" si="117"/>
        <v>0.1</v>
      </c>
      <c r="M836" s="23">
        <f t="shared" si="118"/>
        <v>8533</v>
      </c>
      <c r="N836" s="23">
        <f t="shared" si="119"/>
        <v>93863</v>
      </c>
    </row>
    <row r="837" spans="1:14" x14ac:dyDescent="0.25">
      <c r="A837" t="s">
        <v>811</v>
      </c>
      <c r="B837" t="s">
        <v>12</v>
      </c>
      <c r="C837" t="s">
        <v>969</v>
      </c>
      <c r="D837" t="s">
        <v>979</v>
      </c>
      <c r="E837" s="23">
        <v>65130</v>
      </c>
      <c r="F837" s="23">
        <v>65130</v>
      </c>
      <c r="G837" s="9" t="str">
        <f t="shared" si="114"/>
        <v>Below Minimum</v>
      </c>
      <c r="H837" s="24" t="str">
        <f t="shared" si="115"/>
        <v>₦60,000 - ₦69,999</v>
      </c>
      <c r="I837" t="s">
        <v>16</v>
      </c>
      <c r="J837" t="s">
        <v>27</v>
      </c>
      <c r="K837" s="7">
        <f t="shared" si="116"/>
        <v>3</v>
      </c>
      <c r="L837" s="7">
        <f t="shared" si="117"/>
        <v>0.1</v>
      </c>
      <c r="M837" s="23">
        <f t="shared" si="118"/>
        <v>6513</v>
      </c>
      <c r="N837" s="23">
        <f t="shared" si="119"/>
        <v>71643</v>
      </c>
    </row>
    <row r="838" spans="1:14" x14ac:dyDescent="0.25">
      <c r="A838" t="s">
        <v>812</v>
      </c>
      <c r="B838" t="s">
        <v>12</v>
      </c>
      <c r="C838" t="str">
        <f t="shared" ref="C838:C851" si="120">IF(OR(B838="", ISBLANK(B838)), "Undisclosed", B838)</f>
        <v>Female</v>
      </c>
      <c r="D838" t="s">
        <v>8</v>
      </c>
      <c r="E838" s="23">
        <v>36820</v>
      </c>
      <c r="F838" s="23">
        <v>36820</v>
      </c>
      <c r="G838" s="9" t="str">
        <f t="shared" si="114"/>
        <v>Below Minimum</v>
      </c>
      <c r="H838" s="24" t="str">
        <f t="shared" si="115"/>
        <v>₦30,000 - ₦39,999</v>
      </c>
      <c r="I838" t="s">
        <v>16</v>
      </c>
      <c r="J838" s="5" t="s">
        <v>14</v>
      </c>
      <c r="K838" s="7">
        <f t="shared" si="116"/>
        <v>4</v>
      </c>
      <c r="L838" s="7">
        <f t="shared" si="117"/>
        <v>0.15</v>
      </c>
      <c r="M838" s="23">
        <f t="shared" si="118"/>
        <v>5523</v>
      </c>
      <c r="N838" s="23">
        <f t="shared" si="119"/>
        <v>42343</v>
      </c>
    </row>
    <row r="839" spans="1:14" x14ac:dyDescent="0.25">
      <c r="A839" t="s">
        <v>813</v>
      </c>
      <c r="B839" t="s">
        <v>7</v>
      </c>
      <c r="C839" t="str">
        <f t="shared" si="120"/>
        <v>Male</v>
      </c>
      <c r="D839" t="s">
        <v>66</v>
      </c>
      <c r="E839" s="23">
        <v>116890</v>
      </c>
      <c r="F839" s="23">
        <v>116890</v>
      </c>
      <c r="G839" s="9" t="str">
        <f t="shared" si="114"/>
        <v>Compliant</v>
      </c>
      <c r="H839" s="24" t="str">
        <f t="shared" si="115"/>
        <v>₦110,000 - ₦119,999</v>
      </c>
      <c r="I839" t="s">
        <v>20</v>
      </c>
      <c r="J839" s="5" t="s">
        <v>27</v>
      </c>
      <c r="K839" s="7">
        <f t="shared" si="116"/>
        <v>3</v>
      </c>
      <c r="L839" s="7">
        <f t="shared" si="117"/>
        <v>0.1</v>
      </c>
      <c r="M839" s="23">
        <f t="shared" si="118"/>
        <v>11689</v>
      </c>
      <c r="N839" s="23">
        <f t="shared" si="119"/>
        <v>128579</v>
      </c>
    </row>
    <row r="840" spans="1:14" x14ac:dyDescent="0.25">
      <c r="A840" t="s">
        <v>814</v>
      </c>
      <c r="B840" t="s">
        <v>7</v>
      </c>
      <c r="C840" t="str">
        <f t="shared" si="120"/>
        <v>Male</v>
      </c>
      <c r="D840" t="s">
        <v>49</v>
      </c>
      <c r="E840" s="23">
        <v>78710</v>
      </c>
      <c r="F840" s="23">
        <v>78710</v>
      </c>
      <c r="G840" s="9" t="str">
        <f t="shared" si="114"/>
        <v>Below Minimum</v>
      </c>
      <c r="H840" s="24" t="str">
        <f t="shared" si="115"/>
        <v>₦70,000 - ₦79,999</v>
      </c>
      <c r="I840" t="s">
        <v>20</v>
      </c>
      <c r="J840" s="5" t="s">
        <v>23</v>
      </c>
      <c r="K840" s="7">
        <f t="shared" si="116"/>
        <v>2</v>
      </c>
      <c r="L840" s="7">
        <f t="shared" si="117"/>
        <v>0.05</v>
      </c>
      <c r="M840" s="23">
        <f t="shared" si="118"/>
        <v>3935.5</v>
      </c>
      <c r="N840" s="23">
        <f t="shared" si="119"/>
        <v>82645.5</v>
      </c>
    </row>
    <row r="841" spans="1:14" x14ac:dyDescent="0.25">
      <c r="A841" t="s">
        <v>815</v>
      </c>
      <c r="B841" t="s">
        <v>12</v>
      </c>
      <c r="C841" t="str">
        <f t="shared" si="120"/>
        <v>Female</v>
      </c>
      <c r="D841" t="s">
        <v>52</v>
      </c>
      <c r="E841" s="23">
        <v>86470</v>
      </c>
      <c r="F841" s="23">
        <v>86470</v>
      </c>
      <c r="G841" s="9" t="str">
        <f t="shared" si="114"/>
        <v>Below Minimum</v>
      </c>
      <c r="H841" s="24" t="str">
        <f t="shared" si="115"/>
        <v>₦80,000 - ₦89,999</v>
      </c>
      <c r="I841" t="s">
        <v>20</v>
      </c>
      <c r="J841" s="5" t="s">
        <v>27</v>
      </c>
      <c r="K841" s="7">
        <f t="shared" si="116"/>
        <v>3</v>
      </c>
      <c r="L841" s="7">
        <f t="shared" si="117"/>
        <v>0.1</v>
      </c>
      <c r="M841" s="23">
        <f t="shared" si="118"/>
        <v>8647</v>
      </c>
      <c r="N841" s="23">
        <f t="shared" si="119"/>
        <v>95117</v>
      </c>
    </row>
    <row r="842" spans="1:14" x14ac:dyDescent="0.25">
      <c r="A842" t="s">
        <v>536</v>
      </c>
      <c r="B842" t="s">
        <v>12</v>
      </c>
      <c r="C842" t="str">
        <f t="shared" si="120"/>
        <v>Female</v>
      </c>
      <c r="D842" t="s">
        <v>49</v>
      </c>
      <c r="E842" s="23">
        <v>35980</v>
      </c>
      <c r="F842" s="23">
        <v>35980</v>
      </c>
      <c r="G842" s="9" t="str">
        <f t="shared" si="114"/>
        <v>Below Minimum</v>
      </c>
      <c r="H842" s="24" t="str">
        <f t="shared" si="115"/>
        <v>₦30,000 - ₦39,999</v>
      </c>
      <c r="I842" t="s">
        <v>9</v>
      </c>
      <c r="J842" s="5" t="s">
        <v>14</v>
      </c>
      <c r="K842" s="7">
        <f t="shared" si="116"/>
        <v>4</v>
      </c>
      <c r="L842" s="7">
        <f t="shared" si="117"/>
        <v>0.15</v>
      </c>
      <c r="M842" s="23">
        <f t="shared" si="118"/>
        <v>5397</v>
      </c>
      <c r="N842" s="23">
        <f t="shared" si="119"/>
        <v>41377</v>
      </c>
    </row>
    <row r="843" spans="1:14" x14ac:dyDescent="0.25">
      <c r="A843" t="s">
        <v>816</v>
      </c>
      <c r="B843" t="s">
        <v>12</v>
      </c>
      <c r="C843" t="str">
        <f t="shared" si="120"/>
        <v>Female</v>
      </c>
      <c r="D843" t="s">
        <v>22</v>
      </c>
      <c r="E843" s="23">
        <v>77110</v>
      </c>
      <c r="F843" s="23">
        <v>77110</v>
      </c>
      <c r="G843" s="9" t="str">
        <f t="shared" si="114"/>
        <v>Below Minimum</v>
      </c>
      <c r="H843" s="24" t="str">
        <f t="shared" si="115"/>
        <v>₦70,000 - ₦79,999</v>
      </c>
      <c r="I843" t="s">
        <v>16</v>
      </c>
      <c r="J843" s="5" t="s">
        <v>27</v>
      </c>
      <c r="K843" s="7">
        <f t="shared" si="116"/>
        <v>3</v>
      </c>
      <c r="L843" s="7">
        <f t="shared" si="117"/>
        <v>0.1</v>
      </c>
      <c r="M843" s="23">
        <f t="shared" si="118"/>
        <v>7711</v>
      </c>
      <c r="N843" s="23">
        <f t="shared" si="119"/>
        <v>84821</v>
      </c>
    </row>
    <row r="844" spans="1:14" x14ac:dyDescent="0.25">
      <c r="A844" t="s">
        <v>817</v>
      </c>
      <c r="B844" t="s">
        <v>12</v>
      </c>
      <c r="C844" t="str">
        <f t="shared" si="120"/>
        <v>Female</v>
      </c>
      <c r="D844" t="s">
        <v>36</v>
      </c>
      <c r="E844" s="23">
        <v>86570</v>
      </c>
      <c r="F844" s="23">
        <v>86570</v>
      </c>
      <c r="G844" s="9" t="str">
        <f t="shared" si="114"/>
        <v>Below Minimum</v>
      </c>
      <c r="H844" s="24" t="str">
        <f t="shared" si="115"/>
        <v>₦80,000 - ₦89,999</v>
      </c>
      <c r="I844" t="s">
        <v>20</v>
      </c>
      <c r="J844" s="5" t="s">
        <v>50</v>
      </c>
      <c r="K844" s="7">
        <f t="shared" si="116"/>
        <v>1</v>
      </c>
      <c r="L844" s="7">
        <f t="shared" si="117"/>
        <v>0.02</v>
      </c>
      <c r="M844" s="23">
        <f t="shared" si="118"/>
        <v>1731.4</v>
      </c>
      <c r="N844" s="23">
        <f t="shared" si="119"/>
        <v>88301.4</v>
      </c>
    </row>
    <row r="845" spans="1:14" x14ac:dyDescent="0.25">
      <c r="A845" t="s">
        <v>818</v>
      </c>
      <c r="B845" t="s">
        <v>7</v>
      </c>
      <c r="C845" t="str">
        <f t="shared" si="120"/>
        <v>Male</v>
      </c>
      <c r="D845" t="s">
        <v>33</v>
      </c>
      <c r="E845" s="23">
        <v>117850</v>
      </c>
      <c r="F845" s="23">
        <v>117850</v>
      </c>
      <c r="G845" s="9" t="str">
        <f t="shared" si="114"/>
        <v>Compliant</v>
      </c>
      <c r="H845" s="24" t="str">
        <f t="shared" si="115"/>
        <v>₦110,000 - ₦119,999</v>
      </c>
      <c r="I845" t="s">
        <v>20</v>
      </c>
      <c r="J845" s="5" t="s">
        <v>14</v>
      </c>
      <c r="K845" s="7">
        <f t="shared" si="116"/>
        <v>4</v>
      </c>
      <c r="L845" s="7">
        <f t="shared" si="117"/>
        <v>0.15</v>
      </c>
      <c r="M845" s="23">
        <f t="shared" si="118"/>
        <v>17677.5</v>
      </c>
      <c r="N845" s="23">
        <f t="shared" si="119"/>
        <v>135527.5</v>
      </c>
    </row>
    <row r="846" spans="1:14" x14ac:dyDescent="0.25">
      <c r="A846" t="s">
        <v>819</v>
      </c>
      <c r="B846" t="s">
        <v>12</v>
      </c>
      <c r="C846" t="str">
        <f t="shared" si="120"/>
        <v>Female</v>
      </c>
      <c r="D846" t="s">
        <v>66</v>
      </c>
      <c r="E846" s="23">
        <v>116500</v>
      </c>
      <c r="F846" s="23">
        <v>116500</v>
      </c>
      <c r="G846" s="9" t="str">
        <f t="shared" si="114"/>
        <v>Compliant</v>
      </c>
      <c r="H846" s="24" t="str">
        <f t="shared" si="115"/>
        <v>₦110,000 - ₦119,999</v>
      </c>
      <c r="I846" t="s">
        <v>9</v>
      </c>
      <c r="J846" s="5" t="s">
        <v>17</v>
      </c>
      <c r="K846" s="7">
        <f t="shared" si="116"/>
        <v>0</v>
      </c>
      <c r="L846" s="7">
        <f t="shared" si="117"/>
        <v>0</v>
      </c>
      <c r="M846" s="23">
        <f t="shared" si="118"/>
        <v>0</v>
      </c>
      <c r="N846" s="23">
        <f t="shared" si="119"/>
        <v>116500</v>
      </c>
    </row>
    <row r="847" spans="1:14" x14ac:dyDescent="0.25">
      <c r="A847" t="s">
        <v>820</v>
      </c>
      <c r="B847" t="s">
        <v>12</v>
      </c>
      <c r="C847" t="str">
        <f t="shared" si="120"/>
        <v>Female</v>
      </c>
      <c r="D847" t="s">
        <v>52</v>
      </c>
      <c r="E847" s="23">
        <v>80030</v>
      </c>
      <c r="F847" s="23">
        <v>80030</v>
      </c>
      <c r="G847" s="9" t="str">
        <f t="shared" si="114"/>
        <v>Below Minimum</v>
      </c>
      <c r="H847" s="24" t="str">
        <f t="shared" si="115"/>
        <v>₦80,000 - ₦89,999</v>
      </c>
      <c r="I847" t="s">
        <v>20</v>
      </c>
      <c r="J847" s="5" t="s">
        <v>23</v>
      </c>
      <c r="K847" s="7">
        <f t="shared" si="116"/>
        <v>2</v>
      </c>
      <c r="L847" s="7">
        <f t="shared" si="117"/>
        <v>0.05</v>
      </c>
      <c r="M847" s="23">
        <f t="shared" si="118"/>
        <v>4001.5</v>
      </c>
      <c r="N847" s="23">
        <f t="shared" si="119"/>
        <v>84031.5</v>
      </c>
    </row>
    <row r="848" spans="1:14" x14ac:dyDescent="0.25">
      <c r="A848" t="s">
        <v>716</v>
      </c>
      <c r="B848" t="s">
        <v>12</v>
      </c>
      <c r="C848" t="str">
        <f t="shared" si="120"/>
        <v>Female</v>
      </c>
      <c r="D848" t="s">
        <v>22</v>
      </c>
      <c r="E848" s="23">
        <v>58940</v>
      </c>
      <c r="F848" s="23">
        <v>58940</v>
      </c>
      <c r="G848" s="9" t="str">
        <f t="shared" si="114"/>
        <v>Below Minimum</v>
      </c>
      <c r="H848" s="24" t="str">
        <f t="shared" si="115"/>
        <v>₦50,000 - ₦59,999</v>
      </c>
      <c r="I848" t="s">
        <v>20</v>
      </c>
      <c r="J848" s="5" t="s">
        <v>27</v>
      </c>
      <c r="K848" s="7">
        <f t="shared" si="116"/>
        <v>3</v>
      </c>
      <c r="L848" s="7">
        <f t="shared" si="117"/>
        <v>0.1</v>
      </c>
      <c r="M848" s="23">
        <f t="shared" si="118"/>
        <v>5894</v>
      </c>
      <c r="N848" s="23">
        <f t="shared" si="119"/>
        <v>64834</v>
      </c>
    </row>
    <row r="849" spans="1:14" x14ac:dyDescent="0.25">
      <c r="A849" t="s">
        <v>821</v>
      </c>
      <c r="B849" t="s">
        <v>7</v>
      </c>
      <c r="C849" t="str">
        <f t="shared" si="120"/>
        <v>Male</v>
      </c>
      <c r="D849" t="s">
        <v>26</v>
      </c>
      <c r="E849" s="23">
        <v>76320</v>
      </c>
      <c r="F849" s="23">
        <v>76320</v>
      </c>
      <c r="G849" s="9" t="str">
        <f t="shared" si="114"/>
        <v>Below Minimum</v>
      </c>
      <c r="H849" s="24" t="str">
        <f t="shared" si="115"/>
        <v>₦70,000 - ₦79,999</v>
      </c>
      <c r="I849" t="s">
        <v>9</v>
      </c>
      <c r="J849" s="5" t="s">
        <v>14</v>
      </c>
      <c r="K849" s="7">
        <f t="shared" si="116"/>
        <v>4</v>
      </c>
      <c r="L849" s="7">
        <f t="shared" si="117"/>
        <v>0.15</v>
      </c>
      <c r="M849" s="23">
        <f t="shared" si="118"/>
        <v>11448</v>
      </c>
      <c r="N849" s="23">
        <f t="shared" si="119"/>
        <v>87768</v>
      </c>
    </row>
    <row r="850" spans="1:14" x14ac:dyDescent="0.25">
      <c r="A850" t="s">
        <v>822</v>
      </c>
      <c r="B850" t="s">
        <v>7</v>
      </c>
      <c r="C850" t="str">
        <f t="shared" si="120"/>
        <v>Male</v>
      </c>
      <c r="D850" t="s">
        <v>22</v>
      </c>
      <c r="E850" s="23">
        <v>110730</v>
      </c>
      <c r="F850" s="23">
        <v>110730</v>
      </c>
      <c r="G850" s="9" t="str">
        <f t="shared" si="114"/>
        <v>Compliant</v>
      </c>
      <c r="H850" s="24" t="str">
        <f t="shared" si="115"/>
        <v>₦110,000 - ₦119,999</v>
      </c>
      <c r="I850" t="s">
        <v>16</v>
      </c>
      <c r="J850" s="5" t="s">
        <v>10</v>
      </c>
      <c r="K850" s="7">
        <f t="shared" si="116"/>
        <v>5</v>
      </c>
      <c r="L850" s="7">
        <f t="shared" si="117"/>
        <v>0.2</v>
      </c>
      <c r="M850" s="23">
        <f t="shared" si="118"/>
        <v>22146</v>
      </c>
      <c r="N850" s="23">
        <f t="shared" si="119"/>
        <v>132876</v>
      </c>
    </row>
    <row r="851" spans="1:14" x14ac:dyDescent="0.25">
      <c r="A851" t="s">
        <v>823</v>
      </c>
      <c r="B851" t="s">
        <v>12</v>
      </c>
      <c r="C851" t="str">
        <f t="shared" si="120"/>
        <v>Female</v>
      </c>
      <c r="D851" t="s">
        <v>41</v>
      </c>
      <c r="E851" s="23">
        <v>86990</v>
      </c>
      <c r="F851" s="23">
        <v>86990</v>
      </c>
      <c r="G851" s="9" t="str">
        <f t="shared" si="114"/>
        <v>Below Minimum</v>
      </c>
      <c r="H851" s="24" t="str">
        <f t="shared" si="115"/>
        <v>₦80,000 - ₦89,999</v>
      </c>
      <c r="I851" t="s">
        <v>16</v>
      </c>
      <c r="J851" s="5" t="s">
        <v>23</v>
      </c>
      <c r="K851" s="7">
        <f t="shared" si="116"/>
        <v>2</v>
      </c>
      <c r="L851" s="7">
        <f t="shared" si="117"/>
        <v>0.05</v>
      </c>
      <c r="M851" s="23">
        <f t="shared" si="118"/>
        <v>4349.5</v>
      </c>
      <c r="N851" s="23">
        <f t="shared" si="119"/>
        <v>91339.5</v>
      </c>
    </row>
    <row r="852" spans="1:14" x14ac:dyDescent="0.25">
      <c r="A852" t="s">
        <v>824</v>
      </c>
      <c r="B852" t="s">
        <v>12</v>
      </c>
      <c r="C852" t="s">
        <v>969</v>
      </c>
      <c r="D852" t="s">
        <v>19</v>
      </c>
      <c r="E852" s="23">
        <f>E851</f>
        <v>86990</v>
      </c>
      <c r="F852" s="23">
        <v>86990</v>
      </c>
      <c r="G852" s="9" t="str">
        <f t="shared" si="114"/>
        <v>Below Minimum</v>
      </c>
      <c r="H852" s="24" t="str">
        <f t="shared" si="115"/>
        <v>₦80,000 - ₦89,999</v>
      </c>
      <c r="I852" t="s">
        <v>9</v>
      </c>
      <c r="J852" t="s">
        <v>27</v>
      </c>
      <c r="K852" s="7">
        <f t="shared" si="116"/>
        <v>3</v>
      </c>
      <c r="L852" s="7">
        <f t="shared" si="117"/>
        <v>0.1</v>
      </c>
      <c r="M852" s="23">
        <f t="shared" si="118"/>
        <v>8699</v>
      </c>
      <c r="N852" s="23">
        <f t="shared" si="119"/>
        <v>95689</v>
      </c>
    </row>
    <row r="853" spans="1:14" x14ac:dyDescent="0.25">
      <c r="A853" t="s">
        <v>825</v>
      </c>
      <c r="B853" t="s">
        <v>7</v>
      </c>
      <c r="C853" t="str">
        <f t="shared" ref="C853:C884" si="121">IF(OR(B853="", ISBLANK(B853)), "Undisclosed", B853)</f>
        <v>Male</v>
      </c>
      <c r="D853" t="s">
        <v>66</v>
      </c>
      <c r="E853" s="23">
        <v>74410</v>
      </c>
      <c r="F853" s="23">
        <v>74410</v>
      </c>
      <c r="G853" s="9" t="str">
        <f t="shared" si="114"/>
        <v>Below Minimum</v>
      </c>
      <c r="H853" s="24" t="str">
        <f t="shared" si="115"/>
        <v>₦70,000 - ₦79,999</v>
      </c>
      <c r="I853" t="s">
        <v>16</v>
      </c>
      <c r="J853" s="5" t="s">
        <v>14</v>
      </c>
      <c r="K853" s="7">
        <f t="shared" si="116"/>
        <v>4</v>
      </c>
      <c r="L853" s="7">
        <f t="shared" si="117"/>
        <v>0.15</v>
      </c>
      <c r="M853" s="23">
        <f t="shared" si="118"/>
        <v>11161.5</v>
      </c>
      <c r="N853" s="23">
        <f t="shared" si="119"/>
        <v>85571.5</v>
      </c>
    </row>
    <row r="854" spans="1:14" x14ac:dyDescent="0.25">
      <c r="A854" t="s">
        <v>826</v>
      </c>
      <c r="B854" t="s">
        <v>7</v>
      </c>
      <c r="C854" t="str">
        <f t="shared" si="121"/>
        <v>Male</v>
      </c>
      <c r="D854" t="s">
        <v>66</v>
      </c>
      <c r="E854" s="23">
        <v>87610</v>
      </c>
      <c r="F854" s="23">
        <v>87610</v>
      </c>
      <c r="G854" s="9" t="str">
        <f t="shared" si="114"/>
        <v>Below Minimum</v>
      </c>
      <c r="H854" s="24" t="str">
        <f t="shared" si="115"/>
        <v>₦80,000 - ₦89,999</v>
      </c>
      <c r="I854" t="s">
        <v>9</v>
      </c>
      <c r="J854" s="5" t="s">
        <v>14</v>
      </c>
      <c r="K854" s="7">
        <f t="shared" si="116"/>
        <v>4</v>
      </c>
      <c r="L854" s="7">
        <f t="shared" si="117"/>
        <v>0.15</v>
      </c>
      <c r="M854" s="23">
        <f t="shared" si="118"/>
        <v>13141.5</v>
      </c>
      <c r="N854" s="23">
        <f t="shared" si="119"/>
        <v>100751.5</v>
      </c>
    </row>
    <row r="855" spans="1:14" x14ac:dyDescent="0.25">
      <c r="A855" t="s">
        <v>827</v>
      </c>
      <c r="B855" t="s">
        <v>12</v>
      </c>
      <c r="C855" t="str">
        <f t="shared" si="121"/>
        <v>Female</v>
      </c>
      <c r="D855" t="s">
        <v>33</v>
      </c>
      <c r="E855" s="23">
        <v>103340</v>
      </c>
      <c r="F855" s="23">
        <v>103340</v>
      </c>
      <c r="G855" s="9" t="str">
        <f t="shared" si="114"/>
        <v>Compliant</v>
      </c>
      <c r="H855" s="24" t="str">
        <f t="shared" si="115"/>
        <v>₦100,000 - ₦109,999</v>
      </c>
      <c r="I855" t="s">
        <v>16</v>
      </c>
      <c r="J855" s="5" t="s">
        <v>14</v>
      </c>
      <c r="K855" s="7">
        <f t="shared" si="116"/>
        <v>4</v>
      </c>
      <c r="L855" s="7">
        <f t="shared" si="117"/>
        <v>0.15</v>
      </c>
      <c r="M855" s="23">
        <f t="shared" si="118"/>
        <v>15501</v>
      </c>
      <c r="N855" s="23">
        <f t="shared" si="119"/>
        <v>118841</v>
      </c>
    </row>
    <row r="856" spans="1:14" x14ac:dyDescent="0.25">
      <c r="A856" t="s">
        <v>828</v>
      </c>
      <c r="B856" t="s">
        <v>12</v>
      </c>
      <c r="C856" t="str">
        <f t="shared" si="121"/>
        <v>Female</v>
      </c>
      <c r="D856" t="s">
        <v>33</v>
      </c>
      <c r="E856" s="23">
        <v>46470</v>
      </c>
      <c r="F856" s="23">
        <v>46470</v>
      </c>
      <c r="G856" s="9" t="str">
        <f t="shared" si="114"/>
        <v>Below Minimum</v>
      </c>
      <c r="H856" s="24" t="str">
        <f t="shared" si="115"/>
        <v>₦40,000 - ₦49,999</v>
      </c>
      <c r="I856" t="s">
        <v>20</v>
      </c>
      <c r="J856" s="5" t="s">
        <v>27</v>
      </c>
      <c r="K856" s="7">
        <f t="shared" si="116"/>
        <v>3</v>
      </c>
      <c r="L856" s="7">
        <f t="shared" si="117"/>
        <v>0.1</v>
      </c>
      <c r="M856" s="23">
        <f t="shared" si="118"/>
        <v>4647</v>
      </c>
      <c r="N856" s="23">
        <f t="shared" si="119"/>
        <v>51117</v>
      </c>
    </row>
    <row r="857" spans="1:14" x14ac:dyDescent="0.25">
      <c r="A857" t="s">
        <v>829</v>
      </c>
      <c r="B857" t="s">
        <v>7</v>
      </c>
      <c r="C857" t="str">
        <f t="shared" si="121"/>
        <v>Male</v>
      </c>
      <c r="D857" t="s">
        <v>19</v>
      </c>
      <c r="E857" s="23">
        <v>108290</v>
      </c>
      <c r="F857" s="23">
        <v>108290</v>
      </c>
      <c r="G857" s="9" t="str">
        <f t="shared" si="114"/>
        <v>Compliant</v>
      </c>
      <c r="H857" s="24" t="str">
        <f t="shared" si="115"/>
        <v>₦100,000 - ₦109,999</v>
      </c>
      <c r="I857" t="s">
        <v>16</v>
      </c>
      <c r="J857" s="5" t="s">
        <v>50</v>
      </c>
      <c r="K857" s="7">
        <f t="shared" si="116"/>
        <v>1</v>
      </c>
      <c r="L857" s="7">
        <f t="shared" si="117"/>
        <v>0.02</v>
      </c>
      <c r="M857" s="23">
        <f t="shared" si="118"/>
        <v>2165.8000000000002</v>
      </c>
      <c r="N857" s="23">
        <f t="shared" si="119"/>
        <v>110455.8</v>
      </c>
    </row>
    <row r="858" spans="1:14" x14ac:dyDescent="0.25">
      <c r="A858" t="s">
        <v>830</v>
      </c>
      <c r="B858" t="s">
        <v>7</v>
      </c>
      <c r="C858" t="str">
        <f t="shared" si="121"/>
        <v>Male</v>
      </c>
      <c r="D858" t="s">
        <v>13</v>
      </c>
      <c r="E858" s="23">
        <v>78640</v>
      </c>
      <c r="F858" s="23">
        <v>78640</v>
      </c>
      <c r="G858" s="9" t="str">
        <f t="shared" si="114"/>
        <v>Below Minimum</v>
      </c>
      <c r="H858" s="24" t="str">
        <f t="shared" si="115"/>
        <v>₦70,000 - ₦79,999</v>
      </c>
      <c r="I858" t="s">
        <v>9</v>
      </c>
      <c r="J858" s="5" t="s">
        <v>14</v>
      </c>
      <c r="K858" s="7">
        <f t="shared" si="116"/>
        <v>4</v>
      </c>
      <c r="L858" s="7">
        <f t="shared" si="117"/>
        <v>0.15</v>
      </c>
      <c r="M858" s="23">
        <f t="shared" si="118"/>
        <v>11796</v>
      </c>
      <c r="N858" s="23">
        <f t="shared" si="119"/>
        <v>90436</v>
      </c>
    </row>
    <row r="859" spans="1:14" x14ac:dyDescent="0.25">
      <c r="A859" t="s">
        <v>831</v>
      </c>
      <c r="B859" t="s">
        <v>969</v>
      </c>
      <c r="C859" t="str">
        <f t="shared" si="121"/>
        <v>Undisclosed</v>
      </c>
      <c r="D859" t="s">
        <v>8</v>
      </c>
      <c r="E859" s="23">
        <v>75990</v>
      </c>
      <c r="F859" s="23">
        <v>75990</v>
      </c>
      <c r="G859" s="9" t="str">
        <f t="shared" si="114"/>
        <v>Below Minimum</v>
      </c>
      <c r="H859" s="24" t="str">
        <f t="shared" si="115"/>
        <v>₦70,000 - ₦79,999</v>
      </c>
      <c r="I859" t="s">
        <v>20</v>
      </c>
      <c r="J859" s="5" t="s">
        <v>27</v>
      </c>
      <c r="K859" s="7">
        <f t="shared" si="116"/>
        <v>3</v>
      </c>
      <c r="L859" s="7">
        <f t="shared" si="117"/>
        <v>0.1</v>
      </c>
      <c r="M859" s="23">
        <f t="shared" si="118"/>
        <v>7599</v>
      </c>
      <c r="N859" s="23">
        <f t="shared" si="119"/>
        <v>83589</v>
      </c>
    </row>
    <row r="860" spans="1:14" x14ac:dyDescent="0.25">
      <c r="A860" t="s">
        <v>832</v>
      </c>
      <c r="B860" t="s">
        <v>7</v>
      </c>
      <c r="C860" t="str">
        <f t="shared" si="121"/>
        <v>Male</v>
      </c>
      <c r="D860" t="s">
        <v>8</v>
      </c>
      <c r="E860" s="23">
        <v>55280</v>
      </c>
      <c r="F860" s="23">
        <v>55280</v>
      </c>
      <c r="G860" s="9" t="str">
        <f t="shared" si="114"/>
        <v>Below Minimum</v>
      </c>
      <c r="H860" s="24" t="str">
        <f t="shared" si="115"/>
        <v>₦50,000 - ₦59,999</v>
      </c>
      <c r="I860" t="s">
        <v>20</v>
      </c>
      <c r="J860" s="5" t="s">
        <v>27</v>
      </c>
      <c r="K860" s="7">
        <f t="shared" si="116"/>
        <v>3</v>
      </c>
      <c r="L860" s="7">
        <f t="shared" si="117"/>
        <v>0.1</v>
      </c>
      <c r="M860" s="23">
        <f t="shared" si="118"/>
        <v>5528</v>
      </c>
      <c r="N860" s="23">
        <f t="shared" si="119"/>
        <v>60808</v>
      </c>
    </row>
    <row r="861" spans="1:14" x14ac:dyDescent="0.25">
      <c r="A861" t="s">
        <v>833</v>
      </c>
      <c r="B861" t="s">
        <v>969</v>
      </c>
      <c r="C861" t="str">
        <f t="shared" si="121"/>
        <v>Undisclosed</v>
      </c>
      <c r="D861" t="s">
        <v>52</v>
      </c>
      <c r="E861" s="23">
        <v>98010</v>
      </c>
      <c r="F861" s="23">
        <v>98010</v>
      </c>
      <c r="G861" s="9" t="str">
        <f t="shared" si="114"/>
        <v>Compliant</v>
      </c>
      <c r="H861" s="24" t="str">
        <f t="shared" si="115"/>
        <v>₦90,000 - ₦99,999</v>
      </c>
      <c r="I861" t="s">
        <v>9</v>
      </c>
      <c r="J861" s="5" t="s">
        <v>27</v>
      </c>
      <c r="K861" s="7">
        <f t="shared" si="116"/>
        <v>3</v>
      </c>
      <c r="L861" s="7">
        <f t="shared" si="117"/>
        <v>0.1</v>
      </c>
      <c r="M861" s="23">
        <f t="shared" si="118"/>
        <v>9801</v>
      </c>
      <c r="N861" s="23">
        <f t="shared" si="119"/>
        <v>107811</v>
      </c>
    </row>
    <row r="862" spans="1:14" x14ac:dyDescent="0.25">
      <c r="A862" t="s">
        <v>834</v>
      </c>
      <c r="B862" t="s">
        <v>7</v>
      </c>
      <c r="C862" t="str">
        <f t="shared" si="121"/>
        <v>Male</v>
      </c>
      <c r="D862" t="s">
        <v>26</v>
      </c>
      <c r="E862" s="23">
        <v>50310</v>
      </c>
      <c r="F862" s="23">
        <v>50310</v>
      </c>
      <c r="G862" s="9" t="str">
        <f t="shared" si="114"/>
        <v>Below Minimum</v>
      </c>
      <c r="H862" s="24" t="str">
        <f t="shared" si="115"/>
        <v>₦50,000 - ₦59,999</v>
      </c>
      <c r="I862" t="s">
        <v>20</v>
      </c>
      <c r="J862" s="5" t="s">
        <v>27</v>
      </c>
      <c r="K862" s="7">
        <f t="shared" si="116"/>
        <v>3</v>
      </c>
      <c r="L862" s="7">
        <f t="shared" si="117"/>
        <v>0.1</v>
      </c>
      <c r="M862" s="23">
        <f t="shared" si="118"/>
        <v>5031</v>
      </c>
      <c r="N862" s="23">
        <f t="shared" si="119"/>
        <v>55341</v>
      </c>
    </row>
    <row r="863" spans="1:14" x14ac:dyDescent="0.25">
      <c r="A863" t="s">
        <v>835</v>
      </c>
      <c r="B863" t="s">
        <v>7</v>
      </c>
      <c r="C863" t="str">
        <f t="shared" si="121"/>
        <v>Male</v>
      </c>
      <c r="D863" t="s">
        <v>66</v>
      </c>
      <c r="E863" s="23">
        <v>91360</v>
      </c>
      <c r="F863" s="23">
        <v>91360</v>
      </c>
      <c r="G863" s="9" t="str">
        <f t="shared" si="114"/>
        <v>Compliant</v>
      </c>
      <c r="H863" s="24" t="str">
        <f t="shared" si="115"/>
        <v>₦90,000 - ₦99,999</v>
      </c>
      <c r="I863" t="s">
        <v>20</v>
      </c>
      <c r="J863" s="5" t="s">
        <v>27</v>
      </c>
      <c r="K863" s="7">
        <f t="shared" si="116"/>
        <v>3</v>
      </c>
      <c r="L863" s="7">
        <f t="shared" si="117"/>
        <v>0.1</v>
      </c>
      <c r="M863" s="23">
        <f t="shared" si="118"/>
        <v>9136</v>
      </c>
      <c r="N863" s="23">
        <f t="shared" si="119"/>
        <v>100496</v>
      </c>
    </row>
    <row r="864" spans="1:14" x14ac:dyDescent="0.25">
      <c r="A864" t="s">
        <v>836</v>
      </c>
      <c r="B864" t="s">
        <v>7</v>
      </c>
      <c r="C864" t="str">
        <f t="shared" si="121"/>
        <v>Male</v>
      </c>
      <c r="D864" t="s">
        <v>52</v>
      </c>
      <c r="E864" s="23">
        <v>115920</v>
      </c>
      <c r="F864" s="23">
        <v>115920</v>
      </c>
      <c r="G864" s="9" t="str">
        <f t="shared" si="114"/>
        <v>Compliant</v>
      </c>
      <c r="H864" s="24" t="str">
        <f t="shared" si="115"/>
        <v>₦110,000 - ₦119,999</v>
      </c>
      <c r="I864" t="s">
        <v>16</v>
      </c>
      <c r="J864" s="5" t="s">
        <v>14</v>
      </c>
      <c r="K864" s="7">
        <f t="shared" si="116"/>
        <v>4</v>
      </c>
      <c r="L864" s="7">
        <f t="shared" si="117"/>
        <v>0.15</v>
      </c>
      <c r="M864" s="23">
        <f t="shared" si="118"/>
        <v>17388</v>
      </c>
      <c r="N864" s="23">
        <f t="shared" si="119"/>
        <v>133308</v>
      </c>
    </row>
    <row r="865" spans="1:14" x14ac:dyDescent="0.25">
      <c r="A865" t="s">
        <v>837</v>
      </c>
      <c r="B865" t="s">
        <v>12</v>
      </c>
      <c r="C865" t="str">
        <f t="shared" si="121"/>
        <v>Female</v>
      </c>
      <c r="D865" t="s">
        <v>13</v>
      </c>
      <c r="E865" s="23">
        <v>56870</v>
      </c>
      <c r="F865" s="23">
        <v>56870</v>
      </c>
      <c r="G865" s="9" t="str">
        <f t="shared" si="114"/>
        <v>Below Minimum</v>
      </c>
      <c r="H865" s="24" t="str">
        <f t="shared" si="115"/>
        <v>₦50,000 - ₦59,999</v>
      </c>
      <c r="I865" t="s">
        <v>9</v>
      </c>
      <c r="J865" s="5" t="s">
        <v>23</v>
      </c>
      <c r="K865" s="7">
        <f t="shared" si="116"/>
        <v>2</v>
      </c>
      <c r="L865" s="7">
        <f t="shared" si="117"/>
        <v>0.05</v>
      </c>
      <c r="M865" s="23">
        <f t="shared" si="118"/>
        <v>2843.5</v>
      </c>
      <c r="N865" s="23">
        <f t="shared" si="119"/>
        <v>59713.5</v>
      </c>
    </row>
    <row r="866" spans="1:14" x14ac:dyDescent="0.25">
      <c r="A866" t="s">
        <v>838</v>
      </c>
      <c r="B866" t="s">
        <v>12</v>
      </c>
      <c r="C866" t="str">
        <f t="shared" si="121"/>
        <v>Female</v>
      </c>
      <c r="D866" t="s">
        <v>22</v>
      </c>
      <c r="E866" s="23">
        <v>75970</v>
      </c>
      <c r="F866" s="23">
        <v>75970</v>
      </c>
      <c r="G866" s="9" t="str">
        <f t="shared" si="114"/>
        <v>Below Minimum</v>
      </c>
      <c r="H866" s="24" t="str">
        <f t="shared" si="115"/>
        <v>₦70,000 - ₦79,999</v>
      </c>
      <c r="I866" t="s">
        <v>16</v>
      </c>
      <c r="J866" s="5" t="s">
        <v>10</v>
      </c>
      <c r="K866" s="7">
        <f t="shared" si="116"/>
        <v>5</v>
      </c>
      <c r="L866" s="7">
        <f t="shared" si="117"/>
        <v>0.2</v>
      </c>
      <c r="M866" s="23">
        <f t="shared" si="118"/>
        <v>15194</v>
      </c>
      <c r="N866" s="23">
        <f t="shared" si="119"/>
        <v>91164</v>
      </c>
    </row>
    <row r="867" spans="1:14" x14ac:dyDescent="0.25">
      <c r="A867" t="s">
        <v>839</v>
      </c>
      <c r="B867" t="s">
        <v>7</v>
      </c>
      <c r="C867" t="str">
        <f t="shared" si="121"/>
        <v>Male</v>
      </c>
      <c r="D867" t="s">
        <v>52</v>
      </c>
      <c r="E867" s="23">
        <v>52270</v>
      </c>
      <c r="F867" s="23">
        <v>52270</v>
      </c>
      <c r="G867" s="9" t="str">
        <f t="shared" si="114"/>
        <v>Below Minimum</v>
      </c>
      <c r="H867" s="24" t="str">
        <f t="shared" si="115"/>
        <v>₦50,000 - ₦59,999</v>
      </c>
      <c r="I867" t="s">
        <v>20</v>
      </c>
      <c r="J867" s="5" t="s">
        <v>14</v>
      </c>
      <c r="K867" s="7">
        <f t="shared" si="116"/>
        <v>4</v>
      </c>
      <c r="L867" s="7">
        <f t="shared" si="117"/>
        <v>0.15</v>
      </c>
      <c r="M867" s="23">
        <f t="shared" si="118"/>
        <v>7840.5</v>
      </c>
      <c r="N867" s="23">
        <f t="shared" si="119"/>
        <v>60110.5</v>
      </c>
    </row>
    <row r="868" spans="1:14" x14ac:dyDescent="0.25">
      <c r="A868" t="s">
        <v>840</v>
      </c>
      <c r="B868" t="s">
        <v>7</v>
      </c>
      <c r="C868" t="str">
        <f t="shared" si="121"/>
        <v>Male</v>
      </c>
      <c r="D868" t="s">
        <v>33</v>
      </c>
      <c r="E868" s="23">
        <v>39780</v>
      </c>
      <c r="F868" s="23">
        <v>39780</v>
      </c>
      <c r="G868" s="9" t="str">
        <f t="shared" si="114"/>
        <v>Below Minimum</v>
      </c>
      <c r="H868" s="24" t="str">
        <f t="shared" si="115"/>
        <v>₦30,000 - ₦39,999</v>
      </c>
      <c r="I868" t="s">
        <v>9</v>
      </c>
      <c r="J868" s="5" t="s">
        <v>17</v>
      </c>
      <c r="K868" s="7">
        <f t="shared" si="116"/>
        <v>0</v>
      </c>
      <c r="L868" s="7">
        <f t="shared" si="117"/>
        <v>0</v>
      </c>
      <c r="M868" s="23">
        <f t="shared" si="118"/>
        <v>0</v>
      </c>
      <c r="N868" s="23">
        <f t="shared" si="119"/>
        <v>39780</v>
      </c>
    </row>
    <row r="869" spans="1:14" x14ac:dyDescent="0.25">
      <c r="A869" t="s">
        <v>841</v>
      </c>
      <c r="B869" t="s">
        <v>7</v>
      </c>
      <c r="C869" t="str">
        <f t="shared" si="121"/>
        <v>Male</v>
      </c>
      <c r="D869" t="s">
        <v>30</v>
      </c>
      <c r="E869" s="23">
        <v>58960</v>
      </c>
      <c r="F869" s="23">
        <v>58960</v>
      </c>
      <c r="G869" s="9" t="str">
        <f t="shared" si="114"/>
        <v>Below Minimum</v>
      </c>
      <c r="H869" s="24" t="str">
        <f t="shared" si="115"/>
        <v>₦50,000 - ₦59,999</v>
      </c>
      <c r="I869" t="s">
        <v>9</v>
      </c>
      <c r="J869" s="5" t="s">
        <v>27</v>
      </c>
      <c r="K869" s="7">
        <f t="shared" si="116"/>
        <v>3</v>
      </c>
      <c r="L869" s="7">
        <f t="shared" si="117"/>
        <v>0.1</v>
      </c>
      <c r="M869" s="23">
        <f t="shared" si="118"/>
        <v>5896</v>
      </c>
      <c r="N869" s="23">
        <f t="shared" si="119"/>
        <v>64856</v>
      </c>
    </row>
    <row r="870" spans="1:14" x14ac:dyDescent="0.25">
      <c r="A870" t="s">
        <v>842</v>
      </c>
      <c r="B870" t="s">
        <v>12</v>
      </c>
      <c r="C870" t="str">
        <f t="shared" si="121"/>
        <v>Female</v>
      </c>
      <c r="D870" t="s">
        <v>41</v>
      </c>
      <c r="E870" s="23">
        <v>37900</v>
      </c>
      <c r="F870" s="23">
        <v>37900</v>
      </c>
      <c r="G870" s="9" t="str">
        <f t="shared" si="114"/>
        <v>Below Minimum</v>
      </c>
      <c r="H870" s="24" t="str">
        <f t="shared" si="115"/>
        <v>₦30,000 - ₦39,999</v>
      </c>
      <c r="I870" t="s">
        <v>16</v>
      </c>
      <c r="J870" s="5" t="s">
        <v>14</v>
      </c>
      <c r="K870" s="7">
        <f t="shared" si="116"/>
        <v>4</v>
      </c>
      <c r="L870" s="7">
        <f t="shared" si="117"/>
        <v>0.15</v>
      </c>
      <c r="M870" s="23">
        <f t="shared" si="118"/>
        <v>5685</v>
      </c>
      <c r="N870" s="23">
        <f t="shared" si="119"/>
        <v>43585</v>
      </c>
    </row>
    <row r="871" spans="1:14" x14ac:dyDescent="0.25">
      <c r="A871" t="s">
        <v>731</v>
      </c>
      <c r="B871" t="s">
        <v>7</v>
      </c>
      <c r="C871" t="str">
        <f t="shared" si="121"/>
        <v>Male</v>
      </c>
      <c r="D871" t="s">
        <v>33</v>
      </c>
      <c r="E871" s="23">
        <v>89160</v>
      </c>
      <c r="F871" s="23">
        <v>89160</v>
      </c>
      <c r="G871" s="9" t="str">
        <f t="shared" si="114"/>
        <v>Below Minimum</v>
      </c>
      <c r="H871" s="24" t="str">
        <f t="shared" si="115"/>
        <v>₦80,000 - ₦89,999</v>
      </c>
      <c r="I871" t="s">
        <v>9</v>
      </c>
      <c r="J871" s="5" t="s">
        <v>14</v>
      </c>
      <c r="K871" s="7">
        <f t="shared" si="116"/>
        <v>4</v>
      </c>
      <c r="L871" s="7">
        <f t="shared" si="117"/>
        <v>0.15</v>
      </c>
      <c r="M871" s="23">
        <f t="shared" si="118"/>
        <v>13374</v>
      </c>
      <c r="N871" s="23">
        <f t="shared" si="119"/>
        <v>102534</v>
      </c>
    </row>
    <row r="872" spans="1:14" x14ac:dyDescent="0.25">
      <c r="A872" t="s">
        <v>843</v>
      </c>
      <c r="B872" t="s">
        <v>12</v>
      </c>
      <c r="C872" t="str">
        <f t="shared" si="121"/>
        <v>Female</v>
      </c>
      <c r="D872" t="s">
        <v>8</v>
      </c>
      <c r="E872" s="23">
        <v>45510</v>
      </c>
      <c r="F872" s="23">
        <v>45510</v>
      </c>
      <c r="G872" s="9" t="str">
        <f t="shared" si="114"/>
        <v>Below Minimum</v>
      </c>
      <c r="H872" s="24" t="str">
        <f t="shared" si="115"/>
        <v>₦40,000 - ₦49,999</v>
      </c>
      <c r="I872" t="s">
        <v>16</v>
      </c>
      <c r="J872" s="5" t="s">
        <v>14</v>
      </c>
      <c r="K872" s="7">
        <f t="shared" si="116"/>
        <v>4</v>
      </c>
      <c r="L872" s="7">
        <f t="shared" si="117"/>
        <v>0.15</v>
      </c>
      <c r="M872" s="23">
        <f t="shared" si="118"/>
        <v>6826.5</v>
      </c>
      <c r="N872" s="23">
        <f t="shared" si="119"/>
        <v>52336.5</v>
      </c>
    </row>
    <row r="873" spans="1:14" x14ac:dyDescent="0.25">
      <c r="A873" t="s">
        <v>844</v>
      </c>
      <c r="B873" t="s">
        <v>12</v>
      </c>
      <c r="C873" t="str">
        <f t="shared" si="121"/>
        <v>Female</v>
      </c>
      <c r="D873" t="s">
        <v>36</v>
      </c>
      <c r="E873" s="23">
        <v>66610</v>
      </c>
      <c r="F873" s="23">
        <v>66610</v>
      </c>
      <c r="G873" s="9" t="str">
        <f t="shared" si="114"/>
        <v>Below Minimum</v>
      </c>
      <c r="H873" s="24" t="str">
        <f t="shared" si="115"/>
        <v>₦60,000 - ₦69,999</v>
      </c>
      <c r="I873" t="s">
        <v>16</v>
      </c>
      <c r="J873" s="5" t="s">
        <v>27</v>
      </c>
      <c r="K873" s="7">
        <f t="shared" si="116"/>
        <v>3</v>
      </c>
      <c r="L873" s="7">
        <f t="shared" si="117"/>
        <v>0.1</v>
      </c>
      <c r="M873" s="23">
        <f t="shared" si="118"/>
        <v>6661</v>
      </c>
      <c r="N873" s="23">
        <f t="shared" si="119"/>
        <v>73271</v>
      </c>
    </row>
    <row r="874" spans="1:14" x14ac:dyDescent="0.25">
      <c r="A874" t="s">
        <v>845</v>
      </c>
      <c r="B874" t="s">
        <v>7</v>
      </c>
      <c r="C874" t="str">
        <f t="shared" si="121"/>
        <v>Male</v>
      </c>
      <c r="D874" t="s">
        <v>8</v>
      </c>
      <c r="E874" s="23">
        <v>44120</v>
      </c>
      <c r="F874" s="23">
        <v>44120</v>
      </c>
      <c r="G874" s="9" t="str">
        <f t="shared" si="114"/>
        <v>Below Minimum</v>
      </c>
      <c r="H874" s="24" t="str">
        <f t="shared" si="115"/>
        <v>₦40,000 - ₦49,999</v>
      </c>
      <c r="I874" t="s">
        <v>9</v>
      </c>
      <c r="J874" s="5" t="s">
        <v>50</v>
      </c>
      <c r="K874" s="7">
        <f t="shared" si="116"/>
        <v>1</v>
      </c>
      <c r="L874" s="7">
        <f t="shared" si="117"/>
        <v>0.02</v>
      </c>
      <c r="M874" s="23">
        <f t="shared" si="118"/>
        <v>882.4</v>
      </c>
      <c r="N874" s="23">
        <f t="shared" si="119"/>
        <v>45002.400000000001</v>
      </c>
    </row>
    <row r="875" spans="1:14" x14ac:dyDescent="0.25">
      <c r="A875" t="s">
        <v>846</v>
      </c>
      <c r="B875" t="s">
        <v>12</v>
      </c>
      <c r="C875" t="str">
        <f t="shared" si="121"/>
        <v>Female</v>
      </c>
      <c r="D875" t="s">
        <v>30</v>
      </c>
      <c r="E875" s="23">
        <v>32270</v>
      </c>
      <c r="F875" s="23">
        <v>32270</v>
      </c>
      <c r="G875" s="9" t="str">
        <f t="shared" si="114"/>
        <v>Below Minimum</v>
      </c>
      <c r="H875" s="24" t="str">
        <f t="shared" si="115"/>
        <v>₦30,000 - ₦39,999</v>
      </c>
      <c r="I875" t="s">
        <v>16</v>
      </c>
      <c r="J875" s="5" t="s">
        <v>27</v>
      </c>
      <c r="K875" s="7">
        <f t="shared" si="116"/>
        <v>3</v>
      </c>
      <c r="L875" s="7">
        <f t="shared" si="117"/>
        <v>0.1</v>
      </c>
      <c r="M875" s="23">
        <f t="shared" si="118"/>
        <v>3227</v>
      </c>
      <c r="N875" s="23">
        <f t="shared" si="119"/>
        <v>35497</v>
      </c>
    </row>
    <row r="876" spans="1:14" x14ac:dyDescent="0.25">
      <c r="A876" t="s">
        <v>847</v>
      </c>
      <c r="B876" t="s">
        <v>12</v>
      </c>
      <c r="C876" t="str">
        <f t="shared" si="121"/>
        <v>Female</v>
      </c>
      <c r="D876" t="s">
        <v>13</v>
      </c>
      <c r="E876" s="23">
        <v>37130</v>
      </c>
      <c r="F876" s="23">
        <v>37130</v>
      </c>
      <c r="G876" s="9" t="str">
        <f t="shared" si="114"/>
        <v>Below Minimum</v>
      </c>
      <c r="H876" s="24" t="str">
        <f t="shared" si="115"/>
        <v>₦30,000 - ₦39,999</v>
      </c>
      <c r="I876" t="s">
        <v>9</v>
      </c>
      <c r="J876" s="5" t="s">
        <v>17</v>
      </c>
      <c r="K876" s="7">
        <f t="shared" si="116"/>
        <v>0</v>
      </c>
      <c r="L876" s="7">
        <f t="shared" si="117"/>
        <v>0</v>
      </c>
      <c r="M876" s="23">
        <f t="shared" si="118"/>
        <v>0</v>
      </c>
      <c r="N876" s="23">
        <f t="shared" si="119"/>
        <v>37130</v>
      </c>
    </row>
    <row r="877" spans="1:14" x14ac:dyDescent="0.25">
      <c r="A877" t="s">
        <v>848</v>
      </c>
      <c r="B877" t="s">
        <v>12</v>
      </c>
      <c r="C877" t="str">
        <f t="shared" si="121"/>
        <v>Female</v>
      </c>
      <c r="D877" t="s">
        <v>8</v>
      </c>
      <c r="E877" s="23">
        <v>45590</v>
      </c>
      <c r="F877" s="23">
        <v>45590</v>
      </c>
      <c r="G877" s="9" t="str">
        <f t="shared" si="114"/>
        <v>Below Minimum</v>
      </c>
      <c r="H877" s="24" t="str">
        <f t="shared" si="115"/>
        <v>₦40,000 - ₦49,999</v>
      </c>
      <c r="I877" t="s">
        <v>16</v>
      </c>
      <c r="J877" s="5" t="s">
        <v>14</v>
      </c>
      <c r="K877" s="7">
        <f t="shared" si="116"/>
        <v>4</v>
      </c>
      <c r="L877" s="7">
        <f t="shared" si="117"/>
        <v>0.15</v>
      </c>
      <c r="M877" s="23">
        <f t="shared" si="118"/>
        <v>6838.5</v>
      </c>
      <c r="N877" s="23">
        <f t="shared" si="119"/>
        <v>52428.5</v>
      </c>
    </row>
    <row r="878" spans="1:14" x14ac:dyDescent="0.25">
      <c r="A878" t="s">
        <v>849</v>
      </c>
      <c r="B878" t="s">
        <v>7</v>
      </c>
      <c r="C878" t="str">
        <f t="shared" si="121"/>
        <v>Male</v>
      </c>
      <c r="D878" t="s">
        <v>52</v>
      </c>
      <c r="E878" s="23">
        <v>94070</v>
      </c>
      <c r="F878" s="23">
        <v>94070</v>
      </c>
      <c r="G878" s="9" t="str">
        <f t="shared" si="114"/>
        <v>Compliant</v>
      </c>
      <c r="H878" s="24" t="str">
        <f t="shared" si="115"/>
        <v>₦90,000 - ₦99,999</v>
      </c>
      <c r="I878" t="s">
        <v>16</v>
      </c>
      <c r="J878" s="5" t="s">
        <v>27</v>
      </c>
      <c r="K878" s="7">
        <f t="shared" si="116"/>
        <v>3</v>
      </c>
      <c r="L878" s="7">
        <f t="shared" si="117"/>
        <v>0.1</v>
      </c>
      <c r="M878" s="23">
        <f t="shared" si="118"/>
        <v>9407</v>
      </c>
      <c r="N878" s="23">
        <f t="shared" si="119"/>
        <v>103477</v>
      </c>
    </row>
    <row r="879" spans="1:14" x14ac:dyDescent="0.25">
      <c r="A879" t="s">
        <v>574</v>
      </c>
      <c r="B879" t="s">
        <v>12</v>
      </c>
      <c r="C879" t="str">
        <f t="shared" si="121"/>
        <v>Female</v>
      </c>
      <c r="D879" t="s">
        <v>30</v>
      </c>
      <c r="E879" s="23">
        <v>89690</v>
      </c>
      <c r="F879" s="23">
        <v>89690</v>
      </c>
      <c r="G879" s="9" t="str">
        <f t="shared" si="114"/>
        <v>Below Minimum</v>
      </c>
      <c r="H879" s="24" t="str">
        <f t="shared" si="115"/>
        <v>₦80,000 - ₦89,999</v>
      </c>
      <c r="I879" t="s">
        <v>20</v>
      </c>
      <c r="J879" s="5" t="s">
        <v>17</v>
      </c>
      <c r="K879" s="7">
        <f t="shared" si="116"/>
        <v>0</v>
      </c>
      <c r="L879" s="7">
        <f t="shared" si="117"/>
        <v>0</v>
      </c>
      <c r="M879" s="23">
        <f t="shared" si="118"/>
        <v>0</v>
      </c>
      <c r="N879" s="23">
        <f t="shared" si="119"/>
        <v>89690</v>
      </c>
    </row>
    <row r="880" spans="1:14" x14ac:dyDescent="0.25">
      <c r="A880" t="s">
        <v>850</v>
      </c>
      <c r="B880" t="s">
        <v>12</v>
      </c>
      <c r="C880" t="str">
        <f t="shared" si="121"/>
        <v>Female</v>
      </c>
      <c r="D880" t="s">
        <v>30</v>
      </c>
      <c r="E880" s="23">
        <v>41220</v>
      </c>
      <c r="F880" s="23">
        <v>41220</v>
      </c>
      <c r="G880" s="9" t="str">
        <f t="shared" si="114"/>
        <v>Below Minimum</v>
      </c>
      <c r="H880" s="24" t="str">
        <f t="shared" si="115"/>
        <v>₦40,000 - ₦49,999</v>
      </c>
      <c r="I880" t="s">
        <v>9</v>
      </c>
      <c r="J880" s="5" t="s">
        <v>27</v>
      </c>
      <c r="K880" s="7">
        <f t="shared" si="116"/>
        <v>3</v>
      </c>
      <c r="L880" s="7">
        <f t="shared" si="117"/>
        <v>0.1</v>
      </c>
      <c r="M880" s="23">
        <f t="shared" si="118"/>
        <v>4122</v>
      </c>
      <c r="N880" s="23">
        <f t="shared" si="119"/>
        <v>45342</v>
      </c>
    </row>
    <row r="881" spans="1:14" x14ac:dyDescent="0.25">
      <c r="A881" t="s">
        <v>851</v>
      </c>
      <c r="B881" t="s">
        <v>12</v>
      </c>
      <c r="C881" t="str">
        <f t="shared" si="121"/>
        <v>Female</v>
      </c>
      <c r="D881" t="s">
        <v>52</v>
      </c>
      <c r="E881" s="23">
        <v>119930</v>
      </c>
      <c r="F881" s="23">
        <v>119930</v>
      </c>
      <c r="G881" s="9" t="str">
        <f t="shared" si="114"/>
        <v>Compliant</v>
      </c>
      <c r="H881" s="24" t="str">
        <f t="shared" si="115"/>
        <v>₦110,000 - ₦119,999</v>
      </c>
      <c r="I881" t="s">
        <v>9</v>
      </c>
      <c r="J881" s="5" t="s">
        <v>27</v>
      </c>
      <c r="K881" s="7">
        <f t="shared" si="116"/>
        <v>3</v>
      </c>
      <c r="L881" s="7">
        <f t="shared" si="117"/>
        <v>0.1</v>
      </c>
      <c r="M881" s="23">
        <f t="shared" si="118"/>
        <v>11993</v>
      </c>
      <c r="N881" s="23">
        <f t="shared" si="119"/>
        <v>131923</v>
      </c>
    </row>
    <row r="882" spans="1:14" x14ac:dyDescent="0.25">
      <c r="A882" t="s">
        <v>70</v>
      </c>
      <c r="B882" t="s">
        <v>12</v>
      </c>
      <c r="C882" t="str">
        <f t="shared" si="121"/>
        <v>Female</v>
      </c>
      <c r="D882" t="s">
        <v>26</v>
      </c>
      <c r="E882" s="23">
        <v>60580</v>
      </c>
      <c r="F882" s="23">
        <v>60580</v>
      </c>
      <c r="G882" s="9" t="str">
        <f t="shared" si="114"/>
        <v>Below Minimum</v>
      </c>
      <c r="H882" s="24" t="str">
        <f t="shared" si="115"/>
        <v>₦60,000 - ₦69,999</v>
      </c>
      <c r="I882" t="s">
        <v>20</v>
      </c>
      <c r="J882" s="5" t="s">
        <v>17</v>
      </c>
      <c r="K882" s="7">
        <f t="shared" si="116"/>
        <v>0</v>
      </c>
      <c r="L882" s="7">
        <f t="shared" si="117"/>
        <v>0</v>
      </c>
      <c r="M882" s="23">
        <f t="shared" si="118"/>
        <v>0</v>
      </c>
      <c r="N882" s="23">
        <f t="shared" si="119"/>
        <v>60580</v>
      </c>
    </row>
    <row r="883" spans="1:14" x14ac:dyDescent="0.25">
      <c r="A883" t="s">
        <v>852</v>
      </c>
      <c r="B883" t="s">
        <v>12</v>
      </c>
      <c r="C883" t="str">
        <f t="shared" si="121"/>
        <v>Female</v>
      </c>
      <c r="D883" t="s">
        <v>13</v>
      </c>
      <c r="E883" s="23">
        <v>94820</v>
      </c>
      <c r="F883" s="23">
        <v>94820</v>
      </c>
      <c r="G883" s="9" t="str">
        <f t="shared" si="114"/>
        <v>Compliant</v>
      </c>
      <c r="H883" s="24" t="str">
        <f t="shared" si="115"/>
        <v>₦90,000 - ₦99,999</v>
      </c>
      <c r="I883" t="s">
        <v>16</v>
      </c>
      <c r="J883" s="5" t="s">
        <v>27</v>
      </c>
      <c r="K883" s="7">
        <f t="shared" si="116"/>
        <v>3</v>
      </c>
      <c r="L883" s="7">
        <f t="shared" si="117"/>
        <v>0.1</v>
      </c>
      <c r="M883" s="23">
        <f t="shared" si="118"/>
        <v>9482</v>
      </c>
      <c r="N883" s="23">
        <f t="shared" si="119"/>
        <v>104302</v>
      </c>
    </row>
    <row r="884" spans="1:14" x14ac:dyDescent="0.25">
      <c r="A884" t="s">
        <v>853</v>
      </c>
      <c r="B884" t="s">
        <v>7</v>
      </c>
      <c r="C884" t="str">
        <f t="shared" si="121"/>
        <v>Male</v>
      </c>
      <c r="D884" t="s">
        <v>52</v>
      </c>
      <c r="E884" s="23">
        <v>38830</v>
      </c>
      <c r="F884" s="23">
        <v>38830</v>
      </c>
      <c r="G884" s="9" t="str">
        <f t="shared" si="114"/>
        <v>Below Minimum</v>
      </c>
      <c r="H884" s="24" t="str">
        <f t="shared" si="115"/>
        <v>₦30,000 - ₦39,999</v>
      </c>
      <c r="I884" t="s">
        <v>20</v>
      </c>
      <c r="J884" s="5" t="s">
        <v>14</v>
      </c>
      <c r="K884" s="7">
        <f t="shared" si="116"/>
        <v>4</v>
      </c>
      <c r="L884" s="7">
        <f t="shared" si="117"/>
        <v>0.15</v>
      </c>
      <c r="M884" s="23">
        <f t="shared" si="118"/>
        <v>5824.5</v>
      </c>
      <c r="N884" s="23">
        <f t="shared" si="119"/>
        <v>44654.5</v>
      </c>
    </row>
    <row r="885" spans="1:14" x14ac:dyDescent="0.25">
      <c r="A885" t="s">
        <v>854</v>
      </c>
      <c r="B885" t="s">
        <v>7</v>
      </c>
      <c r="C885" t="s">
        <v>969</v>
      </c>
      <c r="D885" t="s">
        <v>979</v>
      </c>
      <c r="E885" s="23">
        <v>91450</v>
      </c>
      <c r="F885" s="23">
        <v>91450</v>
      </c>
      <c r="G885" s="9" t="str">
        <f t="shared" si="114"/>
        <v>Compliant</v>
      </c>
      <c r="H885" s="24" t="str">
        <f t="shared" si="115"/>
        <v>₦90,000 - ₦99,999</v>
      </c>
      <c r="I885" t="s">
        <v>16</v>
      </c>
      <c r="J885" t="s">
        <v>27</v>
      </c>
      <c r="K885" s="7">
        <f t="shared" si="116"/>
        <v>3</v>
      </c>
      <c r="L885" s="7">
        <f t="shared" si="117"/>
        <v>0.1</v>
      </c>
      <c r="M885" s="23">
        <f t="shared" si="118"/>
        <v>9145</v>
      </c>
      <c r="N885" s="23">
        <f t="shared" si="119"/>
        <v>100595</v>
      </c>
    </row>
    <row r="886" spans="1:14" x14ac:dyDescent="0.25">
      <c r="A886" t="s">
        <v>855</v>
      </c>
      <c r="B886" t="s">
        <v>12</v>
      </c>
      <c r="C886" t="str">
        <f t="shared" ref="C886:C911" si="122">IF(OR(B886="", ISBLANK(B886)), "Undisclosed", B886)</f>
        <v>Female</v>
      </c>
      <c r="D886" t="s">
        <v>13</v>
      </c>
      <c r="E886" s="23">
        <v>28870</v>
      </c>
      <c r="F886" s="23">
        <v>28870</v>
      </c>
      <c r="G886" s="9" t="str">
        <f t="shared" si="114"/>
        <v>Below Minimum</v>
      </c>
      <c r="H886" s="24" t="str">
        <f t="shared" si="115"/>
        <v>₦20,000 - ₦29,999</v>
      </c>
      <c r="I886" t="s">
        <v>16</v>
      </c>
      <c r="J886" s="5" t="s">
        <v>10</v>
      </c>
      <c r="K886" s="7">
        <f t="shared" si="116"/>
        <v>5</v>
      </c>
      <c r="L886" s="7">
        <f t="shared" si="117"/>
        <v>0.2</v>
      </c>
      <c r="M886" s="23">
        <f t="shared" si="118"/>
        <v>5774</v>
      </c>
      <c r="N886" s="23">
        <f t="shared" si="119"/>
        <v>34644</v>
      </c>
    </row>
    <row r="887" spans="1:14" x14ac:dyDescent="0.25">
      <c r="A887" t="s">
        <v>856</v>
      </c>
      <c r="B887" t="s">
        <v>12</v>
      </c>
      <c r="C887" t="str">
        <f t="shared" si="122"/>
        <v>Female</v>
      </c>
      <c r="D887" t="s">
        <v>66</v>
      </c>
      <c r="E887" s="23">
        <v>70760</v>
      </c>
      <c r="F887" s="23">
        <v>70760</v>
      </c>
      <c r="G887" s="9" t="str">
        <f t="shared" si="114"/>
        <v>Below Minimum</v>
      </c>
      <c r="H887" s="24" t="str">
        <f t="shared" si="115"/>
        <v>₦70,000 - ₦79,999</v>
      </c>
      <c r="I887" t="s">
        <v>9</v>
      </c>
      <c r="J887" s="5" t="s">
        <v>14</v>
      </c>
      <c r="K887" s="7">
        <f t="shared" si="116"/>
        <v>4</v>
      </c>
      <c r="L887" s="7">
        <f t="shared" si="117"/>
        <v>0.15</v>
      </c>
      <c r="M887" s="23">
        <f t="shared" si="118"/>
        <v>10614</v>
      </c>
      <c r="N887" s="23">
        <f t="shared" si="119"/>
        <v>81374</v>
      </c>
    </row>
    <row r="888" spans="1:14" x14ac:dyDescent="0.25">
      <c r="A888" t="s">
        <v>459</v>
      </c>
      <c r="B888" t="s">
        <v>7</v>
      </c>
      <c r="C888" t="str">
        <f t="shared" si="122"/>
        <v>Male</v>
      </c>
      <c r="D888" t="s">
        <v>36</v>
      </c>
      <c r="E888" s="23">
        <v>106170</v>
      </c>
      <c r="F888" s="23">
        <v>106170</v>
      </c>
      <c r="G888" s="9" t="str">
        <f t="shared" si="114"/>
        <v>Compliant</v>
      </c>
      <c r="H888" s="24" t="str">
        <f t="shared" si="115"/>
        <v>₦100,000 - ₦109,999</v>
      </c>
      <c r="I888" t="s">
        <v>16</v>
      </c>
      <c r="J888" s="5" t="s">
        <v>14</v>
      </c>
      <c r="K888" s="7">
        <f t="shared" si="116"/>
        <v>4</v>
      </c>
      <c r="L888" s="7">
        <f t="shared" si="117"/>
        <v>0.15</v>
      </c>
      <c r="M888" s="23">
        <f t="shared" si="118"/>
        <v>15925.5</v>
      </c>
      <c r="N888" s="23">
        <f t="shared" si="119"/>
        <v>122095.5</v>
      </c>
    </row>
    <row r="889" spans="1:14" x14ac:dyDescent="0.25">
      <c r="A889" t="s">
        <v>857</v>
      </c>
      <c r="B889" t="s">
        <v>7</v>
      </c>
      <c r="C889" t="str">
        <f t="shared" si="122"/>
        <v>Male</v>
      </c>
      <c r="D889" t="s">
        <v>49</v>
      </c>
      <c r="E889" s="23">
        <v>71540</v>
      </c>
      <c r="F889" s="23">
        <v>71540</v>
      </c>
      <c r="G889" s="9" t="str">
        <f t="shared" si="114"/>
        <v>Below Minimum</v>
      </c>
      <c r="H889" s="24" t="str">
        <f t="shared" si="115"/>
        <v>₦70,000 - ₦79,999</v>
      </c>
      <c r="I889" t="s">
        <v>20</v>
      </c>
      <c r="J889" s="5" t="s">
        <v>27</v>
      </c>
      <c r="K889" s="7">
        <f t="shared" si="116"/>
        <v>3</v>
      </c>
      <c r="L889" s="7">
        <f t="shared" si="117"/>
        <v>0.1</v>
      </c>
      <c r="M889" s="23">
        <f t="shared" si="118"/>
        <v>7154</v>
      </c>
      <c r="N889" s="23">
        <f t="shared" si="119"/>
        <v>78694</v>
      </c>
    </row>
    <row r="890" spans="1:14" x14ac:dyDescent="0.25">
      <c r="A890" t="s">
        <v>858</v>
      </c>
      <c r="B890" t="s">
        <v>12</v>
      </c>
      <c r="C890" t="str">
        <f t="shared" si="122"/>
        <v>Female</v>
      </c>
      <c r="D890" t="s">
        <v>49</v>
      </c>
      <c r="E890" s="23">
        <v>104680</v>
      </c>
      <c r="F890" s="23">
        <v>104680</v>
      </c>
      <c r="G890" s="9" t="str">
        <f t="shared" si="114"/>
        <v>Compliant</v>
      </c>
      <c r="H890" s="24" t="str">
        <f t="shared" si="115"/>
        <v>₦100,000 - ₦109,999</v>
      </c>
      <c r="I890" t="s">
        <v>9</v>
      </c>
      <c r="J890" s="5" t="s">
        <v>27</v>
      </c>
      <c r="K890" s="7">
        <f t="shared" si="116"/>
        <v>3</v>
      </c>
      <c r="L890" s="7">
        <f t="shared" si="117"/>
        <v>0.1</v>
      </c>
      <c r="M890" s="23">
        <f t="shared" si="118"/>
        <v>10468</v>
      </c>
      <c r="N890" s="23">
        <f t="shared" si="119"/>
        <v>115148</v>
      </c>
    </row>
    <row r="891" spans="1:14" x14ac:dyDescent="0.25">
      <c r="A891" t="s">
        <v>859</v>
      </c>
      <c r="B891" t="s">
        <v>7</v>
      </c>
      <c r="C891" t="str">
        <f t="shared" si="122"/>
        <v>Male</v>
      </c>
      <c r="D891" t="s">
        <v>41</v>
      </c>
      <c r="E891" s="23">
        <v>63370</v>
      </c>
      <c r="F891" s="23">
        <v>63370</v>
      </c>
      <c r="G891" s="9" t="str">
        <f t="shared" si="114"/>
        <v>Below Minimum</v>
      </c>
      <c r="H891" s="24" t="str">
        <f t="shared" si="115"/>
        <v>₦60,000 - ₦69,999</v>
      </c>
      <c r="I891" t="s">
        <v>9</v>
      </c>
      <c r="J891" s="5" t="s">
        <v>27</v>
      </c>
      <c r="K891" s="7">
        <f t="shared" si="116"/>
        <v>3</v>
      </c>
      <c r="L891" s="7">
        <f t="shared" si="117"/>
        <v>0.1</v>
      </c>
      <c r="M891" s="23">
        <f t="shared" si="118"/>
        <v>6337</v>
      </c>
      <c r="N891" s="23">
        <f t="shared" si="119"/>
        <v>69707</v>
      </c>
    </row>
    <row r="892" spans="1:14" x14ac:dyDescent="0.25">
      <c r="A892" t="s">
        <v>396</v>
      </c>
      <c r="B892" t="s">
        <v>7</v>
      </c>
      <c r="C892" t="str">
        <f t="shared" si="122"/>
        <v>Male</v>
      </c>
      <c r="D892" t="s">
        <v>52</v>
      </c>
      <c r="E892" s="23">
        <v>106460</v>
      </c>
      <c r="F892" s="23">
        <v>106460</v>
      </c>
      <c r="G892" s="9" t="str">
        <f t="shared" si="114"/>
        <v>Compliant</v>
      </c>
      <c r="H892" s="24" t="str">
        <f t="shared" si="115"/>
        <v>₦100,000 - ₦109,999</v>
      </c>
      <c r="I892" t="s">
        <v>9</v>
      </c>
      <c r="J892" s="5" t="s">
        <v>14</v>
      </c>
      <c r="K892" s="7">
        <f t="shared" si="116"/>
        <v>4</v>
      </c>
      <c r="L892" s="7">
        <f t="shared" si="117"/>
        <v>0.15</v>
      </c>
      <c r="M892" s="23">
        <f t="shared" si="118"/>
        <v>15969</v>
      </c>
      <c r="N892" s="23">
        <f t="shared" si="119"/>
        <v>122429</v>
      </c>
    </row>
    <row r="893" spans="1:14" x14ac:dyDescent="0.25">
      <c r="A893" t="s">
        <v>860</v>
      </c>
      <c r="B893" t="s">
        <v>7</v>
      </c>
      <c r="C893" t="str">
        <f t="shared" si="122"/>
        <v>Male</v>
      </c>
      <c r="D893" t="s">
        <v>33</v>
      </c>
      <c r="E893" s="23">
        <v>106400</v>
      </c>
      <c r="F893" s="23">
        <v>106400</v>
      </c>
      <c r="G893" s="9" t="str">
        <f t="shared" si="114"/>
        <v>Compliant</v>
      </c>
      <c r="H893" s="24" t="str">
        <f t="shared" si="115"/>
        <v>₦100,000 - ₦109,999</v>
      </c>
      <c r="I893" t="s">
        <v>9</v>
      </c>
      <c r="J893" s="5" t="s">
        <v>27</v>
      </c>
      <c r="K893" s="7">
        <f t="shared" si="116"/>
        <v>3</v>
      </c>
      <c r="L893" s="7">
        <f t="shared" si="117"/>
        <v>0.1</v>
      </c>
      <c r="M893" s="23">
        <f t="shared" si="118"/>
        <v>10640</v>
      </c>
      <c r="N893" s="23">
        <f t="shared" si="119"/>
        <v>117040</v>
      </c>
    </row>
    <row r="894" spans="1:14" x14ac:dyDescent="0.25">
      <c r="A894" t="s">
        <v>861</v>
      </c>
      <c r="B894" t="s">
        <v>12</v>
      </c>
      <c r="C894" t="str">
        <f t="shared" si="122"/>
        <v>Female</v>
      </c>
      <c r="D894" t="s">
        <v>66</v>
      </c>
      <c r="E894" s="23">
        <v>36920</v>
      </c>
      <c r="F894" s="23">
        <v>36920</v>
      </c>
      <c r="G894" s="9" t="str">
        <f t="shared" si="114"/>
        <v>Below Minimum</v>
      </c>
      <c r="H894" s="24" t="str">
        <f t="shared" si="115"/>
        <v>₦30,000 - ₦39,999</v>
      </c>
      <c r="I894" t="s">
        <v>20</v>
      </c>
      <c r="J894" s="5" t="s">
        <v>27</v>
      </c>
      <c r="K894" s="7">
        <f t="shared" si="116"/>
        <v>3</v>
      </c>
      <c r="L894" s="7">
        <f t="shared" si="117"/>
        <v>0.1</v>
      </c>
      <c r="M894" s="23">
        <f t="shared" si="118"/>
        <v>3692</v>
      </c>
      <c r="N894" s="23">
        <f t="shared" si="119"/>
        <v>40612</v>
      </c>
    </row>
    <row r="895" spans="1:14" x14ac:dyDescent="0.25">
      <c r="A895" t="s">
        <v>658</v>
      </c>
      <c r="B895" t="s">
        <v>12</v>
      </c>
      <c r="C895" t="str">
        <f t="shared" si="122"/>
        <v>Female</v>
      </c>
      <c r="D895" t="s">
        <v>30</v>
      </c>
      <c r="E895" s="23">
        <v>42160</v>
      </c>
      <c r="F895" s="23">
        <v>42160</v>
      </c>
      <c r="G895" s="9" t="str">
        <f t="shared" si="114"/>
        <v>Below Minimum</v>
      </c>
      <c r="H895" s="24" t="str">
        <f t="shared" si="115"/>
        <v>₦40,000 - ₦49,999</v>
      </c>
      <c r="I895" t="s">
        <v>16</v>
      </c>
      <c r="J895" s="5" t="s">
        <v>27</v>
      </c>
      <c r="K895" s="7">
        <f t="shared" si="116"/>
        <v>3</v>
      </c>
      <c r="L895" s="7">
        <f t="shared" si="117"/>
        <v>0.1</v>
      </c>
      <c r="M895" s="23">
        <f t="shared" si="118"/>
        <v>4216</v>
      </c>
      <c r="N895" s="23">
        <f t="shared" si="119"/>
        <v>46376</v>
      </c>
    </row>
    <row r="896" spans="1:14" x14ac:dyDescent="0.25">
      <c r="A896" t="s">
        <v>862</v>
      </c>
      <c r="B896" t="s">
        <v>12</v>
      </c>
      <c r="C896" t="str">
        <f t="shared" si="122"/>
        <v>Female</v>
      </c>
      <c r="D896" t="s">
        <v>26</v>
      </c>
      <c r="E896" s="23">
        <v>57820</v>
      </c>
      <c r="F896" s="23">
        <v>57820</v>
      </c>
      <c r="G896" s="9" t="str">
        <f t="shared" si="114"/>
        <v>Below Minimum</v>
      </c>
      <c r="H896" s="24" t="str">
        <f t="shared" si="115"/>
        <v>₦50,000 - ₦59,999</v>
      </c>
      <c r="I896" t="s">
        <v>20</v>
      </c>
      <c r="J896" s="5" t="s">
        <v>27</v>
      </c>
      <c r="K896" s="7">
        <f t="shared" si="116"/>
        <v>3</v>
      </c>
      <c r="L896" s="7">
        <f t="shared" si="117"/>
        <v>0.1</v>
      </c>
      <c r="M896" s="23">
        <f t="shared" si="118"/>
        <v>5782</v>
      </c>
      <c r="N896" s="23">
        <f t="shared" si="119"/>
        <v>63602</v>
      </c>
    </row>
    <row r="897" spans="1:14" x14ac:dyDescent="0.25">
      <c r="A897" t="s">
        <v>863</v>
      </c>
      <c r="B897" t="s">
        <v>12</v>
      </c>
      <c r="C897" t="str">
        <f t="shared" si="122"/>
        <v>Female</v>
      </c>
      <c r="D897" t="s">
        <v>33</v>
      </c>
      <c r="E897" s="23">
        <v>93740</v>
      </c>
      <c r="F897" s="23">
        <v>93740</v>
      </c>
      <c r="G897" s="9" t="str">
        <f t="shared" si="114"/>
        <v>Compliant</v>
      </c>
      <c r="H897" s="24" t="str">
        <f t="shared" si="115"/>
        <v>₦90,000 - ₦99,999</v>
      </c>
      <c r="I897" t="s">
        <v>20</v>
      </c>
      <c r="J897" s="5" t="s">
        <v>27</v>
      </c>
      <c r="K897" s="7">
        <f t="shared" si="116"/>
        <v>3</v>
      </c>
      <c r="L897" s="7">
        <f t="shared" si="117"/>
        <v>0.1</v>
      </c>
      <c r="M897" s="23">
        <f t="shared" si="118"/>
        <v>9374</v>
      </c>
      <c r="N897" s="23">
        <f t="shared" si="119"/>
        <v>103114</v>
      </c>
    </row>
    <row r="898" spans="1:14" x14ac:dyDescent="0.25">
      <c r="A898" t="s">
        <v>864</v>
      </c>
      <c r="B898" t="s">
        <v>12</v>
      </c>
      <c r="C898" t="str">
        <f t="shared" si="122"/>
        <v>Female</v>
      </c>
      <c r="D898" t="s">
        <v>41</v>
      </c>
      <c r="E898" s="23">
        <v>93960</v>
      </c>
      <c r="F898" s="23">
        <v>93960</v>
      </c>
      <c r="G898" s="9" t="str">
        <f t="shared" si="114"/>
        <v>Compliant</v>
      </c>
      <c r="H898" s="24" t="str">
        <f t="shared" si="115"/>
        <v>₦90,000 - ₦99,999</v>
      </c>
      <c r="I898" t="s">
        <v>20</v>
      </c>
      <c r="J898" s="5" t="s">
        <v>23</v>
      </c>
      <c r="K898" s="7">
        <f t="shared" si="116"/>
        <v>2</v>
      </c>
      <c r="L898" s="7">
        <f t="shared" si="117"/>
        <v>0.05</v>
      </c>
      <c r="M898" s="23">
        <f t="shared" si="118"/>
        <v>4698</v>
      </c>
      <c r="N898" s="23">
        <f t="shared" si="119"/>
        <v>98658</v>
      </c>
    </row>
    <row r="899" spans="1:14" x14ac:dyDescent="0.25">
      <c r="A899" t="s">
        <v>865</v>
      </c>
      <c r="B899" t="s">
        <v>7</v>
      </c>
      <c r="C899" t="str">
        <f t="shared" si="122"/>
        <v>Male</v>
      </c>
      <c r="D899" t="s">
        <v>66</v>
      </c>
      <c r="E899" s="23">
        <v>107220</v>
      </c>
      <c r="F899" s="23">
        <v>107220</v>
      </c>
      <c r="G899" s="9" t="str">
        <f t="shared" ref="G899:G962" si="123">IF(F899&gt;=90000, "Compliant", "Below Minimum")</f>
        <v>Compliant</v>
      </c>
      <c r="H899" s="24" t="str">
        <f t="shared" ref="H899:H962" si="124">TEXT(INT(F899/10000)*10000,"₦#,##0") &amp; " - " &amp; TEXT(INT(F899/10000)*10000 + 9999,"₦#,##0")</f>
        <v>₦100,000 - ₦109,999</v>
      </c>
      <c r="I899" t="s">
        <v>9</v>
      </c>
      <c r="J899" s="5" t="s">
        <v>27</v>
      </c>
      <c r="K899" s="7">
        <f t="shared" ref="K899:K962" si="125">IF(J899="Very Good", 5,
 IF(J899="Good", 4,
 IF(J899="Average", 3,
 IF(J899="Poor", 2, IF(J899="Very Poor", 1, IF(J899="Not Rated", 0))))))</f>
        <v>3</v>
      </c>
      <c r="L899" s="7">
        <f t="shared" ref="L899:L962" si="126">IF(K899=5, 0.2,
 IF(K899=4, 0.15,
 IF(K899=3, 0.1,
 IF(K899=2, 0.05,
 IF(K899=1, 0.02, IF(K899=0, 0))))))</f>
        <v>0.1</v>
      </c>
      <c r="M899" s="23">
        <f t="shared" ref="M899:M962" si="127">F899*L899</f>
        <v>10722</v>
      </c>
      <c r="N899" s="23">
        <f t="shared" ref="N899:N962" si="128">F899+M899</f>
        <v>117942</v>
      </c>
    </row>
    <row r="900" spans="1:14" x14ac:dyDescent="0.25">
      <c r="A900" t="s">
        <v>866</v>
      </c>
      <c r="B900" t="s">
        <v>12</v>
      </c>
      <c r="C900" t="str">
        <f t="shared" si="122"/>
        <v>Female</v>
      </c>
      <c r="D900" t="s">
        <v>41</v>
      </c>
      <c r="E900" s="23">
        <v>90150</v>
      </c>
      <c r="F900" s="23">
        <v>90150</v>
      </c>
      <c r="G900" s="9" t="str">
        <f t="shared" si="123"/>
        <v>Compliant</v>
      </c>
      <c r="H900" s="24" t="str">
        <f t="shared" si="124"/>
        <v>₦90,000 - ₦99,999</v>
      </c>
      <c r="I900" t="s">
        <v>16</v>
      </c>
      <c r="J900" s="5" t="s">
        <v>10</v>
      </c>
      <c r="K900" s="7">
        <f t="shared" si="125"/>
        <v>5</v>
      </c>
      <c r="L900" s="7">
        <f t="shared" si="126"/>
        <v>0.2</v>
      </c>
      <c r="M900" s="23">
        <f t="shared" si="127"/>
        <v>18030</v>
      </c>
      <c r="N900" s="23">
        <f t="shared" si="128"/>
        <v>108180</v>
      </c>
    </row>
    <row r="901" spans="1:14" x14ac:dyDescent="0.25">
      <c r="A901" t="s">
        <v>867</v>
      </c>
      <c r="B901" t="s">
        <v>7</v>
      </c>
      <c r="C901" t="str">
        <f t="shared" si="122"/>
        <v>Male</v>
      </c>
      <c r="D901" t="s">
        <v>13</v>
      </c>
      <c r="E901" s="23">
        <v>94020</v>
      </c>
      <c r="F901" s="23">
        <v>94020</v>
      </c>
      <c r="G901" s="9" t="str">
        <f t="shared" si="123"/>
        <v>Compliant</v>
      </c>
      <c r="H901" s="24" t="str">
        <f t="shared" si="124"/>
        <v>₦90,000 - ₦99,999</v>
      </c>
      <c r="I901" t="s">
        <v>16</v>
      </c>
      <c r="J901" s="5" t="s">
        <v>14</v>
      </c>
      <c r="K901" s="7">
        <f t="shared" si="125"/>
        <v>4</v>
      </c>
      <c r="L901" s="7">
        <f t="shared" si="126"/>
        <v>0.15</v>
      </c>
      <c r="M901" s="23">
        <f t="shared" si="127"/>
        <v>14103</v>
      </c>
      <c r="N901" s="23">
        <f t="shared" si="128"/>
        <v>108123</v>
      </c>
    </row>
    <row r="902" spans="1:14" x14ac:dyDescent="0.25">
      <c r="A902" t="s">
        <v>868</v>
      </c>
      <c r="B902" t="s">
        <v>12</v>
      </c>
      <c r="C902" t="str">
        <f t="shared" si="122"/>
        <v>Female</v>
      </c>
      <c r="D902" t="s">
        <v>66</v>
      </c>
      <c r="E902" s="23">
        <v>42970</v>
      </c>
      <c r="F902" s="23">
        <v>42970</v>
      </c>
      <c r="G902" s="9" t="str">
        <f t="shared" si="123"/>
        <v>Below Minimum</v>
      </c>
      <c r="H902" s="24" t="str">
        <f t="shared" si="124"/>
        <v>₦40,000 - ₦49,999</v>
      </c>
      <c r="I902" t="s">
        <v>9</v>
      </c>
      <c r="J902" s="5" t="s">
        <v>14</v>
      </c>
      <c r="K902" s="7">
        <f t="shared" si="125"/>
        <v>4</v>
      </c>
      <c r="L902" s="7">
        <f t="shared" si="126"/>
        <v>0.15</v>
      </c>
      <c r="M902" s="23">
        <f t="shared" si="127"/>
        <v>6445.5</v>
      </c>
      <c r="N902" s="23">
        <f t="shared" si="128"/>
        <v>49415.5</v>
      </c>
    </row>
    <row r="903" spans="1:14" x14ac:dyDescent="0.25">
      <c r="A903" t="s">
        <v>869</v>
      </c>
      <c r="B903" t="s">
        <v>7</v>
      </c>
      <c r="C903" t="str">
        <f t="shared" si="122"/>
        <v>Male</v>
      </c>
      <c r="D903" t="s">
        <v>19</v>
      </c>
      <c r="E903" s="23">
        <v>33410</v>
      </c>
      <c r="F903" s="23">
        <v>33410</v>
      </c>
      <c r="G903" s="9" t="str">
        <f t="shared" si="123"/>
        <v>Below Minimum</v>
      </c>
      <c r="H903" s="24" t="str">
        <f t="shared" si="124"/>
        <v>₦30,000 - ₦39,999</v>
      </c>
      <c r="I903" t="s">
        <v>20</v>
      </c>
      <c r="J903" s="5" t="s">
        <v>27</v>
      </c>
      <c r="K903" s="7">
        <f t="shared" si="125"/>
        <v>3</v>
      </c>
      <c r="L903" s="7">
        <f t="shared" si="126"/>
        <v>0.1</v>
      </c>
      <c r="M903" s="23">
        <f t="shared" si="127"/>
        <v>3341</v>
      </c>
      <c r="N903" s="23">
        <f t="shared" si="128"/>
        <v>36751</v>
      </c>
    </row>
    <row r="904" spans="1:14" x14ac:dyDescent="0.25">
      <c r="A904" t="s">
        <v>870</v>
      </c>
      <c r="B904" t="s">
        <v>7</v>
      </c>
      <c r="C904" t="str">
        <f t="shared" si="122"/>
        <v>Male</v>
      </c>
      <c r="D904" t="s">
        <v>36</v>
      </c>
      <c r="E904" s="23">
        <v>119670</v>
      </c>
      <c r="F904" s="23">
        <v>119670</v>
      </c>
      <c r="G904" s="9" t="str">
        <f t="shared" si="123"/>
        <v>Compliant</v>
      </c>
      <c r="H904" s="24" t="str">
        <f t="shared" si="124"/>
        <v>₦110,000 - ₦119,999</v>
      </c>
      <c r="I904" t="s">
        <v>9</v>
      </c>
      <c r="J904" s="5" t="s">
        <v>27</v>
      </c>
      <c r="K904" s="7">
        <f t="shared" si="125"/>
        <v>3</v>
      </c>
      <c r="L904" s="7">
        <f t="shared" si="126"/>
        <v>0.1</v>
      </c>
      <c r="M904" s="23">
        <f t="shared" si="127"/>
        <v>11967</v>
      </c>
      <c r="N904" s="23">
        <f t="shared" si="128"/>
        <v>131637</v>
      </c>
    </row>
    <row r="905" spans="1:14" x14ac:dyDescent="0.25">
      <c r="A905" t="s">
        <v>871</v>
      </c>
      <c r="B905" t="s">
        <v>7</v>
      </c>
      <c r="C905" t="str">
        <f t="shared" si="122"/>
        <v>Male</v>
      </c>
      <c r="D905" t="s">
        <v>52</v>
      </c>
      <c r="E905" s="23">
        <v>115380</v>
      </c>
      <c r="F905" s="23">
        <v>115380</v>
      </c>
      <c r="G905" s="9" t="str">
        <f t="shared" si="123"/>
        <v>Compliant</v>
      </c>
      <c r="H905" s="24" t="str">
        <f t="shared" si="124"/>
        <v>₦110,000 - ₦119,999</v>
      </c>
      <c r="I905" t="s">
        <v>20</v>
      </c>
      <c r="J905" s="5" t="s">
        <v>27</v>
      </c>
      <c r="K905" s="7">
        <f t="shared" si="125"/>
        <v>3</v>
      </c>
      <c r="L905" s="7">
        <f t="shared" si="126"/>
        <v>0.1</v>
      </c>
      <c r="M905" s="23">
        <f t="shared" si="127"/>
        <v>11538</v>
      </c>
      <c r="N905" s="23">
        <f t="shared" si="128"/>
        <v>126918</v>
      </c>
    </row>
    <row r="906" spans="1:14" x14ac:dyDescent="0.25">
      <c r="A906" t="s">
        <v>872</v>
      </c>
      <c r="B906" t="s">
        <v>7</v>
      </c>
      <c r="C906" t="str">
        <f t="shared" si="122"/>
        <v>Male</v>
      </c>
      <c r="D906" t="s">
        <v>22</v>
      </c>
      <c r="E906" s="23">
        <v>75010</v>
      </c>
      <c r="F906" s="23">
        <v>75010</v>
      </c>
      <c r="G906" s="9" t="str">
        <f t="shared" si="123"/>
        <v>Below Minimum</v>
      </c>
      <c r="H906" s="24" t="str">
        <f t="shared" si="124"/>
        <v>₦70,000 - ₦79,999</v>
      </c>
      <c r="I906" t="s">
        <v>20</v>
      </c>
      <c r="J906" s="5" t="s">
        <v>14</v>
      </c>
      <c r="K906" s="7">
        <f t="shared" si="125"/>
        <v>4</v>
      </c>
      <c r="L906" s="7">
        <f t="shared" si="126"/>
        <v>0.15</v>
      </c>
      <c r="M906" s="23">
        <f t="shared" si="127"/>
        <v>11251.5</v>
      </c>
      <c r="N906" s="23">
        <f t="shared" si="128"/>
        <v>86261.5</v>
      </c>
    </row>
    <row r="907" spans="1:14" x14ac:dyDescent="0.25">
      <c r="A907" t="s">
        <v>873</v>
      </c>
      <c r="B907" t="s">
        <v>12</v>
      </c>
      <c r="C907" t="str">
        <f t="shared" si="122"/>
        <v>Female</v>
      </c>
      <c r="D907" t="s">
        <v>52</v>
      </c>
      <c r="E907" s="23">
        <v>104120</v>
      </c>
      <c r="F907" s="23">
        <v>104120</v>
      </c>
      <c r="G907" s="9" t="str">
        <f t="shared" si="123"/>
        <v>Compliant</v>
      </c>
      <c r="H907" s="24" t="str">
        <f t="shared" si="124"/>
        <v>₦100,000 - ₦109,999</v>
      </c>
      <c r="I907" t="s">
        <v>16</v>
      </c>
      <c r="J907" s="5" t="s">
        <v>14</v>
      </c>
      <c r="K907" s="7">
        <f t="shared" si="125"/>
        <v>4</v>
      </c>
      <c r="L907" s="7">
        <f t="shared" si="126"/>
        <v>0.15</v>
      </c>
      <c r="M907" s="23">
        <f t="shared" si="127"/>
        <v>15618</v>
      </c>
      <c r="N907" s="23">
        <f t="shared" si="128"/>
        <v>119738</v>
      </c>
    </row>
    <row r="908" spans="1:14" x14ac:dyDescent="0.25">
      <c r="A908" t="s">
        <v>874</v>
      </c>
      <c r="B908" t="s">
        <v>7</v>
      </c>
      <c r="C908" t="str">
        <f t="shared" si="122"/>
        <v>Male</v>
      </c>
      <c r="D908" t="s">
        <v>49</v>
      </c>
      <c r="E908" s="23">
        <v>82680</v>
      </c>
      <c r="F908" s="23">
        <v>82680</v>
      </c>
      <c r="G908" s="9" t="str">
        <f t="shared" si="123"/>
        <v>Below Minimum</v>
      </c>
      <c r="H908" s="24" t="str">
        <f t="shared" si="124"/>
        <v>₦80,000 - ₦89,999</v>
      </c>
      <c r="I908" t="s">
        <v>9</v>
      </c>
      <c r="J908" s="5" t="s">
        <v>50</v>
      </c>
      <c r="K908" s="7">
        <f t="shared" si="125"/>
        <v>1</v>
      </c>
      <c r="L908" s="7">
        <f t="shared" si="126"/>
        <v>0.02</v>
      </c>
      <c r="M908" s="23">
        <f t="shared" si="127"/>
        <v>1653.6000000000001</v>
      </c>
      <c r="N908" s="23">
        <f t="shared" si="128"/>
        <v>84333.6</v>
      </c>
    </row>
    <row r="909" spans="1:14" x14ac:dyDescent="0.25">
      <c r="A909" t="s">
        <v>875</v>
      </c>
      <c r="B909" t="s">
        <v>7</v>
      </c>
      <c r="C909" t="str">
        <f t="shared" si="122"/>
        <v>Male</v>
      </c>
      <c r="D909" t="s">
        <v>52</v>
      </c>
      <c r="E909" s="23">
        <v>52250</v>
      </c>
      <c r="F909" s="23">
        <v>52250</v>
      </c>
      <c r="G909" s="9" t="str">
        <f t="shared" si="123"/>
        <v>Below Minimum</v>
      </c>
      <c r="H909" s="24" t="str">
        <f t="shared" si="124"/>
        <v>₦50,000 - ₦59,999</v>
      </c>
      <c r="I909" t="s">
        <v>20</v>
      </c>
      <c r="J909" s="5" t="s">
        <v>50</v>
      </c>
      <c r="K909" s="7">
        <f t="shared" si="125"/>
        <v>1</v>
      </c>
      <c r="L909" s="7">
        <f t="shared" si="126"/>
        <v>0.02</v>
      </c>
      <c r="M909" s="23">
        <f t="shared" si="127"/>
        <v>1045</v>
      </c>
      <c r="N909" s="23">
        <f t="shared" si="128"/>
        <v>53295</v>
      </c>
    </row>
    <row r="910" spans="1:14" x14ac:dyDescent="0.25">
      <c r="A910" t="s">
        <v>876</v>
      </c>
      <c r="B910" t="s">
        <v>7</v>
      </c>
      <c r="C910" t="str">
        <f t="shared" si="122"/>
        <v>Male</v>
      </c>
      <c r="D910" t="s">
        <v>8</v>
      </c>
      <c r="E910" s="23">
        <v>83190</v>
      </c>
      <c r="F910" s="23">
        <v>83190</v>
      </c>
      <c r="G910" s="9" t="str">
        <f t="shared" si="123"/>
        <v>Below Minimum</v>
      </c>
      <c r="H910" s="24" t="str">
        <f t="shared" si="124"/>
        <v>₦80,000 - ₦89,999</v>
      </c>
      <c r="I910" t="s">
        <v>9</v>
      </c>
      <c r="J910" s="5" t="s">
        <v>27</v>
      </c>
      <c r="K910" s="7">
        <f t="shared" si="125"/>
        <v>3</v>
      </c>
      <c r="L910" s="7">
        <f t="shared" si="126"/>
        <v>0.1</v>
      </c>
      <c r="M910" s="23">
        <f t="shared" si="127"/>
        <v>8319</v>
      </c>
      <c r="N910" s="23">
        <f t="shared" si="128"/>
        <v>91509</v>
      </c>
    </row>
    <row r="911" spans="1:14" x14ac:dyDescent="0.25">
      <c r="A911" t="s">
        <v>656</v>
      </c>
      <c r="B911" t="s">
        <v>7</v>
      </c>
      <c r="C911" t="str">
        <f t="shared" si="122"/>
        <v>Male</v>
      </c>
      <c r="D911" t="s">
        <v>36</v>
      </c>
      <c r="E911" s="23">
        <v>69120</v>
      </c>
      <c r="F911" s="23">
        <v>69120</v>
      </c>
      <c r="G911" s="9" t="str">
        <f t="shared" si="123"/>
        <v>Below Minimum</v>
      </c>
      <c r="H911" s="24" t="str">
        <f t="shared" si="124"/>
        <v>₦60,000 - ₦69,999</v>
      </c>
      <c r="I911" t="s">
        <v>20</v>
      </c>
      <c r="J911" s="5" t="s">
        <v>27</v>
      </c>
      <c r="K911" s="7">
        <f t="shared" si="125"/>
        <v>3</v>
      </c>
      <c r="L911" s="7">
        <f t="shared" si="126"/>
        <v>0.1</v>
      </c>
      <c r="M911" s="23">
        <f t="shared" si="127"/>
        <v>6912</v>
      </c>
      <c r="N911" s="23">
        <f t="shared" si="128"/>
        <v>76032</v>
      </c>
    </row>
    <row r="912" spans="1:14" x14ac:dyDescent="0.25">
      <c r="A912" t="s">
        <v>877</v>
      </c>
      <c r="B912" t="s">
        <v>12</v>
      </c>
      <c r="C912" t="s">
        <v>969</v>
      </c>
      <c r="D912" t="s">
        <v>41</v>
      </c>
      <c r="E912" s="23">
        <f>E911</f>
        <v>69120</v>
      </c>
      <c r="F912" s="23">
        <v>69120</v>
      </c>
      <c r="G912" s="9" t="str">
        <f t="shared" si="123"/>
        <v>Below Minimum</v>
      </c>
      <c r="H912" s="24" t="str">
        <f t="shared" si="124"/>
        <v>₦60,000 - ₦69,999</v>
      </c>
      <c r="I912" t="s">
        <v>20</v>
      </c>
      <c r="J912" t="s">
        <v>14</v>
      </c>
      <c r="K912" s="7">
        <f t="shared" si="125"/>
        <v>4</v>
      </c>
      <c r="L912" s="7">
        <f t="shared" si="126"/>
        <v>0.15</v>
      </c>
      <c r="M912" s="23">
        <f t="shared" si="127"/>
        <v>10368</v>
      </c>
      <c r="N912" s="23">
        <f t="shared" si="128"/>
        <v>79488</v>
      </c>
    </row>
    <row r="913" spans="1:14" x14ac:dyDescent="0.25">
      <c r="A913" t="s">
        <v>878</v>
      </c>
      <c r="B913" t="s">
        <v>969</v>
      </c>
      <c r="C913" t="s">
        <v>969</v>
      </c>
      <c r="D913" t="s">
        <v>979</v>
      </c>
      <c r="E913" s="23">
        <v>41570</v>
      </c>
      <c r="F913" s="23">
        <v>41570</v>
      </c>
      <c r="G913" s="9" t="str">
        <f t="shared" si="123"/>
        <v>Below Minimum</v>
      </c>
      <c r="H913" s="24" t="str">
        <f t="shared" si="124"/>
        <v>₦40,000 - ₦49,999</v>
      </c>
      <c r="I913" t="s">
        <v>16</v>
      </c>
      <c r="J913" t="s">
        <v>27</v>
      </c>
      <c r="K913" s="7">
        <f t="shared" si="125"/>
        <v>3</v>
      </c>
      <c r="L913" s="7">
        <f t="shared" si="126"/>
        <v>0.1</v>
      </c>
      <c r="M913" s="23">
        <f t="shared" si="127"/>
        <v>4157</v>
      </c>
      <c r="N913" s="23">
        <f t="shared" si="128"/>
        <v>45727</v>
      </c>
    </row>
    <row r="914" spans="1:14" x14ac:dyDescent="0.25">
      <c r="A914" t="s">
        <v>879</v>
      </c>
      <c r="B914" t="s">
        <v>7</v>
      </c>
      <c r="C914" t="str">
        <f t="shared" ref="C914:C928" si="129">IF(OR(B914="", ISBLANK(B914)), "Undisclosed", B914)</f>
        <v>Male</v>
      </c>
      <c r="D914" t="s">
        <v>52</v>
      </c>
      <c r="E914" s="23">
        <v>83590</v>
      </c>
      <c r="F914" s="23">
        <v>83590</v>
      </c>
      <c r="G914" s="9" t="str">
        <f t="shared" si="123"/>
        <v>Below Minimum</v>
      </c>
      <c r="H914" s="24" t="str">
        <f t="shared" si="124"/>
        <v>₦80,000 - ₦89,999</v>
      </c>
      <c r="I914" t="s">
        <v>16</v>
      </c>
      <c r="J914" s="5" t="s">
        <v>23</v>
      </c>
      <c r="K914" s="7">
        <f t="shared" si="125"/>
        <v>2</v>
      </c>
      <c r="L914" s="7">
        <f t="shared" si="126"/>
        <v>0.05</v>
      </c>
      <c r="M914" s="23">
        <f t="shared" si="127"/>
        <v>4179.5</v>
      </c>
      <c r="N914" s="23">
        <f t="shared" si="128"/>
        <v>87769.5</v>
      </c>
    </row>
    <row r="915" spans="1:14" x14ac:dyDescent="0.25">
      <c r="A915" t="s">
        <v>880</v>
      </c>
      <c r="B915" t="s">
        <v>7</v>
      </c>
      <c r="C915" t="str">
        <f t="shared" si="129"/>
        <v>Male</v>
      </c>
      <c r="D915" t="s">
        <v>49</v>
      </c>
      <c r="E915" s="23">
        <v>107700</v>
      </c>
      <c r="F915" s="23">
        <v>107700</v>
      </c>
      <c r="G915" s="9" t="str">
        <f t="shared" si="123"/>
        <v>Compliant</v>
      </c>
      <c r="H915" s="24" t="str">
        <f t="shared" si="124"/>
        <v>₦100,000 - ₦109,999</v>
      </c>
      <c r="I915" t="s">
        <v>16</v>
      </c>
      <c r="J915" s="5" t="s">
        <v>10</v>
      </c>
      <c r="K915" s="7">
        <f t="shared" si="125"/>
        <v>5</v>
      </c>
      <c r="L915" s="7">
        <f t="shared" si="126"/>
        <v>0.2</v>
      </c>
      <c r="M915" s="23">
        <f t="shared" si="127"/>
        <v>21540</v>
      </c>
      <c r="N915" s="23">
        <f t="shared" si="128"/>
        <v>129240</v>
      </c>
    </row>
    <row r="916" spans="1:14" x14ac:dyDescent="0.25">
      <c r="A916" t="s">
        <v>881</v>
      </c>
      <c r="B916" t="s">
        <v>12</v>
      </c>
      <c r="C916" t="str">
        <f t="shared" si="129"/>
        <v>Female</v>
      </c>
      <c r="D916" t="s">
        <v>8</v>
      </c>
      <c r="E916" s="23">
        <v>102130</v>
      </c>
      <c r="F916" s="23">
        <v>102130</v>
      </c>
      <c r="G916" s="9" t="str">
        <f t="shared" si="123"/>
        <v>Compliant</v>
      </c>
      <c r="H916" s="24" t="str">
        <f t="shared" si="124"/>
        <v>₦100,000 - ₦109,999</v>
      </c>
      <c r="I916" t="s">
        <v>20</v>
      </c>
      <c r="J916" s="5" t="s">
        <v>27</v>
      </c>
      <c r="K916" s="7">
        <f t="shared" si="125"/>
        <v>3</v>
      </c>
      <c r="L916" s="7">
        <f t="shared" si="126"/>
        <v>0.1</v>
      </c>
      <c r="M916" s="23">
        <f t="shared" si="127"/>
        <v>10213</v>
      </c>
      <c r="N916" s="23">
        <f t="shared" si="128"/>
        <v>112343</v>
      </c>
    </row>
    <row r="917" spans="1:14" x14ac:dyDescent="0.25">
      <c r="A917" t="s">
        <v>642</v>
      </c>
      <c r="B917" t="s">
        <v>7</v>
      </c>
      <c r="C917" t="str">
        <f t="shared" si="129"/>
        <v>Male</v>
      </c>
      <c r="D917" t="s">
        <v>19</v>
      </c>
      <c r="E917" s="23">
        <v>116090</v>
      </c>
      <c r="F917" s="23">
        <v>116090</v>
      </c>
      <c r="G917" s="9" t="str">
        <f t="shared" si="123"/>
        <v>Compliant</v>
      </c>
      <c r="H917" s="24" t="str">
        <f t="shared" si="124"/>
        <v>₦110,000 - ₦119,999</v>
      </c>
      <c r="I917" t="s">
        <v>20</v>
      </c>
      <c r="J917" s="5" t="s">
        <v>27</v>
      </c>
      <c r="K917" s="7">
        <f t="shared" si="125"/>
        <v>3</v>
      </c>
      <c r="L917" s="7">
        <f t="shared" si="126"/>
        <v>0.1</v>
      </c>
      <c r="M917" s="23">
        <f t="shared" si="127"/>
        <v>11609</v>
      </c>
      <c r="N917" s="23">
        <f t="shared" si="128"/>
        <v>127699</v>
      </c>
    </row>
    <row r="918" spans="1:14" x14ac:dyDescent="0.25">
      <c r="A918" t="s">
        <v>882</v>
      </c>
      <c r="B918" t="s">
        <v>7</v>
      </c>
      <c r="C918" t="str">
        <f t="shared" si="129"/>
        <v>Male</v>
      </c>
      <c r="D918" t="s">
        <v>13</v>
      </c>
      <c r="E918" s="23">
        <v>74360</v>
      </c>
      <c r="F918" s="23">
        <v>74360</v>
      </c>
      <c r="G918" s="9" t="str">
        <f t="shared" si="123"/>
        <v>Below Minimum</v>
      </c>
      <c r="H918" s="24" t="str">
        <f t="shared" si="124"/>
        <v>₦70,000 - ₦79,999</v>
      </c>
      <c r="I918" t="s">
        <v>9</v>
      </c>
      <c r="J918" s="5" t="s">
        <v>14</v>
      </c>
      <c r="K918" s="7">
        <f t="shared" si="125"/>
        <v>4</v>
      </c>
      <c r="L918" s="7">
        <f t="shared" si="126"/>
        <v>0.15</v>
      </c>
      <c r="M918" s="23">
        <f t="shared" si="127"/>
        <v>11154</v>
      </c>
      <c r="N918" s="23">
        <f t="shared" si="128"/>
        <v>85514</v>
      </c>
    </row>
    <row r="919" spans="1:14" x14ac:dyDescent="0.25">
      <c r="A919" t="s">
        <v>883</v>
      </c>
      <c r="B919" t="s">
        <v>12</v>
      </c>
      <c r="C919" t="str">
        <f t="shared" si="129"/>
        <v>Female</v>
      </c>
      <c r="D919" t="s">
        <v>30</v>
      </c>
      <c r="E919" s="23">
        <v>42310</v>
      </c>
      <c r="F919" s="23">
        <v>42310</v>
      </c>
      <c r="G919" s="9" t="str">
        <f t="shared" si="123"/>
        <v>Below Minimum</v>
      </c>
      <c r="H919" s="24" t="str">
        <f t="shared" si="124"/>
        <v>₦40,000 - ₦49,999</v>
      </c>
      <c r="I919" t="s">
        <v>16</v>
      </c>
      <c r="J919" s="5" t="s">
        <v>17</v>
      </c>
      <c r="K919" s="7">
        <f t="shared" si="125"/>
        <v>0</v>
      </c>
      <c r="L919" s="7">
        <f t="shared" si="126"/>
        <v>0</v>
      </c>
      <c r="M919" s="23">
        <f t="shared" si="127"/>
        <v>0</v>
      </c>
      <c r="N919" s="23">
        <f t="shared" si="128"/>
        <v>42310</v>
      </c>
    </row>
    <row r="920" spans="1:14" x14ac:dyDescent="0.25">
      <c r="A920" t="s">
        <v>884</v>
      </c>
      <c r="B920" t="s">
        <v>7</v>
      </c>
      <c r="C920" t="str">
        <f t="shared" si="129"/>
        <v>Male</v>
      </c>
      <c r="D920" t="s">
        <v>13</v>
      </c>
      <c r="E920" s="23">
        <v>78440</v>
      </c>
      <c r="F920" s="23">
        <v>78440</v>
      </c>
      <c r="G920" s="9" t="str">
        <f t="shared" si="123"/>
        <v>Below Minimum</v>
      </c>
      <c r="H920" s="24" t="str">
        <f t="shared" si="124"/>
        <v>₦70,000 - ₦79,999</v>
      </c>
      <c r="I920" t="s">
        <v>9</v>
      </c>
      <c r="J920" s="5" t="s">
        <v>23</v>
      </c>
      <c r="K920" s="7">
        <f t="shared" si="125"/>
        <v>2</v>
      </c>
      <c r="L920" s="7">
        <f t="shared" si="126"/>
        <v>0.05</v>
      </c>
      <c r="M920" s="23">
        <f t="shared" si="127"/>
        <v>3922</v>
      </c>
      <c r="N920" s="23">
        <f t="shared" si="128"/>
        <v>82362</v>
      </c>
    </row>
    <row r="921" spans="1:14" x14ac:dyDescent="0.25">
      <c r="A921" t="s">
        <v>885</v>
      </c>
      <c r="B921" t="s">
        <v>12</v>
      </c>
      <c r="C921" t="str">
        <f t="shared" si="129"/>
        <v>Female</v>
      </c>
      <c r="D921" t="s">
        <v>22</v>
      </c>
      <c r="E921" s="23">
        <v>113760</v>
      </c>
      <c r="F921" s="23">
        <v>113760</v>
      </c>
      <c r="G921" s="9" t="str">
        <f t="shared" si="123"/>
        <v>Compliant</v>
      </c>
      <c r="H921" s="24" t="str">
        <f t="shared" si="124"/>
        <v>₦110,000 - ₦119,999</v>
      </c>
      <c r="I921" t="s">
        <v>20</v>
      </c>
      <c r="J921" s="5" t="s">
        <v>14</v>
      </c>
      <c r="K921" s="7">
        <f t="shared" si="125"/>
        <v>4</v>
      </c>
      <c r="L921" s="7">
        <f t="shared" si="126"/>
        <v>0.15</v>
      </c>
      <c r="M921" s="23">
        <f t="shared" si="127"/>
        <v>17064</v>
      </c>
      <c r="N921" s="23">
        <f t="shared" si="128"/>
        <v>130824</v>
      </c>
    </row>
    <row r="922" spans="1:14" x14ac:dyDescent="0.25">
      <c r="A922" t="s">
        <v>886</v>
      </c>
      <c r="B922" t="s">
        <v>12</v>
      </c>
      <c r="C922" t="str">
        <f t="shared" si="129"/>
        <v>Female</v>
      </c>
      <c r="D922" t="s">
        <v>30</v>
      </c>
      <c r="E922" s="23">
        <v>93880</v>
      </c>
      <c r="F922" s="23">
        <v>93880</v>
      </c>
      <c r="G922" s="9" t="str">
        <f t="shared" si="123"/>
        <v>Compliant</v>
      </c>
      <c r="H922" s="24" t="str">
        <f t="shared" si="124"/>
        <v>₦90,000 - ₦99,999</v>
      </c>
      <c r="I922" t="s">
        <v>20</v>
      </c>
      <c r="J922" s="5" t="s">
        <v>27</v>
      </c>
      <c r="K922" s="7">
        <f t="shared" si="125"/>
        <v>3</v>
      </c>
      <c r="L922" s="7">
        <f t="shared" si="126"/>
        <v>0.1</v>
      </c>
      <c r="M922" s="23">
        <f t="shared" si="127"/>
        <v>9388</v>
      </c>
      <c r="N922" s="23">
        <f t="shared" si="128"/>
        <v>103268</v>
      </c>
    </row>
    <row r="923" spans="1:14" x14ac:dyDescent="0.25">
      <c r="A923" t="s">
        <v>887</v>
      </c>
      <c r="B923" t="s">
        <v>12</v>
      </c>
      <c r="C923" t="str">
        <f t="shared" si="129"/>
        <v>Female</v>
      </c>
      <c r="D923" t="s">
        <v>19</v>
      </c>
      <c r="E923" s="23">
        <v>85000</v>
      </c>
      <c r="F923" s="23">
        <v>85000</v>
      </c>
      <c r="G923" s="9" t="str">
        <f t="shared" si="123"/>
        <v>Below Minimum</v>
      </c>
      <c r="H923" s="24" t="str">
        <f t="shared" si="124"/>
        <v>₦80,000 - ₦89,999</v>
      </c>
      <c r="I923" t="s">
        <v>20</v>
      </c>
      <c r="J923" s="5" t="s">
        <v>23</v>
      </c>
      <c r="K923" s="7">
        <f t="shared" si="125"/>
        <v>2</v>
      </c>
      <c r="L923" s="7">
        <f t="shared" si="126"/>
        <v>0.05</v>
      </c>
      <c r="M923" s="23">
        <f t="shared" si="127"/>
        <v>4250</v>
      </c>
      <c r="N923" s="23">
        <f t="shared" si="128"/>
        <v>89250</v>
      </c>
    </row>
    <row r="924" spans="1:14" x14ac:dyDescent="0.25">
      <c r="A924" t="s">
        <v>888</v>
      </c>
      <c r="B924" t="s">
        <v>7</v>
      </c>
      <c r="C924" t="str">
        <f t="shared" si="129"/>
        <v>Male</v>
      </c>
      <c r="D924" t="s">
        <v>26</v>
      </c>
      <c r="E924" s="23">
        <v>72550</v>
      </c>
      <c r="F924" s="23">
        <v>72550</v>
      </c>
      <c r="G924" s="9" t="str">
        <f t="shared" si="123"/>
        <v>Below Minimum</v>
      </c>
      <c r="H924" s="24" t="str">
        <f t="shared" si="124"/>
        <v>₦70,000 - ₦79,999</v>
      </c>
      <c r="I924" t="s">
        <v>9</v>
      </c>
      <c r="J924" s="5" t="s">
        <v>27</v>
      </c>
      <c r="K924" s="7">
        <f t="shared" si="125"/>
        <v>3</v>
      </c>
      <c r="L924" s="7">
        <f t="shared" si="126"/>
        <v>0.1</v>
      </c>
      <c r="M924" s="23">
        <f t="shared" si="127"/>
        <v>7255</v>
      </c>
      <c r="N924" s="23">
        <f t="shared" si="128"/>
        <v>79805</v>
      </c>
    </row>
    <row r="925" spans="1:14" x14ac:dyDescent="0.25">
      <c r="A925" t="s">
        <v>889</v>
      </c>
      <c r="B925" t="s">
        <v>12</v>
      </c>
      <c r="C925" t="str">
        <f t="shared" si="129"/>
        <v>Female</v>
      </c>
      <c r="D925" t="s">
        <v>19</v>
      </c>
      <c r="E925" s="23">
        <v>72360</v>
      </c>
      <c r="F925" s="23">
        <v>72360</v>
      </c>
      <c r="G925" s="9" t="str">
        <f t="shared" si="123"/>
        <v>Below Minimum</v>
      </c>
      <c r="H925" s="24" t="str">
        <f t="shared" si="124"/>
        <v>₦70,000 - ₦79,999</v>
      </c>
      <c r="I925" t="s">
        <v>20</v>
      </c>
      <c r="J925" s="5" t="s">
        <v>23</v>
      </c>
      <c r="K925" s="7">
        <f t="shared" si="125"/>
        <v>2</v>
      </c>
      <c r="L925" s="7">
        <f t="shared" si="126"/>
        <v>0.05</v>
      </c>
      <c r="M925" s="23">
        <f t="shared" si="127"/>
        <v>3618</v>
      </c>
      <c r="N925" s="23">
        <f t="shared" si="128"/>
        <v>75978</v>
      </c>
    </row>
    <row r="926" spans="1:14" x14ac:dyDescent="0.25">
      <c r="A926" t="s">
        <v>890</v>
      </c>
      <c r="B926" t="s">
        <v>12</v>
      </c>
      <c r="C926" t="str">
        <f t="shared" si="129"/>
        <v>Female</v>
      </c>
      <c r="D926" t="s">
        <v>52</v>
      </c>
      <c r="E926" s="23">
        <v>114890</v>
      </c>
      <c r="F926" s="23">
        <v>114890</v>
      </c>
      <c r="G926" s="9" t="str">
        <f t="shared" si="123"/>
        <v>Compliant</v>
      </c>
      <c r="H926" s="24" t="str">
        <f t="shared" si="124"/>
        <v>₦110,000 - ₦119,999</v>
      </c>
      <c r="I926" t="s">
        <v>16</v>
      </c>
      <c r="J926" s="5" t="s">
        <v>27</v>
      </c>
      <c r="K926" s="7">
        <f t="shared" si="125"/>
        <v>3</v>
      </c>
      <c r="L926" s="7">
        <f t="shared" si="126"/>
        <v>0.1</v>
      </c>
      <c r="M926" s="23">
        <f t="shared" si="127"/>
        <v>11489</v>
      </c>
      <c r="N926" s="23">
        <f t="shared" si="128"/>
        <v>126379</v>
      </c>
    </row>
    <row r="927" spans="1:14" x14ac:dyDescent="0.25">
      <c r="A927" t="s">
        <v>891</v>
      </c>
      <c r="B927" t="s">
        <v>12</v>
      </c>
      <c r="C927" t="str">
        <f t="shared" si="129"/>
        <v>Female</v>
      </c>
      <c r="D927" t="s">
        <v>66</v>
      </c>
      <c r="E927" s="23">
        <v>107580</v>
      </c>
      <c r="F927" s="23">
        <v>107580</v>
      </c>
      <c r="G927" s="9" t="str">
        <f t="shared" si="123"/>
        <v>Compliant</v>
      </c>
      <c r="H927" s="24" t="str">
        <f t="shared" si="124"/>
        <v>₦100,000 - ₦109,999</v>
      </c>
      <c r="I927" t="s">
        <v>16</v>
      </c>
      <c r="J927" s="5" t="s">
        <v>23</v>
      </c>
      <c r="K927" s="7">
        <f t="shared" si="125"/>
        <v>2</v>
      </c>
      <c r="L927" s="7">
        <f t="shared" si="126"/>
        <v>0.05</v>
      </c>
      <c r="M927" s="23">
        <f t="shared" si="127"/>
        <v>5379</v>
      </c>
      <c r="N927" s="23">
        <f t="shared" si="128"/>
        <v>112959</v>
      </c>
    </row>
    <row r="928" spans="1:14" x14ac:dyDescent="0.25">
      <c r="A928" t="s">
        <v>892</v>
      </c>
      <c r="B928" t="s">
        <v>7</v>
      </c>
      <c r="C928" t="str">
        <f t="shared" si="129"/>
        <v>Male</v>
      </c>
      <c r="D928" t="s">
        <v>49</v>
      </c>
      <c r="E928" s="23">
        <v>36040</v>
      </c>
      <c r="F928" s="23">
        <v>36040</v>
      </c>
      <c r="G928" s="9" t="str">
        <f t="shared" si="123"/>
        <v>Below Minimum</v>
      </c>
      <c r="H928" s="24" t="str">
        <f t="shared" si="124"/>
        <v>₦30,000 - ₦39,999</v>
      </c>
      <c r="I928" t="s">
        <v>16</v>
      </c>
      <c r="J928" s="5" t="s">
        <v>27</v>
      </c>
      <c r="K928" s="7">
        <f t="shared" si="125"/>
        <v>3</v>
      </c>
      <c r="L928" s="7">
        <f t="shared" si="126"/>
        <v>0.1</v>
      </c>
      <c r="M928" s="23">
        <f t="shared" si="127"/>
        <v>3604</v>
      </c>
      <c r="N928" s="23">
        <f t="shared" si="128"/>
        <v>39644</v>
      </c>
    </row>
    <row r="929" spans="1:14" x14ac:dyDescent="0.25">
      <c r="A929" t="s">
        <v>893</v>
      </c>
      <c r="B929" t="s">
        <v>12</v>
      </c>
      <c r="C929" t="s">
        <v>969</v>
      </c>
      <c r="D929" t="s">
        <v>979</v>
      </c>
      <c r="E929" s="23">
        <v>58310</v>
      </c>
      <c r="F929" s="23">
        <v>58310</v>
      </c>
      <c r="G929" s="9" t="str">
        <f t="shared" si="123"/>
        <v>Below Minimum</v>
      </c>
      <c r="H929" s="24" t="str">
        <f t="shared" si="124"/>
        <v>₦50,000 - ₦59,999</v>
      </c>
      <c r="I929" t="s">
        <v>20</v>
      </c>
      <c r="J929" t="s">
        <v>27</v>
      </c>
      <c r="K929" s="7">
        <f t="shared" si="125"/>
        <v>3</v>
      </c>
      <c r="L929" s="7">
        <f t="shared" si="126"/>
        <v>0.1</v>
      </c>
      <c r="M929" s="23">
        <f t="shared" si="127"/>
        <v>5831</v>
      </c>
      <c r="N929" s="23">
        <f t="shared" si="128"/>
        <v>64141</v>
      </c>
    </row>
    <row r="930" spans="1:14" x14ac:dyDescent="0.25">
      <c r="A930" t="s">
        <v>894</v>
      </c>
      <c r="B930" t="s">
        <v>7</v>
      </c>
      <c r="C930" t="str">
        <f t="shared" ref="C930:C936" si="130">IF(OR(B930="", ISBLANK(B930)), "Undisclosed", B930)</f>
        <v>Male</v>
      </c>
      <c r="D930" t="s">
        <v>36</v>
      </c>
      <c r="E930" s="23">
        <v>35010</v>
      </c>
      <c r="F930" s="23">
        <v>35010</v>
      </c>
      <c r="G930" s="9" t="str">
        <f t="shared" si="123"/>
        <v>Below Minimum</v>
      </c>
      <c r="H930" s="24" t="str">
        <f t="shared" si="124"/>
        <v>₦30,000 - ₦39,999</v>
      </c>
      <c r="I930" t="s">
        <v>20</v>
      </c>
      <c r="J930" s="5" t="s">
        <v>27</v>
      </c>
      <c r="K930" s="7">
        <f t="shared" si="125"/>
        <v>3</v>
      </c>
      <c r="L930" s="7">
        <f t="shared" si="126"/>
        <v>0.1</v>
      </c>
      <c r="M930" s="23">
        <f t="shared" si="127"/>
        <v>3501</v>
      </c>
      <c r="N930" s="23">
        <f t="shared" si="128"/>
        <v>38511</v>
      </c>
    </row>
    <row r="931" spans="1:14" x14ac:dyDescent="0.25">
      <c r="A931" t="s">
        <v>895</v>
      </c>
      <c r="B931" t="s">
        <v>7</v>
      </c>
      <c r="C931" t="str">
        <f t="shared" si="130"/>
        <v>Male</v>
      </c>
      <c r="D931" t="s">
        <v>49</v>
      </c>
      <c r="E931" s="23">
        <v>74280</v>
      </c>
      <c r="F931" s="23">
        <v>74280</v>
      </c>
      <c r="G931" s="9" t="str">
        <f t="shared" si="123"/>
        <v>Below Minimum</v>
      </c>
      <c r="H931" s="24" t="str">
        <f t="shared" si="124"/>
        <v>₦70,000 - ₦79,999</v>
      </c>
      <c r="I931" t="s">
        <v>9</v>
      </c>
      <c r="J931" s="5" t="s">
        <v>27</v>
      </c>
      <c r="K931" s="7">
        <f t="shared" si="125"/>
        <v>3</v>
      </c>
      <c r="L931" s="7">
        <f t="shared" si="126"/>
        <v>0.1</v>
      </c>
      <c r="M931" s="23">
        <f t="shared" si="127"/>
        <v>7428</v>
      </c>
      <c r="N931" s="23">
        <f t="shared" si="128"/>
        <v>81708</v>
      </c>
    </row>
    <row r="932" spans="1:14" x14ac:dyDescent="0.25">
      <c r="A932" t="s">
        <v>896</v>
      </c>
      <c r="B932" t="s">
        <v>7</v>
      </c>
      <c r="C932" t="str">
        <f t="shared" si="130"/>
        <v>Male</v>
      </c>
      <c r="D932" t="s">
        <v>49</v>
      </c>
      <c r="E932" s="23">
        <v>115790</v>
      </c>
      <c r="F932" s="23">
        <v>115790</v>
      </c>
      <c r="G932" s="9" t="str">
        <f t="shared" si="123"/>
        <v>Compliant</v>
      </c>
      <c r="H932" s="24" t="str">
        <f t="shared" si="124"/>
        <v>₦110,000 - ₦119,999</v>
      </c>
      <c r="I932" t="s">
        <v>9</v>
      </c>
      <c r="J932" s="5" t="s">
        <v>50</v>
      </c>
      <c r="K932" s="7">
        <f t="shared" si="125"/>
        <v>1</v>
      </c>
      <c r="L932" s="7">
        <f t="shared" si="126"/>
        <v>0.02</v>
      </c>
      <c r="M932" s="23">
        <f t="shared" si="127"/>
        <v>2315.8000000000002</v>
      </c>
      <c r="N932" s="23">
        <f t="shared" si="128"/>
        <v>118105.8</v>
      </c>
    </row>
    <row r="933" spans="1:14" x14ac:dyDescent="0.25">
      <c r="A933" t="s">
        <v>897</v>
      </c>
      <c r="B933" t="s">
        <v>7</v>
      </c>
      <c r="C933" t="str">
        <f t="shared" si="130"/>
        <v>Male</v>
      </c>
      <c r="D933" t="s">
        <v>22</v>
      </c>
      <c r="E933" s="23">
        <v>38330</v>
      </c>
      <c r="F933" s="23">
        <v>38330</v>
      </c>
      <c r="G933" s="9" t="str">
        <f t="shared" si="123"/>
        <v>Below Minimum</v>
      </c>
      <c r="H933" s="24" t="str">
        <f t="shared" si="124"/>
        <v>₦30,000 - ₦39,999</v>
      </c>
      <c r="I933" t="s">
        <v>9</v>
      </c>
      <c r="J933" s="5" t="s">
        <v>27</v>
      </c>
      <c r="K933" s="7">
        <f t="shared" si="125"/>
        <v>3</v>
      </c>
      <c r="L933" s="7">
        <f t="shared" si="126"/>
        <v>0.1</v>
      </c>
      <c r="M933" s="23">
        <f t="shared" si="127"/>
        <v>3833</v>
      </c>
      <c r="N933" s="23">
        <f t="shared" si="128"/>
        <v>42163</v>
      </c>
    </row>
    <row r="934" spans="1:14" x14ac:dyDescent="0.25">
      <c r="A934" t="s">
        <v>898</v>
      </c>
      <c r="B934" t="s">
        <v>7</v>
      </c>
      <c r="C934" t="str">
        <f t="shared" si="130"/>
        <v>Male</v>
      </c>
      <c r="D934" t="s">
        <v>33</v>
      </c>
      <c r="E934" s="23">
        <v>70270</v>
      </c>
      <c r="F934" s="23">
        <v>70270</v>
      </c>
      <c r="G934" s="9" t="str">
        <f t="shared" si="123"/>
        <v>Below Minimum</v>
      </c>
      <c r="H934" s="24" t="str">
        <f t="shared" si="124"/>
        <v>₦70,000 - ₦79,999</v>
      </c>
      <c r="I934" t="s">
        <v>16</v>
      </c>
      <c r="J934" s="5" t="s">
        <v>10</v>
      </c>
      <c r="K934" s="7">
        <f t="shared" si="125"/>
        <v>5</v>
      </c>
      <c r="L934" s="7">
        <f t="shared" si="126"/>
        <v>0.2</v>
      </c>
      <c r="M934" s="23">
        <f t="shared" si="127"/>
        <v>14054</v>
      </c>
      <c r="N934" s="23">
        <f t="shared" si="128"/>
        <v>84324</v>
      </c>
    </row>
    <row r="935" spans="1:14" x14ac:dyDescent="0.25">
      <c r="A935" t="s">
        <v>899</v>
      </c>
      <c r="B935" t="s">
        <v>7</v>
      </c>
      <c r="C935" t="str">
        <f t="shared" si="130"/>
        <v>Male</v>
      </c>
      <c r="D935" t="s">
        <v>22</v>
      </c>
      <c r="E935" s="23">
        <v>37060</v>
      </c>
      <c r="F935" s="23">
        <v>37060</v>
      </c>
      <c r="G935" s="9" t="str">
        <f t="shared" si="123"/>
        <v>Below Minimum</v>
      </c>
      <c r="H935" s="24" t="str">
        <f t="shared" si="124"/>
        <v>₦30,000 - ₦39,999</v>
      </c>
      <c r="I935" t="s">
        <v>20</v>
      </c>
      <c r="J935" s="5" t="s">
        <v>27</v>
      </c>
      <c r="K935" s="7">
        <f t="shared" si="125"/>
        <v>3</v>
      </c>
      <c r="L935" s="7">
        <f t="shared" si="126"/>
        <v>0.1</v>
      </c>
      <c r="M935" s="23">
        <f t="shared" si="127"/>
        <v>3706</v>
      </c>
      <c r="N935" s="23">
        <f t="shared" si="128"/>
        <v>40766</v>
      </c>
    </row>
    <row r="936" spans="1:14" x14ac:dyDescent="0.25">
      <c r="A936" t="s">
        <v>530</v>
      </c>
      <c r="B936" t="s">
        <v>7</v>
      </c>
      <c r="C936" t="str">
        <f t="shared" si="130"/>
        <v>Male</v>
      </c>
      <c r="D936" t="s">
        <v>41</v>
      </c>
      <c r="E936" s="23">
        <v>53870</v>
      </c>
      <c r="F936" s="23">
        <v>53870</v>
      </c>
      <c r="G936" s="9" t="str">
        <f t="shared" si="123"/>
        <v>Below Minimum</v>
      </c>
      <c r="H936" s="24" t="str">
        <f t="shared" si="124"/>
        <v>₦50,000 - ₦59,999</v>
      </c>
      <c r="I936" t="s">
        <v>16</v>
      </c>
      <c r="J936" s="5" t="s">
        <v>14</v>
      </c>
      <c r="K936" s="7">
        <f t="shared" si="125"/>
        <v>4</v>
      </c>
      <c r="L936" s="7">
        <f t="shared" si="126"/>
        <v>0.15</v>
      </c>
      <c r="M936" s="23">
        <f t="shared" si="127"/>
        <v>8080.5</v>
      </c>
      <c r="N936" s="23">
        <f t="shared" si="128"/>
        <v>61950.5</v>
      </c>
    </row>
    <row r="937" spans="1:14" x14ac:dyDescent="0.25">
      <c r="A937" t="s">
        <v>900</v>
      </c>
      <c r="B937" t="s">
        <v>7</v>
      </c>
      <c r="C937" t="s">
        <v>969</v>
      </c>
      <c r="D937" t="s">
        <v>26</v>
      </c>
      <c r="E937" s="23">
        <f>E936</f>
        <v>53870</v>
      </c>
      <c r="F937" s="23">
        <v>53870</v>
      </c>
      <c r="G937" s="9" t="str">
        <f t="shared" si="123"/>
        <v>Below Minimum</v>
      </c>
      <c r="H937" s="24" t="str">
        <f t="shared" si="124"/>
        <v>₦50,000 - ₦59,999</v>
      </c>
      <c r="I937" t="s">
        <v>16</v>
      </c>
      <c r="J937" t="s">
        <v>27</v>
      </c>
      <c r="K937" s="7">
        <f t="shared" si="125"/>
        <v>3</v>
      </c>
      <c r="L937" s="7">
        <f t="shared" si="126"/>
        <v>0.1</v>
      </c>
      <c r="M937" s="23">
        <f t="shared" si="127"/>
        <v>5387</v>
      </c>
      <c r="N937" s="23">
        <f t="shared" si="128"/>
        <v>59257</v>
      </c>
    </row>
    <row r="938" spans="1:14" x14ac:dyDescent="0.25">
      <c r="A938" t="s">
        <v>688</v>
      </c>
      <c r="B938" t="s">
        <v>12</v>
      </c>
      <c r="C938" t="str">
        <f t="shared" ref="C938:C943" si="131">IF(OR(B938="", ISBLANK(B938)), "Undisclosed", B938)</f>
        <v>Female</v>
      </c>
      <c r="D938" t="s">
        <v>49</v>
      </c>
      <c r="E938" s="23">
        <v>84310</v>
      </c>
      <c r="F938" s="23">
        <v>84310</v>
      </c>
      <c r="G938" s="9" t="str">
        <f t="shared" si="123"/>
        <v>Below Minimum</v>
      </c>
      <c r="H938" s="24" t="str">
        <f t="shared" si="124"/>
        <v>₦80,000 - ₦89,999</v>
      </c>
      <c r="I938" t="s">
        <v>16</v>
      </c>
      <c r="J938" s="5" t="s">
        <v>14</v>
      </c>
      <c r="K938" s="7">
        <f t="shared" si="125"/>
        <v>4</v>
      </c>
      <c r="L938" s="7">
        <f t="shared" si="126"/>
        <v>0.15</v>
      </c>
      <c r="M938" s="23">
        <f t="shared" si="127"/>
        <v>12646.5</v>
      </c>
      <c r="N938" s="23">
        <f t="shared" si="128"/>
        <v>96956.5</v>
      </c>
    </row>
    <row r="939" spans="1:14" x14ac:dyDescent="0.25">
      <c r="A939" t="s">
        <v>901</v>
      </c>
      <c r="B939" t="s">
        <v>12</v>
      </c>
      <c r="C939" t="str">
        <f t="shared" si="131"/>
        <v>Female</v>
      </c>
      <c r="D939" t="s">
        <v>49</v>
      </c>
      <c r="E939" s="23">
        <v>58100</v>
      </c>
      <c r="F939" s="23">
        <v>58100</v>
      </c>
      <c r="G939" s="9" t="str">
        <f t="shared" si="123"/>
        <v>Below Minimum</v>
      </c>
      <c r="H939" s="24" t="str">
        <f t="shared" si="124"/>
        <v>₦50,000 - ₦59,999</v>
      </c>
      <c r="I939" t="s">
        <v>20</v>
      </c>
      <c r="J939" s="5" t="s">
        <v>10</v>
      </c>
      <c r="K939" s="7">
        <f t="shared" si="125"/>
        <v>5</v>
      </c>
      <c r="L939" s="7">
        <f t="shared" si="126"/>
        <v>0.2</v>
      </c>
      <c r="M939" s="23">
        <f t="shared" si="127"/>
        <v>11620</v>
      </c>
      <c r="N939" s="23">
        <f t="shared" si="128"/>
        <v>69720</v>
      </c>
    </row>
    <row r="940" spans="1:14" x14ac:dyDescent="0.25">
      <c r="A940" t="s">
        <v>902</v>
      </c>
      <c r="B940" t="s">
        <v>7</v>
      </c>
      <c r="C940" t="str">
        <f t="shared" si="131"/>
        <v>Male</v>
      </c>
      <c r="D940" t="s">
        <v>22</v>
      </c>
      <c r="E940" s="23">
        <v>99780</v>
      </c>
      <c r="F940" s="23">
        <v>99780</v>
      </c>
      <c r="G940" s="9" t="str">
        <f t="shared" si="123"/>
        <v>Compliant</v>
      </c>
      <c r="H940" s="24" t="str">
        <f t="shared" si="124"/>
        <v>₦90,000 - ₦99,999</v>
      </c>
      <c r="I940" t="s">
        <v>20</v>
      </c>
      <c r="J940" s="5" t="s">
        <v>10</v>
      </c>
      <c r="K940" s="7">
        <f t="shared" si="125"/>
        <v>5</v>
      </c>
      <c r="L940" s="7">
        <f t="shared" si="126"/>
        <v>0.2</v>
      </c>
      <c r="M940" s="23">
        <f t="shared" si="127"/>
        <v>19956</v>
      </c>
      <c r="N940" s="23">
        <f t="shared" si="128"/>
        <v>119736</v>
      </c>
    </row>
    <row r="941" spans="1:14" x14ac:dyDescent="0.25">
      <c r="A941" t="s">
        <v>903</v>
      </c>
      <c r="B941" t="s">
        <v>7</v>
      </c>
      <c r="C941" t="str">
        <f t="shared" si="131"/>
        <v>Male</v>
      </c>
      <c r="D941" t="s">
        <v>52</v>
      </c>
      <c r="E941" s="23">
        <v>119020</v>
      </c>
      <c r="F941" s="23">
        <v>119020</v>
      </c>
      <c r="G941" s="9" t="str">
        <f t="shared" si="123"/>
        <v>Compliant</v>
      </c>
      <c r="H941" s="24" t="str">
        <f t="shared" si="124"/>
        <v>₦110,000 - ₦119,999</v>
      </c>
      <c r="I941" t="s">
        <v>9</v>
      </c>
      <c r="J941" s="5" t="s">
        <v>23</v>
      </c>
      <c r="K941" s="7">
        <f t="shared" si="125"/>
        <v>2</v>
      </c>
      <c r="L941" s="7">
        <f t="shared" si="126"/>
        <v>0.05</v>
      </c>
      <c r="M941" s="23">
        <f t="shared" si="127"/>
        <v>5951</v>
      </c>
      <c r="N941" s="23">
        <f t="shared" si="128"/>
        <v>124971</v>
      </c>
    </row>
    <row r="942" spans="1:14" x14ac:dyDescent="0.25">
      <c r="A942" t="s">
        <v>904</v>
      </c>
      <c r="B942" t="s">
        <v>7</v>
      </c>
      <c r="C942" t="str">
        <f t="shared" si="131"/>
        <v>Male</v>
      </c>
      <c r="D942" t="s">
        <v>13</v>
      </c>
      <c r="E942" s="23">
        <v>92940</v>
      </c>
      <c r="F942" s="23">
        <v>92940</v>
      </c>
      <c r="G942" s="9" t="str">
        <f t="shared" si="123"/>
        <v>Compliant</v>
      </c>
      <c r="H942" s="24" t="str">
        <f t="shared" si="124"/>
        <v>₦90,000 - ₦99,999</v>
      </c>
      <c r="I942" t="s">
        <v>9</v>
      </c>
      <c r="J942" s="5" t="s">
        <v>14</v>
      </c>
      <c r="K942" s="7">
        <f t="shared" si="125"/>
        <v>4</v>
      </c>
      <c r="L942" s="7">
        <f t="shared" si="126"/>
        <v>0.15</v>
      </c>
      <c r="M942" s="23">
        <f t="shared" si="127"/>
        <v>13941</v>
      </c>
      <c r="N942" s="23">
        <f t="shared" si="128"/>
        <v>106881</v>
      </c>
    </row>
    <row r="943" spans="1:14" x14ac:dyDescent="0.25">
      <c r="A943" t="s">
        <v>905</v>
      </c>
      <c r="B943" t="s">
        <v>7</v>
      </c>
      <c r="C943" t="str">
        <f t="shared" si="131"/>
        <v>Male</v>
      </c>
      <c r="D943" t="s">
        <v>41</v>
      </c>
      <c r="E943" s="23">
        <v>59670</v>
      </c>
      <c r="F943" s="23">
        <v>59670</v>
      </c>
      <c r="G943" s="9" t="str">
        <f t="shared" si="123"/>
        <v>Below Minimum</v>
      </c>
      <c r="H943" s="24" t="str">
        <f t="shared" si="124"/>
        <v>₦50,000 - ₦59,999</v>
      </c>
      <c r="I943" t="s">
        <v>20</v>
      </c>
      <c r="J943" s="5" t="s">
        <v>17</v>
      </c>
      <c r="K943" s="7">
        <f t="shared" si="125"/>
        <v>0</v>
      </c>
      <c r="L943" s="7">
        <f t="shared" si="126"/>
        <v>0</v>
      </c>
      <c r="M943" s="23">
        <f t="shared" si="127"/>
        <v>0</v>
      </c>
      <c r="N943" s="23">
        <f t="shared" si="128"/>
        <v>59670</v>
      </c>
    </row>
    <row r="944" spans="1:14" x14ac:dyDescent="0.25">
      <c r="A944" t="s">
        <v>906</v>
      </c>
      <c r="B944" t="s">
        <v>12</v>
      </c>
      <c r="C944" t="s">
        <v>969</v>
      </c>
      <c r="D944" t="s">
        <v>979</v>
      </c>
      <c r="E944" s="23">
        <v>41000</v>
      </c>
      <c r="F944" s="23">
        <v>41000</v>
      </c>
      <c r="G944" s="9" t="str">
        <f t="shared" si="123"/>
        <v>Below Minimum</v>
      </c>
      <c r="H944" s="24" t="str">
        <f t="shared" si="124"/>
        <v>₦40,000 - ₦49,999</v>
      </c>
      <c r="I944" t="s">
        <v>9</v>
      </c>
      <c r="J944" t="s">
        <v>17</v>
      </c>
      <c r="K944" s="7">
        <f t="shared" si="125"/>
        <v>0</v>
      </c>
      <c r="L944" s="7">
        <f t="shared" si="126"/>
        <v>0</v>
      </c>
      <c r="M944" s="23">
        <f t="shared" si="127"/>
        <v>0</v>
      </c>
      <c r="N944" s="23">
        <f t="shared" si="128"/>
        <v>41000</v>
      </c>
    </row>
    <row r="945" spans="1:14" x14ac:dyDescent="0.25">
      <c r="A945" t="s">
        <v>907</v>
      </c>
      <c r="B945" t="s">
        <v>7</v>
      </c>
      <c r="C945" t="str">
        <f t="shared" ref="C945:C975" si="132">IF(OR(B945="", ISBLANK(B945)), "Undisclosed", B945)</f>
        <v>Male</v>
      </c>
      <c r="D945" t="s">
        <v>66</v>
      </c>
      <c r="E945" s="23">
        <v>77470</v>
      </c>
      <c r="F945" s="23">
        <v>77470</v>
      </c>
      <c r="G945" s="9" t="str">
        <f t="shared" si="123"/>
        <v>Below Minimum</v>
      </c>
      <c r="H945" s="24" t="str">
        <f t="shared" si="124"/>
        <v>₦70,000 - ₦79,999</v>
      </c>
      <c r="I945" t="s">
        <v>20</v>
      </c>
      <c r="J945" s="5" t="s">
        <v>14</v>
      </c>
      <c r="K945" s="7">
        <f t="shared" si="125"/>
        <v>4</v>
      </c>
      <c r="L945" s="7">
        <f t="shared" si="126"/>
        <v>0.15</v>
      </c>
      <c r="M945" s="23">
        <f t="shared" si="127"/>
        <v>11620.5</v>
      </c>
      <c r="N945" s="23">
        <f t="shared" si="128"/>
        <v>89090.5</v>
      </c>
    </row>
    <row r="946" spans="1:14" x14ac:dyDescent="0.25">
      <c r="A946" t="s">
        <v>908</v>
      </c>
      <c r="B946" t="s">
        <v>7</v>
      </c>
      <c r="C946" t="str">
        <f t="shared" si="132"/>
        <v>Male</v>
      </c>
      <c r="D946" t="s">
        <v>13</v>
      </c>
      <c r="E946" s="23">
        <v>45650</v>
      </c>
      <c r="F946" s="23">
        <v>45650</v>
      </c>
      <c r="G946" s="9" t="str">
        <f t="shared" si="123"/>
        <v>Below Minimum</v>
      </c>
      <c r="H946" s="24" t="str">
        <f t="shared" si="124"/>
        <v>₦40,000 - ₦49,999</v>
      </c>
      <c r="I946" t="s">
        <v>9</v>
      </c>
      <c r="J946" s="5" t="s">
        <v>14</v>
      </c>
      <c r="K946" s="7">
        <f t="shared" si="125"/>
        <v>4</v>
      </c>
      <c r="L946" s="7">
        <f t="shared" si="126"/>
        <v>0.15</v>
      </c>
      <c r="M946" s="23">
        <f t="shared" si="127"/>
        <v>6847.5</v>
      </c>
      <c r="N946" s="23">
        <f t="shared" si="128"/>
        <v>52497.5</v>
      </c>
    </row>
    <row r="947" spans="1:14" x14ac:dyDescent="0.25">
      <c r="A947" t="s">
        <v>909</v>
      </c>
      <c r="B947" t="s">
        <v>12</v>
      </c>
      <c r="C947" t="str">
        <f t="shared" si="132"/>
        <v>Female</v>
      </c>
      <c r="D947" t="s">
        <v>13</v>
      </c>
      <c r="E947" s="23">
        <v>88430</v>
      </c>
      <c r="F947" s="23">
        <v>88430</v>
      </c>
      <c r="G947" s="9" t="str">
        <f t="shared" si="123"/>
        <v>Below Minimum</v>
      </c>
      <c r="H947" s="24" t="str">
        <f t="shared" si="124"/>
        <v>₦80,000 - ₦89,999</v>
      </c>
      <c r="I947" t="s">
        <v>9</v>
      </c>
      <c r="J947" s="5" t="s">
        <v>27</v>
      </c>
      <c r="K947" s="7">
        <f t="shared" si="125"/>
        <v>3</v>
      </c>
      <c r="L947" s="7">
        <f t="shared" si="126"/>
        <v>0.1</v>
      </c>
      <c r="M947" s="23">
        <f t="shared" si="127"/>
        <v>8843</v>
      </c>
      <c r="N947" s="23">
        <f t="shared" si="128"/>
        <v>97273</v>
      </c>
    </row>
    <row r="948" spans="1:14" x14ac:dyDescent="0.25">
      <c r="A948" t="s">
        <v>910</v>
      </c>
      <c r="B948" t="s">
        <v>7</v>
      </c>
      <c r="C948" t="str">
        <f t="shared" si="132"/>
        <v>Male</v>
      </c>
      <c r="D948" t="s">
        <v>26</v>
      </c>
      <c r="E948" s="23">
        <v>36880</v>
      </c>
      <c r="F948" s="23">
        <v>36880</v>
      </c>
      <c r="G948" s="9" t="str">
        <f t="shared" si="123"/>
        <v>Below Minimum</v>
      </c>
      <c r="H948" s="24" t="str">
        <f t="shared" si="124"/>
        <v>₦30,000 - ₦39,999</v>
      </c>
      <c r="I948" t="s">
        <v>20</v>
      </c>
      <c r="J948" s="5" t="s">
        <v>14</v>
      </c>
      <c r="K948" s="7">
        <f t="shared" si="125"/>
        <v>4</v>
      </c>
      <c r="L948" s="7">
        <f t="shared" si="126"/>
        <v>0.15</v>
      </c>
      <c r="M948" s="23">
        <f t="shared" si="127"/>
        <v>5532</v>
      </c>
      <c r="N948" s="23">
        <f t="shared" si="128"/>
        <v>42412</v>
      </c>
    </row>
    <row r="949" spans="1:14" x14ac:dyDescent="0.25">
      <c r="A949" t="s">
        <v>860</v>
      </c>
      <c r="B949" t="s">
        <v>7</v>
      </c>
      <c r="C949" t="str">
        <f t="shared" si="132"/>
        <v>Male</v>
      </c>
      <c r="D949" t="s">
        <v>33</v>
      </c>
      <c r="E949" s="23">
        <v>106400</v>
      </c>
      <c r="F949" s="23">
        <v>106400</v>
      </c>
      <c r="G949" s="9" t="str">
        <f t="shared" si="123"/>
        <v>Compliant</v>
      </c>
      <c r="H949" s="24" t="str">
        <f t="shared" si="124"/>
        <v>₦100,000 - ₦109,999</v>
      </c>
      <c r="I949" t="s">
        <v>16</v>
      </c>
      <c r="J949" s="5" t="s">
        <v>23</v>
      </c>
      <c r="K949" s="7">
        <f t="shared" si="125"/>
        <v>2</v>
      </c>
      <c r="L949" s="7">
        <f t="shared" si="126"/>
        <v>0.05</v>
      </c>
      <c r="M949" s="23">
        <f t="shared" si="127"/>
        <v>5320</v>
      </c>
      <c r="N949" s="23">
        <f t="shared" si="128"/>
        <v>111720</v>
      </c>
    </row>
    <row r="950" spans="1:14" x14ac:dyDescent="0.25">
      <c r="A950" t="s">
        <v>911</v>
      </c>
      <c r="B950" t="s">
        <v>7</v>
      </c>
      <c r="C950" t="str">
        <f t="shared" si="132"/>
        <v>Male</v>
      </c>
      <c r="D950" t="s">
        <v>30</v>
      </c>
      <c r="E950" s="23">
        <v>111820</v>
      </c>
      <c r="F950" s="23">
        <v>111820</v>
      </c>
      <c r="G950" s="9" t="str">
        <f t="shared" si="123"/>
        <v>Compliant</v>
      </c>
      <c r="H950" s="24" t="str">
        <f t="shared" si="124"/>
        <v>₦110,000 - ₦119,999</v>
      </c>
      <c r="I950" t="s">
        <v>9</v>
      </c>
      <c r="J950" s="5" t="s">
        <v>10</v>
      </c>
      <c r="K950" s="7">
        <f t="shared" si="125"/>
        <v>5</v>
      </c>
      <c r="L950" s="7">
        <f t="shared" si="126"/>
        <v>0.2</v>
      </c>
      <c r="M950" s="23">
        <f t="shared" si="127"/>
        <v>22364</v>
      </c>
      <c r="N950" s="23">
        <f t="shared" si="128"/>
        <v>134184</v>
      </c>
    </row>
    <row r="951" spans="1:14" x14ac:dyDescent="0.25">
      <c r="A951" t="s">
        <v>912</v>
      </c>
      <c r="B951" t="s">
        <v>7</v>
      </c>
      <c r="C951" t="str">
        <f t="shared" si="132"/>
        <v>Male</v>
      </c>
      <c r="D951" t="s">
        <v>26</v>
      </c>
      <c r="E951" s="23">
        <v>92870</v>
      </c>
      <c r="F951" s="23">
        <v>92870</v>
      </c>
      <c r="G951" s="9" t="str">
        <f t="shared" si="123"/>
        <v>Compliant</v>
      </c>
      <c r="H951" s="24" t="str">
        <f t="shared" si="124"/>
        <v>₦90,000 - ₦99,999</v>
      </c>
      <c r="I951" t="s">
        <v>16</v>
      </c>
      <c r="J951" s="5" t="s">
        <v>27</v>
      </c>
      <c r="K951" s="7">
        <f t="shared" si="125"/>
        <v>3</v>
      </c>
      <c r="L951" s="7">
        <f t="shared" si="126"/>
        <v>0.1</v>
      </c>
      <c r="M951" s="23">
        <f t="shared" si="127"/>
        <v>9287</v>
      </c>
      <c r="N951" s="23">
        <f t="shared" si="128"/>
        <v>102157</v>
      </c>
    </row>
    <row r="952" spans="1:14" x14ac:dyDescent="0.25">
      <c r="A952" t="s">
        <v>913</v>
      </c>
      <c r="B952" t="s">
        <v>7</v>
      </c>
      <c r="C952" t="str">
        <f t="shared" si="132"/>
        <v>Male</v>
      </c>
      <c r="D952" t="s">
        <v>33</v>
      </c>
      <c r="E952" s="23">
        <v>100360</v>
      </c>
      <c r="F952" s="23">
        <v>100360</v>
      </c>
      <c r="G952" s="9" t="str">
        <f t="shared" si="123"/>
        <v>Compliant</v>
      </c>
      <c r="H952" s="24" t="str">
        <f t="shared" si="124"/>
        <v>₦100,000 - ₦109,999</v>
      </c>
      <c r="I952" t="s">
        <v>9</v>
      </c>
      <c r="J952" s="5" t="s">
        <v>27</v>
      </c>
      <c r="K952" s="7">
        <f t="shared" si="125"/>
        <v>3</v>
      </c>
      <c r="L952" s="7">
        <f t="shared" si="126"/>
        <v>0.1</v>
      </c>
      <c r="M952" s="23">
        <f t="shared" si="127"/>
        <v>10036</v>
      </c>
      <c r="N952" s="23">
        <f t="shared" si="128"/>
        <v>110396</v>
      </c>
    </row>
    <row r="953" spans="1:14" x14ac:dyDescent="0.25">
      <c r="A953" t="s">
        <v>661</v>
      </c>
      <c r="B953" t="s">
        <v>12</v>
      </c>
      <c r="C953" t="str">
        <f t="shared" si="132"/>
        <v>Female</v>
      </c>
      <c r="D953" t="s">
        <v>49</v>
      </c>
      <c r="E953" s="23">
        <v>46750</v>
      </c>
      <c r="F953" s="23">
        <v>46750</v>
      </c>
      <c r="G953" s="9" t="str">
        <f t="shared" si="123"/>
        <v>Below Minimum</v>
      </c>
      <c r="H953" s="24" t="str">
        <f t="shared" si="124"/>
        <v>₦40,000 - ₦49,999</v>
      </c>
      <c r="I953" t="s">
        <v>9</v>
      </c>
      <c r="J953" s="5" t="s">
        <v>27</v>
      </c>
      <c r="K953" s="7">
        <f t="shared" si="125"/>
        <v>3</v>
      </c>
      <c r="L953" s="7">
        <f t="shared" si="126"/>
        <v>0.1</v>
      </c>
      <c r="M953" s="23">
        <f t="shared" si="127"/>
        <v>4675</v>
      </c>
      <c r="N953" s="23">
        <f t="shared" si="128"/>
        <v>51425</v>
      </c>
    </row>
    <row r="954" spans="1:14" x14ac:dyDescent="0.25">
      <c r="A954" t="s">
        <v>914</v>
      </c>
      <c r="B954" t="s">
        <v>7</v>
      </c>
      <c r="C954" t="str">
        <f t="shared" si="132"/>
        <v>Male</v>
      </c>
      <c r="D954" t="s">
        <v>33</v>
      </c>
      <c r="E954" s="23">
        <v>48950</v>
      </c>
      <c r="F954" s="23">
        <v>48950</v>
      </c>
      <c r="G954" s="9" t="str">
        <f t="shared" si="123"/>
        <v>Below Minimum</v>
      </c>
      <c r="H954" s="24" t="str">
        <f t="shared" si="124"/>
        <v>₦40,000 - ₦49,999</v>
      </c>
      <c r="I954" t="s">
        <v>16</v>
      </c>
      <c r="J954" s="5" t="s">
        <v>14</v>
      </c>
      <c r="K954" s="7">
        <f t="shared" si="125"/>
        <v>4</v>
      </c>
      <c r="L954" s="7">
        <f t="shared" si="126"/>
        <v>0.15</v>
      </c>
      <c r="M954" s="23">
        <f t="shared" si="127"/>
        <v>7342.5</v>
      </c>
      <c r="N954" s="23">
        <f t="shared" si="128"/>
        <v>56292.5</v>
      </c>
    </row>
    <row r="955" spans="1:14" x14ac:dyDescent="0.25">
      <c r="A955" t="s">
        <v>915</v>
      </c>
      <c r="B955" t="s">
        <v>7</v>
      </c>
      <c r="C955" t="str">
        <f t="shared" si="132"/>
        <v>Male</v>
      </c>
      <c r="D955" t="s">
        <v>8</v>
      </c>
      <c r="E955" s="23">
        <v>52810</v>
      </c>
      <c r="F955" s="23">
        <v>52810</v>
      </c>
      <c r="G955" s="9" t="str">
        <f t="shared" si="123"/>
        <v>Below Minimum</v>
      </c>
      <c r="H955" s="24" t="str">
        <f t="shared" si="124"/>
        <v>₦50,000 - ₦59,999</v>
      </c>
      <c r="I955" t="s">
        <v>16</v>
      </c>
      <c r="J955" s="5" t="s">
        <v>23</v>
      </c>
      <c r="K955" s="7">
        <f t="shared" si="125"/>
        <v>2</v>
      </c>
      <c r="L955" s="7">
        <f t="shared" si="126"/>
        <v>0.05</v>
      </c>
      <c r="M955" s="23">
        <f t="shared" si="127"/>
        <v>2640.5</v>
      </c>
      <c r="N955" s="23">
        <f t="shared" si="128"/>
        <v>55450.5</v>
      </c>
    </row>
    <row r="956" spans="1:14" x14ac:dyDescent="0.25">
      <c r="A956" t="s">
        <v>916</v>
      </c>
      <c r="B956" t="s">
        <v>7</v>
      </c>
      <c r="C956" t="str">
        <f t="shared" si="132"/>
        <v>Male</v>
      </c>
      <c r="D956" t="s">
        <v>19</v>
      </c>
      <c r="E956" s="23">
        <v>78560</v>
      </c>
      <c r="F956" s="23">
        <v>78560</v>
      </c>
      <c r="G956" s="9" t="str">
        <f t="shared" si="123"/>
        <v>Below Minimum</v>
      </c>
      <c r="H956" s="24" t="str">
        <f t="shared" si="124"/>
        <v>₦70,000 - ₦79,999</v>
      </c>
      <c r="I956" t="s">
        <v>20</v>
      </c>
      <c r="J956" s="5" t="s">
        <v>50</v>
      </c>
      <c r="K956" s="7">
        <f t="shared" si="125"/>
        <v>1</v>
      </c>
      <c r="L956" s="7">
        <f t="shared" si="126"/>
        <v>0.02</v>
      </c>
      <c r="M956" s="23">
        <f t="shared" si="127"/>
        <v>1571.2</v>
      </c>
      <c r="N956" s="23">
        <f t="shared" si="128"/>
        <v>80131.199999999997</v>
      </c>
    </row>
    <row r="957" spans="1:14" x14ac:dyDescent="0.25">
      <c r="A957" t="s">
        <v>917</v>
      </c>
      <c r="B957" t="s">
        <v>12</v>
      </c>
      <c r="C957" t="str">
        <f t="shared" si="132"/>
        <v>Female</v>
      </c>
      <c r="D957" t="s">
        <v>22</v>
      </c>
      <c r="E957" s="23">
        <v>75280</v>
      </c>
      <c r="F957" s="23">
        <v>75280</v>
      </c>
      <c r="G957" s="9" t="str">
        <f t="shared" si="123"/>
        <v>Below Minimum</v>
      </c>
      <c r="H957" s="24" t="str">
        <f t="shared" si="124"/>
        <v>₦70,000 - ₦79,999</v>
      </c>
      <c r="I957" t="s">
        <v>20</v>
      </c>
      <c r="J957" s="5" t="s">
        <v>27</v>
      </c>
      <c r="K957" s="7">
        <f t="shared" si="125"/>
        <v>3</v>
      </c>
      <c r="L957" s="7">
        <f t="shared" si="126"/>
        <v>0.1</v>
      </c>
      <c r="M957" s="23">
        <f t="shared" si="127"/>
        <v>7528</v>
      </c>
      <c r="N957" s="23">
        <f t="shared" si="128"/>
        <v>82808</v>
      </c>
    </row>
    <row r="958" spans="1:14" x14ac:dyDescent="0.25">
      <c r="A958" t="s">
        <v>918</v>
      </c>
      <c r="B958" t="s">
        <v>12</v>
      </c>
      <c r="C958" t="str">
        <f t="shared" si="132"/>
        <v>Female</v>
      </c>
      <c r="D958" t="s">
        <v>41</v>
      </c>
      <c r="E958" s="23">
        <v>93130</v>
      </c>
      <c r="F958" s="23">
        <v>93130</v>
      </c>
      <c r="G958" s="9" t="str">
        <f t="shared" si="123"/>
        <v>Compliant</v>
      </c>
      <c r="H958" s="24" t="str">
        <f t="shared" si="124"/>
        <v>₦90,000 - ₦99,999</v>
      </c>
      <c r="I958" t="s">
        <v>20</v>
      </c>
      <c r="J958" s="5" t="s">
        <v>23</v>
      </c>
      <c r="K958" s="7">
        <f t="shared" si="125"/>
        <v>2</v>
      </c>
      <c r="L958" s="7">
        <f t="shared" si="126"/>
        <v>0.05</v>
      </c>
      <c r="M958" s="23">
        <f t="shared" si="127"/>
        <v>4656.5</v>
      </c>
      <c r="N958" s="23">
        <f t="shared" si="128"/>
        <v>97786.5</v>
      </c>
    </row>
    <row r="959" spans="1:14" x14ac:dyDescent="0.25">
      <c r="A959" t="s">
        <v>919</v>
      </c>
      <c r="B959" t="s">
        <v>12</v>
      </c>
      <c r="C959" t="str">
        <f t="shared" si="132"/>
        <v>Female</v>
      </c>
      <c r="D959" t="s">
        <v>33</v>
      </c>
      <c r="E959" s="23">
        <v>105290</v>
      </c>
      <c r="F959" s="23">
        <v>105290</v>
      </c>
      <c r="G959" s="9" t="str">
        <f t="shared" si="123"/>
        <v>Compliant</v>
      </c>
      <c r="H959" s="24" t="str">
        <f t="shared" si="124"/>
        <v>₦100,000 - ₦109,999</v>
      </c>
      <c r="I959" t="s">
        <v>20</v>
      </c>
      <c r="J959" s="5" t="s">
        <v>50</v>
      </c>
      <c r="K959" s="7">
        <f t="shared" si="125"/>
        <v>1</v>
      </c>
      <c r="L959" s="7">
        <f t="shared" si="126"/>
        <v>0.02</v>
      </c>
      <c r="M959" s="23">
        <f t="shared" si="127"/>
        <v>2105.8000000000002</v>
      </c>
      <c r="N959" s="23">
        <f t="shared" si="128"/>
        <v>107395.8</v>
      </c>
    </row>
    <row r="960" spans="1:14" x14ac:dyDescent="0.25">
      <c r="A960" t="s">
        <v>920</v>
      </c>
      <c r="B960" t="s">
        <v>7</v>
      </c>
      <c r="C960" t="str">
        <f t="shared" si="132"/>
        <v>Male</v>
      </c>
      <c r="D960" t="s">
        <v>41</v>
      </c>
      <c r="E960" s="23">
        <v>108340</v>
      </c>
      <c r="F960" s="23">
        <v>108340</v>
      </c>
      <c r="G960" s="9" t="str">
        <f t="shared" si="123"/>
        <v>Compliant</v>
      </c>
      <c r="H960" s="24" t="str">
        <f t="shared" si="124"/>
        <v>₦100,000 - ₦109,999</v>
      </c>
      <c r="I960" t="s">
        <v>20</v>
      </c>
      <c r="J960" s="5" t="s">
        <v>17</v>
      </c>
      <c r="K960" s="7">
        <f t="shared" si="125"/>
        <v>0</v>
      </c>
      <c r="L960" s="7">
        <f t="shared" si="126"/>
        <v>0</v>
      </c>
      <c r="M960" s="23">
        <f t="shared" si="127"/>
        <v>0</v>
      </c>
      <c r="N960" s="23">
        <f t="shared" si="128"/>
        <v>108340</v>
      </c>
    </row>
    <row r="961" spans="1:14" x14ac:dyDescent="0.25">
      <c r="A961" t="s">
        <v>215</v>
      </c>
      <c r="B961" t="s">
        <v>12</v>
      </c>
      <c r="C961" t="str">
        <f t="shared" si="132"/>
        <v>Female</v>
      </c>
      <c r="D961" t="s">
        <v>19</v>
      </c>
      <c r="E961" s="23">
        <v>31090</v>
      </c>
      <c r="F961" s="23">
        <v>31090</v>
      </c>
      <c r="G961" s="9" t="str">
        <f t="shared" si="123"/>
        <v>Below Minimum</v>
      </c>
      <c r="H961" s="24" t="str">
        <f t="shared" si="124"/>
        <v>₦30,000 - ₦39,999</v>
      </c>
      <c r="I961" t="s">
        <v>20</v>
      </c>
      <c r="J961" s="5" t="s">
        <v>27</v>
      </c>
      <c r="K961" s="7">
        <f t="shared" si="125"/>
        <v>3</v>
      </c>
      <c r="L961" s="7">
        <f t="shared" si="126"/>
        <v>0.1</v>
      </c>
      <c r="M961" s="23">
        <f t="shared" si="127"/>
        <v>3109</v>
      </c>
      <c r="N961" s="23">
        <f t="shared" si="128"/>
        <v>34199</v>
      </c>
    </row>
    <row r="962" spans="1:14" x14ac:dyDescent="0.25">
      <c r="A962" t="s">
        <v>921</v>
      </c>
      <c r="B962" t="s">
        <v>7</v>
      </c>
      <c r="C962" t="str">
        <f t="shared" si="132"/>
        <v>Male</v>
      </c>
      <c r="D962" t="s">
        <v>33</v>
      </c>
      <c r="E962" s="23">
        <v>101420</v>
      </c>
      <c r="F962" s="23">
        <v>101420</v>
      </c>
      <c r="G962" s="9" t="str">
        <f t="shared" si="123"/>
        <v>Compliant</v>
      </c>
      <c r="H962" s="24" t="str">
        <f t="shared" si="124"/>
        <v>₦100,000 - ₦109,999</v>
      </c>
      <c r="I962" t="s">
        <v>9</v>
      </c>
      <c r="J962" s="5" t="s">
        <v>27</v>
      </c>
      <c r="K962" s="7">
        <f t="shared" si="125"/>
        <v>3</v>
      </c>
      <c r="L962" s="7">
        <f t="shared" si="126"/>
        <v>0.1</v>
      </c>
      <c r="M962" s="23">
        <f t="shared" si="127"/>
        <v>10142</v>
      </c>
      <c r="N962" s="23">
        <f t="shared" si="128"/>
        <v>111562</v>
      </c>
    </row>
    <row r="963" spans="1:14" x14ac:dyDescent="0.25">
      <c r="A963" t="s">
        <v>922</v>
      </c>
      <c r="B963" t="s">
        <v>969</v>
      </c>
      <c r="C963" t="str">
        <f t="shared" si="132"/>
        <v>Undisclosed</v>
      </c>
      <c r="D963" t="s">
        <v>33</v>
      </c>
      <c r="E963" s="23">
        <v>54780</v>
      </c>
      <c r="F963" s="23">
        <v>54780</v>
      </c>
      <c r="G963" s="9" t="str">
        <f t="shared" ref="G963:G1016" si="133">IF(F963&gt;=90000, "Compliant", "Below Minimum")</f>
        <v>Below Minimum</v>
      </c>
      <c r="H963" s="24" t="str">
        <f t="shared" ref="H963:H1016" si="134">TEXT(INT(F963/10000)*10000,"₦#,##0") &amp; " - " &amp; TEXT(INT(F963/10000)*10000 + 9999,"₦#,##0")</f>
        <v>₦50,000 - ₦59,999</v>
      </c>
      <c r="I963" t="s">
        <v>20</v>
      </c>
      <c r="J963" s="5" t="s">
        <v>10</v>
      </c>
      <c r="K963" s="7">
        <f t="shared" ref="K963:K1016" si="135">IF(J963="Very Good", 5,
 IF(J963="Good", 4,
 IF(J963="Average", 3,
 IF(J963="Poor", 2, IF(J963="Very Poor", 1, IF(J963="Not Rated", 0))))))</f>
        <v>5</v>
      </c>
      <c r="L963" s="7">
        <f t="shared" ref="L963:L1016" si="136">IF(K963=5, 0.2,
 IF(K963=4, 0.15,
 IF(K963=3, 0.1,
 IF(K963=2, 0.05,
 IF(K963=1, 0.02, IF(K963=0, 0))))))</f>
        <v>0.2</v>
      </c>
      <c r="M963" s="23">
        <f t="shared" ref="M963:M1016" si="137">F963*L963</f>
        <v>10956</v>
      </c>
      <c r="N963" s="23">
        <f t="shared" ref="N963:N1016" si="138">F963+M963</f>
        <v>65736</v>
      </c>
    </row>
    <row r="964" spans="1:14" x14ac:dyDescent="0.25">
      <c r="A964" t="s">
        <v>923</v>
      </c>
      <c r="B964" t="s">
        <v>12</v>
      </c>
      <c r="C964" t="str">
        <f t="shared" si="132"/>
        <v>Female</v>
      </c>
      <c r="D964" t="s">
        <v>22</v>
      </c>
      <c r="E964" s="23">
        <v>63560</v>
      </c>
      <c r="F964" s="23">
        <v>63560</v>
      </c>
      <c r="G964" s="9" t="str">
        <f t="shared" si="133"/>
        <v>Below Minimum</v>
      </c>
      <c r="H964" s="24" t="str">
        <f t="shared" si="134"/>
        <v>₦60,000 - ₦69,999</v>
      </c>
      <c r="I964" t="s">
        <v>16</v>
      </c>
      <c r="J964" s="5" t="s">
        <v>10</v>
      </c>
      <c r="K964" s="7">
        <f t="shared" si="135"/>
        <v>5</v>
      </c>
      <c r="L964" s="7">
        <f t="shared" si="136"/>
        <v>0.2</v>
      </c>
      <c r="M964" s="23">
        <f t="shared" si="137"/>
        <v>12712</v>
      </c>
      <c r="N964" s="23">
        <f t="shared" si="138"/>
        <v>76272</v>
      </c>
    </row>
    <row r="965" spans="1:14" x14ac:dyDescent="0.25">
      <c r="A965" t="s">
        <v>924</v>
      </c>
      <c r="B965" t="s">
        <v>7</v>
      </c>
      <c r="C965" t="str">
        <f t="shared" si="132"/>
        <v>Male</v>
      </c>
      <c r="D965" t="s">
        <v>49</v>
      </c>
      <c r="E965" s="23">
        <v>68480</v>
      </c>
      <c r="F965" s="23">
        <v>68480</v>
      </c>
      <c r="G965" s="9" t="str">
        <f t="shared" si="133"/>
        <v>Below Minimum</v>
      </c>
      <c r="H965" s="24" t="str">
        <f t="shared" si="134"/>
        <v>₦60,000 - ₦69,999</v>
      </c>
      <c r="I965" t="s">
        <v>9</v>
      </c>
      <c r="J965" s="5" t="s">
        <v>23</v>
      </c>
      <c r="K965" s="7">
        <f t="shared" si="135"/>
        <v>2</v>
      </c>
      <c r="L965" s="7">
        <f t="shared" si="136"/>
        <v>0.05</v>
      </c>
      <c r="M965" s="23">
        <f t="shared" si="137"/>
        <v>3424</v>
      </c>
      <c r="N965" s="23">
        <f t="shared" si="138"/>
        <v>71904</v>
      </c>
    </row>
    <row r="966" spans="1:14" x14ac:dyDescent="0.25">
      <c r="A966" t="s">
        <v>925</v>
      </c>
      <c r="B966" t="s">
        <v>7</v>
      </c>
      <c r="C966" t="str">
        <f t="shared" si="132"/>
        <v>Male</v>
      </c>
      <c r="D966" t="s">
        <v>19</v>
      </c>
      <c r="E966" s="23">
        <v>99460</v>
      </c>
      <c r="F966" s="23">
        <v>99460</v>
      </c>
      <c r="G966" s="9" t="str">
        <f t="shared" si="133"/>
        <v>Compliant</v>
      </c>
      <c r="H966" s="24" t="str">
        <f t="shared" si="134"/>
        <v>₦90,000 - ₦99,999</v>
      </c>
      <c r="I966" t="s">
        <v>16</v>
      </c>
      <c r="J966" s="5" t="s">
        <v>27</v>
      </c>
      <c r="K966" s="7">
        <f t="shared" si="135"/>
        <v>3</v>
      </c>
      <c r="L966" s="7">
        <f t="shared" si="136"/>
        <v>0.1</v>
      </c>
      <c r="M966" s="23">
        <f t="shared" si="137"/>
        <v>9946</v>
      </c>
      <c r="N966" s="23">
        <f t="shared" si="138"/>
        <v>109406</v>
      </c>
    </row>
    <row r="967" spans="1:14" x14ac:dyDescent="0.25">
      <c r="A967" t="s">
        <v>926</v>
      </c>
      <c r="B967" t="s">
        <v>7</v>
      </c>
      <c r="C967" t="str">
        <f t="shared" si="132"/>
        <v>Male</v>
      </c>
      <c r="D967" t="s">
        <v>30</v>
      </c>
      <c r="E967" s="23">
        <v>100420</v>
      </c>
      <c r="F967" s="23">
        <v>100420</v>
      </c>
      <c r="G967" s="9" t="str">
        <f t="shared" si="133"/>
        <v>Compliant</v>
      </c>
      <c r="H967" s="24" t="str">
        <f t="shared" si="134"/>
        <v>₦100,000 - ₦109,999</v>
      </c>
      <c r="I967" t="s">
        <v>16</v>
      </c>
      <c r="J967" s="5" t="s">
        <v>23</v>
      </c>
      <c r="K967" s="7">
        <f t="shared" si="135"/>
        <v>2</v>
      </c>
      <c r="L967" s="7">
        <f t="shared" si="136"/>
        <v>0.05</v>
      </c>
      <c r="M967" s="23">
        <f t="shared" si="137"/>
        <v>5021</v>
      </c>
      <c r="N967" s="23">
        <f t="shared" si="138"/>
        <v>105441</v>
      </c>
    </row>
    <row r="968" spans="1:14" x14ac:dyDescent="0.25">
      <c r="A968" t="s">
        <v>927</v>
      </c>
      <c r="B968" t="s">
        <v>12</v>
      </c>
      <c r="C968" t="str">
        <f t="shared" si="132"/>
        <v>Female</v>
      </c>
      <c r="D968" t="s">
        <v>26</v>
      </c>
      <c r="E968" s="23">
        <v>39650</v>
      </c>
      <c r="F968" s="23">
        <v>39650</v>
      </c>
      <c r="G968" s="9" t="str">
        <f t="shared" si="133"/>
        <v>Below Minimum</v>
      </c>
      <c r="H968" s="24" t="str">
        <f t="shared" si="134"/>
        <v>₦30,000 - ₦39,999</v>
      </c>
      <c r="I968" t="s">
        <v>16</v>
      </c>
      <c r="J968" s="5" t="s">
        <v>27</v>
      </c>
      <c r="K968" s="7">
        <f t="shared" si="135"/>
        <v>3</v>
      </c>
      <c r="L968" s="7">
        <f t="shared" si="136"/>
        <v>0.1</v>
      </c>
      <c r="M968" s="23">
        <f t="shared" si="137"/>
        <v>3965</v>
      </c>
      <c r="N968" s="23">
        <f t="shared" si="138"/>
        <v>43615</v>
      </c>
    </row>
    <row r="969" spans="1:14" x14ac:dyDescent="0.25">
      <c r="A969" t="s">
        <v>928</v>
      </c>
      <c r="B969" t="s">
        <v>12</v>
      </c>
      <c r="C969" t="str">
        <f t="shared" si="132"/>
        <v>Female</v>
      </c>
      <c r="D969" t="s">
        <v>41</v>
      </c>
      <c r="E969" s="23">
        <v>56250</v>
      </c>
      <c r="F969" s="23">
        <v>56250</v>
      </c>
      <c r="G969" s="9" t="str">
        <f t="shared" si="133"/>
        <v>Below Minimum</v>
      </c>
      <c r="H969" s="24" t="str">
        <f t="shared" si="134"/>
        <v>₦50,000 - ₦59,999</v>
      </c>
      <c r="I969" t="s">
        <v>16</v>
      </c>
      <c r="J969" s="5" t="s">
        <v>27</v>
      </c>
      <c r="K969" s="7">
        <f t="shared" si="135"/>
        <v>3</v>
      </c>
      <c r="L969" s="7">
        <f t="shared" si="136"/>
        <v>0.1</v>
      </c>
      <c r="M969" s="23">
        <f t="shared" si="137"/>
        <v>5625</v>
      </c>
      <c r="N969" s="23">
        <f t="shared" si="138"/>
        <v>61875</v>
      </c>
    </row>
    <row r="970" spans="1:14" x14ac:dyDescent="0.25">
      <c r="A970" t="s">
        <v>929</v>
      </c>
      <c r="B970" t="s">
        <v>12</v>
      </c>
      <c r="C970" t="str">
        <f t="shared" si="132"/>
        <v>Female</v>
      </c>
      <c r="D970" t="s">
        <v>66</v>
      </c>
      <c r="E970" s="23">
        <v>57640</v>
      </c>
      <c r="F970" s="23">
        <v>57640</v>
      </c>
      <c r="G970" s="9" t="str">
        <f t="shared" si="133"/>
        <v>Below Minimum</v>
      </c>
      <c r="H970" s="24" t="str">
        <f t="shared" si="134"/>
        <v>₦50,000 - ₦59,999</v>
      </c>
      <c r="I970" t="s">
        <v>16</v>
      </c>
      <c r="J970" s="5" t="s">
        <v>27</v>
      </c>
      <c r="K970" s="7">
        <f t="shared" si="135"/>
        <v>3</v>
      </c>
      <c r="L970" s="7">
        <f t="shared" si="136"/>
        <v>0.1</v>
      </c>
      <c r="M970" s="23">
        <f t="shared" si="137"/>
        <v>5764</v>
      </c>
      <c r="N970" s="23">
        <f t="shared" si="138"/>
        <v>63404</v>
      </c>
    </row>
    <row r="971" spans="1:14" x14ac:dyDescent="0.25">
      <c r="A971" t="s">
        <v>930</v>
      </c>
      <c r="B971" t="s">
        <v>7</v>
      </c>
      <c r="C971" t="str">
        <f t="shared" si="132"/>
        <v>Male</v>
      </c>
      <c r="D971" t="s">
        <v>13</v>
      </c>
      <c r="E971" s="23">
        <v>43150</v>
      </c>
      <c r="F971" s="23">
        <v>43150</v>
      </c>
      <c r="G971" s="9" t="str">
        <f t="shared" si="133"/>
        <v>Below Minimum</v>
      </c>
      <c r="H971" s="24" t="str">
        <f t="shared" si="134"/>
        <v>₦40,000 - ₦49,999</v>
      </c>
      <c r="I971" t="s">
        <v>16</v>
      </c>
      <c r="J971" s="5" t="s">
        <v>10</v>
      </c>
      <c r="K971" s="7">
        <f t="shared" si="135"/>
        <v>5</v>
      </c>
      <c r="L971" s="7">
        <f t="shared" si="136"/>
        <v>0.2</v>
      </c>
      <c r="M971" s="23">
        <f t="shared" si="137"/>
        <v>8630</v>
      </c>
      <c r="N971" s="23">
        <f t="shared" si="138"/>
        <v>51780</v>
      </c>
    </row>
    <row r="972" spans="1:14" x14ac:dyDescent="0.25">
      <c r="A972" t="s">
        <v>931</v>
      </c>
      <c r="B972" t="s">
        <v>12</v>
      </c>
      <c r="C972" t="str">
        <f t="shared" si="132"/>
        <v>Female</v>
      </c>
      <c r="D972" t="s">
        <v>52</v>
      </c>
      <c r="E972" s="23">
        <v>106080</v>
      </c>
      <c r="F972" s="23">
        <v>106080</v>
      </c>
      <c r="G972" s="9" t="str">
        <f t="shared" si="133"/>
        <v>Compliant</v>
      </c>
      <c r="H972" s="24" t="str">
        <f t="shared" si="134"/>
        <v>₦100,000 - ₦109,999</v>
      </c>
      <c r="I972" t="s">
        <v>16</v>
      </c>
      <c r="J972" s="5" t="s">
        <v>17</v>
      </c>
      <c r="K972" s="7">
        <f t="shared" si="135"/>
        <v>0</v>
      </c>
      <c r="L972" s="7">
        <f t="shared" si="136"/>
        <v>0</v>
      </c>
      <c r="M972" s="23">
        <f t="shared" si="137"/>
        <v>0</v>
      </c>
      <c r="N972" s="23">
        <f t="shared" si="138"/>
        <v>106080</v>
      </c>
    </row>
    <row r="973" spans="1:14" x14ac:dyDescent="0.25">
      <c r="A973" t="s">
        <v>932</v>
      </c>
      <c r="B973" t="s">
        <v>7</v>
      </c>
      <c r="C973" t="str">
        <f t="shared" si="132"/>
        <v>Male</v>
      </c>
      <c r="D973" t="s">
        <v>8</v>
      </c>
      <c r="E973" s="23">
        <v>29590</v>
      </c>
      <c r="F973" s="23">
        <v>29590</v>
      </c>
      <c r="G973" s="9" t="str">
        <f t="shared" si="133"/>
        <v>Below Minimum</v>
      </c>
      <c r="H973" s="24" t="str">
        <f t="shared" si="134"/>
        <v>₦20,000 - ₦29,999</v>
      </c>
      <c r="I973" t="s">
        <v>20</v>
      </c>
      <c r="J973" s="5" t="s">
        <v>14</v>
      </c>
      <c r="K973" s="7">
        <f t="shared" si="135"/>
        <v>4</v>
      </c>
      <c r="L973" s="7">
        <f t="shared" si="136"/>
        <v>0.15</v>
      </c>
      <c r="M973" s="23">
        <f t="shared" si="137"/>
        <v>4438.5</v>
      </c>
      <c r="N973" s="23">
        <f t="shared" si="138"/>
        <v>34028.5</v>
      </c>
    </row>
    <row r="974" spans="1:14" x14ac:dyDescent="0.25">
      <c r="A974" t="s">
        <v>933</v>
      </c>
      <c r="B974" t="s">
        <v>12</v>
      </c>
      <c r="C974" t="str">
        <f t="shared" si="132"/>
        <v>Female</v>
      </c>
      <c r="D974" t="s">
        <v>52</v>
      </c>
      <c r="E974" s="23">
        <v>86240</v>
      </c>
      <c r="F974" s="23">
        <v>86240</v>
      </c>
      <c r="G974" s="9" t="str">
        <f t="shared" si="133"/>
        <v>Below Minimum</v>
      </c>
      <c r="H974" s="24" t="str">
        <f t="shared" si="134"/>
        <v>₦80,000 - ₦89,999</v>
      </c>
      <c r="I974" t="s">
        <v>9</v>
      </c>
      <c r="J974" s="5" t="s">
        <v>27</v>
      </c>
      <c r="K974" s="7">
        <f t="shared" si="135"/>
        <v>3</v>
      </c>
      <c r="L974" s="7">
        <f t="shared" si="136"/>
        <v>0.1</v>
      </c>
      <c r="M974" s="23">
        <f t="shared" si="137"/>
        <v>8624</v>
      </c>
      <c r="N974" s="23">
        <f t="shared" si="138"/>
        <v>94864</v>
      </c>
    </row>
    <row r="975" spans="1:14" x14ac:dyDescent="0.25">
      <c r="A975" t="s">
        <v>934</v>
      </c>
      <c r="B975" t="s">
        <v>969</v>
      </c>
      <c r="C975" t="str">
        <f t="shared" si="132"/>
        <v>Undisclosed</v>
      </c>
      <c r="D975" t="s">
        <v>36</v>
      </c>
      <c r="E975" s="23">
        <v>36480</v>
      </c>
      <c r="F975" s="23">
        <v>36480</v>
      </c>
      <c r="G975" s="9" t="str">
        <f t="shared" si="133"/>
        <v>Below Minimum</v>
      </c>
      <c r="H975" s="24" t="str">
        <f t="shared" si="134"/>
        <v>₦30,000 - ₦39,999</v>
      </c>
      <c r="I975" t="s">
        <v>16</v>
      </c>
      <c r="J975" s="5" t="s">
        <v>27</v>
      </c>
      <c r="K975" s="7">
        <f t="shared" si="135"/>
        <v>3</v>
      </c>
      <c r="L975" s="7">
        <f t="shared" si="136"/>
        <v>0.1</v>
      </c>
      <c r="M975" s="23">
        <f t="shared" si="137"/>
        <v>3648</v>
      </c>
      <c r="N975" s="23">
        <f t="shared" si="138"/>
        <v>40128</v>
      </c>
    </row>
    <row r="976" spans="1:14" x14ac:dyDescent="0.25">
      <c r="A976" t="s">
        <v>935</v>
      </c>
      <c r="B976" t="s">
        <v>7</v>
      </c>
      <c r="C976" t="s">
        <v>969</v>
      </c>
      <c r="D976" t="s">
        <v>33</v>
      </c>
      <c r="E976" s="23">
        <f>E975</f>
        <v>36480</v>
      </c>
      <c r="F976" s="23">
        <v>36480</v>
      </c>
      <c r="G976" s="9" t="str">
        <f t="shared" si="133"/>
        <v>Below Minimum</v>
      </c>
      <c r="H976" s="24" t="str">
        <f t="shared" si="134"/>
        <v>₦30,000 - ₦39,999</v>
      </c>
      <c r="I976" t="s">
        <v>20</v>
      </c>
      <c r="J976" t="s">
        <v>27</v>
      </c>
      <c r="K976" s="7">
        <f t="shared" si="135"/>
        <v>3</v>
      </c>
      <c r="L976" s="7">
        <f t="shared" si="136"/>
        <v>0.1</v>
      </c>
      <c r="M976" s="23">
        <f t="shared" si="137"/>
        <v>3648</v>
      </c>
      <c r="N976" s="23">
        <f t="shared" si="138"/>
        <v>40128</v>
      </c>
    </row>
    <row r="977" spans="1:14" x14ac:dyDescent="0.25">
      <c r="A977" t="s">
        <v>936</v>
      </c>
      <c r="B977" t="s">
        <v>12</v>
      </c>
      <c r="C977" t="str">
        <f>IF(OR(B977="", ISBLANK(B977)), "Undisclosed", B977)</f>
        <v>Female</v>
      </c>
      <c r="D977" t="s">
        <v>66</v>
      </c>
      <c r="E977" s="23">
        <v>48590</v>
      </c>
      <c r="F977" s="23">
        <v>48590</v>
      </c>
      <c r="G977" s="9" t="str">
        <f t="shared" si="133"/>
        <v>Below Minimum</v>
      </c>
      <c r="H977" s="24" t="str">
        <f t="shared" si="134"/>
        <v>₦40,000 - ₦49,999</v>
      </c>
      <c r="I977" t="s">
        <v>20</v>
      </c>
      <c r="J977" s="5" t="s">
        <v>50</v>
      </c>
      <c r="K977" s="7">
        <f t="shared" si="135"/>
        <v>1</v>
      </c>
      <c r="L977" s="7">
        <f t="shared" si="136"/>
        <v>0.02</v>
      </c>
      <c r="M977" s="23">
        <f t="shared" si="137"/>
        <v>971.80000000000007</v>
      </c>
      <c r="N977" s="23">
        <f t="shared" si="138"/>
        <v>49561.8</v>
      </c>
    </row>
    <row r="978" spans="1:14" x14ac:dyDescent="0.25">
      <c r="A978" t="s">
        <v>937</v>
      </c>
      <c r="B978" t="s">
        <v>7</v>
      </c>
      <c r="C978" t="str">
        <f>IF(OR(B978="", ISBLANK(B978)), "Undisclosed", B978)</f>
        <v>Male</v>
      </c>
      <c r="D978" t="s">
        <v>13</v>
      </c>
      <c r="E978" s="23">
        <v>41670</v>
      </c>
      <c r="F978" s="23">
        <v>41670</v>
      </c>
      <c r="G978" s="9" t="str">
        <f t="shared" si="133"/>
        <v>Below Minimum</v>
      </c>
      <c r="H978" s="24" t="str">
        <f t="shared" si="134"/>
        <v>₦40,000 - ₦49,999</v>
      </c>
      <c r="I978" t="s">
        <v>9</v>
      </c>
      <c r="J978" s="5" t="s">
        <v>27</v>
      </c>
      <c r="K978" s="7">
        <f t="shared" si="135"/>
        <v>3</v>
      </c>
      <c r="L978" s="7">
        <f t="shared" si="136"/>
        <v>0.1</v>
      </c>
      <c r="M978" s="23">
        <f t="shared" si="137"/>
        <v>4167</v>
      </c>
      <c r="N978" s="23">
        <f t="shared" si="138"/>
        <v>45837</v>
      </c>
    </row>
    <row r="979" spans="1:14" x14ac:dyDescent="0.25">
      <c r="A979" t="s">
        <v>264</v>
      </c>
      <c r="B979" t="s">
        <v>12</v>
      </c>
      <c r="C979" t="str">
        <f>IF(OR(B979="", ISBLANK(B979)), "Undisclosed", B979)</f>
        <v>Female</v>
      </c>
      <c r="D979" t="s">
        <v>22</v>
      </c>
      <c r="E979" s="23">
        <v>107340</v>
      </c>
      <c r="F979" s="23">
        <v>107340</v>
      </c>
      <c r="G979" s="9" t="str">
        <f t="shared" si="133"/>
        <v>Compliant</v>
      </c>
      <c r="H979" s="24" t="str">
        <f t="shared" si="134"/>
        <v>₦100,000 - ₦109,999</v>
      </c>
      <c r="I979" t="s">
        <v>9</v>
      </c>
      <c r="J979" s="5" t="s">
        <v>10</v>
      </c>
      <c r="K979" s="7">
        <f t="shared" si="135"/>
        <v>5</v>
      </c>
      <c r="L979" s="7">
        <f t="shared" si="136"/>
        <v>0.2</v>
      </c>
      <c r="M979" s="23">
        <f t="shared" si="137"/>
        <v>21468</v>
      </c>
      <c r="N979" s="23">
        <f t="shared" si="138"/>
        <v>128808</v>
      </c>
    </row>
    <row r="980" spans="1:14" x14ac:dyDescent="0.25">
      <c r="A980" t="s">
        <v>938</v>
      </c>
      <c r="B980" t="s">
        <v>7</v>
      </c>
      <c r="C980" t="str">
        <f>IF(OR(B980="", ISBLANK(B980)), "Undisclosed", B980)</f>
        <v>Male</v>
      </c>
      <c r="D980" t="s">
        <v>49</v>
      </c>
      <c r="E980" s="23">
        <v>62280</v>
      </c>
      <c r="F980" s="23">
        <v>62280</v>
      </c>
      <c r="G980" s="9" t="str">
        <f t="shared" si="133"/>
        <v>Below Minimum</v>
      </c>
      <c r="H980" s="24" t="str">
        <f t="shared" si="134"/>
        <v>₦60,000 - ₦69,999</v>
      </c>
      <c r="I980" t="s">
        <v>20</v>
      </c>
      <c r="J980" s="5" t="s">
        <v>17</v>
      </c>
      <c r="K980" s="7">
        <f t="shared" si="135"/>
        <v>0</v>
      </c>
      <c r="L980" s="7">
        <f t="shared" si="136"/>
        <v>0</v>
      </c>
      <c r="M980" s="23">
        <f t="shared" si="137"/>
        <v>0</v>
      </c>
      <c r="N980" s="23">
        <f t="shared" si="138"/>
        <v>62280</v>
      </c>
    </row>
    <row r="981" spans="1:14" x14ac:dyDescent="0.25">
      <c r="A981" t="s">
        <v>183</v>
      </c>
      <c r="B981" t="s">
        <v>7</v>
      </c>
      <c r="C981" t="str">
        <f>IF(OR(B981="", ISBLANK(B981)), "Undisclosed", B981)</f>
        <v>Male</v>
      </c>
      <c r="D981" t="s">
        <v>30</v>
      </c>
      <c r="E981" s="23">
        <v>37920</v>
      </c>
      <c r="F981" s="23">
        <v>37920</v>
      </c>
      <c r="G981" s="9" t="str">
        <f t="shared" si="133"/>
        <v>Below Minimum</v>
      </c>
      <c r="H981" s="24" t="str">
        <f t="shared" si="134"/>
        <v>₦30,000 - ₦39,999</v>
      </c>
      <c r="I981" t="s">
        <v>16</v>
      </c>
      <c r="J981" s="5" t="s">
        <v>17</v>
      </c>
      <c r="K981" s="7">
        <f t="shared" si="135"/>
        <v>0</v>
      </c>
      <c r="L981" s="7">
        <f t="shared" si="136"/>
        <v>0</v>
      </c>
      <c r="M981" s="23">
        <f t="shared" si="137"/>
        <v>0</v>
      </c>
      <c r="N981" s="23">
        <f t="shared" si="138"/>
        <v>37920</v>
      </c>
    </row>
    <row r="982" spans="1:14" x14ac:dyDescent="0.25">
      <c r="A982" t="s">
        <v>939</v>
      </c>
      <c r="B982" t="s">
        <v>12</v>
      </c>
      <c r="C982" t="s">
        <v>969</v>
      </c>
      <c r="D982" t="s">
        <v>22</v>
      </c>
      <c r="E982" s="23">
        <f>E981</f>
        <v>37920</v>
      </c>
      <c r="F982" s="23">
        <v>37920</v>
      </c>
      <c r="G982" s="9" t="str">
        <f t="shared" si="133"/>
        <v>Below Minimum</v>
      </c>
      <c r="H982" s="24" t="str">
        <f t="shared" si="134"/>
        <v>₦30,000 - ₦39,999</v>
      </c>
      <c r="I982" t="s">
        <v>20</v>
      </c>
      <c r="J982" t="s">
        <v>27</v>
      </c>
      <c r="K982" s="7">
        <f t="shared" si="135"/>
        <v>3</v>
      </c>
      <c r="L982" s="7">
        <f t="shared" si="136"/>
        <v>0.1</v>
      </c>
      <c r="M982" s="23">
        <f t="shared" si="137"/>
        <v>3792</v>
      </c>
      <c r="N982" s="23">
        <f t="shared" si="138"/>
        <v>41712</v>
      </c>
    </row>
    <row r="983" spans="1:14" x14ac:dyDescent="0.25">
      <c r="A983" t="s">
        <v>838</v>
      </c>
      <c r="B983" t="s">
        <v>12</v>
      </c>
      <c r="C983" t="str">
        <f t="shared" ref="C983:C1016" si="139">IF(OR(B983="", ISBLANK(B983)), "Undisclosed", B983)</f>
        <v>Female</v>
      </c>
      <c r="D983" t="s">
        <v>22</v>
      </c>
      <c r="E983" s="23">
        <v>75970</v>
      </c>
      <c r="F983" s="23">
        <v>75970</v>
      </c>
      <c r="G983" s="9" t="str">
        <f t="shared" si="133"/>
        <v>Below Minimum</v>
      </c>
      <c r="H983" s="24" t="str">
        <f t="shared" si="134"/>
        <v>₦70,000 - ₦79,999</v>
      </c>
      <c r="I983" t="s">
        <v>20</v>
      </c>
      <c r="J983" s="5" t="s">
        <v>27</v>
      </c>
      <c r="K983" s="7">
        <f t="shared" si="135"/>
        <v>3</v>
      </c>
      <c r="L983" s="7">
        <f t="shared" si="136"/>
        <v>0.1</v>
      </c>
      <c r="M983" s="23">
        <f t="shared" si="137"/>
        <v>7597</v>
      </c>
      <c r="N983" s="23">
        <f t="shared" si="138"/>
        <v>83567</v>
      </c>
    </row>
    <row r="984" spans="1:14" x14ac:dyDescent="0.25">
      <c r="A984" t="s">
        <v>940</v>
      </c>
      <c r="B984" t="s">
        <v>7</v>
      </c>
      <c r="C984" t="str">
        <f t="shared" si="139"/>
        <v>Male</v>
      </c>
      <c r="D984" t="s">
        <v>30</v>
      </c>
      <c r="E984" s="23">
        <v>92010</v>
      </c>
      <c r="F984" s="23">
        <v>92010</v>
      </c>
      <c r="G984" s="9" t="str">
        <f t="shared" si="133"/>
        <v>Compliant</v>
      </c>
      <c r="H984" s="24" t="str">
        <f t="shared" si="134"/>
        <v>₦90,000 - ₦99,999</v>
      </c>
      <c r="I984" t="s">
        <v>16</v>
      </c>
      <c r="J984" s="5" t="s">
        <v>50</v>
      </c>
      <c r="K984" s="7">
        <f t="shared" si="135"/>
        <v>1</v>
      </c>
      <c r="L984" s="7">
        <f t="shared" si="136"/>
        <v>0.02</v>
      </c>
      <c r="M984" s="23">
        <f t="shared" si="137"/>
        <v>1840.2</v>
      </c>
      <c r="N984" s="23">
        <f t="shared" si="138"/>
        <v>93850.2</v>
      </c>
    </row>
    <row r="985" spans="1:14" x14ac:dyDescent="0.25">
      <c r="A985" t="s">
        <v>107</v>
      </c>
      <c r="B985" t="s">
        <v>7</v>
      </c>
      <c r="C985" t="str">
        <f t="shared" si="139"/>
        <v>Male</v>
      </c>
      <c r="D985" t="s">
        <v>26</v>
      </c>
      <c r="E985" s="23">
        <v>69860</v>
      </c>
      <c r="F985" s="23">
        <v>69860</v>
      </c>
      <c r="G985" s="9" t="str">
        <f t="shared" si="133"/>
        <v>Below Minimum</v>
      </c>
      <c r="H985" s="24" t="str">
        <f t="shared" si="134"/>
        <v>₦60,000 - ₦69,999</v>
      </c>
      <c r="I985" t="s">
        <v>9</v>
      </c>
      <c r="J985" s="5" t="s">
        <v>23</v>
      </c>
      <c r="K985" s="7">
        <f t="shared" si="135"/>
        <v>2</v>
      </c>
      <c r="L985" s="7">
        <f t="shared" si="136"/>
        <v>0.05</v>
      </c>
      <c r="M985" s="23">
        <f t="shared" si="137"/>
        <v>3493</v>
      </c>
      <c r="N985" s="23">
        <f t="shared" si="138"/>
        <v>73353</v>
      </c>
    </row>
    <row r="986" spans="1:14" x14ac:dyDescent="0.25">
      <c r="A986" t="s">
        <v>941</v>
      </c>
      <c r="B986" t="s">
        <v>12</v>
      </c>
      <c r="C986" t="str">
        <f t="shared" si="139"/>
        <v>Female</v>
      </c>
      <c r="D986" t="s">
        <v>41</v>
      </c>
      <c r="E986" s="23">
        <v>59560</v>
      </c>
      <c r="F986" s="23">
        <v>59560</v>
      </c>
      <c r="G986" s="9" t="str">
        <f t="shared" si="133"/>
        <v>Below Minimum</v>
      </c>
      <c r="H986" s="24" t="str">
        <f t="shared" si="134"/>
        <v>₦50,000 - ₦59,999</v>
      </c>
      <c r="I986" t="s">
        <v>20</v>
      </c>
      <c r="J986" s="5" t="s">
        <v>10</v>
      </c>
      <c r="K986" s="7">
        <f t="shared" si="135"/>
        <v>5</v>
      </c>
      <c r="L986" s="7">
        <f t="shared" si="136"/>
        <v>0.2</v>
      </c>
      <c r="M986" s="23">
        <f t="shared" si="137"/>
        <v>11912</v>
      </c>
      <c r="N986" s="23">
        <f t="shared" si="138"/>
        <v>71472</v>
      </c>
    </row>
    <row r="987" spans="1:14" x14ac:dyDescent="0.25">
      <c r="A987" t="s">
        <v>942</v>
      </c>
      <c r="B987" t="s">
        <v>12</v>
      </c>
      <c r="C987" t="str">
        <f t="shared" si="139"/>
        <v>Female</v>
      </c>
      <c r="D987" t="s">
        <v>13</v>
      </c>
      <c r="E987" s="23">
        <v>114810</v>
      </c>
      <c r="F987" s="23">
        <v>114810</v>
      </c>
      <c r="G987" s="9" t="str">
        <f t="shared" si="133"/>
        <v>Compliant</v>
      </c>
      <c r="H987" s="24" t="str">
        <f t="shared" si="134"/>
        <v>₦110,000 - ₦119,999</v>
      </c>
      <c r="I987" t="s">
        <v>20</v>
      </c>
      <c r="J987" s="5" t="s">
        <v>27</v>
      </c>
      <c r="K987" s="7">
        <f t="shared" si="135"/>
        <v>3</v>
      </c>
      <c r="L987" s="7">
        <f t="shared" si="136"/>
        <v>0.1</v>
      </c>
      <c r="M987" s="23">
        <f t="shared" si="137"/>
        <v>11481</v>
      </c>
      <c r="N987" s="23">
        <f t="shared" si="138"/>
        <v>126291</v>
      </c>
    </row>
    <row r="988" spans="1:14" x14ac:dyDescent="0.25">
      <c r="A988" t="s">
        <v>943</v>
      </c>
      <c r="B988" t="s">
        <v>12</v>
      </c>
      <c r="C988" t="str">
        <f t="shared" si="139"/>
        <v>Female</v>
      </c>
      <c r="D988" t="s">
        <v>36</v>
      </c>
      <c r="E988" s="23">
        <v>66870</v>
      </c>
      <c r="F988" s="23">
        <v>66870</v>
      </c>
      <c r="G988" s="9" t="str">
        <f t="shared" si="133"/>
        <v>Below Minimum</v>
      </c>
      <c r="H988" s="24" t="str">
        <f t="shared" si="134"/>
        <v>₦60,000 - ₦69,999</v>
      </c>
      <c r="I988" t="s">
        <v>16</v>
      </c>
      <c r="J988" s="5" t="s">
        <v>17</v>
      </c>
      <c r="K988" s="7">
        <f t="shared" si="135"/>
        <v>0</v>
      </c>
      <c r="L988" s="7">
        <f t="shared" si="136"/>
        <v>0</v>
      </c>
      <c r="M988" s="23">
        <f t="shared" si="137"/>
        <v>0</v>
      </c>
      <c r="N988" s="23">
        <f t="shared" si="138"/>
        <v>66870</v>
      </c>
    </row>
    <row r="989" spans="1:14" x14ac:dyDescent="0.25">
      <c r="A989" t="s">
        <v>944</v>
      </c>
      <c r="B989" t="s">
        <v>7</v>
      </c>
      <c r="C989" t="str">
        <f t="shared" si="139"/>
        <v>Male</v>
      </c>
      <c r="D989" t="s">
        <v>26</v>
      </c>
      <c r="E989" s="23">
        <v>113790</v>
      </c>
      <c r="F989" s="23">
        <v>113790</v>
      </c>
      <c r="G989" s="9" t="str">
        <f t="shared" si="133"/>
        <v>Compliant</v>
      </c>
      <c r="H989" s="24" t="str">
        <f t="shared" si="134"/>
        <v>₦110,000 - ₦119,999</v>
      </c>
      <c r="I989" t="s">
        <v>20</v>
      </c>
      <c r="J989" s="5" t="s">
        <v>50</v>
      </c>
      <c r="K989" s="7">
        <f t="shared" si="135"/>
        <v>1</v>
      </c>
      <c r="L989" s="7">
        <f t="shared" si="136"/>
        <v>0.02</v>
      </c>
      <c r="M989" s="23">
        <f t="shared" si="137"/>
        <v>2275.8000000000002</v>
      </c>
      <c r="N989" s="23">
        <f t="shared" si="138"/>
        <v>116065.8</v>
      </c>
    </row>
    <row r="990" spans="1:14" x14ac:dyDescent="0.25">
      <c r="A990" t="s">
        <v>945</v>
      </c>
      <c r="B990" t="s">
        <v>12</v>
      </c>
      <c r="C990" t="str">
        <f t="shared" si="139"/>
        <v>Female</v>
      </c>
      <c r="D990" t="s">
        <v>19</v>
      </c>
      <c r="E990" s="23">
        <v>38250</v>
      </c>
      <c r="F990" s="23">
        <v>38250</v>
      </c>
      <c r="G990" s="9" t="str">
        <f t="shared" si="133"/>
        <v>Below Minimum</v>
      </c>
      <c r="H990" s="24" t="str">
        <f t="shared" si="134"/>
        <v>₦30,000 - ₦39,999</v>
      </c>
      <c r="I990" t="s">
        <v>20</v>
      </c>
      <c r="J990" s="5" t="s">
        <v>27</v>
      </c>
      <c r="K990" s="7">
        <f t="shared" si="135"/>
        <v>3</v>
      </c>
      <c r="L990" s="7">
        <f t="shared" si="136"/>
        <v>0.1</v>
      </c>
      <c r="M990" s="23">
        <f t="shared" si="137"/>
        <v>3825</v>
      </c>
      <c r="N990" s="23">
        <f t="shared" si="138"/>
        <v>42075</v>
      </c>
    </row>
    <row r="991" spans="1:14" x14ac:dyDescent="0.25">
      <c r="A991" t="s">
        <v>946</v>
      </c>
      <c r="B991" t="s">
        <v>969</v>
      </c>
      <c r="C991" t="str">
        <f t="shared" si="139"/>
        <v>Undisclosed</v>
      </c>
      <c r="D991" t="s">
        <v>22</v>
      </c>
      <c r="E991" s="23">
        <v>48090</v>
      </c>
      <c r="F991" s="23">
        <v>48090</v>
      </c>
      <c r="G991" s="9" t="str">
        <f t="shared" si="133"/>
        <v>Below Minimum</v>
      </c>
      <c r="H991" s="24" t="str">
        <f t="shared" si="134"/>
        <v>₦40,000 - ₦49,999</v>
      </c>
      <c r="I991" t="s">
        <v>16</v>
      </c>
      <c r="J991" s="5" t="s">
        <v>17</v>
      </c>
      <c r="K991" s="7">
        <f t="shared" si="135"/>
        <v>0</v>
      </c>
      <c r="L991" s="7">
        <f t="shared" si="136"/>
        <v>0</v>
      </c>
      <c r="M991" s="23">
        <f t="shared" si="137"/>
        <v>0</v>
      </c>
      <c r="N991" s="23">
        <f t="shared" si="138"/>
        <v>48090</v>
      </c>
    </row>
    <row r="992" spans="1:14" x14ac:dyDescent="0.25">
      <c r="A992" t="s">
        <v>947</v>
      </c>
      <c r="B992" t="s">
        <v>7</v>
      </c>
      <c r="C992" t="str">
        <f t="shared" si="139"/>
        <v>Male</v>
      </c>
      <c r="D992" t="s">
        <v>52</v>
      </c>
      <c r="E992" s="23">
        <v>99630</v>
      </c>
      <c r="F992" s="23">
        <v>99630</v>
      </c>
      <c r="G992" s="9" t="str">
        <f t="shared" si="133"/>
        <v>Compliant</v>
      </c>
      <c r="H992" s="24" t="str">
        <f t="shared" si="134"/>
        <v>₦90,000 - ₦99,999</v>
      </c>
      <c r="I992" t="s">
        <v>16</v>
      </c>
      <c r="J992" s="5" t="s">
        <v>27</v>
      </c>
      <c r="K992" s="7">
        <f t="shared" si="135"/>
        <v>3</v>
      </c>
      <c r="L992" s="7">
        <f t="shared" si="136"/>
        <v>0.1</v>
      </c>
      <c r="M992" s="23">
        <f t="shared" si="137"/>
        <v>9963</v>
      </c>
      <c r="N992" s="23">
        <f t="shared" si="138"/>
        <v>109593</v>
      </c>
    </row>
    <row r="993" spans="1:14" x14ac:dyDescent="0.25">
      <c r="A993" t="s">
        <v>948</v>
      </c>
      <c r="B993" t="s">
        <v>12</v>
      </c>
      <c r="C993" t="str">
        <f t="shared" si="139"/>
        <v>Female</v>
      </c>
      <c r="D993" t="s">
        <v>36</v>
      </c>
      <c r="E993" s="23">
        <v>86340</v>
      </c>
      <c r="F993" s="23">
        <v>86340</v>
      </c>
      <c r="G993" s="9" t="str">
        <f t="shared" si="133"/>
        <v>Below Minimum</v>
      </c>
      <c r="H993" s="24" t="str">
        <f t="shared" si="134"/>
        <v>₦80,000 - ₦89,999</v>
      </c>
      <c r="I993" t="s">
        <v>16</v>
      </c>
      <c r="J993" s="5" t="s">
        <v>23</v>
      </c>
      <c r="K993" s="7">
        <f t="shared" si="135"/>
        <v>2</v>
      </c>
      <c r="L993" s="7">
        <f t="shared" si="136"/>
        <v>0.05</v>
      </c>
      <c r="M993" s="23">
        <f t="shared" si="137"/>
        <v>4317</v>
      </c>
      <c r="N993" s="23">
        <f t="shared" si="138"/>
        <v>90657</v>
      </c>
    </row>
    <row r="994" spans="1:14" x14ac:dyDescent="0.25">
      <c r="A994" t="s">
        <v>949</v>
      </c>
      <c r="B994" t="s">
        <v>969</v>
      </c>
      <c r="C994" t="str">
        <f t="shared" si="139"/>
        <v>Undisclosed</v>
      </c>
      <c r="D994" t="s">
        <v>8</v>
      </c>
      <c r="E994" s="23">
        <v>88590</v>
      </c>
      <c r="F994" s="23">
        <v>88590</v>
      </c>
      <c r="G994" s="9" t="str">
        <f t="shared" si="133"/>
        <v>Below Minimum</v>
      </c>
      <c r="H994" s="24" t="str">
        <f t="shared" si="134"/>
        <v>₦80,000 - ₦89,999</v>
      </c>
      <c r="I994" t="s">
        <v>16</v>
      </c>
      <c r="J994" s="5" t="s">
        <v>27</v>
      </c>
      <c r="K994" s="7">
        <f t="shared" si="135"/>
        <v>3</v>
      </c>
      <c r="L994" s="7">
        <f t="shared" si="136"/>
        <v>0.1</v>
      </c>
      <c r="M994" s="23">
        <f t="shared" si="137"/>
        <v>8859</v>
      </c>
      <c r="N994" s="23">
        <f t="shared" si="138"/>
        <v>97449</v>
      </c>
    </row>
    <row r="995" spans="1:14" x14ac:dyDescent="0.25">
      <c r="A995" t="s">
        <v>950</v>
      </c>
      <c r="B995" t="s">
        <v>7</v>
      </c>
      <c r="C995" t="str">
        <f t="shared" si="139"/>
        <v>Male</v>
      </c>
      <c r="D995" t="s">
        <v>22</v>
      </c>
      <c r="E995" s="23">
        <v>61100</v>
      </c>
      <c r="F995" s="23">
        <v>61100</v>
      </c>
      <c r="G995" s="9" t="str">
        <f t="shared" si="133"/>
        <v>Below Minimum</v>
      </c>
      <c r="H995" s="24" t="str">
        <f t="shared" si="134"/>
        <v>₦60,000 - ₦69,999</v>
      </c>
      <c r="I995" t="s">
        <v>20</v>
      </c>
      <c r="J995" s="5" t="s">
        <v>27</v>
      </c>
      <c r="K995" s="7">
        <f t="shared" si="135"/>
        <v>3</v>
      </c>
      <c r="L995" s="7">
        <f t="shared" si="136"/>
        <v>0.1</v>
      </c>
      <c r="M995" s="23">
        <f t="shared" si="137"/>
        <v>6110</v>
      </c>
      <c r="N995" s="23">
        <f t="shared" si="138"/>
        <v>67210</v>
      </c>
    </row>
    <row r="996" spans="1:14" x14ac:dyDescent="0.25">
      <c r="A996" t="s">
        <v>951</v>
      </c>
      <c r="B996" t="s">
        <v>7</v>
      </c>
      <c r="C996" t="str">
        <f t="shared" si="139"/>
        <v>Male</v>
      </c>
      <c r="D996" t="s">
        <v>36</v>
      </c>
      <c r="E996" s="23">
        <v>71240</v>
      </c>
      <c r="F996" s="23">
        <v>71240</v>
      </c>
      <c r="G996" s="9" t="str">
        <f t="shared" si="133"/>
        <v>Below Minimum</v>
      </c>
      <c r="H996" s="24" t="str">
        <f t="shared" si="134"/>
        <v>₦70,000 - ₦79,999</v>
      </c>
      <c r="I996" t="s">
        <v>16</v>
      </c>
      <c r="J996" s="5" t="s">
        <v>27</v>
      </c>
      <c r="K996" s="7">
        <f t="shared" si="135"/>
        <v>3</v>
      </c>
      <c r="L996" s="7">
        <f t="shared" si="136"/>
        <v>0.1</v>
      </c>
      <c r="M996" s="23">
        <f t="shared" si="137"/>
        <v>7124</v>
      </c>
      <c r="N996" s="23">
        <f t="shared" si="138"/>
        <v>78364</v>
      </c>
    </row>
    <row r="997" spans="1:14" x14ac:dyDescent="0.25">
      <c r="A997" t="s">
        <v>952</v>
      </c>
      <c r="B997" t="s">
        <v>7</v>
      </c>
      <c r="C997" t="str">
        <f t="shared" si="139"/>
        <v>Male</v>
      </c>
      <c r="D997" t="s">
        <v>8</v>
      </c>
      <c r="E997" s="23">
        <v>114650</v>
      </c>
      <c r="F997" s="23">
        <v>114650</v>
      </c>
      <c r="G997" s="9" t="str">
        <f t="shared" si="133"/>
        <v>Compliant</v>
      </c>
      <c r="H997" s="24" t="str">
        <f t="shared" si="134"/>
        <v>₦110,000 - ₦119,999</v>
      </c>
      <c r="I997" t="s">
        <v>20</v>
      </c>
      <c r="J997" s="5" t="s">
        <v>50</v>
      </c>
      <c r="K997" s="7">
        <f t="shared" si="135"/>
        <v>1</v>
      </c>
      <c r="L997" s="7">
        <f t="shared" si="136"/>
        <v>0.02</v>
      </c>
      <c r="M997" s="23">
        <f t="shared" si="137"/>
        <v>2293</v>
      </c>
      <c r="N997" s="23">
        <f t="shared" si="138"/>
        <v>116943</v>
      </c>
    </row>
    <row r="998" spans="1:14" x14ac:dyDescent="0.25">
      <c r="A998" t="s">
        <v>57</v>
      </c>
      <c r="B998" t="s">
        <v>12</v>
      </c>
      <c r="C998" t="str">
        <f t="shared" si="139"/>
        <v>Female</v>
      </c>
      <c r="D998" t="s">
        <v>8</v>
      </c>
      <c r="E998" s="23">
        <v>76210</v>
      </c>
      <c r="F998" s="23">
        <v>76210</v>
      </c>
      <c r="G998" s="9" t="str">
        <f t="shared" si="133"/>
        <v>Below Minimum</v>
      </c>
      <c r="H998" s="24" t="str">
        <f t="shared" si="134"/>
        <v>₦70,000 - ₦79,999</v>
      </c>
      <c r="I998" t="s">
        <v>20</v>
      </c>
      <c r="J998" s="5" t="s">
        <v>14</v>
      </c>
      <c r="K998" s="7">
        <f t="shared" si="135"/>
        <v>4</v>
      </c>
      <c r="L998" s="7">
        <f t="shared" si="136"/>
        <v>0.15</v>
      </c>
      <c r="M998" s="23">
        <f t="shared" si="137"/>
        <v>11431.5</v>
      </c>
      <c r="N998" s="23">
        <f t="shared" si="138"/>
        <v>87641.5</v>
      </c>
    </row>
    <row r="999" spans="1:14" x14ac:dyDescent="0.25">
      <c r="A999" t="s">
        <v>953</v>
      </c>
      <c r="B999" t="s">
        <v>12</v>
      </c>
      <c r="C999" t="str">
        <f t="shared" si="139"/>
        <v>Female</v>
      </c>
      <c r="D999" t="s">
        <v>26</v>
      </c>
      <c r="E999" s="23">
        <v>76900</v>
      </c>
      <c r="F999" s="23">
        <v>76900</v>
      </c>
      <c r="G999" s="9" t="str">
        <f t="shared" si="133"/>
        <v>Below Minimum</v>
      </c>
      <c r="H999" s="24" t="str">
        <f t="shared" si="134"/>
        <v>₦70,000 - ₦79,999</v>
      </c>
      <c r="I999" t="s">
        <v>16</v>
      </c>
      <c r="J999" s="5" t="s">
        <v>10</v>
      </c>
      <c r="K999" s="7">
        <f t="shared" si="135"/>
        <v>5</v>
      </c>
      <c r="L999" s="7">
        <f t="shared" si="136"/>
        <v>0.2</v>
      </c>
      <c r="M999" s="23">
        <f t="shared" si="137"/>
        <v>15380</v>
      </c>
      <c r="N999" s="23">
        <f t="shared" si="138"/>
        <v>92280</v>
      </c>
    </row>
    <row r="1000" spans="1:14" x14ac:dyDescent="0.25">
      <c r="A1000" t="s">
        <v>954</v>
      </c>
      <c r="B1000" t="s">
        <v>12</v>
      </c>
      <c r="C1000" t="str">
        <f t="shared" si="139"/>
        <v>Female</v>
      </c>
      <c r="D1000" t="s">
        <v>33</v>
      </c>
      <c r="E1000" s="23">
        <v>116590</v>
      </c>
      <c r="F1000" s="23">
        <v>116590</v>
      </c>
      <c r="G1000" s="9" t="str">
        <f t="shared" si="133"/>
        <v>Compliant</v>
      </c>
      <c r="H1000" s="24" t="str">
        <f t="shared" si="134"/>
        <v>₦110,000 - ₦119,999</v>
      </c>
      <c r="I1000" t="s">
        <v>9</v>
      </c>
      <c r="J1000" s="5" t="s">
        <v>10</v>
      </c>
      <c r="K1000" s="7">
        <f t="shared" si="135"/>
        <v>5</v>
      </c>
      <c r="L1000" s="7">
        <f t="shared" si="136"/>
        <v>0.2</v>
      </c>
      <c r="M1000" s="23">
        <f t="shared" si="137"/>
        <v>23318</v>
      </c>
      <c r="N1000" s="23">
        <f t="shared" si="138"/>
        <v>139908</v>
      </c>
    </row>
    <row r="1001" spans="1:14" x14ac:dyDescent="0.25">
      <c r="A1001" t="s">
        <v>955</v>
      </c>
      <c r="B1001" t="s">
        <v>12</v>
      </c>
      <c r="C1001" t="str">
        <f t="shared" si="139"/>
        <v>Female</v>
      </c>
      <c r="D1001" t="s">
        <v>13</v>
      </c>
      <c r="E1001" s="23">
        <v>78390</v>
      </c>
      <c r="F1001" s="23">
        <v>78390</v>
      </c>
      <c r="G1001" s="9" t="str">
        <f t="shared" si="133"/>
        <v>Below Minimum</v>
      </c>
      <c r="H1001" s="24" t="str">
        <f t="shared" si="134"/>
        <v>₦70,000 - ₦79,999</v>
      </c>
      <c r="I1001" t="s">
        <v>16</v>
      </c>
      <c r="J1001" s="5" t="s">
        <v>27</v>
      </c>
      <c r="K1001" s="7">
        <f t="shared" si="135"/>
        <v>3</v>
      </c>
      <c r="L1001" s="7">
        <f t="shared" si="136"/>
        <v>0.1</v>
      </c>
      <c r="M1001" s="23">
        <f t="shared" si="137"/>
        <v>7839</v>
      </c>
      <c r="N1001" s="23">
        <f t="shared" si="138"/>
        <v>86229</v>
      </c>
    </row>
    <row r="1002" spans="1:14" x14ac:dyDescent="0.25">
      <c r="A1002" t="s">
        <v>956</v>
      </c>
      <c r="B1002" t="s">
        <v>12</v>
      </c>
      <c r="C1002" t="str">
        <f t="shared" si="139"/>
        <v>Female</v>
      </c>
      <c r="D1002" t="s">
        <v>52</v>
      </c>
      <c r="E1002" s="23">
        <v>103610</v>
      </c>
      <c r="F1002" s="23">
        <v>103610</v>
      </c>
      <c r="G1002" s="9" t="str">
        <f t="shared" si="133"/>
        <v>Compliant</v>
      </c>
      <c r="H1002" s="24" t="str">
        <f t="shared" si="134"/>
        <v>₦100,000 - ₦109,999</v>
      </c>
      <c r="I1002" t="s">
        <v>20</v>
      </c>
      <c r="J1002" s="5" t="s">
        <v>23</v>
      </c>
      <c r="K1002" s="7">
        <f t="shared" si="135"/>
        <v>2</v>
      </c>
      <c r="L1002" s="7">
        <f t="shared" si="136"/>
        <v>0.05</v>
      </c>
      <c r="M1002" s="23">
        <f t="shared" si="137"/>
        <v>5180.5</v>
      </c>
      <c r="N1002" s="23">
        <f t="shared" si="138"/>
        <v>108790.5</v>
      </c>
    </row>
    <row r="1003" spans="1:14" x14ac:dyDescent="0.25">
      <c r="A1003" t="s">
        <v>957</v>
      </c>
      <c r="B1003" t="s">
        <v>7</v>
      </c>
      <c r="C1003" t="str">
        <f t="shared" si="139"/>
        <v>Male</v>
      </c>
      <c r="D1003" t="s">
        <v>13</v>
      </c>
      <c r="E1003" s="23">
        <v>98110</v>
      </c>
      <c r="F1003" s="23">
        <v>98110</v>
      </c>
      <c r="G1003" s="9" t="str">
        <f t="shared" si="133"/>
        <v>Compliant</v>
      </c>
      <c r="H1003" s="24" t="str">
        <f t="shared" si="134"/>
        <v>₦90,000 - ₦99,999</v>
      </c>
      <c r="I1003" t="s">
        <v>16</v>
      </c>
      <c r="J1003" s="5" t="s">
        <v>14</v>
      </c>
      <c r="K1003" s="7">
        <f t="shared" si="135"/>
        <v>4</v>
      </c>
      <c r="L1003" s="7">
        <f t="shared" si="136"/>
        <v>0.15</v>
      </c>
      <c r="M1003" s="23">
        <f t="shared" si="137"/>
        <v>14716.5</v>
      </c>
      <c r="N1003" s="23">
        <f t="shared" si="138"/>
        <v>112826.5</v>
      </c>
    </row>
    <row r="1004" spans="1:14" x14ac:dyDescent="0.25">
      <c r="A1004" t="s">
        <v>958</v>
      </c>
      <c r="B1004" t="s">
        <v>12</v>
      </c>
      <c r="C1004" t="str">
        <f t="shared" si="139"/>
        <v>Female</v>
      </c>
      <c r="D1004" t="s">
        <v>26</v>
      </c>
      <c r="E1004" s="23">
        <v>33960</v>
      </c>
      <c r="F1004" s="23">
        <v>33960</v>
      </c>
      <c r="G1004" s="9" t="str">
        <f t="shared" si="133"/>
        <v>Below Minimum</v>
      </c>
      <c r="H1004" s="24" t="str">
        <f t="shared" si="134"/>
        <v>₦30,000 - ₦39,999</v>
      </c>
      <c r="I1004" t="s">
        <v>9</v>
      </c>
      <c r="J1004" s="5" t="s">
        <v>17</v>
      </c>
      <c r="K1004" s="7">
        <f t="shared" si="135"/>
        <v>0</v>
      </c>
      <c r="L1004" s="7">
        <f t="shared" si="136"/>
        <v>0</v>
      </c>
      <c r="M1004" s="23">
        <f t="shared" si="137"/>
        <v>0</v>
      </c>
      <c r="N1004" s="23">
        <f t="shared" si="138"/>
        <v>33960</v>
      </c>
    </row>
    <row r="1005" spans="1:14" x14ac:dyDescent="0.25">
      <c r="A1005" t="s">
        <v>959</v>
      </c>
      <c r="B1005" t="s">
        <v>7</v>
      </c>
      <c r="C1005" t="str">
        <f t="shared" si="139"/>
        <v>Male</v>
      </c>
      <c r="D1005" t="s">
        <v>33</v>
      </c>
      <c r="E1005" s="23">
        <v>112110</v>
      </c>
      <c r="F1005" s="23">
        <v>112110</v>
      </c>
      <c r="G1005" s="9" t="str">
        <f t="shared" si="133"/>
        <v>Compliant</v>
      </c>
      <c r="H1005" s="24" t="str">
        <f t="shared" si="134"/>
        <v>₦110,000 - ₦119,999</v>
      </c>
      <c r="I1005" t="s">
        <v>20</v>
      </c>
      <c r="J1005" s="5" t="s">
        <v>17</v>
      </c>
      <c r="K1005" s="7">
        <f t="shared" si="135"/>
        <v>0</v>
      </c>
      <c r="L1005" s="7">
        <f t="shared" si="136"/>
        <v>0</v>
      </c>
      <c r="M1005" s="23">
        <f t="shared" si="137"/>
        <v>0</v>
      </c>
      <c r="N1005" s="23">
        <f t="shared" si="138"/>
        <v>112110</v>
      </c>
    </row>
    <row r="1006" spans="1:14" x14ac:dyDescent="0.25">
      <c r="A1006" t="s">
        <v>691</v>
      </c>
      <c r="B1006" t="s">
        <v>7</v>
      </c>
      <c r="C1006" t="str">
        <f t="shared" si="139"/>
        <v>Male</v>
      </c>
      <c r="D1006" t="s">
        <v>36</v>
      </c>
      <c r="E1006" s="23">
        <v>59810</v>
      </c>
      <c r="F1006" s="23">
        <v>59810</v>
      </c>
      <c r="G1006" s="9" t="str">
        <f t="shared" si="133"/>
        <v>Below Minimum</v>
      </c>
      <c r="H1006" s="24" t="str">
        <f t="shared" si="134"/>
        <v>₦50,000 - ₦59,999</v>
      </c>
      <c r="I1006" t="s">
        <v>9</v>
      </c>
      <c r="J1006" s="5" t="s">
        <v>14</v>
      </c>
      <c r="K1006" s="7">
        <f t="shared" si="135"/>
        <v>4</v>
      </c>
      <c r="L1006" s="7">
        <f t="shared" si="136"/>
        <v>0.15</v>
      </c>
      <c r="M1006" s="23">
        <f t="shared" si="137"/>
        <v>8971.5</v>
      </c>
      <c r="N1006" s="23">
        <f t="shared" si="138"/>
        <v>68781.5</v>
      </c>
    </row>
    <row r="1007" spans="1:14" x14ac:dyDescent="0.25">
      <c r="A1007" t="s">
        <v>960</v>
      </c>
      <c r="B1007" t="s">
        <v>969</v>
      </c>
      <c r="C1007" t="str">
        <f t="shared" si="139"/>
        <v>Undisclosed</v>
      </c>
      <c r="D1007" t="s">
        <v>41</v>
      </c>
      <c r="E1007" s="23">
        <v>91310</v>
      </c>
      <c r="F1007" s="23">
        <v>91310</v>
      </c>
      <c r="G1007" s="9" t="str">
        <f t="shared" si="133"/>
        <v>Compliant</v>
      </c>
      <c r="H1007" s="24" t="str">
        <f t="shared" si="134"/>
        <v>₦90,000 - ₦99,999</v>
      </c>
      <c r="I1007" t="s">
        <v>20</v>
      </c>
      <c r="J1007" s="5" t="s">
        <v>27</v>
      </c>
      <c r="K1007" s="7">
        <f t="shared" si="135"/>
        <v>3</v>
      </c>
      <c r="L1007" s="7">
        <f t="shared" si="136"/>
        <v>0.1</v>
      </c>
      <c r="M1007" s="23">
        <f t="shared" si="137"/>
        <v>9131</v>
      </c>
      <c r="N1007" s="23">
        <f t="shared" si="138"/>
        <v>100441</v>
      </c>
    </row>
    <row r="1008" spans="1:14" x14ac:dyDescent="0.25">
      <c r="A1008" t="s">
        <v>961</v>
      </c>
      <c r="B1008" t="s">
        <v>7</v>
      </c>
      <c r="C1008" t="str">
        <f t="shared" si="139"/>
        <v>Male</v>
      </c>
      <c r="D1008" t="s">
        <v>33</v>
      </c>
      <c r="E1008" s="23">
        <v>71370</v>
      </c>
      <c r="F1008" s="23">
        <v>71370</v>
      </c>
      <c r="G1008" s="9" t="str">
        <f t="shared" si="133"/>
        <v>Below Minimum</v>
      </c>
      <c r="H1008" s="24" t="str">
        <f t="shared" si="134"/>
        <v>₦70,000 - ₦79,999</v>
      </c>
      <c r="I1008" t="s">
        <v>9</v>
      </c>
      <c r="J1008" s="5" t="s">
        <v>27</v>
      </c>
      <c r="K1008" s="7">
        <f t="shared" si="135"/>
        <v>3</v>
      </c>
      <c r="L1008" s="7">
        <f t="shared" si="136"/>
        <v>0.1</v>
      </c>
      <c r="M1008" s="23">
        <f t="shared" si="137"/>
        <v>7137</v>
      </c>
      <c r="N1008" s="23">
        <f t="shared" si="138"/>
        <v>78507</v>
      </c>
    </row>
    <row r="1009" spans="1:14" x14ac:dyDescent="0.25">
      <c r="A1009" t="s">
        <v>962</v>
      </c>
      <c r="B1009" t="s">
        <v>12</v>
      </c>
      <c r="C1009" t="str">
        <f t="shared" si="139"/>
        <v>Female</v>
      </c>
      <c r="D1009" t="s">
        <v>41</v>
      </c>
      <c r="E1009" s="23">
        <v>71570</v>
      </c>
      <c r="F1009" s="23">
        <v>71570</v>
      </c>
      <c r="G1009" s="9" t="str">
        <f t="shared" si="133"/>
        <v>Below Minimum</v>
      </c>
      <c r="H1009" s="24" t="str">
        <f t="shared" si="134"/>
        <v>₦70,000 - ₦79,999</v>
      </c>
      <c r="I1009" t="s">
        <v>16</v>
      </c>
      <c r="J1009" s="5" t="s">
        <v>17</v>
      </c>
      <c r="K1009" s="7">
        <f t="shared" si="135"/>
        <v>0</v>
      </c>
      <c r="L1009" s="7">
        <f t="shared" si="136"/>
        <v>0</v>
      </c>
      <c r="M1009" s="23">
        <f t="shared" si="137"/>
        <v>0</v>
      </c>
      <c r="N1009" s="23">
        <f t="shared" si="138"/>
        <v>71570</v>
      </c>
    </row>
    <row r="1010" spans="1:14" x14ac:dyDescent="0.25">
      <c r="A1010" t="s">
        <v>870</v>
      </c>
      <c r="B1010" t="s">
        <v>7</v>
      </c>
      <c r="C1010" t="str">
        <f t="shared" si="139"/>
        <v>Male</v>
      </c>
      <c r="D1010" t="s">
        <v>36</v>
      </c>
      <c r="E1010" s="23">
        <v>119670</v>
      </c>
      <c r="F1010" s="23">
        <v>119670</v>
      </c>
      <c r="G1010" s="9" t="str">
        <f t="shared" si="133"/>
        <v>Compliant</v>
      </c>
      <c r="H1010" s="24" t="str">
        <f t="shared" si="134"/>
        <v>₦110,000 - ₦119,999</v>
      </c>
      <c r="I1010" t="s">
        <v>9</v>
      </c>
      <c r="J1010" s="5" t="s">
        <v>17</v>
      </c>
      <c r="K1010" s="7">
        <f t="shared" si="135"/>
        <v>0</v>
      </c>
      <c r="L1010" s="7">
        <f t="shared" si="136"/>
        <v>0</v>
      </c>
      <c r="M1010" s="23">
        <f t="shared" si="137"/>
        <v>0</v>
      </c>
      <c r="N1010" s="23">
        <f t="shared" si="138"/>
        <v>119670</v>
      </c>
    </row>
    <row r="1011" spans="1:14" x14ac:dyDescent="0.25">
      <c r="A1011" t="s">
        <v>963</v>
      </c>
      <c r="B1011" t="s">
        <v>12</v>
      </c>
      <c r="C1011" t="str">
        <f t="shared" si="139"/>
        <v>Female</v>
      </c>
      <c r="D1011" t="s">
        <v>66</v>
      </c>
      <c r="E1011" s="23">
        <v>67910</v>
      </c>
      <c r="F1011" s="23">
        <v>67910</v>
      </c>
      <c r="G1011" s="9" t="str">
        <f t="shared" si="133"/>
        <v>Below Minimum</v>
      </c>
      <c r="H1011" s="24" t="str">
        <f t="shared" si="134"/>
        <v>₦60,000 - ₦69,999</v>
      </c>
      <c r="I1011" t="s">
        <v>20</v>
      </c>
      <c r="J1011" s="5" t="s">
        <v>27</v>
      </c>
      <c r="K1011" s="7">
        <f t="shared" si="135"/>
        <v>3</v>
      </c>
      <c r="L1011" s="7">
        <f t="shared" si="136"/>
        <v>0.1</v>
      </c>
      <c r="M1011" s="23">
        <f t="shared" si="137"/>
        <v>6791</v>
      </c>
      <c r="N1011" s="23">
        <f t="shared" si="138"/>
        <v>74701</v>
      </c>
    </row>
    <row r="1012" spans="1:14" x14ac:dyDescent="0.25">
      <c r="A1012" t="s">
        <v>964</v>
      </c>
      <c r="B1012" t="s">
        <v>12</v>
      </c>
      <c r="C1012" t="str">
        <f t="shared" si="139"/>
        <v>Female</v>
      </c>
      <c r="D1012" t="s">
        <v>22</v>
      </c>
      <c r="E1012" s="23">
        <v>100370</v>
      </c>
      <c r="F1012" s="23">
        <v>100370</v>
      </c>
      <c r="G1012" s="9" t="str">
        <f t="shared" si="133"/>
        <v>Compliant</v>
      </c>
      <c r="H1012" s="24" t="str">
        <f t="shared" si="134"/>
        <v>₦100,000 - ₦109,999</v>
      </c>
      <c r="I1012" t="s">
        <v>16</v>
      </c>
      <c r="J1012" s="5" t="s">
        <v>27</v>
      </c>
      <c r="K1012" s="7">
        <f t="shared" si="135"/>
        <v>3</v>
      </c>
      <c r="L1012" s="7">
        <f t="shared" si="136"/>
        <v>0.1</v>
      </c>
      <c r="M1012" s="23">
        <f t="shared" si="137"/>
        <v>10037</v>
      </c>
      <c r="N1012" s="23">
        <f t="shared" si="138"/>
        <v>110407</v>
      </c>
    </row>
    <row r="1013" spans="1:14" x14ac:dyDescent="0.25">
      <c r="A1013" t="s">
        <v>965</v>
      </c>
      <c r="B1013" t="s">
        <v>12</v>
      </c>
      <c r="C1013" t="str">
        <f t="shared" si="139"/>
        <v>Female</v>
      </c>
      <c r="D1013" t="s">
        <v>33</v>
      </c>
      <c r="E1013" s="23">
        <v>90240</v>
      </c>
      <c r="F1013" s="23">
        <v>90240</v>
      </c>
      <c r="G1013" s="9" t="str">
        <f t="shared" si="133"/>
        <v>Compliant</v>
      </c>
      <c r="H1013" s="24" t="str">
        <f t="shared" si="134"/>
        <v>₦90,000 - ₦99,999</v>
      </c>
      <c r="I1013" t="s">
        <v>16</v>
      </c>
      <c r="J1013" s="5" t="s">
        <v>23</v>
      </c>
      <c r="K1013" s="7">
        <f t="shared" si="135"/>
        <v>2</v>
      </c>
      <c r="L1013" s="7">
        <f t="shared" si="136"/>
        <v>0.05</v>
      </c>
      <c r="M1013" s="23">
        <f t="shared" si="137"/>
        <v>4512</v>
      </c>
      <c r="N1013" s="23">
        <f t="shared" si="138"/>
        <v>94752</v>
      </c>
    </row>
    <row r="1014" spans="1:14" x14ac:dyDescent="0.25">
      <c r="A1014" t="s">
        <v>966</v>
      </c>
      <c r="B1014" t="s">
        <v>12</v>
      </c>
      <c r="C1014" t="str">
        <f t="shared" si="139"/>
        <v>Female</v>
      </c>
      <c r="D1014" t="s">
        <v>13</v>
      </c>
      <c r="E1014" s="23">
        <v>75870</v>
      </c>
      <c r="F1014" s="23">
        <v>75870</v>
      </c>
      <c r="G1014" s="9" t="str">
        <f t="shared" si="133"/>
        <v>Below Minimum</v>
      </c>
      <c r="H1014" s="24" t="str">
        <f t="shared" si="134"/>
        <v>₦70,000 - ₦79,999</v>
      </c>
      <c r="I1014" t="s">
        <v>20</v>
      </c>
      <c r="J1014" s="5" t="s">
        <v>27</v>
      </c>
      <c r="K1014" s="7">
        <f t="shared" si="135"/>
        <v>3</v>
      </c>
      <c r="L1014" s="7">
        <f t="shared" si="136"/>
        <v>0.1</v>
      </c>
      <c r="M1014" s="23">
        <f t="shared" si="137"/>
        <v>7587</v>
      </c>
      <c r="N1014" s="23">
        <f t="shared" si="138"/>
        <v>83457</v>
      </c>
    </row>
    <row r="1015" spans="1:14" x14ac:dyDescent="0.25">
      <c r="A1015" t="s">
        <v>967</v>
      </c>
      <c r="B1015" t="s">
        <v>12</v>
      </c>
      <c r="C1015" t="str">
        <f t="shared" si="139"/>
        <v>Female</v>
      </c>
      <c r="D1015" t="s">
        <v>41</v>
      </c>
      <c r="E1015" s="23">
        <v>58740</v>
      </c>
      <c r="F1015" s="23">
        <v>58740</v>
      </c>
      <c r="G1015" s="9" t="str">
        <f t="shared" si="133"/>
        <v>Below Minimum</v>
      </c>
      <c r="H1015" s="24" t="str">
        <f t="shared" si="134"/>
        <v>₦50,000 - ₦59,999</v>
      </c>
      <c r="I1015" t="s">
        <v>20</v>
      </c>
      <c r="J1015" s="5" t="s">
        <v>17</v>
      </c>
      <c r="K1015" s="7">
        <f t="shared" si="135"/>
        <v>0</v>
      </c>
      <c r="L1015" s="7">
        <f t="shared" si="136"/>
        <v>0</v>
      </c>
      <c r="M1015" s="23">
        <f t="shared" si="137"/>
        <v>0</v>
      </c>
      <c r="N1015" s="23">
        <f t="shared" si="138"/>
        <v>58740</v>
      </c>
    </row>
    <row r="1016" spans="1:14" x14ac:dyDescent="0.25">
      <c r="A1016" t="s">
        <v>968</v>
      </c>
      <c r="B1016" t="s">
        <v>12</v>
      </c>
      <c r="C1016" t="str">
        <f t="shared" si="139"/>
        <v>Female</v>
      </c>
      <c r="D1016" t="s">
        <v>19</v>
      </c>
      <c r="E1016" s="23">
        <v>32500</v>
      </c>
      <c r="F1016" s="23">
        <v>32500</v>
      </c>
      <c r="G1016" s="9" t="str">
        <f t="shared" si="133"/>
        <v>Below Minimum</v>
      </c>
      <c r="H1016" s="24" t="str">
        <f t="shared" si="134"/>
        <v>₦30,000 - ₦39,999</v>
      </c>
      <c r="I1016" t="s">
        <v>9</v>
      </c>
      <c r="J1016" s="5" t="s">
        <v>27</v>
      </c>
      <c r="K1016" s="7">
        <f t="shared" si="135"/>
        <v>3</v>
      </c>
      <c r="L1016" s="7">
        <f t="shared" si="136"/>
        <v>0.1</v>
      </c>
      <c r="M1016" s="23">
        <f t="shared" si="137"/>
        <v>3250</v>
      </c>
      <c r="N1016" s="23">
        <f t="shared" si="138"/>
        <v>35750</v>
      </c>
    </row>
  </sheetData>
  <autoFilter ref="A1:N1016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Pivot Table_Q1to4</vt:lpstr>
      <vt:lpstr>Pivot Table_Q5</vt:lpstr>
      <vt:lpstr>Palmoria Group emp-data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Olatunji Ilori</dc:creator>
  <cp:lastModifiedBy>Dr. Olatunji Ilori</cp:lastModifiedBy>
  <dcterms:created xsi:type="dcterms:W3CDTF">2025-07-02T08:11:51Z</dcterms:created>
  <dcterms:modified xsi:type="dcterms:W3CDTF">2025-07-04T10:52:02Z</dcterms:modified>
</cp:coreProperties>
</file>