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esktop\kurssit\2020-2021\simulation\SurgeryRoomSimulation\Examples\"/>
    </mc:Choice>
  </mc:AlternateContent>
  <xr:revisionPtr revIDLastSave="0" documentId="13_ncr:1_{B39FE7AD-E030-4099-ADE4-C85CEF24EE46}" xr6:coauthVersionLast="45" xr6:coauthVersionMax="45" xr10:uidLastSave="{00000000-0000-0000-0000-000000000000}"/>
  <bookViews>
    <workbookView xWindow="-120" yWindow="-120" windowWidth="29040" windowHeight="15840" tabRatio="754" xr2:uid="{28F76BFF-05A2-4671-8FF0-5A66EDF3DF5E}"/>
  </bookViews>
  <sheets>
    <sheet name="covariances" sheetId="1" r:id="rId1"/>
    <sheet name="interval=0" sheetId="5" r:id="rId2"/>
    <sheet name="interval=100" sheetId="19" r:id="rId3"/>
    <sheet name="interval=200" sheetId="20" r:id="rId4"/>
    <sheet name="interval=300" sheetId="21" r:id="rId5"/>
    <sheet name="interval=400" sheetId="22" r:id="rId6"/>
    <sheet name="interval=500" sheetId="7" r:id="rId7"/>
    <sheet name="interval=750" sheetId="23" r:id="rId8"/>
    <sheet name="interval=1000" sheetId="6" r:id="rId9"/>
    <sheet name="interval=1500" sheetId="24" r:id="rId10"/>
    <sheet name="interval=2000" sheetId="8" r:id="rId11"/>
    <sheet name="interval=2500" sheetId="26" r:id="rId12"/>
    <sheet name="interval=3000" sheetId="9" r:id="rId13"/>
    <sheet name="interval4000" sheetId="11" r:id="rId14"/>
    <sheet name="interval=5000" sheetId="13" r:id="rId15"/>
    <sheet name="interval=6000" sheetId="14" r:id="rId16"/>
    <sheet name="interval=7000" sheetId="15" r:id="rId17"/>
    <sheet name="interval=8000" sheetId="16" r:id="rId18"/>
    <sheet name="interval=9000" sheetId="17" r:id="rId19"/>
    <sheet name="interval10000" sheetId="18" r:id="rId20"/>
  </sheets>
  <definedNames>
    <definedName name="ExternalData_1" localSheetId="10" hidden="1">'interval=2000'!$A$1:$S$21</definedName>
    <definedName name="ExternalData_1" localSheetId="15" hidden="1">'interval=6000'!$A$1:$S$21</definedName>
    <definedName name="ExternalData_1" localSheetId="19" hidden="1">interval10000!$A$1:$S$21</definedName>
    <definedName name="ExternalData_2" localSheetId="8" hidden="1">'interval=1000'!$A$1:$S$21</definedName>
    <definedName name="ExternalData_2" localSheetId="9" hidden="1">'interval=1500'!$A$1:$S$21</definedName>
    <definedName name="ExternalData_2" localSheetId="12" hidden="1">'interval=3000'!$A$1:$S$21</definedName>
    <definedName name="ExternalData_2" localSheetId="14" hidden="1">'interval=5000'!$A$1:$S$21</definedName>
    <definedName name="ExternalData_2" localSheetId="16" hidden="1">'interval=7000'!$A$1:$S$21</definedName>
    <definedName name="ExternalData_2" localSheetId="13" hidden="1">interval4000!$A$1:$S$21</definedName>
    <definedName name="ExternalData_3" localSheetId="1" hidden="1">'interval=0'!$A$1:$R$21</definedName>
    <definedName name="ExternalData_3" localSheetId="11" hidden="1">'interval=2500'!$A$1:$S$21</definedName>
    <definedName name="ExternalData_3" localSheetId="6" hidden="1">'interval=500'!$A$1:$S$21</definedName>
    <definedName name="ExternalData_3" localSheetId="7" hidden="1">'interval=750'!$A$1:$S$21</definedName>
    <definedName name="ExternalData_3" localSheetId="17" hidden="1">'interval=8000'!$A$1:$S$21</definedName>
    <definedName name="ExternalData_4" localSheetId="2" hidden="1">'interval=100'!$A$1:$S$21</definedName>
    <definedName name="ExternalData_4" localSheetId="3" hidden="1">'interval=200'!$A$1:$S$21</definedName>
    <definedName name="ExternalData_4" localSheetId="4" hidden="1">'interval=300'!$A$1:$S$21</definedName>
    <definedName name="ExternalData_4" localSheetId="5" hidden="1">'interval=400'!$A$1:$S$21</definedName>
    <definedName name="ExternalData_4" localSheetId="18" hidden="1">'interval=9000'!$A$1:$S$21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B9" i="1"/>
  <c r="B7" i="1"/>
  <c r="B6" i="1"/>
  <c r="B5" i="1"/>
  <c r="B4" i="1"/>
  <c r="B21" i="1"/>
  <c r="B20" i="1"/>
  <c r="B19" i="1"/>
  <c r="B18" i="1"/>
  <c r="B17" i="1"/>
  <c r="B16" i="1"/>
  <c r="B15" i="1"/>
  <c r="B14" i="1"/>
  <c r="B12" i="1"/>
  <c r="B8" i="1"/>
  <c r="B10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82717D-B1A0-4B2E-AF6A-AC9FC1E98E22}" keepAlive="1" name="Query - interval10000" description="Connection to the 'interval10000' query in the workbook." type="5" refreshedVersion="6" background="1" saveData="1">
    <dbPr connection="Provider=Microsoft.Mashup.OleDb.1;Data Source=$Workbook$;Location=interval10000;Extended Properties=&quot;&quot;" command="SELECT * FROM [interval10000]"/>
  </connection>
  <connection id="2" xr16:uid="{E6B77DF1-7D6E-490D-A1C7-0052E2976806}" keepAlive="1" name="Query - interval1500" description="Connection to the 'interval1500' query in the workbook." type="5" refreshedVersion="6" background="1" saveData="1">
    <dbPr connection="Provider=Microsoft.Mashup.OleDb.1;Data Source=$Workbook$;Location=interval1500;Extended Properties=&quot;&quot;" command="SELECT * FROM [interval1500]"/>
  </connection>
  <connection id="3" xr16:uid="{25256E08-FBAD-4D59-8F91-4D5E02873084}" keepAlive="1" name="Query - interval200" description="Connection to the 'interval200' query in the workbook." type="5" refreshedVersion="6" background="1" saveData="1">
    <dbPr connection="Provider=Microsoft.Mashup.OleDb.1;Data Source=$Workbook$;Location=interval200;Extended Properties=&quot;&quot;" command="SELECT * FROM [interval200]"/>
  </connection>
  <connection id="4" xr16:uid="{203AD307-226A-438A-8015-B1F4FB0FA3BF}" keepAlive="1" name="Query - interval2500" description="Connection to the 'interval2500' query in the workbook." type="5" refreshedVersion="6" background="1" saveData="1">
    <dbPr connection="Provider=Microsoft.Mashup.OleDb.1;Data Source=$Workbook$;Location=interval2500;Extended Properties=&quot;&quot;" command="SELECT * FROM [interval2500]"/>
  </connection>
  <connection id="5" xr16:uid="{CA38560A-9E74-43DA-8C9D-6A3EB6C3F5F0}" keepAlive="1" name="Query - interval300" description="Connection to the 'interval300' query in the workbook." type="5" refreshedVersion="6" background="1" saveData="1">
    <dbPr connection="Provider=Microsoft.Mashup.OleDb.1;Data Source=$Workbook$;Location=interval300;Extended Properties=&quot;&quot;" command="SELECT * FROM [interval300]"/>
  </connection>
  <connection id="6" xr16:uid="{F9675E3B-E4C2-49A4-9F6A-60C665891CFB}" keepAlive="1" name="Query - interval3000" description="Connection to the 'interval3000' query in the workbook." type="5" refreshedVersion="6" background="1" saveData="1">
    <dbPr connection="Provider=Microsoft.Mashup.OleDb.1;Data Source=$Workbook$;Location=interval3000;Extended Properties=&quot;&quot;" command="SELECT * FROM [interval3000]"/>
  </connection>
  <connection id="7" xr16:uid="{D8FE570F-9FFD-4ABD-B7C2-4B13026EE256}" keepAlive="1" name="Query - interval400" description="Connection to the 'interval400' query in the workbook." type="5" refreshedVersion="6" background="1" saveData="1">
    <dbPr connection="Provider=Microsoft.Mashup.OleDb.1;Data Source=$Workbook$;Location=interval400;Extended Properties=&quot;&quot;" command="SELECT * FROM [interval400]"/>
  </connection>
  <connection id="8" xr16:uid="{C1CD866B-41A7-4AE0-ADD1-3DEAB0F9256F}" keepAlive="1" name="Query - interval4000" description="Connection to the 'interval4000' query in the workbook." type="5" refreshedVersion="6" background="1" saveData="1">
    <dbPr connection="Provider=Microsoft.Mashup.OleDb.1;Data Source=$Workbook$;Location=interval4000;Extended Properties=&quot;&quot;" command="SELECT * FROM [interval4000]"/>
  </connection>
  <connection id="9" xr16:uid="{7289297A-EE24-4BF3-B310-38B9975536BD}" keepAlive="1" name="Query - interval5000 (2)" description="Connection to the 'interval5000 (2)' query in the workbook." type="5" refreshedVersion="6" background="1" saveData="1">
    <dbPr connection="Provider=Microsoft.Mashup.OleDb.1;Data Source=$Workbook$;Location=&quot;interval5000 (2)&quot;;Extended Properties=&quot;&quot;" command="SELECT * FROM [interval5000 (2)]"/>
  </connection>
  <connection id="10" xr16:uid="{8189FA2F-4756-4490-8877-4507D9077890}" keepAlive="1" name="Query - interval6000" description="Connection to the 'interval6000' query in the workbook." type="5" refreshedVersion="6" background="1" saveData="1">
    <dbPr connection="Provider=Microsoft.Mashup.OleDb.1;Data Source=$Workbook$;Location=interval6000;Extended Properties=&quot;&quot;" command="SELECT * FROM [interval6000]"/>
  </connection>
  <connection id="11" xr16:uid="{F1BBB9F0-CC47-45CF-A9C3-EEE8F1E57197}" keepAlive="1" name="Query - interval7000" description="Connection to the 'interval7000' query in the workbook." type="5" refreshedVersion="6" background="1" saveData="1">
    <dbPr connection="Provider=Microsoft.Mashup.OleDb.1;Data Source=$Workbook$;Location=interval7000;Extended Properties=&quot;&quot;" command="SELECT * FROM [interval7000]"/>
  </connection>
  <connection id="12" xr16:uid="{0BC71CB7-92E5-499E-A390-1375295F2411}" keepAlive="1" name="Query - interval750" description="Connection to the 'interval750' query in the workbook." type="5" refreshedVersion="6" background="1" saveData="1">
    <dbPr connection="Provider=Microsoft.Mashup.OleDb.1;Data Source=$Workbook$;Location=interval750;Extended Properties=&quot;&quot;" command="SELECT * FROM [interval750]"/>
  </connection>
  <connection id="13" xr16:uid="{C4F98223-B0DC-407B-8A84-875E9F445E64}" keepAlive="1" name="Query - interval8000" description="Connection to the 'interval8000' query in the workbook." type="5" refreshedVersion="6" background="1" saveData="1">
    <dbPr connection="Provider=Microsoft.Mashup.OleDb.1;Data Source=$Workbook$;Location=interval8000;Extended Properties=&quot;&quot;" command="SELECT * FROM [interval8000]"/>
  </connection>
  <connection id="14" xr16:uid="{AA1F0441-DB8C-4FF5-BEC5-8CB27812C75B}" keepAlive="1" name="Query - interval9000" description="Connection to the 'interval9000' query in the workbook." type="5" refreshedVersion="6" background="1" saveData="1">
    <dbPr connection="Provider=Microsoft.Mashup.OleDb.1;Data Source=$Workbook$;Location=interval9000;Extended Properties=&quot;&quot;" command="SELECT * FROM [interval9000]"/>
  </connection>
  <connection id="15" xr16:uid="{42ABC8D6-A886-4E0B-AAA3-56B2A771AB71}" keepAlive="1" name="Query - itnerval5000" description="Connection to the 'itnerval5000' query in the workbook." type="5" refreshedVersion="6" background="1">
    <dbPr connection="Provider=Microsoft.Mashup.OleDb.1;Data Source=$Workbook$;Location=itnerval5000;Extended Properties=&quot;&quot;" command="SELECT * FROM [itnerval5000]"/>
  </connection>
  <connection id="16" xr16:uid="{37B0DA4E-3593-44DE-8D2B-C5F8516E0686}" keepAlive="1" name="Query - statistics" description="Connection to the 'statistics' query in the workbook." type="5" refreshedVersion="6" background="1">
    <dbPr connection="Provider=Microsoft.Mashup.OleDb.1;Data Source=$Workbook$;Location=statistics;Extended Properties=&quot;&quot;" command="SELECT * FROM [statistics]"/>
  </connection>
  <connection id="17" xr16:uid="{06D06034-D011-41DC-A705-9F5EF214FAB6}" keepAlive="1" name="Query - statistics (2)" description="Connection to the 'statistics (2)' query in the workbook." type="5" refreshedVersion="6" background="1">
    <dbPr connection="Provider=Microsoft.Mashup.OleDb.1;Data Source=$Workbook$;Location=&quot;statistics (2)&quot;;Extended Properties=&quot;&quot;" command="SELECT * FROM [statistics (2)]"/>
  </connection>
  <connection id="18" xr16:uid="{912D7FD4-64DE-45D6-86AB-815F34A427E1}" keepAlive="1" name="Query - statistics (3)" description="Connection to the 'statistics (3)' query in the workbook." type="5" refreshedVersion="6" background="1" saveData="1">
    <dbPr connection="Provider=Microsoft.Mashup.OleDb.1;Data Source=$Workbook$;Location=&quot;statistics (3)&quot;;Extended Properties=&quot;&quot;" command="SELECT * FROM [statistics (3)]"/>
  </connection>
  <connection id="19" xr16:uid="{AA3BF78D-E1EC-46CD-B418-D2DDCC1348F1}" keepAlive="1" name="Query - statistics (4)" description="Connection to the 'statistics (4)' query in the workbook." type="5" refreshedVersion="6" background="1" saveData="1">
    <dbPr connection="Provider=Microsoft.Mashup.OleDb.1;Data Source=$Workbook$;Location=&quot;statistics (4)&quot;;Extended Properties=&quot;&quot;" command="SELECT * FROM [statistics (4)]"/>
  </connection>
  <connection id="20" xr16:uid="{474A26B8-F53D-4B12-8018-52F3E5BB27C4}" keepAlive="1" name="Query - statistics (5)" description="Connection to the 'statistics (5)' query in the workbook." type="5" refreshedVersion="6" background="1" saveData="1">
    <dbPr connection="Provider=Microsoft.Mashup.OleDb.1;Data Source=$Workbook$;Location=&quot;statistics (5)&quot;;Extended Properties=&quot;&quot;" command="SELECT * FROM [statistics (5)]"/>
  </connection>
  <connection id="21" xr16:uid="{96CFBD30-B575-43C7-BFC3-11295716F175}" keepAlive="1" name="Query - statistics (6)" description="Connection to the 'statistics (6)' query in the workbook." type="5" refreshedVersion="6" background="1">
    <dbPr connection="Provider=Microsoft.Mashup.OleDb.1;Data Source=$Workbook$;Location=&quot;statistics (6)&quot;;Extended Properties=&quot;&quot;" command="SELECT * FROM [statistics (6)]"/>
  </connection>
  <connection id="22" xr16:uid="{5D383D26-BD0E-4883-8253-1FFA6A6AAE41}" keepAlive="1" name="Query - statistics (7)" description="Connection to the 'statistics (7)' query in the workbook." type="5" refreshedVersion="6" background="1" saveData="1">
    <dbPr connection="Provider=Microsoft.Mashup.OleDb.1;Data Source=$Workbook$;Location=&quot;statistics (7)&quot;;Extended Properties=&quot;&quot;" command="SELECT * FROM [statistics (7)]"/>
  </connection>
  <connection id="23" xr16:uid="{21EEB54E-9D00-48C7-9163-CD3FF08F13EC}" keepAlive="1" name="Query - statistics__2" description="Connection to the 'statistics__2' query in the workbook." type="5" refreshedVersion="6" background="1" saveData="1">
    <dbPr connection="Provider=Microsoft.Mashup.OleDb.1;Data Source=$Workbook$;Location=statistics__2;Extended Properties=&quot;&quot;" command="SELECT * FROM [statistics__2]"/>
  </connection>
</connections>
</file>

<file path=xl/sharedStrings.xml><?xml version="1.0" encoding="utf-8"?>
<sst xmlns="http://schemas.openxmlformats.org/spreadsheetml/2006/main" count="364" uniqueCount="23">
  <si>
    <t>Column1</t>
  </si>
  <si>
    <t>portion_MILD(%)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</si>
  <si>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</si>
  <si>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</si>
  <si>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</si>
  <si>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</si>
  <si>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</si>
  <si>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</si>
  <si>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</si>
  <si>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</si>
  <si>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</si>
  <si>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</si>
  <si>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</si>
  <si>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</si>
  <si>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</si>
  <si>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</si>
  <si>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</si>
  <si>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</si>
  <si>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</si>
  <si>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COVARIANCES BY SAMPLE INTERVAL</t>
  </si>
  <si>
    <t>Index</t>
  </si>
  <si>
    <t>iterval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</si>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</sst>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Covariance between</a:t>
            </a:r>
            <a:r>
              <a:rPr lang="fi-FI" baseline="0"/>
              <a:t> samples</a:t>
            </a:r>
            <a:endParaRPr lang="fi-FI"/>
          </a:p>
        </c:rich>
      </c:tx>
      <c:layout>
        <c:manualLayout>
          <c:xMode val="edge"/>
          <c:yMode val="edge"/>
          <c:x val="0.2872707786526683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covariances!$A$3:$A$21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covariances!$B$3:$B$21</c:f>
              <c:numCache>
                <c:formatCode>General</c:formatCode>
                <c:ptCount val="19"/>
                <c:pt idx="0">
                  <c:v>1.7347058901006271</c:v>
                </c:pt>
                <c:pt idx="1">
                  <c:v>1.369882619461567</c:v>
                </c:pt>
                <c:pt idx="2">
                  <c:v>1.3893195563985039</c:v>
                </c:pt>
                <c:pt idx="3">
                  <c:v>0.52260502607871007</c:v>
                </c:pt>
                <c:pt idx="4">
                  <c:v>0.73594483957641832</c:v>
                </c:pt>
                <c:pt idx="5">
                  <c:v>1.1499397555450184</c:v>
                </c:pt>
                <c:pt idx="6">
                  <c:v>1.5999544807965855</c:v>
                </c:pt>
                <c:pt idx="7">
                  <c:v>2.4860740477319423</c:v>
                </c:pt>
                <c:pt idx="8">
                  <c:v>0.39086204625678311</c:v>
                </c:pt>
                <c:pt idx="9">
                  <c:v>0.88478323059902031</c:v>
                </c:pt>
                <c:pt idx="10">
                  <c:v>1.2729599863020915</c:v>
                </c:pt>
                <c:pt idx="11">
                  <c:v>1.098242400295032</c:v>
                </c:pt>
                <c:pt idx="12">
                  <c:v>-0.10033409725514982</c:v>
                </c:pt>
                <c:pt idx="13">
                  <c:v>0.58044960750223906</c:v>
                </c:pt>
                <c:pt idx="14">
                  <c:v>0.27504989199726043</c:v>
                </c:pt>
                <c:pt idx="15">
                  <c:v>0.83416484905958577</c:v>
                </c:pt>
                <c:pt idx="16">
                  <c:v>-9.4075654601954994E-4</c:v>
                </c:pt>
                <c:pt idx="17">
                  <c:v>0.14936038670249205</c:v>
                </c:pt>
                <c:pt idx="18">
                  <c:v>-1.2830119593277622E-2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D-4C30-8E63-4830FA6232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3762575"/>
        <c:axId val="569320111"/>
      </c:scatterChart>
      <c:valAx>
        <c:axId val="8137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9320111"/>
        <c:crosses val="autoZero"/>
        <c:crossBetween val="midCat"/>
      </c:valAx>
      <c:valAx>
        <c:axId val="5693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376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61912</xdr:rowOff>
    </xdr:from>
    <xdr:to>
      <xdr:col>11</xdr:col>
      <xdr:colOff>304800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6A37B-166E-41AA-A83D-FF902DD0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A682B85A-4A71-4173-83EA-2D8A0B6ADD44}" autoFormatId="16" applyNumberFormats="0" applyBorderFormats="0" applyFontFormats="0" applyPatternFormats="0" applyAlignmentFormats="0" applyWidthHeightFormats="0">
  <queryTableRefresh nextId="22" unboundColumnsRight="1">
    <queryTableFields count="19">
      <queryTableField id="1" name="Column1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7" name="move_reco_blocked(%)" tableColumnId="17"/>
      <queryTableField id="18" name="all_reco_busy(%)" tableColumnId="18"/>
      <queryTableField id="16" name="idle_capacity()" tableColumnId="19"/>
      <queryTableField id="19" dataBound="0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396BDC3D-3F96-4929-9708-B9DA85100D3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94FE4AC-B7E0-49DD-B117-DD2197647A53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9C12702-EEBA-4764-8B78-7E2779FDF2B3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B3BC834-5426-4AA4-92B9-758771303416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BD22A548-B58B-4876-9A79-37113A231F6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0DB2882-6DC3-4D63-9333-D38EB9737B7D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5648DCBC-48FB-4614-AA44-E7D95761BC74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BC98F044-9990-4019-8782-A9221B7488A3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55D1D1E6-CC2F-4E22-A7DF-1D32DF59EDC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DA33F-35A7-4CF3-8163-70ACBCC5D3A0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6E6F040D-0648-46E5-A76A-FD1EF820C9E4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39D6B63-1E6E-436E-9D06-EEC878BE66FB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C3D2AEA-A590-4C03-8F56-63304B55AB34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3D88E76-67AA-4CB2-940C-4973F3986624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5EDB61B2-69EA-4934-B5CD-90CC375972E5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03CA3B2F-E692-4200-ABFC-3573FE339EA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308C377E-865D-4192-8E3C-990D76ADD741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320C08C-6162-4F5C-8B4A-C2DC6C96354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205F6-E6BE-4DC9-9F36-6E8C2886DD75}" name="statistics__3" displayName="statistics__3" ref="A1:S21" tableType="queryTable" totalsRowShown="0">
  <autoFilter ref="A1:S21" xr:uid="{B05D545D-BDF9-4600-B030-0953408CF94B}"/>
  <tableColumns count="19">
    <tableColumn id="1" xr3:uid="{2DA6E05B-99C2-49E9-AB82-CF63A5591FB5}" uniqueName="1" name="Column1" queryTableFieldId="1"/>
    <tableColumn id="2" xr3:uid="{EB357D1A-4C54-459E-B88A-7F72034D9BA2}" uniqueName="2" name="total_prepared()" queryTableFieldId="2"/>
    <tableColumn id="3" xr3:uid="{CDEFAFC1-2EFA-4F07-B9E0-BFF3C96F2D41}" uniqueName="3" name="total_operated()" queryTableFieldId="3"/>
    <tableColumn id="4" xr3:uid="{4E6505D3-F700-42C4-BA36-51B3454D340A}" uniqueName="4" name="total_recoved()" queryTableFieldId="4"/>
    <tableColumn id="5" xr3:uid="{3659BB7A-6DB3-4DCD-9CB8-C7C9210568B3}" uniqueName="5" name="total_deceased()" queryTableFieldId="5"/>
    <tableColumn id="6" xr3:uid="{8F6D694A-8048-451F-ADD3-10227BF76E7A}" uniqueName="6" name="total_patients()" queryTableFieldId="6"/>
    <tableColumn id="7" xr3:uid="{28C5088B-9ECE-46E2-9774-82862BF8E63C}" uniqueName="7" name="interval_patients(hours)" queryTableFieldId="7"/>
    <tableColumn id="8" xr3:uid="{0384A944-72F3-4AA7-96B3-5806B3951656}" uniqueName="8" name="from_wait_to_prep(hours)" queryTableFieldId="8"/>
    <tableColumn id="9" xr3:uid="{92DE3E7F-848A-4A60-B9C1-8F813DAF57A3}" uniqueName="9" name="from_prep_to_oper(hours)" queryTableFieldId="9"/>
    <tableColumn id="10" xr3:uid="{4694612C-6B5A-4B07-A9EC-284AF1F435AF}" uniqueName="10" name="from_wait_to_reco(hours)" queryTableFieldId="10"/>
    <tableColumn id="11" xr3:uid="{C8515ABB-2ED4-42B1-B2A2-3D97037132D9}" uniqueName="11" name="mean_prep_time_distr(hours)" queryTableFieldId="11"/>
    <tableColumn id="12" xr3:uid="{1D258317-0E9D-42E4-ABC4-981B894DA6D4}" uniqueName="12" name="mean_oper_time_distr(hours)" queryTableFieldId="12"/>
    <tableColumn id="13" xr3:uid="{1B2D4C7B-6D72-42FC-B085-3F20F3D561DD}" uniqueName="13" name="mean_oper_reco_distr(hours)" queryTableFieldId="13"/>
    <tableColumn id="14" xr3:uid="{60ADEC37-4AB9-45FD-997A-59ECE0B09D09}" uniqueName="14" name="operation_usage(%)" queryTableFieldId="14"/>
    <tableColumn id="15" xr3:uid="{009140AC-B9DA-45CF-BC0B-59C9373F38FD}" uniqueName="15" name="arr_queue_length()" queryTableFieldId="15"/>
    <tableColumn id="17" xr3:uid="{DA797A57-991D-4359-ACE9-7CE562E16023}" uniqueName="17" name="move_reco_blocked(%)" queryTableFieldId="17"/>
    <tableColumn id="18" xr3:uid="{1C2C946A-1A75-4615-B4E4-9557ECC8EEE6}" uniqueName="18" name="all_reco_busy(%)" queryTableFieldId="18"/>
    <tableColumn id="19" xr3:uid="{839AD8CF-868B-4AD2-BBCF-39A9C73E9EB4}" uniqueName="19" name="idle_capacity()" queryTableFieldId="16"/>
    <tableColumn id="16" xr3:uid="{A13E29C9-467D-4DD4-9064-4A40F35BF3D8}" uniqueName="16" name="Index" queryTableFieldId="1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2E8307-D374-4B5D-8308-60C637C40498}" name="statistics__6" displayName="statistics__6" ref="A1:S21" tableType="queryTable" totalsRowShown="0">
  <autoFilter ref="A1:S21" xr:uid="{D9572125-82A5-4E79-92E8-E1539A8D8BA9}"/>
  <tableColumns count="19">
    <tableColumn id="1" xr3:uid="{34085BE4-30F2-45BA-8369-FC3506BACA84}" uniqueName="1" name="portion_MILD(%)" queryTableFieldId="1"/>
    <tableColumn id="2" xr3:uid="{3F9790C7-CCF3-4737-B2CC-E58ADCCA7B33}" uniqueName="2" name="total_prepared()" queryTableFieldId="2"/>
    <tableColumn id="3" xr3:uid="{0039CFE7-BEFE-45FC-9365-A733F54D4AD9}" uniqueName="3" name="total_operated()" queryTableFieldId="3"/>
    <tableColumn id="4" xr3:uid="{A509519C-97FA-4A0B-8511-2AAFD1C940BC}" uniqueName="4" name="total_recoved()" queryTableFieldId="4"/>
    <tableColumn id="5" xr3:uid="{50C03366-D3C6-4E50-9831-6AB6E4EB302A}" uniqueName="5" name="total_deceased()" queryTableFieldId="5"/>
    <tableColumn id="6" xr3:uid="{BED7E795-8CD2-45D2-9345-5D356E1C3D9E}" uniqueName="6" name="total_patients()" queryTableFieldId="6"/>
    <tableColumn id="7" xr3:uid="{07346F60-6574-4678-AA5F-EE180DC47DFB}" uniqueName="7" name="interval_patients(hours)" queryTableFieldId="7"/>
    <tableColumn id="8" xr3:uid="{E1EB1372-925E-4FD4-9C72-4B78FF805989}" uniqueName="8" name="from_wait_to_prep(hours)" queryTableFieldId="8"/>
    <tableColumn id="9" xr3:uid="{A727486C-FA66-4117-B07F-DABCB0E73A16}" uniqueName="9" name="from_prep_to_oper(hours)" queryTableFieldId="9"/>
    <tableColumn id="10" xr3:uid="{673C22D9-F597-4D18-80EA-52AAD10999D2}" uniqueName="10" name="from_wait_to_reco(hours)" queryTableFieldId="10"/>
    <tableColumn id="11" xr3:uid="{92F639B4-65C7-4E10-A771-2B910C0EFF67}" uniqueName="11" name="mean_prep_time_distr(hours)" queryTableFieldId="11"/>
    <tableColumn id="12" xr3:uid="{E3BE5668-2F1D-4CEE-A8E2-052454234AEB}" uniqueName="12" name="mean_oper_time_distr(hours)" queryTableFieldId="12"/>
    <tableColumn id="13" xr3:uid="{3D8D1824-3EDE-410C-B480-4B57EB16A8DF}" uniqueName="13" name="mean_oper_reco_distr(hours)" queryTableFieldId="13"/>
    <tableColumn id="14" xr3:uid="{744DF22B-A708-4F0C-A2B1-F28B09B21E34}" uniqueName="14" name="operation_usage(%)" queryTableFieldId="14"/>
    <tableColumn id="15" xr3:uid="{AB8F3B50-BE0A-4C3B-A24B-6CB0A9D64C04}" uniqueName="15" name="arr_queue_length()" queryTableFieldId="15"/>
    <tableColumn id="16" xr3:uid="{18F03B86-B6B9-487A-8568-9083EF272AAF}" uniqueName="16" name="idle_capacity()" queryTableFieldId="16"/>
    <tableColumn id="17" xr3:uid="{43037EC9-D269-42BD-A520-8B7EC0DCABB4}" uniqueName="17" name="move_reco_blocked(%)" queryTableFieldId="17"/>
    <tableColumn id="18" xr3:uid="{36D8945E-B2C7-4C8F-8280-FC595F6AE5F3}" uniqueName="18" name="all_reco_busy(%)" queryTableFieldId="18"/>
    <tableColumn id="19" xr3:uid="{6A3E67BC-36D0-469D-9BAF-7966B110C715}" uniqueName="19" name="Index" queryTableFieldId="1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641A0B-335E-4F62-8D26-965A1C78B657}" name="interval2500" displayName="interval2500" ref="A1:S21" tableType="queryTable" totalsRowShown="0">
  <autoFilter ref="A1:S21" xr:uid="{86C3C3DC-70E7-487B-A2E4-42C7D463EEDF}"/>
  <tableColumns count="19">
    <tableColumn id="1" xr3:uid="{FF82031A-F598-47C4-9500-B3C730ACC2EF}" uniqueName="1" name="portion_MILD(%)" queryTableFieldId="1"/>
    <tableColumn id="2" xr3:uid="{A773B572-33C8-48BC-A0A8-98B4E1AFAC37}" uniqueName="2" name="total_prepared()" queryTableFieldId="2"/>
    <tableColumn id="3" xr3:uid="{18863A7C-79BA-4866-B2F1-A18B267838C8}" uniqueName="3" name="total_operated()" queryTableFieldId="3"/>
    <tableColumn id="4" xr3:uid="{154BC819-11B0-4790-ABB1-C3BA208F484B}" uniqueName="4" name="total_recoved()" queryTableFieldId="4"/>
    <tableColumn id="5" xr3:uid="{453A3F78-40A2-4DCD-8448-8D09BD512963}" uniqueName="5" name="total_deceased()" queryTableFieldId="5"/>
    <tableColumn id="6" xr3:uid="{9663A1B6-D48F-442B-BED2-38018B3F7BF2}" uniqueName="6" name="total_patients()" queryTableFieldId="6"/>
    <tableColumn id="7" xr3:uid="{2EFFDBF4-D9D3-497F-B157-485574632B74}" uniqueName="7" name="interval_patients(hours)" queryTableFieldId="7"/>
    <tableColumn id="8" xr3:uid="{A89FF326-BEC7-4F2E-8064-A775169BEC20}" uniqueName="8" name="from_wait_to_prep(hours)" queryTableFieldId="8"/>
    <tableColumn id="9" xr3:uid="{9F1BB30B-3175-49A3-9E77-B1B71D082A93}" uniqueName="9" name="from_prep_to_oper(hours)" queryTableFieldId="9"/>
    <tableColumn id="10" xr3:uid="{920966C4-CB06-48D5-B18E-AB8E2CE7757C}" uniqueName="10" name="from_wait_to_reco(hours)" queryTableFieldId="10"/>
    <tableColumn id="11" xr3:uid="{4C6E62E4-D5EB-4372-9E1B-59B7F37AC85B}" uniqueName="11" name="mean_prep_time_distr(hours)" queryTableFieldId="11"/>
    <tableColumn id="12" xr3:uid="{87827D83-85B2-40AA-B4A2-AAEF12AF8411}" uniqueName="12" name="mean_oper_time_distr(hours)" queryTableFieldId="12"/>
    <tableColumn id="13" xr3:uid="{1B67A225-EEA7-45D6-AC33-4BE6E1FF4914}" uniqueName="13" name="mean_oper_reco_distr(hours)" queryTableFieldId="13"/>
    <tableColumn id="14" xr3:uid="{D31C8472-D23F-4578-AD0A-FA10FBBC9D67}" uniqueName="14" name="operation_usage(%)" queryTableFieldId="14"/>
    <tableColumn id="15" xr3:uid="{60B58083-F9C2-4D9A-8BBA-DECF95BA31EC}" uniqueName="15" name="arr_queue_length()" queryTableFieldId="15"/>
    <tableColumn id="16" xr3:uid="{469D7F98-A1A1-436F-AE8D-E38AADDC966A}" uniqueName="16" name="idle_capacity()" queryTableFieldId="16"/>
    <tableColumn id="17" xr3:uid="{3A1917DE-1500-47AD-A50C-F8DAD0110FE4}" uniqueName="17" name="move_reco_blocked(%)" queryTableFieldId="17"/>
    <tableColumn id="18" xr3:uid="{A9E3D64D-F14B-49AF-BE13-4C6B04AD81E1}" uniqueName="18" name="all_reco_busy(%)" queryTableFieldId="18"/>
    <tableColumn id="19" xr3:uid="{59CDE9AB-5D85-4B73-B599-B62FBBAB3A3A}" uniqueName="19" name="Index" queryTableField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9990CF-A96C-4F25-A9AF-E8136E038A9D}" name="interval3000" displayName="interval3000" ref="A1:S21" tableType="queryTable" totalsRowShown="0">
  <autoFilter ref="A1:S21" xr:uid="{3A71CA6C-57AB-4273-A96F-D3D363A4C8AE}"/>
  <tableColumns count="19">
    <tableColumn id="1" xr3:uid="{19A17036-3B1A-424B-9CC0-4CF17B25D7C4}" uniqueName="1" name="portion_MILD(%)" queryTableFieldId="1"/>
    <tableColumn id="2" xr3:uid="{61F0F358-8DB2-426B-ACA2-FB0D3134BA98}" uniqueName="2" name="total_prepared()" queryTableFieldId="2"/>
    <tableColumn id="3" xr3:uid="{7EBB95E2-02D4-4E01-B5EB-138E5E468664}" uniqueName="3" name="total_operated()" queryTableFieldId="3"/>
    <tableColumn id="4" xr3:uid="{7FF907AA-D3D3-4D93-A250-BDF0F648EB42}" uniqueName="4" name="total_recoved()" queryTableFieldId="4"/>
    <tableColumn id="5" xr3:uid="{4C6BF400-E5A1-4D46-98F5-3F27C403490B}" uniqueName="5" name="total_deceased()" queryTableFieldId="5"/>
    <tableColumn id="6" xr3:uid="{46CCAABB-AD77-4CE4-A061-973909DD60E8}" uniqueName="6" name="total_patients()" queryTableFieldId="6"/>
    <tableColumn id="7" xr3:uid="{43F1FF71-2569-4C2C-87C7-58D0D8AC996F}" uniqueName="7" name="interval_patients(hours)" queryTableFieldId="7"/>
    <tableColumn id="8" xr3:uid="{FC4C873C-0EEE-4967-BEC0-26DEE44B240B}" uniqueName="8" name="from_wait_to_prep(hours)" queryTableFieldId="8"/>
    <tableColumn id="9" xr3:uid="{55D145D5-ACD8-46E7-A6A6-DF08C412D3C2}" uniqueName="9" name="from_prep_to_oper(hours)" queryTableFieldId="9"/>
    <tableColumn id="10" xr3:uid="{811A14A9-F6CE-4CAC-A07B-A213B2C0D6C1}" uniqueName="10" name="from_wait_to_reco(hours)" queryTableFieldId="10"/>
    <tableColumn id="11" xr3:uid="{A7455A1C-5643-4688-87D3-5A5D359AC789}" uniqueName="11" name="mean_prep_time_distr(hours)" queryTableFieldId="11"/>
    <tableColumn id="12" xr3:uid="{DD2FD9F6-DCBD-4DCF-A6E3-B7807F2F7B1A}" uniqueName="12" name="mean_oper_time_distr(hours)" queryTableFieldId="12"/>
    <tableColumn id="13" xr3:uid="{4C638F0F-F6ED-4988-96AA-23ABBC2ECA87}" uniqueName="13" name="mean_oper_reco_distr(hours)" queryTableFieldId="13"/>
    <tableColumn id="14" xr3:uid="{0DE0522E-6168-460F-8E18-3C4D264734E5}" uniqueName="14" name="operation_usage(%)" queryTableFieldId="14"/>
    <tableColumn id="15" xr3:uid="{B4D07251-3D49-4FB3-ABAE-67590261263E}" uniqueName="15" name="arr_queue_length()" queryTableFieldId="15"/>
    <tableColumn id="16" xr3:uid="{9D9F2A8A-3952-4F8E-8A69-8FB8A3112F7D}" uniqueName="16" name="idle_capacity()" queryTableFieldId="16"/>
    <tableColumn id="17" xr3:uid="{D4F5470F-7649-41D2-9592-D0EFC9C115AF}" uniqueName="17" name="move_reco_blocked(%)" queryTableFieldId="17"/>
    <tableColumn id="18" xr3:uid="{2F01BC78-8E15-429D-991B-907061C6717C}" uniqueName="18" name="all_reco_busy(%)" queryTableFieldId="18"/>
    <tableColumn id="19" xr3:uid="{1DA34EA9-D38C-4A09-9B50-9DA852A49509}" uniqueName="19" name="Index" queryTableField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C3BA42-DCED-4124-A565-B89610DA5544}" name="interval4000" displayName="interval4000" ref="A1:S21" tableType="queryTable" totalsRowShown="0">
  <autoFilter ref="A1:S21" xr:uid="{AC214D3F-281B-4C4D-932D-866004718C1E}"/>
  <tableColumns count="19">
    <tableColumn id="1" xr3:uid="{8B4E6CB6-F6DB-423A-B421-657AC68BDDD9}" uniqueName="1" name="portion_MILD(%)" queryTableFieldId="1"/>
    <tableColumn id="2" xr3:uid="{2CC77F05-100B-4886-A70F-E8F796C0D851}" uniqueName="2" name="total_prepared()" queryTableFieldId="2"/>
    <tableColumn id="3" xr3:uid="{331C14CD-9CC5-4056-976F-01194DC59F05}" uniqueName="3" name="total_operated()" queryTableFieldId="3"/>
    <tableColumn id="4" xr3:uid="{A76500E9-9C8C-4952-872A-B0C22FB23BDA}" uniqueName="4" name="total_recoved()" queryTableFieldId="4"/>
    <tableColumn id="5" xr3:uid="{93E6E83A-1D41-42D7-924C-84771D26D97D}" uniqueName="5" name="total_deceased()" queryTableFieldId="5"/>
    <tableColumn id="6" xr3:uid="{946EFDFC-56AF-4147-B468-95C301551380}" uniqueName="6" name="total_patients()" queryTableFieldId="6"/>
    <tableColumn id="7" xr3:uid="{4848FAA5-7C01-4D41-AFCB-8CFCE675FED8}" uniqueName="7" name="interval_patients(hours)" queryTableFieldId="7"/>
    <tableColumn id="8" xr3:uid="{C1234980-6552-4807-A419-1C4772CEF0ED}" uniqueName="8" name="from_wait_to_prep(hours)" queryTableFieldId="8"/>
    <tableColumn id="9" xr3:uid="{BBE75988-112A-4A7B-B48A-34986A2B64C9}" uniqueName="9" name="from_prep_to_oper(hours)" queryTableFieldId="9"/>
    <tableColumn id="10" xr3:uid="{5E7203B1-2606-4C06-9D48-2C4194C6BD31}" uniqueName="10" name="from_wait_to_reco(hours)" queryTableFieldId="10"/>
    <tableColumn id="11" xr3:uid="{8D22A9CB-3713-4E03-8B18-6504969E68E8}" uniqueName="11" name="mean_prep_time_distr(hours)" queryTableFieldId="11"/>
    <tableColumn id="12" xr3:uid="{9E5EDD51-B44F-4A7C-A179-74DD2448E411}" uniqueName="12" name="mean_oper_time_distr(hours)" queryTableFieldId="12"/>
    <tableColumn id="13" xr3:uid="{DDEFD1FD-0719-4774-8437-6AA4C3A0804F}" uniqueName="13" name="mean_oper_reco_distr(hours)" queryTableFieldId="13"/>
    <tableColumn id="14" xr3:uid="{B0449276-808E-415B-A5AC-A5A618637086}" uniqueName="14" name="operation_usage(%)" queryTableFieldId="14"/>
    <tableColumn id="15" xr3:uid="{F46E1A02-533B-4EC0-AA76-CAE30263EDF5}" uniqueName="15" name="arr_queue_length()" queryTableFieldId="15"/>
    <tableColumn id="16" xr3:uid="{91316CFE-3AFA-4E18-8D89-CFAA34439977}" uniqueName="16" name="idle_capacity()" queryTableFieldId="16"/>
    <tableColumn id="17" xr3:uid="{0C9636BD-7AEE-4809-8FEA-EB2512AAAA3E}" uniqueName="17" name="move_reco_blocked(%)" queryTableFieldId="17"/>
    <tableColumn id="18" xr3:uid="{E03C4237-DE8D-4E54-84C8-511B115B47EF}" uniqueName="18" name="all_reco_busy(%)" queryTableFieldId="18"/>
    <tableColumn id="19" xr3:uid="{48136B41-694C-4781-9D02-DD4C8135EE04}" uniqueName="19" name="Index" queryTableFieldId="1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B97358-9FCA-4BEC-A9BA-FEE3AD2B06A7}" name="interval5000__2" displayName="interval5000__2" ref="A1:S21" tableType="queryTable" totalsRowShown="0">
  <autoFilter ref="A1:S21" xr:uid="{C6747DE4-54E0-460C-BF3E-6B727E0374C2}"/>
  <tableColumns count="19">
    <tableColumn id="1" xr3:uid="{C153E0A7-BF6B-4737-B71A-5C65D4BD0995}" uniqueName="1" name="portion_MILD(%)" queryTableFieldId="1"/>
    <tableColumn id="2" xr3:uid="{C3CC2B23-94EE-4CCE-A4E6-BBBACDA60DEA}" uniqueName="2" name="total_prepared()" queryTableFieldId="2"/>
    <tableColumn id="3" xr3:uid="{14C02BC5-FEDE-43F9-A8EB-E00A0959C1BE}" uniqueName="3" name="total_operated()" queryTableFieldId="3"/>
    <tableColumn id="4" xr3:uid="{F197EF97-C4D0-40A7-822F-CAB683330187}" uniqueName="4" name="total_recoved()" queryTableFieldId="4"/>
    <tableColumn id="5" xr3:uid="{EFA705F3-FBA0-4B35-ABAB-8B6554062024}" uniqueName="5" name="total_deceased()" queryTableFieldId="5"/>
    <tableColumn id="6" xr3:uid="{94C81A01-B31F-4D91-98E3-4A0FB0CC4CEF}" uniqueName="6" name="total_patients()" queryTableFieldId="6"/>
    <tableColumn id="7" xr3:uid="{2C2BC04D-B92B-4B1B-9D90-D0E9C435CA61}" uniqueName="7" name="interval_patients(hours)" queryTableFieldId="7"/>
    <tableColumn id="8" xr3:uid="{17639A19-5483-4C77-9693-8D673352D360}" uniqueName="8" name="from_wait_to_prep(hours)" queryTableFieldId="8"/>
    <tableColumn id="9" xr3:uid="{2852AFAE-0375-41D7-9190-765AD3E5F716}" uniqueName="9" name="from_prep_to_oper(hours)" queryTableFieldId="9"/>
    <tableColumn id="10" xr3:uid="{9D5CC1F8-2C9E-4838-991A-C1D8A1CC9F4E}" uniqueName="10" name="from_wait_to_reco(hours)" queryTableFieldId="10"/>
    <tableColumn id="11" xr3:uid="{0C1430F4-ABCB-4488-B567-010D3C612671}" uniqueName="11" name="mean_prep_time_distr(hours)" queryTableFieldId="11"/>
    <tableColumn id="12" xr3:uid="{DC5C063F-6C47-4C26-B972-CE948E8F2F22}" uniqueName="12" name="mean_oper_time_distr(hours)" queryTableFieldId="12"/>
    <tableColumn id="13" xr3:uid="{E6CCD511-7B2A-49B1-92F6-C617E911911A}" uniqueName="13" name="mean_oper_reco_distr(hours)" queryTableFieldId="13"/>
    <tableColumn id="14" xr3:uid="{ACC70376-0D9E-49EB-B940-2A095396991F}" uniqueName="14" name="operation_usage(%)" queryTableFieldId="14"/>
    <tableColumn id="15" xr3:uid="{CD68D438-AD09-45D0-A920-CA7FE6796B77}" uniqueName="15" name="arr_queue_length()" queryTableFieldId="15"/>
    <tableColumn id="16" xr3:uid="{1904356E-7A21-4FDF-A604-60224CF772BE}" uniqueName="16" name="idle_capacity()" queryTableFieldId="16"/>
    <tableColumn id="17" xr3:uid="{42B2E419-12DF-408D-94EB-5692BA44CC6F}" uniqueName="17" name="move_reco_blocked(%)" queryTableFieldId="17"/>
    <tableColumn id="18" xr3:uid="{6611B6BA-FB4C-40BA-AF7A-B75F08EBBBB1}" uniqueName="18" name="all_reco_busy(%)" queryTableFieldId="18"/>
    <tableColumn id="19" xr3:uid="{27A262A4-FBDA-49E5-8679-E4F777B5DA5F}" uniqueName="19" name="Index" queryTableFieldId="1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64FB1A-A8E7-4CEE-B905-F292456B6027}" name="interval6000" displayName="interval6000" ref="A1:S21" tableType="queryTable" totalsRowShown="0">
  <autoFilter ref="A1:S21" xr:uid="{53C30C33-FCF6-4C8F-AA7C-5D6CED04D2A5}"/>
  <tableColumns count="19">
    <tableColumn id="1" xr3:uid="{6AF27F9F-2658-4733-8A07-88D5FB44964A}" uniqueName="1" name="portion_MILD(%)" queryTableFieldId="1"/>
    <tableColumn id="2" xr3:uid="{A345469C-EC8A-43E8-9954-E5848A2B8028}" uniqueName="2" name="total_prepared()" queryTableFieldId="2"/>
    <tableColumn id="3" xr3:uid="{8D9AE3CF-F045-40D9-AE40-A9B9D7011677}" uniqueName="3" name="total_operated()" queryTableFieldId="3"/>
    <tableColumn id="4" xr3:uid="{BA61B7B7-34FD-45F7-80F0-A7B6388CDF94}" uniqueName="4" name="total_recoved()" queryTableFieldId="4"/>
    <tableColumn id="5" xr3:uid="{4308AA13-E490-4872-9D3D-888FA9532F06}" uniqueName="5" name="total_deceased()" queryTableFieldId="5"/>
    <tableColumn id="6" xr3:uid="{1EE45229-0EA6-427B-BC1C-6EFCB13F620D}" uniqueName="6" name="total_patients()" queryTableFieldId="6"/>
    <tableColumn id="7" xr3:uid="{68589EF1-F83C-4D05-B56F-CD0CF0D789EC}" uniqueName="7" name="interval_patients(hours)" queryTableFieldId="7"/>
    <tableColumn id="8" xr3:uid="{7A70E401-294C-47BF-B7E5-535BAC2000F4}" uniqueName="8" name="from_wait_to_prep(hours)" queryTableFieldId="8"/>
    <tableColumn id="9" xr3:uid="{33C86CC2-15EB-4533-87FE-0E2AFE9502E5}" uniqueName="9" name="from_prep_to_oper(hours)" queryTableFieldId="9"/>
    <tableColumn id="10" xr3:uid="{58593567-759C-4FF4-86B8-F16E4AE12D49}" uniqueName="10" name="from_wait_to_reco(hours)" queryTableFieldId="10"/>
    <tableColumn id="11" xr3:uid="{5BD7D1F3-8DA7-4CD5-9131-A1BC24588A3D}" uniqueName="11" name="mean_prep_time_distr(hours)" queryTableFieldId="11"/>
    <tableColumn id="12" xr3:uid="{C4E4C84A-6C64-4F27-B1BB-E4BFF52AF8AC}" uniqueName="12" name="mean_oper_time_distr(hours)" queryTableFieldId="12"/>
    <tableColumn id="13" xr3:uid="{9B8C41F4-7799-4C25-BDAB-C2E5EB154B86}" uniqueName="13" name="mean_oper_reco_distr(hours)" queryTableFieldId="13"/>
    <tableColumn id="14" xr3:uid="{FECF44FB-AA14-4A38-A08A-DA8C22658971}" uniqueName="14" name="operation_usage(%)" queryTableFieldId="14"/>
    <tableColumn id="15" xr3:uid="{60AC464B-E339-4CAF-92C9-651FBFD3B312}" uniqueName="15" name="arr_queue_length()" queryTableFieldId="15"/>
    <tableColumn id="16" xr3:uid="{6DB3941B-B8DF-4794-85CC-83520027A06E}" uniqueName="16" name="idle_capacity()" queryTableFieldId="16"/>
    <tableColumn id="17" xr3:uid="{BD7A0143-44C3-4D88-A2EF-8EDAC4F52A18}" uniqueName="17" name="move_reco_blocked(%)" queryTableFieldId="17"/>
    <tableColumn id="18" xr3:uid="{22FA8B9D-93D4-459F-B308-BD56F6F06216}" uniqueName="18" name="all_reco_busy(%)" queryTableFieldId="18"/>
    <tableColumn id="19" xr3:uid="{3D1C5C00-FDDA-4129-91A8-F63DEF2E6F05}" uniqueName="19" name="Index" queryTableField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7B3CA6-D064-4979-9E02-7F23E3377731}" name="interval7000" displayName="interval7000" ref="A1:S21" tableType="queryTable" totalsRowShown="0">
  <autoFilter ref="A1:S21" xr:uid="{4C014D47-0386-419B-8E4A-83C406CF7CE7}"/>
  <tableColumns count="19">
    <tableColumn id="1" xr3:uid="{ADF71BDC-1BD2-4EA9-A2D2-4EA4DB42DF3C}" uniqueName="1" name="portion_MILD(%)" queryTableFieldId="1"/>
    <tableColumn id="2" xr3:uid="{BFC7BE3C-15A5-4C22-8138-7435387D5ABB}" uniqueName="2" name="total_prepared()" queryTableFieldId="2"/>
    <tableColumn id="3" xr3:uid="{763D2038-A083-4C8E-A2C2-E6C38D08C316}" uniqueName="3" name="total_operated()" queryTableFieldId="3"/>
    <tableColumn id="4" xr3:uid="{AEE9F0CB-537E-4CBB-80DB-5D590F148B81}" uniqueName="4" name="total_recoved()" queryTableFieldId="4"/>
    <tableColumn id="5" xr3:uid="{21C28959-9670-4A68-89B4-4547A0BF0128}" uniqueName="5" name="total_deceased()" queryTableFieldId="5"/>
    <tableColumn id="6" xr3:uid="{B6D90DC5-AF16-4298-92D4-87724F9B3C3E}" uniqueName="6" name="total_patients()" queryTableFieldId="6"/>
    <tableColumn id="7" xr3:uid="{BC26EC88-6CA9-43BA-A759-2923BA5FAF11}" uniqueName="7" name="interval_patients(hours)" queryTableFieldId="7"/>
    <tableColumn id="8" xr3:uid="{7B636C6F-E9A8-4297-AC8B-F40DA1A80AC5}" uniqueName="8" name="from_wait_to_prep(hours)" queryTableFieldId="8"/>
    <tableColumn id="9" xr3:uid="{AB86B756-601C-4D44-A0C9-DA31199A5FA3}" uniqueName="9" name="from_prep_to_oper(hours)" queryTableFieldId="9"/>
    <tableColumn id="10" xr3:uid="{5CF22CAF-C195-4235-848A-9761BECAF5BD}" uniqueName="10" name="from_wait_to_reco(hours)" queryTableFieldId="10"/>
    <tableColumn id="11" xr3:uid="{FDF7A9A1-5DDB-40B4-8F18-97A7D2B8605A}" uniqueName="11" name="mean_prep_time_distr(hours)" queryTableFieldId="11"/>
    <tableColumn id="12" xr3:uid="{CC5A28A8-8689-4EA4-9BF4-7074B1671AAA}" uniqueName="12" name="mean_oper_time_distr(hours)" queryTableFieldId="12"/>
    <tableColumn id="13" xr3:uid="{CE96CCE0-FD8A-4478-A917-28E77E9F8A76}" uniqueName="13" name="mean_oper_reco_distr(hours)" queryTableFieldId="13"/>
    <tableColumn id="14" xr3:uid="{C8723810-E313-4F28-9E1B-7ECDBBF8FA8E}" uniqueName="14" name="operation_usage(%)" queryTableFieldId="14"/>
    <tableColumn id="15" xr3:uid="{6551081D-E153-48C2-B9F6-FE6E018DC8E5}" uniqueName="15" name="arr_queue_length()" queryTableFieldId="15"/>
    <tableColumn id="16" xr3:uid="{4EEEDD65-FA94-40F7-920C-F108FEF23DB6}" uniqueName="16" name="idle_capacity()" queryTableFieldId="16"/>
    <tableColumn id="17" xr3:uid="{9D00AF72-C265-4D63-8CA0-E3C84DE8EADC}" uniqueName="17" name="move_reco_blocked(%)" queryTableFieldId="17"/>
    <tableColumn id="18" xr3:uid="{0C8EFC57-2C45-4D22-9A1F-534ECFED0088}" uniqueName="18" name="all_reco_busy(%)" queryTableFieldId="18"/>
    <tableColumn id="19" xr3:uid="{B7EC2DCA-E4AC-4894-BF05-25B111695770}" uniqueName="19" name="Index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D89C46-648C-454A-94EB-A68CC60B7FF8}" name="interval8000" displayName="interval8000" ref="A1:S21" tableType="queryTable" totalsRowShown="0">
  <autoFilter ref="A1:S21" xr:uid="{8616781E-F7F3-4CC2-9590-6411BE5A87CE}"/>
  <tableColumns count="19">
    <tableColumn id="1" xr3:uid="{F966106C-DEFF-40EE-ADAF-61AD34BD3B23}" uniqueName="1" name="portion_MILD(%)" queryTableFieldId="1"/>
    <tableColumn id="2" xr3:uid="{7E3444B4-5F32-42E7-9527-C7283CB34AC6}" uniqueName="2" name="total_prepared()" queryTableFieldId="2"/>
    <tableColumn id="3" xr3:uid="{20EBCE21-BF18-424C-9335-E114901DA86F}" uniqueName="3" name="total_operated()" queryTableFieldId="3"/>
    <tableColumn id="4" xr3:uid="{6A2EC31E-9050-47D2-8CBA-2AB0A146524C}" uniqueName="4" name="total_recoved()" queryTableFieldId="4"/>
    <tableColumn id="5" xr3:uid="{E9FCE0FC-A429-40AA-A9C2-118CB4586E62}" uniqueName="5" name="total_deceased()" queryTableFieldId="5"/>
    <tableColumn id="6" xr3:uid="{1CB04760-90A6-46D2-896A-62764E75D333}" uniqueName="6" name="total_patients()" queryTableFieldId="6"/>
    <tableColumn id="7" xr3:uid="{FB62AE7F-9805-4902-8FF4-7797970DAA9A}" uniqueName="7" name="interval_patients(hours)" queryTableFieldId="7"/>
    <tableColumn id="8" xr3:uid="{C106E357-C815-4CDF-84F5-F0AE3FE24DC2}" uniqueName="8" name="from_wait_to_prep(hours)" queryTableFieldId="8"/>
    <tableColumn id="9" xr3:uid="{DCE54F67-CA69-4A7A-8503-BF23B9249178}" uniqueName="9" name="from_prep_to_oper(hours)" queryTableFieldId="9"/>
    <tableColumn id="10" xr3:uid="{37F171DB-F86B-4C9B-9B3D-7D052CF185DD}" uniqueName="10" name="from_wait_to_reco(hours)" queryTableFieldId="10"/>
    <tableColumn id="11" xr3:uid="{7D7FD0C1-C290-48F8-8640-00D6623F60FA}" uniqueName="11" name="mean_prep_time_distr(hours)" queryTableFieldId="11"/>
    <tableColumn id="12" xr3:uid="{6F863D54-C356-4920-8FB4-DC76E793863E}" uniqueName="12" name="mean_oper_time_distr(hours)" queryTableFieldId="12"/>
    <tableColumn id="13" xr3:uid="{F5670E4B-3ED0-41E2-A1C4-61D01EB2AC3E}" uniqueName="13" name="mean_oper_reco_distr(hours)" queryTableFieldId="13"/>
    <tableColumn id="14" xr3:uid="{8194DBC0-A5EC-45A0-9B70-470B3EE1578B}" uniqueName="14" name="operation_usage(%)" queryTableFieldId="14"/>
    <tableColumn id="15" xr3:uid="{D112D30E-8DBA-4F5E-865D-241C35AA8151}" uniqueName="15" name="arr_queue_length()" queryTableFieldId="15"/>
    <tableColumn id="16" xr3:uid="{E170436D-2B54-44FE-91B5-7755FDEB28E0}" uniqueName="16" name="idle_capacity()" queryTableFieldId="16"/>
    <tableColumn id="17" xr3:uid="{743E545C-4521-4EEA-9371-BB93420A8E53}" uniqueName="17" name="move_reco_blocked(%)" queryTableFieldId="17"/>
    <tableColumn id="18" xr3:uid="{7C53D343-5020-4D50-8422-4B9A7FF39314}" uniqueName="18" name="all_reco_busy(%)" queryTableFieldId="18"/>
    <tableColumn id="19" xr3:uid="{9FA76C0B-5813-48CC-A30E-7DC35C9B2762}" uniqueName="19" name="Index" queryTableField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B0BD930-62DD-4A4E-A118-EF7EDBD13888}" name="interval9000" displayName="interval9000" ref="A1:S21" tableType="queryTable" totalsRowShown="0">
  <autoFilter ref="A1:S21" xr:uid="{86F48D7D-DDFA-45A0-ABE9-49799CFA0570}"/>
  <tableColumns count="19">
    <tableColumn id="1" xr3:uid="{25E6DCE0-3E75-4574-8446-1D9E07235B8F}" uniqueName="1" name="portion_MILD(%)" queryTableFieldId="1"/>
    <tableColumn id="2" xr3:uid="{8AE84BF8-FA7C-4740-BB61-891FFFB37055}" uniqueName="2" name="total_prepared()" queryTableFieldId="2"/>
    <tableColumn id="3" xr3:uid="{0ED152FB-9390-4C38-8403-5F1671F2DC43}" uniqueName="3" name="total_operated()" queryTableFieldId="3"/>
    <tableColumn id="4" xr3:uid="{68CEC93A-0DF4-42B5-A0A1-54C5D7421958}" uniqueName="4" name="total_recoved()" queryTableFieldId="4"/>
    <tableColumn id="5" xr3:uid="{2C8F2854-725A-4D43-95FA-4809B3796CCA}" uniqueName="5" name="total_deceased()" queryTableFieldId="5"/>
    <tableColumn id="6" xr3:uid="{68EA57FF-594F-4EAF-A961-D036186EB5DC}" uniqueName="6" name="total_patients()" queryTableFieldId="6"/>
    <tableColumn id="7" xr3:uid="{9F874B72-448A-4AAA-8157-5F40865CB4B9}" uniqueName="7" name="interval_patients(hours)" queryTableFieldId="7"/>
    <tableColumn id="8" xr3:uid="{685EC6A2-452D-41AF-8C0B-C8E1F56EB8FF}" uniqueName="8" name="from_wait_to_prep(hours)" queryTableFieldId="8"/>
    <tableColumn id="9" xr3:uid="{4DFC4DC2-7828-4CF7-883B-8DDE610C36B0}" uniqueName="9" name="from_prep_to_oper(hours)" queryTableFieldId="9"/>
    <tableColumn id="10" xr3:uid="{0E7DD2B9-8B49-46BF-BB33-B557BB1F7ABD}" uniqueName="10" name="from_wait_to_reco(hours)" queryTableFieldId="10"/>
    <tableColumn id="11" xr3:uid="{1BE19D89-6BD7-4393-8511-100E897C1612}" uniqueName="11" name="mean_prep_time_distr(hours)" queryTableFieldId="11"/>
    <tableColumn id="12" xr3:uid="{90D291E9-D953-41F1-AC95-E42E1B92F9CA}" uniqueName="12" name="mean_oper_time_distr(hours)" queryTableFieldId="12"/>
    <tableColumn id="13" xr3:uid="{9B224983-83C4-41F7-BA55-A0C2979224CC}" uniqueName="13" name="mean_oper_reco_distr(hours)" queryTableFieldId="13"/>
    <tableColumn id="14" xr3:uid="{A7EC36E4-2042-4978-87A7-221BACDE08B5}" uniqueName="14" name="operation_usage(%)" queryTableFieldId="14"/>
    <tableColumn id="15" xr3:uid="{53E31B81-2226-4A60-AA02-A6FC47C724A2}" uniqueName="15" name="arr_queue_length()" queryTableFieldId="15"/>
    <tableColumn id="16" xr3:uid="{DA7B691B-2249-4101-AAE1-502507D93EC3}" uniqueName="16" name="idle_capacity()" queryTableFieldId="16"/>
    <tableColumn id="17" xr3:uid="{8FF85022-1494-49FA-A58C-C712419AD3B8}" uniqueName="17" name="move_reco_blocked(%)" queryTableFieldId="17"/>
    <tableColumn id="18" xr3:uid="{B64D515E-0BEB-4D23-994C-798D9EB5F787}" uniqueName="18" name="all_reco_busy(%)" queryTableFieldId="18"/>
    <tableColumn id="19" xr3:uid="{6BEB6752-A0C6-4E37-9234-BEEEF8DC16FB}" uniqueName="19" name="Index" queryTableFieldId="1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451C920-43CC-48BC-B022-4DA0E401145F}" name="interval10000" displayName="interval10000" ref="A1:S21" tableType="queryTable" totalsRowShown="0">
  <autoFilter ref="A1:S21" xr:uid="{E48154B8-84F5-4FF4-B76C-404684BB5C2A}"/>
  <tableColumns count="19">
    <tableColumn id="1" xr3:uid="{09E00F35-550D-42E1-BADA-5713118EEB93}" uniqueName="1" name="portion_MILD(%)" queryTableFieldId="1"/>
    <tableColumn id="2" xr3:uid="{28341CF3-7034-4BFB-993F-086655DD6A8A}" uniqueName="2" name="total_prepared()" queryTableFieldId="2"/>
    <tableColumn id="3" xr3:uid="{C9CA44E5-A07D-45FC-811A-0A4C623B5FBF}" uniqueName="3" name="total_operated()" queryTableFieldId="3"/>
    <tableColumn id="4" xr3:uid="{BE9C047F-19AC-4C4A-8AD2-C7A316C9079B}" uniqueName="4" name="total_recoved()" queryTableFieldId="4"/>
    <tableColumn id="5" xr3:uid="{EF9F7E2A-9A6A-4D6E-A35E-A98BB4F0EF5E}" uniqueName="5" name="total_deceased()" queryTableFieldId="5"/>
    <tableColumn id="6" xr3:uid="{F3DCC991-9638-40F5-B2DD-AD354A8B247E}" uniqueName="6" name="total_patients()" queryTableFieldId="6"/>
    <tableColumn id="7" xr3:uid="{C34BB992-DB1B-4D7F-873A-3CB197AF6AB6}" uniqueName="7" name="interval_patients(hours)" queryTableFieldId="7"/>
    <tableColumn id="8" xr3:uid="{EB42E4F0-237F-4BBD-B4CF-522E8303E588}" uniqueName="8" name="from_wait_to_prep(hours)" queryTableFieldId="8"/>
    <tableColumn id="9" xr3:uid="{549075F4-AC96-4C8C-A3FB-E28CB14C8F9A}" uniqueName="9" name="from_prep_to_oper(hours)" queryTableFieldId="9"/>
    <tableColumn id="10" xr3:uid="{72BCEF22-4789-4683-A163-91F268EF64BF}" uniqueName="10" name="from_wait_to_reco(hours)" queryTableFieldId="10"/>
    <tableColumn id="11" xr3:uid="{C61535B4-B06D-4FA9-AB0B-0DF2D768F399}" uniqueName="11" name="mean_prep_time_distr(hours)" queryTableFieldId="11"/>
    <tableColumn id="12" xr3:uid="{6A14E929-5B44-4E09-8C73-D3121B967C1F}" uniqueName="12" name="mean_oper_time_distr(hours)" queryTableFieldId="12"/>
    <tableColumn id="13" xr3:uid="{81FF176A-F313-41F5-B5F4-FD9276A87BDD}" uniqueName="13" name="mean_oper_reco_distr(hours)" queryTableFieldId="13"/>
    <tableColumn id="14" xr3:uid="{C4DBE15E-F170-410D-B0C8-C05705E9C153}" uniqueName="14" name="operation_usage(%)" queryTableFieldId="14"/>
    <tableColumn id="15" xr3:uid="{38859C05-8222-41A9-AE75-051C9431420F}" uniqueName="15" name="arr_queue_length()" queryTableFieldId="15"/>
    <tableColumn id="16" xr3:uid="{6D0EE802-5F88-4788-82D5-3078AE2C50D0}" uniqueName="16" name="idle_capacity()" queryTableFieldId="16"/>
    <tableColumn id="17" xr3:uid="{85BB499E-B3E8-4CA8-AC4F-8034048FC2FF}" uniqueName="17" name="move_reco_blocked(%)" queryTableFieldId="17"/>
    <tableColumn id="18" xr3:uid="{CC18E07A-792F-43CD-9F3A-820B083D5E47}" uniqueName="18" name="all_reco_busy(%)" queryTableFieldId="18"/>
    <tableColumn id="19" xr3:uid="{4A5C8552-4394-4C86-AD47-86F9EF702FBF}" uniqueName="19" name="Index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FAC2688-781C-488E-B89B-BB3AC7A4C45B}" name="statistics__7" displayName="statistics__7" ref="A1:S21" tableType="queryTable" totalsRowShown="0">
  <autoFilter ref="A1:S21" xr:uid="{955EE99B-CB25-4A10-8868-89C577F1C70B}"/>
  <tableColumns count="19">
    <tableColumn id="1" xr3:uid="{A8F7241D-005D-4A1D-84DA-F7176D535667}" uniqueName="1" name="portion_MILD(%)" queryTableFieldId="1"/>
    <tableColumn id="2" xr3:uid="{199F18CA-5AA7-41E1-880C-A52C88305739}" uniqueName="2" name="total_prepared()" queryTableFieldId="2"/>
    <tableColumn id="3" xr3:uid="{D97B75E2-E33A-4764-93EA-B53A585875DD}" uniqueName="3" name="total_operated()" queryTableFieldId="3"/>
    <tableColumn id="4" xr3:uid="{7D1E4343-F576-4B5A-8342-AC303EC79B7C}" uniqueName="4" name="total_recoved()" queryTableFieldId="4"/>
    <tableColumn id="5" xr3:uid="{4A508C1D-F976-476A-A8D5-85D19A866A9B}" uniqueName="5" name="total_deceased()" queryTableFieldId="5"/>
    <tableColumn id="6" xr3:uid="{6F002B13-3B2B-4D36-949F-C9A0A9CC1F32}" uniqueName="6" name="total_patients()" queryTableFieldId="6"/>
    <tableColumn id="7" xr3:uid="{10026A78-0856-4A90-BB1A-7D5246E10E05}" uniqueName="7" name="interval_patients(hours)" queryTableFieldId="7"/>
    <tableColumn id="8" xr3:uid="{8D9677DF-92F0-420E-9869-2735993CD3BB}" uniqueName="8" name="from_wait_to_prep(hours)" queryTableFieldId="8"/>
    <tableColumn id="9" xr3:uid="{88154AF5-D9DC-4CE6-8BB5-8C3A6B6E3907}" uniqueName="9" name="from_prep_to_oper(hours)" queryTableFieldId="9"/>
    <tableColumn id="10" xr3:uid="{5B02C298-68AA-47BD-9B53-D30ED547DF85}" uniqueName="10" name="from_wait_to_reco(hours)" queryTableFieldId="10"/>
    <tableColumn id="11" xr3:uid="{528EC5BA-A04B-436B-A29D-382D0AE8A97E}" uniqueName="11" name="mean_prep_time_distr(hours)" queryTableFieldId="11"/>
    <tableColumn id="12" xr3:uid="{C6E70DF2-0B5C-4F54-880A-3EE02B8FBDC6}" uniqueName="12" name="mean_oper_time_distr(hours)" queryTableFieldId="12"/>
    <tableColumn id="13" xr3:uid="{8C4784B6-44C2-4DB5-B9AF-742954A7C196}" uniqueName="13" name="mean_oper_reco_distr(hours)" queryTableFieldId="13"/>
    <tableColumn id="14" xr3:uid="{8BAF6F63-7E9E-421C-BB10-E9709DC942B2}" uniqueName="14" name="operation_usage(%)" queryTableFieldId="14"/>
    <tableColumn id="15" xr3:uid="{F9997C57-9496-43B8-854A-A7E798A8133A}" uniqueName="15" name="arr_queue_length()" queryTableFieldId="15"/>
    <tableColumn id="16" xr3:uid="{2C5337FE-2275-4CC3-A829-3FBEA974B6D7}" uniqueName="16" name="idle_capacity()" queryTableFieldId="16"/>
    <tableColumn id="17" xr3:uid="{B1E9DC93-99E3-4914-91F4-4FD9B6652547}" uniqueName="17" name="move_reco_blocked(%)" queryTableFieldId="17"/>
    <tableColumn id="18" xr3:uid="{667B4A58-154F-4C87-B826-27349F0B57B8}" uniqueName="18" name="all_reco_busy(%)" queryTableFieldId="18"/>
    <tableColumn id="19" xr3:uid="{54728B06-2E12-409F-A976-190F6A2243CF}" uniqueName="19" name="Index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63F661A-0F91-42C3-BE8F-915070609D09}" name="interval200" displayName="interval200" ref="A1:S21" tableType="queryTable" totalsRowShown="0">
  <autoFilter ref="A1:S21" xr:uid="{417DF8D8-547D-4CA5-8A1A-A0FA4DE1E39A}"/>
  <tableColumns count="19">
    <tableColumn id="1" xr3:uid="{544ACC7A-AE22-4C07-A8B0-7D697582D4F3}" uniqueName="1" name="portion_MILD(%)" queryTableFieldId="1"/>
    <tableColumn id="2" xr3:uid="{173F5490-73D9-45D3-818D-0A46E760890B}" uniqueName="2" name="total_prepared()" queryTableFieldId="2"/>
    <tableColumn id="3" xr3:uid="{5A63FF88-46CD-4232-9DB3-484C5BE9929D}" uniqueName="3" name="total_operated()" queryTableFieldId="3"/>
    <tableColumn id="4" xr3:uid="{EE04F6F6-9A92-41C0-B60E-4E7783409C77}" uniqueName="4" name="total_recoved()" queryTableFieldId="4"/>
    <tableColumn id="5" xr3:uid="{3E0D5EC4-CF71-44DF-B24D-0EF0A41F4B37}" uniqueName="5" name="total_deceased()" queryTableFieldId="5"/>
    <tableColumn id="6" xr3:uid="{29A73E4A-450B-4DC6-AA23-7A2E455192FA}" uniqueName="6" name="total_patients()" queryTableFieldId="6"/>
    <tableColumn id="7" xr3:uid="{8E803E4F-F2A5-4AF0-904E-964FAA956F76}" uniqueName="7" name="interval_patients(hours)" queryTableFieldId="7"/>
    <tableColumn id="8" xr3:uid="{289BFCE2-D345-4479-B299-E08B60E1951D}" uniqueName="8" name="from_wait_to_prep(hours)" queryTableFieldId="8"/>
    <tableColumn id="9" xr3:uid="{911FA184-FE26-4716-BB35-E7268B8B7ADD}" uniqueName="9" name="from_prep_to_oper(hours)" queryTableFieldId="9"/>
    <tableColumn id="10" xr3:uid="{A29E1804-D453-438E-A01B-FE8A54482F24}" uniqueName="10" name="from_wait_to_reco(hours)" queryTableFieldId="10"/>
    <tableColumn id="11" xr3:uid="{7F413ECF-16B0-4298-83BE-8806AF1A9B1D}" uniqueName="11" name="mean_prep_time_distr(hours)" queryTableFieldId="11"/>
    <tableColumn id="12" xr3:uid="{0EEF6E8E-91D6-474C-9ECF-9404B6E7B715}" uniqueName="12" name="mean_oper_time_distr(hours)" queryTableFieldId="12"/>
    <tableColumn id="13" xr3:uid="{D103034C-EB41-4908-9DDC-C22AEEAB391C}" uniqueName="13" name="mean_oper_reco_distr(hours)" queryTableFieldId="13"/>
    <tableColumn id="14" xr3:uid="{E27B1519-5272-4066-97C0-0F9E3E566A5E}" uniqueName="14" name="operation_usage(%)" queryTableFieldId="14"/>
    <tableColumn id="15" xr3:uid="{89D8C9DD-F87E-463D-8BEB-A6DE9C04CCA6}" uniqueName="15" name="arr_queue_length()" queryTableFieldId="15"/>
    <tableColumn id="16" xr3:uid="{54C5E2CB-F206-4155-812A-03BD67F17F6E}" uniqueName="16" name="idle_capacity()" queryTableFieldId="16"/>
    <tableColumn id="17" xr3:uid="{E5ABBB9F-6B4A-4114-90D5-C4D9BA583251}" uniqueName="17" name="move_reco_blocked(%)" queryTableFieldId="17"/>
    <tableColumn id="18" xr3:uid="{1223DB05-077B-4AA2-B719-5497B218C15A}" uniqueName="18" name="all_reco_busy(%)" queryTableFieldId="18"/>
    <tableColumn id="19" xr3:uid="{4A382FA0-8F77-41F1-9ECB-01A4E02CDF0C}" uniqueName="19" name="Index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DFE81C2-D61B-42BE-B8B0-5496A2A45B94}" name="interval300" displayName="interval300" ref="A1:S21" tableType="queryTable" totalsRowShown="0">
  <autoFilter ref="A1:S21" xr:uid="{A7E55F59-3961-453D-8D99-4C0924467F1C}"/>
  <tableColumns count="19">
    <tableColumn id="1" xr3:uid="{835D415C-985E-4C60-AF53-B4D562AED344}" uniqueName="1" name="portion_MILD(%)" queryTableFieldId="1"/>
    <tableColumn id="2" xr3:uid="{78C4619E-3B01-47EA-841B-86D4B7C99D59}" uniqueName="2" name="total_prepared()" queryTableFieldId="2"/>
    <tableColumn id="3" xr3:uid="{6F5C8532-1494-48BC-8F96-89C7142F1945}" uniqueName="3" name="total_operated()" queryTableFieldId="3"/>
    <tableColumn id="4" xr3:uid="{AF35CA91-5C9D-4C7A-BE9E-055875F99378}" uniqueName="4" name="total_recoved()" queryTableFieldId="4"/>
    <tableColumn id="5" xr3:uid="{6D841584-6346-4AAA-A336-66C42F5AC10D}" uniqueName="5" name="total_deceased()" queryTableFieldId="5"/>
    <tableColumn id="6" xr3:uid="{ECB4773F-6448-4EFA-B08C-BD80228C6185}" uniqueName="6" name="total_patients()" queryTableFieldId="6"/>
    <tableColumn id="7" xr3:uid="{A062A327-04A0-4925-A82E-95EFF5BE92C0}" uniqueName="7" name="interval_patients(hours)" queryTableFieldId="7"/>
    <tableColumn id="8" xr3:uid="{7BFFE5E3-B449-4374-8B77-A119664F5A0B}" uniqueName="8" name="from_wait_to_prep(hours)" queryTableFieldId="8"/>
    <tableColumn id="9" xr3:uid="{D866CF13-8867-4D7A-975A-25BCF9FE1251}" uniqueName="9" name="from_prep_to_oper(hours)" queryTableFieldId="9"/>
    <tableColumn id="10" xr3:uid="{8E264E16-D3E9-4A52-AFCC-26CE6C7384E3}" uniqueName="10" name="from_wait_to_reco(hours)" queryTableFieldId="10"/>
    <tableColumn id="11" xr3:uid="{FD311D49-1112-44E0-BAFB-66CDA90442ED}" uniqueName="11" name="mean_prep_time_distr(hours)" queryTableFieldId="11"/>
    <tableColumn id="12" xr3:uid="{93256F82-3AD2-4994-8445-ABF92D63C714}" uniqueName="12" name="mean_oper_time_distr(hours)" queryTableFieldId="12"/>
    <tableColumn id="13" xr3:uid="{89BB3F50-B968-445E-84B2-3C974A0A352A}" uniqueName="13" name="mean_oper_reco_distr(hours)" queryTableFieldId="13"/>
    <tableColumn id="14" xr3:uid="{BE164778-BAAD-4243-9171-8F3F44131001}" uniqueName="14" name="operation_usage(%)" queryTableFieldId="14"/>
    <tableColumn id="15" xr3:uid="{783F6A3B-9061-48AC-8F2B-B6107F59D389}" uniqueName="15" name="arr_queue_length()" queryTableFieldId="15"/>
    <tableColumn id="16" xr3:uid="{B997D91B-16E7-41CC-AF91-E96272131954}" uniqueName="16" name="idle_capacity()" queryTableFieldId="16"/>
    <tableColumn id="17" xr3:uid="{2B92CD1C-851F-4A4B-8C5A-9239AA47853C}" uniqueName="17" name="move_reco_blocked(%)" queryTableFieldId="17"/>
    <tableColumn id="18" xr3:uid="{5F8FEBB3-73D7-4BC2-B948-7FB0C32DF7CB}" uniqueName="18" name="all_reco_busy(%)" queryTableFieldId="18"/>
    <tableColumn id="19" xr3:uid="{EB3DF7A7-506B-47A6-91BD-647A158F6969}" uniqueName="19" name="Index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EBD7AA-2DF2-427C-BEBD-905A55215223}" name="interval400" displayName="interval400" ref="A1:S21" tableType="queryTable" totalsRowShown="0">
  <autoFilter ref="A1:S21" xr:uid="{33078631-D264-43DE-AD10-DF61BDED68A9}"/>
  <tableColumns count="19">
    <tableColumn id="1" xr3:uid="{CC6D486A-52BF-4D2B-8D7B-C18E523D0E6B}" uniqueName="1" name="portion_MILD(%)" queryTableFieldId="1"/>
    <tableColumn id="2" xr3:uid="{D1E9E52E-2F5D-4B8F-80A3-48F2F710C5E4}" uniqueName="2" name="total_prepared()" queryTableFieldId="2"/>
    <tableColumn id="3" xr3:uid="{9FDD1429-73AA-4893-8D3B-C0BB69691F87}" uniqueName="3" name="total_operated()" queryTableFieldId="3"/>
    <tableColumn id="4" xr3:uid="{FCBC56AA-5ED2-40B2-B728-09AA85228009}" uniqueName="4" name="total_recoved()" queryTableFieldId="4"/>
    <tableColumn id="5" xr3:uid="{17DD2501-EC0A-41E7-9CB4-19A361E2A570}" uniqueName="5" name="total_deceased()" queryTableFieldId="5"/>
    <tableColumn id="6" xr3:uid="{82B22CEA-03EB-44E3-937D-1E34A085EC10}" uniqueName="6" name="total_patients()" queryTableFieldId="6"/>
    <tableColumn id="7" xr3:uid="{A38A424C-805F-4CE4-892E-215FD20800F4}" uniqueName="7" name="interval_patients(hours)" queryTableFieldId="7"/>
    <tableColumn id="8" xr3:uid="{F131CD20-34C1-4A2E-8B29-EECF7C0DBA2D}" uniqueName="8" name="from_wait_to_prep(hours)" queryTableFieldId="8"/>
    <tableColumn id="9" xr3:uid="{B91AE64F-BB4F-494A-BF48-CB5DD7EDBA63}" uniqueName="9" name="from_prep_to_oper(hours)" queryTableFieldId="9"/>
    <tableColumn id="10" xr3:uid="{020234BC-AEFE-4193-8511-5ACEA398A080}" uniqueName="10" name="from_wait_to_reco(hours)" queryTableFieldId="10"/>
    <tableColumn id="11" xr3:uid="{65083FB3-83CD-4739-8EBF-3656EBEDEFAB}" uniqueName="11" name="mean_prep_time_distr(hours)" queryTableFieldId="11"/>
    <tableColumn id="12" xr3:uid="{3640D514-BABA-41AD-904B-2C9A424C0B04}" uniqueName="12" name="mean_oper_time_distr(hours)" queryTableFieldId="12"/>
    <tableColumn id="13" xr3:uid="{20F664FE-4E3F-4595-BEE3-A406070CE0E0}" uniqueName="13" name="mean_oper_reco_distr(hours)" queryTableFieldId="13"/>
    <tableColumn id="14" xr3:uid="{6E7AB465-1E99-4236-A9FF-4B5821532E4D}" uniqueName="14" name="operation_usage(%)" queryTableFieldId="14"/>
    <tableColumn id="15" xr3:uid="{2124CA31-C9A6-4CAF-934C-54BEDD8BD8C6}" uniqueName="15" name="arr_queue_length()" queryTableFieldId="15"/>
    <tableColumn id="16" xr3:uid="{EB6E9FF8-15A3-460C-A8A6-21A2F2274D57}" uniqueName="16" name="idle_capacity()" queryTableFieldId="16"/>
    <tableColumn id="17" xr3:uid="{0963F86E-D80A-4083-813E-76FF2A8C3E59}" uniqueName="17" name="move_reco_blocked(%)" queryTableFieldId="17"/>
    <tableColumn id="18" xr3:uid="{402DF7EE-4AAB-4719-9720-F457D1BBD868}" uniqueName="18" name="all_reco_busy(%)" queryTableFieldId="18"/>
    <tableColumn id="19" xr3:uid="{9FEFFAB9-E0C3-482E-820F-207FADF8814B}" uniqueName="19" name="Index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EAC164-90EE-4A88-B9E0-46EB43A4C218}" name="statistics__5" displayName="statistics__5" ref="A1:S21" tableType="queryTable" totalsRowShown="0">
  <autoFilter ref="A1:S21" xr:uid="{E66345BD-5C4E-4F81-8FC0-317AB4CF030C}"/>
  <tableColumns count="19">
    <tableColumn id="1" xr3:uid="{C62152B7-E4A5-44E7-9387-A2ABD00E5D72}" uniqueName="1" name="portion_MILD(%)" queryTableFieldId="1"/>
    <tableColumn id="2" xr3:uid="{606F3524-A685-4CD3-8E7B-6941B26086E2}" uniqueName="2" name="total_prepared()" queryTableFieldId="2"/>
    <tableColumn id="3" xr3:uid="{6D79EDB1-9405-4FFA-92F9-EA137442213D}" uniqueName="3" name="total_operated()" queryTableFieldId="3"/>
    <tableColumn id="4" xr3:uid="{943101E0-F919-4C86-B27F-FB45F026F779}" uniqueName="4" name="total_recoved()" queryTableFieldId="4"/>
    <tableColumn id="5" xr3:uid="{DE837E73-3344-4C7D-A72E-40D9B876A5D3}" uniqueName="5" name="total_deceased()" queryTableFieldId="5"/>
    <tableColumn id="6" xr3:uid="{000E00AA-D595-49F1-A117-AED86E2099A0}" uniqueName="6" name="total_patients()" queryTableFieldId="6"/>
    <tableColumn id="7" xr3:uid="{16E6CAF5-415B-48AE-9D22-ACB53409DE46}" uniqueName="7" name="interval_patients(hours)" queryTableFieldId="7"/>
    <tableColumn id="8" xr3:uid="{EDF24B82-8E89-46D8-B83B-9A9F5D7E9D8E}" uniqueName="8" name="from_wait_to_prep(hours)" queryTableFieldId="8"/>
    <tableColumn id="9" xr3:uid="{746873E0-B0B1-4914-8DD1-34796ACC9261}" uniqueName="9" name="from_prep_to_oper(hours)" queryTableFieldId="9"/>
    <tableColumn id="10" xr3:uid="{D76F2C24-03C6-4AE0-BEF1-404EC8A5E066}" uniqueName="10" name="from_wait_to_reco(hours)" queryTableFieldId="10"/>
    <tableColumn id="11" xr3:uid="{7B2D9751-2647-4367-84B6-7CF691C51DCE}" uniqueName="11" name="mean_prep_time_distr(hours)" queryTableFieldId="11"/>
    <tableColumn id="12" xr3:uid="{18405F67-3854-4E84-AC92-F4CFBB1829CE}" uniqueName="12" name="mean_oper_time_distr(hours)" queryTableFieldId="12"/>
    <tableColumn id="13" xr3:uid="{89770CA1-96BE-403C-B0D6-B0B00FCD9784}" uniqueName="13" name="mean_oper_reco_distr(hours)" queryTableFieldId="13"/>
    <tableColumn id="14" xr3:uid="{2C6B95FF-691D-4BC0-A498-C316DCB6F36D}" uniqueName="14" name="operation_usage(%)" queryTableFieldId="14"/>
    <tableColumn id="15" xr3:uid="{48EF9AC0-70CC-4705-BD39-943C5A6CEE22}" uniqueName="15" name="arr_queue_length()" queryTableFieldId="15"/>
    <tableColumn id="16" xr3:uid="{A173B582-F648-49CE-B007-E5920006C27C}" uniqueName="16" name="idle_capacity()" queryTableFieldId="16"/>
    <tableColumn id="17" xr3:uid="{43C1A73C-891E-464E-9E04-9AC9AC23240B}" uniqueName="17" name="move_reco_blocked(%)" queryTableFieldId="17"/>
    <tableColumn id="18" xr3:uid="{72ADFA5B-2843-49D2-A138-36B1608C6D89}" uniqueName="18" name="all_reco_busy(%)" queryTableFieldId="18"/>
    <tableColumn id="19" xr3:uid="{D3B44526-9589-452D-B287-80990B7C5407}" uniqueName="19" name="Index" queryTableField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3E7FE2-5395-4255-861D-9EDA3B7D022E}" name="interval750" displayName="interval750" ref="A1:S21" tableType="queryTable" totalsRowShown="0">
  <autoFilter ref="A1:S21" xr:uid="{761C4F33-9C4F-45FF-AD29-644686425CE0}"/>
  <tableColumns count="19">
    <tableColumn id="1" xr3:uid="{3B705453-66D6-4A91-8B12-45AFB07D4278}" uniqueName="1" name="portion_MILD(%)" queryTableFieldId="1"/>
    <tableColumn id="2" xr3:uid="{429B4CCA-FEBC-40A5-9A5B-D79F8361A11B}" uniqueName="2" name="total_prepared()" queryTableFieldId="2"/>
    <tableColumn id="3" xr3:uid="{4DF2ADFE-3061-4C59-B353-1E61FDBE45FE}" uniqueName="3" name="total_operated()" queryTableFieldId="3"/>
    <tableColumn id="4" xr3:uid="{05987FCA-ACE0-42C1-BE99-CF270F2F63BF}" uniqueName="4" name="total_recoved()" queryTableFieldId="4"/>
    <tableColumn id="5" xr3:uid="{298C81AD-94AA-402C-A995-EDD79FBE2CA9}" uniqueName="5" name="total_deceased()" queryTableFieldId="5"/>
    <tableColumn id="6" xr3:uid="{B7EA0399-A203-4CCA-9379-81E316BFA923}" uniqueName="6" name="total_patients()" queryTableFieldId="6"/>
    <tableColumn id="7" xr3:uid="{C8580C02-1CDB-4021-82C5-B27A07F8A8AF}" uniqueName="7" name="interval_patients(hours)" queryTableFieldId="7"/>
    <tableColumn id="8" xr3:uid="{9069CB55-63A5-454A-9B0B-22966656D27F}" uniqueName="8" name="from_wait_to_prep(hours)" queryTableFieldId="8"/>
    <tableColumn id="9" xr3:uid="{DF0AEF53-69CA-4216-9DD4-A04CCFB569CC}" uniqueName="9" name="from_prep_to_oper(hours)" queryTableFieldId="9"/>
    <tableColumn id="10" xr3:uid="{2C124451-00FE-4A95-89EF-D936A9C9472F}" uniqueName="10" name="from_wait_to_reco(hours)" queryTableFieldId="10"/>
    <tableColumn id="11" xr3:uid="{9CBFCE06-4A10-404A-843F-47F7941C59C9}" uniqueName="11" name="mean_prep_time_distr(hours)" queryTableFieldId="11"/>
    <tableColumn id="12" xr3:uid="{2D6D8693-4957-4CB1-94A5-DB8F8B78AFCE}" uniqueName="12" name="mean_oper_time_distr(hours)" queryTableFieldId="12"/>
    <tableColumn id="13" xr3:uid="{28DE5675-6A9D-468A-AD11-BFA4E80C69BD}" uniqueName="13" name="mean_oper_reco_distr(hours)" queryTableFieldId="13"/>
    <tableColumn id="14" xr3:uid="{617121C1-728C-429F-A2C1-A3B515C6ADB3}" uniqueName="14" name="operation_usage(%)" queryTableFieldId="14"/>
    <tableColumn id="15" xr3:uid="{EAD6F0C0-1B48-47C9-A8FB-D88F10B84873}" uniqueName="15" name="arr_queue_length()" queryTableFieldId="15"/>
    <tableColumn id="16" xr3:uid="{FDE4FB09-76FB-4245-A5D2-B27A1F61C35C}" uniqueName="16" name="idle_capacity()" queryTableFieldId="16"/>
    <tableColumn id="17" xr3:uid="{06E1C948-FC81-4A0E-886D-A47F1DD15345}" uniqueName="17" name="move_reco_blocked(%)" queryTableFieldId="17"/>
    <tableColumn id="18" xr3:uid="{DF5992CC-0170-4B16-8192-30DAB05A7976}" uniqueName="18" name="all_reco_busy(%)" queryTableFieldId="18"/>
    <tableColumn id="19" xr3:uid="{183E2368-1868-4144-9C30-810D867EB0A7}" uniqueName="19" name="Index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778B9-D5A7-40F8-AC9E-206119681428}" name="statistics__4" displayName="statistics__4" ref="A1:S21" tableType="queryTable" totalsRowShown="0">
  <autoFilter ref="A1:S21" xr:uid="{5417DFFA-F3DD-4E37-BF94-CD8CC1201D1E}"/>
  <tableColumns count="19">
    <tableColumn id="1" xr3:uid="{ABE3E59E-08F5-4275-87DC-470D805B0B9F}" uniqueName="1" name="portion_MILD(%)" queryTableFieldId="1"/>
    <tableColumn id="2" xr3:uid="{3A149C40-A03A-4EC3-8356-6A79B151265D}" uniqueName="2" name="total_prepared()" queryTableFieldId="2"/>
    <tableColumn id="3" xr3:uid="{5FF2E1D4-8D36-488F-9411-A7A71A407D48}" uniqueName="3" name="total_operated()" queryTableFieldId="3"/>
    <tableColumn id="4" xr3:uid="{F9270771-2734-4B65-8C5F-8B4D3E11FFCA}" uniqueName="4" name="total_recoved()" queryTableFieldId="4"/>
    <tableColumn id="5" xr3:uid="{4BDF1FF4-1E60-4E57-8459-24C1C5D55089}" uniqueName="5" name="total_deceased()" queryTableFieldId="5"/>
    <tableColumn id="6" xr3:uid="{4D5DE618-970D-44A2-828E-1920C3CFEE7F}" uniqueName="6" name="total_patients()" queryTableFieldId="6"/>
    <tableColumn id="7" xr3:uid="{2708F7F7-B4D2-49C6-B3D6-9AEE4B8FE224}" uniqueName="7" name="interval_patients(hours)" queryTableFieldId="7"/>
    <tableColumn id="8" xr3:uid="{6C23B31C-70DA-42CD-A10F-45264B9B7663}" uniqueName="8" name="from_wait_to_prep(hours)" queryTableFieldId="8"/>
    <tableColumn id="9" xr3:uid="{C82F8E7E-3DDF-457D-BAE0-33FDCC8DB831}" uniqueName="9" name="from_prep_to_oper(hours)" queryTableFieldId="9"/>
    <tableColumn id="10" xr3:uid="{04C00497-66DE-4423-9722-F6A5E67314E4}" uniqueName="10" name="from_wait_to_reco(hours)" queryTableFieldId="10"/>
    <tableColumn id="11" xr3:uid="{C0CB1613-2703-4995-9E76-29E89326DFA8}" uniqueName="11" name="mean_prep_time_distr(hours)" queryTableFieldId="11"/>
    <tableColumn id="12" xr3:uid="{529C6BD1-9BED-4022-86C5-300596AE6C46}" uniqueName="12" name="mean_oper_time_distr(hours)" queryTableFieldId="12"/>
    <tableColumn id="13" xr3:uid="{0B04A46E-5242-41D5-B1C0-20CCADC26848}" uniqueName="13" name="mean_oper_reco_distr(hours)" queryTableFieldId="13"/>
    <tableColumn id="14" xr3:uid="{8AF832D2-89D5-4D74-AAF1-F149A5A8AD24}" uniqueName="14" name="operation_usage(%)" queryTableFieldId="14"/>
    <tableColumn id="15" xr3:uid="{E8D7FB62-F1E7-4AA5-9121-D2F078B2CAD0}" uniqueName="15" name="arr_queue_length()" queryTableFieldId="15"/>
    <tableColumn id="16" xr3:uid="{5AC19352-B74E-49D7-97DC-953565CDA34B}" uniqueName="16" name="idle_capacity()" queryTableFieldId="16"/>
    <tableColumn id="17" xr3:uid="{8AC035AB-0A2F-45AF-9A81-A6253959221D}" uniqueName="17" name="move_reco_blocked(%)" queryTableFieldId="17"/>
    <tableColumn id="18" xr3:uid="{4343C51D-EE3B-4CFF-BA7E-6428A8754509}" uniqueName="18" name="all_reco_busy(%)" queryTableFieldId="18"/>
    <tableColumn id="19" xr3:uid="{B1698947-F9CC-4666-98FF-CECDD6A463D7}" uniqueName="19" name="Index" queryTableField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77E427-2ECF-4F73-B644-5C0054CFFADD}" name="interval1500" displayName="interval1500" ref="A1:S21" tableType="queryTable" totalsRowShown="0">
  <autoFilter ref="A1:S21" xr:uid="{1CB65CDA-7A3D-45DB-A65C-C053F3B7E151}"/>
  <tableColumns count="19">
    <tableColumn id="1" xr3:uid="{5FD43854-F01F-4FB0-9231-C1000D23519B}" uniqueName="1" name="portion_MILD(%)" queryTableFieldId="1"/>
    <tableColumn id="2" xr3:uid="{E267357D-6748-41C2-9F38-7E89FCEE2B1A}" uniqueName="2" name="total_prepared()" queryTableFieldId="2"/>
    <tableColumn id="3" xr3:uid="{EDCE865F-911E-4C69-8630-512E953C5BE8}" uniqueName="3" name="total_operated()" queryTableFieldId="3"/>
    <tableColumn id="4" xr3:uid="{20001041-369B-4BD3-9D20-0BBCAE1CD479}" uniqueName="4" name="total_recoved()" queryTableFieldId="4"/>
    <tableColumn id="5" xr3:uid="{CCF154CC-4106-4B90-9EF4-91DA3F2FBF41}" uniqueName="5" name="total_deceased()" queryTableFieldId="5"/>
    <tableColumn id="6" xr3:uid="{966480D8-41FF-47FC-8CC4-1F075DB85132}" uniqueName="6" name="total_patients()" queryTableFieldId="6"/>
    <tableColumn id="7" xr3:uid="{BCE07246-AA5A-48BD-A9F9-C4C827DFC976}" uniqueName="7" name="interval_patients(hours)" queryTableFieldId="7"/>
    <tableColumn id="8" xr3:uid="{DE560D62-8F96-43D1-A80F-69140E2B1296}" uniqueName="8" name="from_wait_to_prep(hours)" queryTableFieldId="8"/>
    <tableColumn id="9" xr3:uid="{C7DB0324-0788-403D-B26D-B2924CFA550D}" uniqueName="9" name="from_prep_to_oper(hours)" queryTableFieldId="9"/>
    <tableColumn id="10" xr3:uid="{7CC4BADF-8169-4DCE-BF78-BF53740FC9FC}" uniqueName="10" name="from_wait_to_reco(hours)" queryTableFieldId="10"/>
    <tableColumn id="11" xr3:uid="{9FC62725-1D67-483E-A7CD-1CF9316F11FB}" uniqueName="11" name="mean_prep_time_distr(hours)" queryTableFieldId="11"/>
    <tableColumn id="12" xr3:uid="{50F0A972-9018-4C04-82C7-8DF99427C092}" uniqueName="12" name="mean_oper_time_distr(hours)" queryTableFieldId="12"/>
    <tableColumn id="13" xr3:uid="{52BC2590-20D8-440C-94A8-2F24F052DE62}" uniqueName="13" name="mean_oper_reco_distr(hours)" queryTableFieldId="13"/>
    <tableColumn id="14" xr3:uid="{92D9CD31-33F8-4603-9E84-70B055BE7859}" uniqueName="14" name="operation_usage(%)" queryTableFieldId="14"/>
    <tableColumn id="15" xr3:uid="{9FB90433-21DF-45E5-A805-328F6D1060F0}" uniqueName="15" name="arr_queue_length()" queryTableFieldId="15"/>
    <tableColumn id="16" xr3:uid="{EC6DB6D8-CB15-4FF2-8B0D-34B85ADEB9DD}" uniqueName="16" name="idle_capacity()" queryTableFieldId="16"/>
    <tableColumn id="17" xr3:uid="{619C4F9D-6F6B-440A-B1F4-68811EC9825D}" uniqueName="17" name="move_reco_blocked(%)" queryTableFieldId="17"/>
    <tableColumn id="18" xr3:uid="{0D6DCAA4-CAEA-40AD-8047-BC5E6C4F0868}" uniqueName="18" name="all_reco_busy(%)" queryTableFieldId="18"/>
    <tableColumn id="19" xr3:uid="{2811FF00-E6D5-4E1A-B3B4-42FE48D57276}" uniqueName="19" name="Index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DD17-FA5A-4D84-B30F-07C0F35A2BD5}">
  <dimension ref="A1:B21"/>
  <sheetViews>
    <sheetView tabSelected="1" workbookViewId="0">
      <selection activeCell="N20" sqref="N20"/>
    </sheetView>
  </sheetViews>
  <sheetFormatPr defaultRowHeight="15" x14ac:dyDescent="0.25"/>
  <cols>
    <col min="1" max="1" width="33.42578125" customWidth="1"/>
  </cols>
  <sheetData>
    <row r="1" spans="1:2" x14ac:dyDescent="0.25">
      <c r="A1" s="1" t="s">
        <v>19</v>
      </c>
    </row>
    <row r="2" spans="1:2" x14ac:dyDescent="0.25">
      <c r="A2" s="1" t="s">
        <v>21</v>
      </c>
      <c r="B2" s="1" t="s">
        <v>22</v>
      </c>
    </row>
    <row r="3" spans="1:2" x14ac:dyDescent="0.25">
      <c r="A3">
        <v>0</v>
      </c>
      <c r="B3">
        <f>_xlfn.COVARIANCE.S(statistics__3[arr_queue_length()],statistics__3[Index])</f>
        <v>1.7347058901006271</v>
      </c>
    </row>
    <row r="4" spans="1:2" x14ac:dyDescent="0.25">
      <c r="A4">
        <v>100</v>
      </c>
      <c r="B4">
        <f>_xlfn.COVARIANCE.S(statistics__7[arr_queue_length()],statistics__7[Index])</f>
        <v>1.369882619461567</v>
      </c>
    </row>
    <row r="5" spans="1:2" x14ac:dyDescent="0.25">
      <c r="A5">
        <v>200</v>
      </c>
      <c r="B5">
        <f>_xlfn.COVARIANCE.S(interval200[arr_queue_length()],interval200[Index])</f>
        <v>1.3893195563985039</v>
      </c>
    </row>
    <row r="6" spans="1:2" x14ac:dyDescent="0.25">
      <c r="A6">
        <v>300</v>
      </c>
      <c r="B6">
        <f>_xlfn.COVARIANCE.S(interval300[arr_queue_length()],interval300[Index])</f>
        <v>0.52260502607871007</v>
      </c>
    </row>
    <row r="7" spans="1:2" x14ac:dyDescent="0.25">
      <c r="A7">
        <v>400</v>
      </c>
      <c r="B7">
        <f>_xlfn.COVARIANCE.S(interval400[arr_queue_length()],interval400[Index])</f>
        <v>0.73594483957641832</v>
      </c>
    </row>
    <row r="8" spans="1:2" x14ac:dyDescent="0.25">
      <c r="A8">
        <v>500</v>
      </c>
      <c r="B8">
        <f>_xlfn.COVARIANCE.S(statistics__5[arr_queue_length()],statistics__5[Index])</f>
        <v>1.1499397555450184</v>
      </c>
    </row>
    <row r="9" spans="1:2" x14ac:dyDescent="0.25">
      <c r="A9">
        <v>750</v>
      </c>
      <c r="B9">
        <f>_xlfn.COVARIANCE.S(interval750[arr_queue_length()],interval750[Index])</f>
        <v>1.5999544807965855</v>
      </c>
    </row>
    <row r="10" spans="1:2" x14ac:dyDescent="0.25">
      <c r="A10">
        <v>1000</v>
      </c>
      <c r="B10">
        <f>_xlfn.COVARIANCE.S(statistics__4[arr_queue_length()],statistics__4[Index])</f>
        <v>2.4860740477319423</v>
      </c>
    </row>
    <row r="11" spans="1:2" x14ac:dyDescent="0.25">
      <c r="A11">
        <v>1500</v>
      </c>
      <c r="B11">
        <f>_xlfn.COVARIANCE.S(interval1500[arr_queue_length()],interval1500[Index])</f>
        <v>0.39086204625678311</v>
      </c>
    </row>
    <row r="12" spans="1:2" x14ac:dyDescent="0.25">
      <c r="A12">
        <v>2000</v>
      </c>
      <c r="B12">
        <f>_xlfn.COVARIANCE.S(statistics__6[arr_queue_length()],statistics__6[Index])</f>
        <v>0.88478323059902031</v>
      </c>
    </row>
    <row r="13" spans="1:2" x14ac:dyDescent="0.25">
      <c r="A13">
        <v>2500</v>
      </c>
      <c r="B13">
        <f>_xlfn.COVARIANCE.S(interval2500[arr_queue_length()],interval2500[Index])</f>
        <v>1.2729599863020915</v>
      </c>
    </row>
    <row r="14" spans="1:2" x14ac:dyDescent="0.25">
      <c r="A14">
        <v>3000</v>
      </c>
      <c r="B14">
        <f>_xlfn.COVARIANCE.S(interval3000[arr_queue_length()],interval3000[Index])</f>
        <v>1.098242400295032</v>
      </c>
    </row>
    <row r="15" spans="1:2" x14ac:dyDescent="0.25">
      <c r="A15">
        <v>4000</v>
      </c>
      <c r="B15">
        <f>_xlfn.COVARIANCE.S(interval4000[arr_queue_length()],interval4000[Index])</f>
        <v>-0.10033409725514982</v>
      </c>
    </row>
    <row r="16" spans="1:2" x14ac:dyDescent="0.25">
      <c r="A16">
        <v>5000</v>
      </c>
      <c r="B16">
        <f>_xlfn.COVARIANCE.S(interval5000__2[arr_queue_length()],interval5000__2[Index])</f>
        <v>0.58044960750223906</v>
      </c>
    </row>
    <row r="17" spans="1:2" x14ac:dyDescent="0.25">
      <c r="A17">
        <v>6000</v>
      </c>
      <c r="B17">
        <f>_xlfn.COVARIANCE.S(interval6000[arr_queue_length()],interval6000[Index])</f>
        <v>0.27504989199726043</v>
      </c>
    </row>
    <row r="18" spans="1:2" x14ac:dyDescent="0.25">
      <c r="A18">
        <v>7000</v>
      </c>
      <c r="B18">
        <f>_xlfn.COVARIANCE.S(interval7000[arr_queue_length()],interval7000[Index])</f>
        <v>0.83416484905958577</v>
      </c>
    </row>
    <row r="19" spans="1:2" x14ac:dyDescent="0.25">
      <c r="A19">
        <v>8000</v>
      </c>
      <c r="B19">
        <f>_xlfn.COVARIANCE.S(interval8000[arr_queue_length()],interval8000[Index])</f>
        <v>-9.4075654601954994E-4</v>
      </c>
    </row>
    <row r="20" spans="1:2" x14ac:dyDescent="0.25">
      <c r="A20">
        <v>9000</v>
      </c>
      <c r="B20">
        <f>_xlfn.COVARIANCE.S(interval9000[arr_queue_length()],interval9000[Index])</f>
        <v>0.14936038670249205</v>
      </c>
    </row>
    <row r="21" spans="1:2" x14ac:dyDescent="0.25">
      <c r="A21">
        <v>10000</v>
      </c>
      <c r="B21">
        <f>_xlfn.COVARIANCE.S(interval10000[arr_queue_length()],interval10000[Index])</f>
        <v>-1.2830119593277622E-2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207F-1B30-4996-8509-9E45F2AB2F08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51</v>
      </c>
      <c r="C3">
        <v>54</v>
      </c>
      <c r="D3">
        <v>53</v>
      </c>
      <c r="E3">
        <v>0</v>
      </c>
      <c r="F3">
        <v>51</v>
      </c>
      <c r="G3">
        <v>19.756580225165315</v>
      </c>
      <c r="H3">
        <v>45.863814871201228</v>
      </c>
      <c r="I3">
        <v>38.747413646850752</v>
      </c>
      <c r="J3">
        <v>129.98430235041849</v>
      </c>
      <c r="K3">
        <v>32.405350762186139</v>
      </c>
      <c r="L3">
        <v>16.202675381093069</v>
      </c>
      <c r="M3">
        <v>44.694888076059726</v>
      </c>
      <c r="N3">
        <v>88</v>
      </c>
      <c r="O3">
        <v>0.64300000000000002</v>
      </c>
      <c r="P3">
        <v>0.56100000000000005</v>
      </c>
      <c r="Q3">
        <v>7.4074074074074074</v>
      </c>
      <c r="R3">
        <v>14.8</v>
      </c>
      <c r="S3">
        <v>2</v>
      </c>
    </row>
    <row r="4" spans="1:19" x14ac:dyDescent="0.25">
      <c r="A4">
        <v>100</v>
      </c>
      <c r="B4">
        <v>49</v>
      </c>
      <c r="C4">
        <v>48</v>
      </c>
      <c r="D4">
        <v>47</v>
      </c>
      <c r="E4">
        <v>0</v>
      </c>
      <c r="F4">
        <v>50</v>
      </c>
      <c r="G4">
        <v>19.932549353396748</v>
      </c>
      <c r="H4">
        <v>58.41170049585282</v>
      </c>
      <c r="I4">
        <v>42.981822366492217</v>
      </c>
      <c r="J4">
        <v>147.35552121572047</v>
      </c>
      <c r="K4">
        <v>31.481948463304931</v>
      </c>
      <c r="L4">
        <v>15.740974231652466</v>
      </c>
      <c r="M4">
        <v>44.481765743794128</v>
      </c>
      <c r="N4">
        <v>84.5</v>
      </c>
      <c r="O4">
        <v>1.538</v>
      </c>
      <c r="P4">
        <v>0.51100000000000001</v>
      </c>
      <c r="Q4">
        <v>18.75</v>
      </c>
      <c r="R4">
        <v>19.8</v>
      </c>
      <c r="S4">
        <v>3</v>
      </c>
    </row>
    <row r="5" spans="1:19" x14ac:dyDescent="0.25">
      <c r="A5">
        <v>100</v>
      </c>
      <c r="B5">
        <v>42</v>
      </c>
      <c r="C5">
        <v>45</v>
      </c>
      <c r="D5">
        <v>47</v>
      </c>
      <c r="E5">
        <v>0</v>
      </c>
      <c r="F5">
        <v>41</v>
      </c>
      <c r="G5">
        <v>22.317240864889143</v>
      </c>
      <c r="H5">
        <v>43.506401616476381</v>
      </c>
      <c r="I5">
        <v>44.749272989609189</v>
      </c>
      <c r="J5">
        <v>134.37408208592882</v>
      </c>
      <c r="K5">
        <v>36.801274819304922</v>
      </c>
      <c r="L5">
        <v>18.400637409652461</v>
      </c>
      <c r="M5">
        <v>44.87527092373869</v>
      </c>
      <c r="N5">
        <v>83.1</v>
      </c>
      <c r="O5">
        <v>0.48199999999999998</v>
      </c>
      <c r="P5">
        <v>0.66300000000000003</v>
      </c>
      <c r="Q5">
        <v>22.222222222222221</v>
      </c>
      <c r="R5">
        <v>19.3</v>
      </c>
      <c r="S5">
        <v>4</v>
      </c>
    </row>
    <row r="6" spans="1:19" x14ac:dyDescent="0.25">
      <c r="A6">
        <v>100</v>
      </c>
      <c r="B6">
        <v>45</v>
      </c>
      <c r="C6">
        <v>45</v>
      </c>
      <c r="D6">
        <v>41</v>
      </c>
      <c r="E6">
        <v>0</v>
      </c>
      <c r="F6">
        <v>45</v>
      </c>
      <c r="G6">
        <v>22.444828378917279</v>
      </c>
      <c r="H6">
        <v>44.22104225879837</v>
      </c>
      <c r="I6">
        <v>44.860829161067116</v>
      </c>
      <c r="J6">
        <v>135.03080805975515</v>
      </c>
      <c r="K6">
        <v>35.955179140539173</v>
      </c>
      <c r="L6">
        <v>17.977589570269586</v>
      </c>
      <c r="M6">
        <v>45.108283804420829</v>
      </c>
      <c r="N6">
        <v>83.7</v>
      </c>
      <c r="O6">
        <v>0.26900000000000002</v>
      </c>
      <c r="P6">
        <v>0.69399999999999995</v>
      </c>
      <c r="Q6">
        <v>6.666666666666667</v>
      </c>
      <c r="R6">
        <v>8</v>
      </c>
      <c r="S6">
        <v>5</v>
      </c>
    </row>
    <row r="7" spans="1:19" x14ac:dyDescent="0.25">
      <c r="A7">
        <v>100</v>
      </c>
      <c r="B7">
        <v>44</v>
      </c>
      <c r="C7">
        <v>45</v>
      </c>
      <c r="D7">
        <v>42</v>
      </c>
      <c r="E7">
        <v>0</v>
      </c>
      <c r="F7">
        <v>43</v>
      </c>
      <c r="G7">
        <v>23.388980549216626</v>
      </c>
      <c r="H7">
        <v>57.230371074671069</v>
      </c>
      <c r="I7">
        <v>50.969589013757243</v>
      </c>
      <c r="J7">
        <v>154.64448938387812</v>
      </c>
      <c r="K7">
        <v>35.524168752140184</v>
      </c>
      <c r="L7">
        <v>17.762084376070092</v>
      </c>
      <c r="M7">
        <v>44.952641812712244</v>
      </c>
      <c r="N7">
        <v>87.6</v>
      </c>
      <c r="O7">
        <v>0.76200000000000001</v>
      </c>
      <c r="P7">
        <v>0.45700000000000002</v>
      </c>
      <c r="Q7">
        <v>13.333333333333334</v>
      </c>
      <c r="R7">
        <v>15.5</v>
      </c>
      <c r="S7">
        <v>6</v>
      </c>
    </row>
    <row r="8" spans="1:19" x14ac:dyDescent="0.25">
      <c r="A8">
        <v>100</v>
      </c>
      <c r="B8">
        <v>47</v>
      </c>
      <c r="C8">
        <v>47</v>
      </c>
      <c r="D8">
        <v>44</v>
      </c>
      <c r="E8">
        <v>0</v>
      </c>
      <c r="F8">
        <v>46</v>
      </c>
      <c r="G8">
        <v>20.416313962615344</v>
      </c>
      <c r="H8">
        <v>39.718549571143825</v>
      </c>
      <c r="I8">
        <v>35.243629955408984</v>
      </c>
      <c r="J8">
        <v>120.68802493808012</v>
      </c>
      <c r="K8">
        <v>34.938158346406283</v>
      </c>
      <c r="L8">
        <v>17.469079173203141</v>
      </c>
      <c r="M8">
        <v>44.675579347330647</v>
      </c>
      <c r="N8">
        <v>84.2</v>
      </c>
      <c r="O8">
        <v>0.34399999999999997</v>
      </c>
      <c r="P8">
        <v>0.88800000000000001</v>
      </c>
      <c r="Q8">
        <v>10.638297872340425</v>
      </c>
      <c r="R8">
        <v>14.2</v>
      </c>
      <c r="S8">
        <v>7</v>
      </c>
    </row>
    <row r="9" spans="1:19" x14ac:dyDescent="0.25">
      <c r="A9">
        <v>100</v>
      </c>
      <c r="B9">
        <v>32</v>
      </c>
      <c r="C9">
        <v>32</v>
      </c>
      <c r="D9">
        <v>29</v>
      </c>
      <c r="E9">
        <v>0</v>
      </c>
      <c r="F9">
        <v>34</v>
      </c>
      <c r="G9">
        <v>29.271336805497384</v>
      </c>
      <c r="H9">
        <v>93.566128975743624</v>
      </c>
      <c r="I9">
        <v>63.828748873673185</v>
      </c>
      <c r="J9">
        <v>203.35153610816545</v>
      </c>
      <c r="K9">
        <v>48.090584560011777</v>
      </c>
      <c r="L9">
        <v>24.045292280005889</v>
      </c>
      <c r="M9">
        <v>45.329029277355488</v>
      </c>
      <c r="N9">
        <v>82.6</v>
      </c>
      <c r="O9">
        <v>1.716</v>
      </c>
      <c r="P9">
        <v>0.59099999999999997</v>
      </c>
      <c r="Q9">
        <v>6.25</v>
      </c>
      <c r="R9">
        <v>8</v>
      </c>
      <c r="S9">
        <v>8</v>
      </c>
    </row>
    <row r="10" spans="1:19" x14ac:dyDescent="0.25">
      <c r="A10">
        <v>100</v>
      </c>
      <c r="B10">
        <v>36</v>
      </c>
      <c r="C10">
        <v>36</v>
      </c>
      <c r="D10">
        <v>35</v>
      </c>
      <c r="E10">
        <v>0</v>
      </c>
      <c r="F10">
        <v>36</v>
      </c>
      <c r="G10">
        <v>27.513969588367249</v>
      </c>
      <c r="H10">
        <v>61.855024495838009</v>
      </c>
      <c r="I10">
        <v>57.131419299171931</v>
      </c>
      <c r="J10">
        <v>164.95033008043632</v>
      </c>
      <c r="K10">
        <v>45.317256750271703</v>
      </c>
      <c r="L10">
        <v>22.658628375135851</v>
      </c>
      <c r="M10">
        <v>45.557579205469182</v>
      </c>
      <c r="N10">
        <v>85.7</v>
      </c>
      <c r="O10">
        <v>0.52700000000000002</v>
      </c>
      <c r="P10">
        <v>0.42199999999999999</v>
      </c>
      <c r="Q10">
        <v>5.5555555555555554</v>
      </c>
      <c r="R10">
        <v>7.6</v>
      </c>
      <c r="S10">
        <v>9</v>
      </c>
    </row>
    <row r="11" spans="1:19" x14ac:dyDescent="0.25">
      <c r="A11">
        <v>100</v>
      </c>
      <c r="B11">
        <v>33</v>
      </c>
      <c r="C11">
        <v>34</v>
      </c>
      <c r="D11">
        <v>32</v>
      </c>
      <c r="E11">
        <v>0</v>
      </c>
      <c r="F11">
        <v>31</v>
      </c>
      <c r="G11">
        <v>31.742850126629129</v>
      </c>
      <c r="H11">
        <v>82.857903102101886</v>
      </c>
      <c r="I11">
        <v>60.548632520982437</v>
      </c>
      <c r="J11">
        <v>190.15108861832459</v>
      </c>
      <c r="K11">
        <v>47.566272436197195</v>
      </c>
      <c r="L11">
        <v>23.783136218098598</v>
      </c>
      <c r="M11">
        <v>45.175196638170945</v>
      </c>
      <c r="N11">
        <v>84.9</v>
      </c>
      <c r="O11">
        <v>1.2589999999999999</v>
      </c>
      <c r="P11">
        <v>0.498</v>
      </c>
      <c r="Q11">
        <v>8.8235294117647065</v>
      </c>
      <c r="R11">
        <v>11</v>
      </c>
      <c r="S11">
        <v>10</v>
      </c>
    </row>
    <row r="12" spans="1:19" x14ac:dyDescent="0.25">
      <c r="A12">
        <v>100</v>
      </c>
      <c r="B12">
        <v>41</v>
      </c>
      <c r="C12">
        <v>40</v>
      </c>
      <c r="D12">
        <v>40</v>
      </c>
      <c r="E12">
        <v>0</v>
      </c>
      <c r="F12">
        <v>41</v>
      </c>
      <c r="G12">
        <v>25.015199043574668</v>
      </c>
      <c r="H12">
        <v>49.823349771613358</v>
      </c>
      <c r="I12">
        <v>45.001221199879637</v>
      </c>
      <c r="J12">
        <v>140.94313658111167</v>
      </c>
      <c r="K12">
        <v>37.595954079333289</v>
      </c>
      <c r="L12">
        <v>18.797977039666645</v>
      </c>
      <c r="M12">
        <v>45.040128525638629</v>
      </c>
      <c r="N12">
        <v>85.1</v>
      </c>
      <c r="O12">
        <v>0.35</v>
      </c>
      <c r="P12">
        <v>0.623</v>
      </c>
      <c r="Q12">
        <v>10</v>
      </c>
      <c r="R12">
        <v>10.199999999999999</v>
      </c>
      <c r="S12">
        <v>11</v>
      </c>
    </row>
    <row r="13" spans="1:19" x14ac:dyDescent="0.25">
      <c r="A13">
        <v>100</v>
      </c>
      <c r="B13">
        <v>49</v>
      </c>
      <c r="C13">
        <v>48</v>
      </c>
      <c r="D13">
        <v>51</v>
      </c>
      <c r="E13">
        <v>0</v>
      </c>
      <c r="F13">
        <v>50</v>
      </c>
      <c r="G13">
        <v>20.618705687558823</v>
      </c>
      <c r="H13">
        <v>44.501409917143654</v>
      </c>
      <c r="I13">
        <v>41.982748300880282</v>
      </c>
      <c r="J13">
        <v>131.9225933351793</v>
      </c>
      <c r="K13">
        <v>31.940426641050017</v>
      </c>
      <c r="L13">
        <v>15.970213320525009</v>
      </c>
      <c r="M13">
        <v>44.567411810611432</v>
      </c>
      <c r="N13">
        <v>91</v>
      </c>
      <c r="O13">
        <v>0.46600000000000003</v>
      </c>
      <c r="P13">
        <v>0.52</v>
      </c>
      <c r="Q13">
        <v>8.3333333333333339</v>
      </c>
      <c r="R13">
        <v>22.4</v>
      </c>
      <c r="S13">
        <v>12</v>
      </c>
    </row>
    <row r="14" spans="1:19" x14ac:dyDescent="0.25">
      <c r="A14">
        <v>100</v>
      </c>
      <c r="B14">
        <v>47</v>
      </c>
      <c r="C14">
        <v>46</v>
      </c>
      <c r="D14">
        <v>48</v>
      </c>
      <c r="E14">
        <v>0</v>
      </c>
      <c r="F14">
        <v>45</v>
      </c>
      <c r="G14">
        <v>22.633850053835872</v>
      </c>
      <c r="H14">
        <v>70.153141765231723</v>
      </c>
      <c r="I14">
        <v>42.89855570698743</v>
      </c>
      <c r="J14">
        <v>158.63410728158792</v>
      </c>
      <c r="K14">
        <v>35.706310197150266</v>
      </c>
      <c r="L14">
        <v>17.853155098575133</v>
      </c>
      <c r="M14">
        <v>44.529394289188765</v>
      </c>
      <c r="N14">
        <v>85.5</v>
      </c>
      <c r="O14">
        <v>1.415</v>
      </c>
      <c r="P14">
        <v>0.44500000000000001</v>
      </c>
      <c r="Q14">
        <v>21.739130434782609</v>
      </c>
      <c r="R14">
        <v>23.6</v>
      </c>
      <c r="S14">
        <v>13</v>
      </c>
    </row>
    <row r="15" spans="1:19" x14ac:dyDescent="0.25">
      <c r="A15">
        <v>100</v>
      </c>
      <c r="B15">
        <v>48</v>
      </c>
      <c r="C15">
        <v>49</v>
      </c>
      <c r="D15">
        <v>52</v>
      </c>
      <c r="E15">
        <v>0</v>
      </c>
      <c r="F15">
        <v>47</v>
      </c>
      <c r="G15">
        <v>18.60867856345941</v>
      </c>
      <c r="H15">
        <v>66.539698104094271</v>
      </c>
      <c r="I15">
        <v>47.299754194368198</v>
      </c>
      <c r="J15">
        <v>159.86786313674958</v>
      </c>
      <c r="K15">
        <v>35.278753936154573</v>
      </c>
      <c r="L15">
        <v>17.639376968077286</v>
      </c>
      <c r="M15">
        <v>44.475709692023315</v>
      </c>
      <c r="N15">
        <v>89.6</v>
      </c>
      <c r="O15">
        <v>1.7310000000000001</v>
      </c>
      <c r="P15">
        <v>0.34300000000000003</v>
      </c>
      <c r="Q15">
        <v>14.285714285714286</v>
      </c>
      <c r="R15">
        <v>20.7</v>
      </c>
      <c r="S15">
        <v>14</v>
      </c>
    </row>
    <row r="16" spans="1:19" x14ac:dyDescent="0.25">
      <c r="A16">
        <v>100</v>
      </c>
      <c r="B16">
        <v>50</v>
      </c>
      <c r="C16">
        <v>52</v>
      </c>
      <c r="D16">
        <v>56</v>
      </c>
      <c r="E16">
        <v>0</v>
      </c>
      <c r="F16">
        <v>47</v>
      </c>
      <c r="G16">
        <v>20.340849010062961</v>
      </c>
      <c r="H16">
        <v>123.81064878592393</v>
      </c>
      <c r="I16">
        <v>43.370046893399639</v>
      </c>
      <c r="J16">
        <v>213.47966833515628</v>
      </c>
      <c r="K16">
        <v>33.948619019697148</v>
      </c>
      <c r="L16">
        <v>16.974309509848574</v>
      </c>
      <c r="M16">
        <v>44.710926278531232</v>
      </c>
      <c r="N16">
        <v>91.7</v>
      </c>
      <c r="O16">
        <v>3.8759999999999999</v>
      </c>
      <c r="P16">
        <v>0.14799999999999999</v>
      </c>
      <c r="Q16">
        <v>21.153846153846153</v>
      </c>
      <c r="R16">
        <v>20.399999999999999</v>
      </c>
      <c r="S16">
        <v>15</v>
      </c>
    </row>
    <row r="17" spans="1:19" x14ac:dyDescent="0.25">
      <c r="A17">
        <v>100</v>
      </c>
      <c r="B17">
        <v>50</v>
      </c>
      <c r="C17">
        <v>50</v>
      </c>
      <c r="D17">
        <v>55</v>
      </c>
      <c r="E17">
        <v>0</v>
      </c>
      <c r="F17">
        <v>50</v>
      </c>
      <c r="G17">
        <v>20.245113843125274</v>
      </c>
      <c r="H17">
        <v>49.256183198959278</v>
      </c>
      <c r="I17">
        <v>41.517972839817624</v>
      </c>
      <c r="J17">
        <v>136.54121530793518</v>
      </c>
      <c r="K17">
        <v>31.670527843757224</v>
      </c>
      <c r="L17">
        <v>15.835263921878612</v>
      </c>
      <c r="M17">
        <v>44.505201160819844</v>
      </c>
      <c r="N17">
        <v>84.8</v>
      </c>
      <c r="O17">
        <v>0.73599999999999999</v>
      </c>
      <c r="P17">
        <v>0.439</v>
      </c>
      <c r="Q17">
        <v>20</v>
      </c>
      <c r="R17">
        <v>23.6</v>
      </c>
      <c r="S17">
        <v>16</v>
      </c>
    </row>
    <row r="18" spans="1:19" x14ac:dyDescent="0.25">
      <c r="A18">
        <v>100</v>
      </c>
      <c r="B18">
        <v>44</v>
      </c>
      <c r="C18">
        <v>45</v>
      </c>
      <c r="D18">
        <v>45</v>
      </c>
      <c r="E18">
        <v>0</v>
      </c>
      <c r="F18">
        <v>43</v>
      </c>
      <c r="G18">
        <v>23.397986669401721</v>
      </c>
      <c r="H18">
        <v>55.425610548533669</v>
      </c>
      <c r="I18">
        <v>49.631532678585629</v>
      </c>
      <c r="J18">
        <v>150.51492158698738</v>
      </c>
      <c r="K18">
        <v>36.767241408856592</v>
      </c>
      <c r="L18">
        <v>18.383620704428296</v>
      </c>
      <c r="M18">
        <v>45.112897970759967</v>
      </c>
      <c r="N18">
        <v>86.6</v>
      </c>
      <c r="O18">
        <v>0.36899999999999999</v>
      </c>
      <c r="P18">
        <v>0.53</v>
      </c>
      <c r="Q18">
        <v>2.2222222222222223</v>
      </c>
      <c r="R18">
        <v>13.4</v>
      </c>
      <c r="S18">
        <v>17</v>
      </c>
    </row>
    <row r="19" spans="1:19" x14ac:dyDescent="0.25">
      <c r="A19">
        <v>100</v>
      </c>
      <c r="B19">
        <v>38</v>
      </c>
      <c r="C19">
        <v>38</v>
      </c>
      <c r="D19">
        <v>39</v>
      </c>
      <c r="E19">
        <v>0</v>
      </c>
      <c r="F19">
        <v>36</v>
      </c>
      <c r="G19">
        <v>27.884497397917897</v>
      </c>
      <c r="H19">
        <v>55.812194892329174</v>
      </c>
      <c r="I19">
        <v>51.343102946428985</v>
      </c>
      <c r="J19">
        <v>153.5821530788522</v>
      </c>
      <c r="K19">
        <v>45.225719601887171</v>
      </c>
      <c r="L19">
        <v>22.612859800943585</v>
      </c>
      <c r="M19">
        <v>45.796061493026293</v>
      </c>
      <c r="N19">
        <v>87.3</v>
      </c>
      <c r="O19">
        <v>0.36699999999999999</v>
      </c>
      <c r="P19">
        <v>0.53600000000000003</v>
      </c>
      <c r="Q19">
        <v>10.526315789473685</v>
      </c>
      <c r="R19">
        <v>9.6</v>
      </c>
      <c r="S19">
        <v>18</v>
      </c>
    </row>
    <row r="20" spans="1:19" x14ac:dyDescent="0.25">
      <c r="A20">
        <v>100</v>
      </c>
      <c r="B20">
        <v>41</v>
      </c>
      <c r="C20">
        <v>43</v>
      </c>
      <c r="D20">
        <v>43</v>
      </c>
      <c r="E20">
        <v>0</v>
      </c>
      <c r="F20">
        <v>40</v>
      </c>
      <c r="G20">
        <v>24.961254546762632</v>
      </c>
      <c r="H20">
        <v>50.395348866493507</v>
      </c>
      <c r="I20">
        <v>49.384602592833311</v>
      </c>
      <c r="J20">
        <v>144.98701262166034</v>
      </c>
      <c r="K20">
        <v>39.838446485205068</v>
      </c>
      <c r="L20">
        <v>19.919223242602534</v>
      </c>
      <c r="M20">
        <v>45.207693722568266</v>
      </c>
      <c r="N20">
        <v>82.8</v>
      </c>
      <c r="O20">
        <v>0.39</v>
      </c>
      <c r="P20">
        <v>0.61199999999999999</v>
      </c>
      <c r="Q20">
        <v>4.6511627906976747</v>
      </c>
      <c r="R20">
        <v>5.4</v>
      </c>
      <c r="S20">
        <v>19</v>
      </c>
    </row>
    <row r="21" spans="1:19" x14ac:dyDescent="0.25">
      <c r="A21">
        <v>100</v>
      </c>
      <c r="B21">
        <v>32</v>
      </c>
      <c r="C21">
        <v>35</v>
      </c>
      <c r="D21">
        <v>35</v>
      </c>
      <c r="E21">
        <v>0</v>
      </c>
      <c r="F21">
        <v>31</v>
      </c>
      <c r="G21">
        <v>32.481948392142513</v>
      </c>
      <c r="H21">
        <v>53.83362152827592</v>
      </c>
      <c r="I21">
        <v>45.820930214979825</v>
      </c>
      <c r="J21">
        <v>146.24611974257672</v>
      </c>
      <c r="K21">
        <v>50.202943413138989</v>
      </c>
      <c r="L21">
        <v>25.101471706569495</v>
      </c>
      <c r="M21">
        <v>45.74678431310187</v>
      </c>
      <c r="N21">
        <v>83.483483483483482</v>
      </c>
      <c r="O21">
        <v>0.14514514514514515</v>
      </c>
      <c r="P21">
        <v>0.7927927927927928</v>
      </c>
      <c r="Q21">
        <v>11.428571428571429</v>
      </c>
      <c r="R21">
        <v>9.1091091091091094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00B3-0807-48F7-BAC7-DC19FD481532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42</v>
      </c>
      <c r="C3">
        <v>45</v>
      </c>
      <c r="D3">
        <v>46</v>
      </c>
      <c r="E3">
        <v>0</v>
      </c>
      <c r="F3">
        <v>42</v>
      </c>
      <c r="G3">
        <v>23.194633139082391</v>
      </c>
      <c r="H3">
        <v>41.831699917595991</v>
      </c>
      <c r="I3">
        <v>28.845105866756768</v>
      </c>
      <c r="J3">
        <v>115.77138866099534</v>
      </c>
      <c r="K3">
        <v>39.707831462518136</v>
      </c>
      <c r="L3">
        <v>19.853915731259068</v>
      </c>
      <c r="M3">
        <v>44.958969164350869</v>
      </c>
      <c r="N3">
        <v>77.8</v>
      </c>
      <c r="O3">
        <v>0.158</v>
      </c>
      <c r="P3">
        <v>1.0109999999999999</v>
      </c>
      <c r="Q3">
        <v>4.4444444444444446</v>
      </c>
      <c r="R3">
        <v>7.5</v>
      </c>
      <c r="S3">
        <v>2</v>
      </c>
    </row>
    <row r="4" spans="1:19" x14ac:dyDescent="0.25">
      <c r="A4">
        <v>100</v>
      </c>
      <c r="B4">
        <v>41</v>
      </c>
      <c r="C4">
        <v>44</v>
      </c>
      <c r="D4">
        <v>46</v>
      </c>
      <c r="E4">
        <v>0</v>
      </c>
      <c r="F4">
        <v>40</v>
      </c>
      <c r="G4">
        <v>25.175634520591267</v>
      </c>
      <c r="H4">
        <v>50.759738145910177</v>
      </c>
      <c r="I4">
        <v>39.727937190483573</v>
      </c>
      <c r="J4">
        <v>136.2695955785569</v>
      </c>
      <c r="K4">
        <v>39.961746302054785</v>
      </c>
      <c r="L4">
        <v>19.980873151027392</v>
      </c>
      <c r="M4">
        <v>45.122112758221533</v>
      </c>
      <c r="N4">
        <v>85.2</v>
      </c>
      <c r="O4">
        <v>0.30599999999999999</v>
      </c>
      <c r="P4">
        <v>0.74099999999999999</v>
      </c>
      <c r="Q4">
        <v>13.636363636363637</v>
      </c>
      <c r="R4">
        <v>14.1</v>
      </c>
      <c r="S4">
        <v>3</v>
      </c>
    </row>
    <row r="5" spans="1:19" x14ac:dyDescent="0.25">
      <c r="A5">
        <v>100</v>
      </c>
      <c r="B5">
        <v>41</v>
      </c>
      <c r="C5">
        <v>41</v>
      </c>
      <c r="D5">
        <v>41</v>
      </c>
      <c r="E5">
        <v>0</v>
      </c>
      <c r="F5">
        <v>40</v>
      </c>
      <c r="G5">
        <v>24.472714111701908</v>
      </c>
      <c r="H5">
        <v>50.684108812197849</v>
      </c>
      <c r="I5">
        <v>43.677206473110431</v>
      </c>
      <c r="J5">
        <v>139.70271413253795</v>
      </c>
      <c r="K5">
        <v>37.385119205145514</v>
      </c>
      <c r="L5">
        <v>18.692559602572757</v>
      </c>
      <c r="M5">
        <v>44.889161115404633</v>
      </c>
      <c r="N5">
        <v>82.5</v>
      </c>
      <c r="O5">
        <v>0.44</v>
      </c>
      <c r="P5">
        <v>0.58499999999999996</v>
      </c>
      <c r="Q5">
        <v>4.8780487804878048</v>
      </c>
      <c r="R5">
        <v>6.3</v>
      </c>
      <c r="S5">
        <v>4</v>
      </c>
    </row>
    <row r="6" spans="1:19" x14ac:dyDescent="0.25">
      <c r="A6">
        <v>100</v>
      </c>
      <c r="B6">
        <v>37</v>
      </c>
      <c r="C6">
        <v>40</v>
      </c>
      <c r="D6">
        <v>39</v>
      </c>
      <c r="E6">
        <v>0</v>
      </c>
      <c r="F6">
        <v>37</v>
      </c>
      <c r="G6">
        <v>26.386708826290899</v>
      </c>
      <c r="H6">
        <v>55.119147633527831</v>
      </c>
      <c r="I6">
        <v>56.45104023783199</v>
      </c>
      <c r="J6">
        <v>157.8335099426892</v>
      </c>
      <c r="K6">
        <v>42.952700749253012</v>
      </c>
      <c r="L6">
        <v>21.476350374626506</v>
      </c>
      <c r="M6">
        <v>45.467148153564558</v>
      </c>
      <c r="N6">
        <v>84.4</v>
      </c>
      <c r="O6">
        <v>0.47299999999999998</v>
      </c>
      <c r="P6">
        <v>0.52600000000000002</v>
      </c>
      <c r="Q6">
        <v>10</v>
      </c>
      <c r="R6">
        <v>8.6999999999999993</v>
      </c>
      <c r="S6">
        <v>5</v>
      </c>
    </row>
    <row r="7" spans="1:19" x14ac:dyDescent="0.25">
      <c r="A7">
        <v>100</v>
      </c>
      <c r="B7">
        <v>47</v>
      </c>
      <c r="C7">
        <v>47</v>
      </c>
      <c r="D7">
        <v>44</v>
      </c>
      <c r="E7">
        <v>0</v>
      </c>
      <c r="F7">
        <v>46</v>
      </c>
      <c r="G7">
        <v>20.416313962615344</v>
      </c>
      <c r="H7">
        <v>39.718549571143825</v>
      </c>
      <c r="I7">
        <v>35.243629955408984</v>
      </c>
      <c r="J7">
        <v>120.68802493808012</v>
      </c>
      <c r="K7">
        <v>34.938158346406283</v>
      </c>
      <c r="L7">
        <v>17.469079173203141</v>
      </c>
      <c r="M7">
        <v>44.675579347330647</v>
      </c>
      <c r="N7">
        <v>84.2</v>
      </c>
      <c r="O7">
        <v>0.34399999999999997</v>
      </c>
      <c r="P7">
        <v>0.88800000000000001</v>
      </c>
      <c r="Q7">
        <v>10.638297872340425</v>
      </c>
      <c r="R7">
        <v>14.2</v>
      </c>
      <c r="S7">
        <v>6</v>
      </c>
    </row>
    <row r="8" spans="1:19" x14ac:dyDescent="0.25">
      <c r="A8">
        <v>100</v>
      </c>
      <c r="B8">
        <v>40</v>
      </c>
      <c r="C8">
        <v>39</v>
      </c>
      <c r="D8">
        <v>37</v>
      </c>
      <c r="E8">
        <v>0</v>
      </c>
      <c r="F8">
        <v>43</v>
      </c>
      <c r="G8">
        <v>23.99982759548449</v>
      </c>
      <c r="H8">
        <v>102.13400491497335</v>
      </c>
      <c r="I8">
        <v>63.418907573725186</v>
      </c>
      <c r="J8">
        <v>211.51107976221309</v>
      </c>
      <c r="K8">
        <v>36.177786839647588</v>
      </c>
      <c r="L8">
        <v>18.088893419823794</v>
      </c>
      <c r="M8">
        <v>44.68767368809479</v>
      </c>
      <c r="N8">
        <v>87.2</v>
      </c>
      <c r="O8">
        <v>2.5139999999999998</v>
      </c>
      <c r="P8">
        <v>0.20699999999999999</v>
      </c>
      <c r="Q8">
        <v>10.256410256410257</v>
      </c>
      <c r="R8">
        <v>14.9</v>
      </c>
      <c r="S8">
        <v>7</v>
      </c>
    </row>
    <row r="9" spans="1:19" x14ac:dyDescent="0.25">
      <c r="A9">
        <v>100</v>
      </c>
      <c r="B9">
        <v>38</v>
      </c>
      <c r="C9">
        <v>39</v>
      </c>
      <c r="D9">
        <v>40</v>
      </c>
      <c r="E9">
        <v>0</v>
      </c>
      <c r="F9">
        <v>39</v>
      </c>
      <c r="G9">
        <v>25.952230808428613</v>
      </c>
      <c r="H9">
        <v>48.39241949973875</v>
      </c>
      <c r="I9">
        <v>45.934193911726922</v>
      </c>
      <c r="J9">
        <v>139.89237696669161</v>
      </c>
      <c r="K9">
        <v>41.624674838653945</v>
      </c>
      <c r="L9">
        <v>20.812337419326973</v>
      </c>
      <c r="M9">
        <v>44.683285000175573</v>
      </c>
      <c r="N9">
        <v>78.3</v>
      </c>
      <c r="O9">
        <v>0.48899999999999999</v>
      </c>
      <c r="P9">
        <v>0.625</v>
      </c>
      <c r="Q9">
        <v>12.820512820512821</v>
      </c>
      <c r="R9">
        <v>15.1</v>
      </c>
      <c r="S9">
        <v>8</v>
      </c>
    </row>
    <row r="10" spans="1:19" x14ac:dyDescent="0.25">
      <c r="A10">
        <v>100</v>
      </c>
      <c r="B10">
        <v>33</v>
      </c>
      <c r="C10">
        <v>34</v>
      </c>
      <c r="D10">
        <v>34</v>
      </c>
      <c r="E10">
        <v>0</v>
      </c>
      <c r="F10">
        <v>33</v>
      </c>
      <c r="G10">
        <v>30.51855232552694</v>
      </c>
      <c r="H10">
        <v>77.256650913693676</v>
      </c>
      <c r="I10">
        <v>63.891554077421674</v>
      </c>
      <c r="J10">
        <v>186.98732541309874</v>
      </c>
      <c r="K10">
        <v>48.263089569564613</v>
      </c>
      <c r="L10">
        <v>24.131544784782307</v>
      </c>
      <c r="M10">
        <v>45.557880108891176</v>
      </c>
      <c r="N10">
        <v>83.7</v>
      </c>
      <c r="O10">
        <v>0.91500000000000004</v>
      </c>
      <c r="P10">
        <v>0.43</v>
      </c>
      <c r="Q10">
        <v>5.882352941176471</v>
      </c>
      <c r="R10">
        <v>8.5</v>
      </c>
      <c r="S10">
        <v>9</v>
      </c>
    </row>
    <row r="11" spans="1:19" x14ac:dyDescent="0.25">
      <c r="A11">
        <v>100</v>
      </c>
      <c r="B11">
        <v>40</v>
      </c>
      <c r="C11">
        <v>41</v>
      </c>
      <c r="D11">
        <v>41</v>
      </c>
      <c r="E11">
        <v>0</v>
      </c>
      <c r="F11">
        <v>39</v>
      </c>
      <c r="G11">
        <v>24.982430619715171</v>
      </c>
      <c r="H11">
        <v>54.094091089554794</v>
      </c>
      <c r="I11">
        <v>54.133421121455044</v>
      </c>
      <c r="J11">
        <v>154.62060874753661</v>
      </c>
      <c r="K11">
        <v>40.272320737822596</v>
      </c>
      <c r="L11">
        <v>20.136160368911298</v>
      </c>
      <c r="M11">
        <v>44.979420791328941</v>
      </c>
      <c r="N11">
        <v>86.5</v>
      </c>
      <c r="O11">
        <v>0.56499999999999995</v>
      </c>
      <c r="P11">
        <v>0.54</v>
      </c>
      <c r="Q11">
        <v>12.195121951219512</v>
      </c>
      <c r="R11">
        <v>13</v>
      </c>
      <c r="S11">
        <v>10</v>
      </c>
    </row>
    <row r="12" spans="1:19" x14ac:dyDescent="0.25">
      <c r="A12">
        <v>100</v>
      </c>
      <c r="B12">
        <v>47</v>
      </c>
      <c r="C12">
        <v>46</v>
      </c>
      <c r="D12">
        <v>48</v>
      </c>
      <c r="E12">
        <v>0</v>
      </c>
      <c r="F12">
        <v>45</v>
      </c>
      <c r="G12">
        <v>22.633850053835872</v>
      </c>
      <c r="H12">
        <v>70.153141765231723</v>
      </c>
      <c r="I12">
        <v>42.89855570698743</v>
      </c>
      <c r="J12">
        <v>158.63410728158792</v>
      </c>
      <c r="K12">
        <v>35.706310197150266</v>
      </c>
      <c r="L12">
        <v>17.853155098575133</v>
      </c>
      <c r="M12">
        <v>44.529394289188765</v>
      </c>
      <c r="N12">
        <v>85.5</v>
      </c>
      <c r="O12">
        <v>1.415</v>
      </c>
      <c r="P12">
        <v>0.44500000000000001</v>
      </c>
      <c r="Q12">
        <v>21.739130434782609</v>
      </c>
      <c r="R12">
        <v>23.6</v>
      </c>
      <c r="S12">
        <v>11</v>
      </c>
    </row>
    <row r="13" spans="1:19" x14ac:dyDescent="0.25">
      <c r="A13">
        <v>100</v>
      </c>
      <c r="B13">
        <v>35</v>
      </c>
      <c r="C13">
        <v>32</v>
      </c>
      <c r="D13">
        <v>36</v>
      </c>
      <c r="E13">
        <v>0</v>
      </c>
      <c r="F13">
        <v>31</v>
      </c>
      <c r="G13">
        <v>31.031575321952168</v>
      </c>
      <c r="H13">
        <v>77.740181230163415</v>
      </c>
      <c r="I13">
        <v>43.182116394305318</v>
      </c>
      <c r="J13">
        <v>167.25751322589349</v>
      </c>
      <c r="K13">
        <v>50.845192080636906</v>
      </c>
      <c r="L13">
        <v>25.422596040318453</v>
      </c>
      <c r="M13">
        <v>45.033557212058987</v>
      </c>
      <c r="N13">
        <v>76.400000000000006</v>
      </c>
      <c r="O13">
        <v>1.7</v>
      </c>
      <c r="P13">
        <v>0.60399999999999998</v>
      </c>
      <c r="Q13">
        <v>12.5</v>
      </c>
      <c r="R13">
        <v>15.1</v>
      </c>
      <c r="S13">
        <v>12</v>
      </c>
    </row>
    <row r="14" spans="1:19" x14ac:dyDescent="0.25">
      <c r="A14">
        <v>100</v>
      </c>
      <c r="B14">
        <v>37</v>
      </c>
      <c r="C14">
        <v>39</v>
      </c>
      <c r="D14">
        <v>35</v>
      </c>
      <c r="E14">
        <v>0</v>
      </c>
      <c r="F14">
        <v>38</v>
      </c>
      <c r="G14">
        <v>26.430640447987706</v>
      </c>
      <c r="H14">
        <v>58.976279939532105</v>
      </c>
      <c r="I14">
        <v>54.270999949904841</v>
      </c>
      <c r="J14">
        <v>159.09579472022347</v>
      </c>
      <c r="K14">
        <v>42.730593948500115</v>
      </c>
      <c r="L14">
        <v>21.365296974250057</v>
      </c>
      <c r="M14">
        <v>45.018848940492632</v>
      </c>
      <c r="N14">
        <v>87.4</v>
      </c>
      <c r="O14">
        <v>0.56100000000000005</v>
      </c>
      <c r="P14">
        <v>0.46100000000000002</v>
      </c>
      <c r="Q14">
        <v>5.1282051282051286</v>
      </c>
      <c r="R14">
        <v>5.4</v>
      </c>
      <c r="S14">
        <v>13</v>
      </c>
    </row>
    <row r="15" spans="1:19" x14ac:dyDescent="0.25">
      <c r="A15">
        <v>100</v>
      </c>
      <c r="B15">
        <v>36</v>
      </c>
      <c r="C15">
        <v>35</v>
      </c>
      <c r="D15">
        <v>35</v>
      </c>
      <c r="E15">
        <v>0</v>
      </c>
      <c r="F15">
        <v>37</v>
      </c>
      <c r="G15">
        <v>27.837818094757605</v>
      </c>
      <c r="H15">
        <v>101.84259571618958</v>
      </c>
      <c r="I15">
        <v>59.199510356254592</v>
      </c>
      <c r="J15">
        <v>207.16071908259806</v>
      </c>
      <c r="K15">
        <v>39.211342212200748</v>
      </c>
      <c r="L15">
        <v>19.605671106100374</v>
      </c>
      <c r="M15">
        <v>45.098195303078057</v>
      </c>
      <c r="N15">
        <v>81.900000000000006</v>
      </c>
      <c r="O15">
        <v>2.1669999999999998</v>
      </c>
      <c r="P15">
        <v>0.29799999999999999</v>
      </c>
      <c r="Q15">
        <v>5.7142857142857144</v>
      </c>
      <c r="R15">
        <v>5.2</v>
      </c>
      <c r="S15">
        <v>14</v>
      </c>
    </row>
    <row r="16" spans="1:19" x14ac:dyDescent="0.25">
      <c r="A16">
        <v>100</v>
      </c>
      <c r="B16">
        <v>36</v>
      </c>
      <c r="C16">
        <v>33</v>
      </c>
      <c r="D16">
        <v>34</v>
      </c>
      <c r="E16">
        <v>0</v>
      </c>
      <c r="F16">
        <v>36</v>
      </c>
      <c r="G16">
        <v>28.827542489662569</v>
      </c>
      <c r="H16">
        <v>75.903563743782257</v>
      </c>
      <c r="I16">
        <v>64.493042495408559</v>
      </c>
      <c r="J16">
        <v>186.8308287197176</v>
      </c>
      <c r="K16">
        <v>45.455790791149319</v>
      </c>
      <c r="L16">
        <v>22.727895395574659</v>
      </c>
      <c r="M16">
        <v>45.675831708620997</v>
      </c>
      <c r="N16">
        <v>90.2</v>
      </c>
      <c r="O16">
        <v>0.98599999999999999</v>
      </c>
      <c r="P16">
        <v>0.30199999999999999</v>
      </c>
      <c r="Q16">
        <v>12.121212121212121</v>
      </c>
      <c r="R16">
        <v>7.2</v>
      </c>
      <c r="S16">
        <v>15</v>
      </c>
    </row>
    <row r="17" spans="1:19" x14ac:dyDescent="0.25">
      <c r="A17">
        <v>100</v>
      </c>
      <c r="B17">
        <v>41</v>
      </c>
      <c r="C17">
        <v>43</v>
      </c>
      <c r="D17">
        <v>43</v>
      </c>
      <c r="E17">
        <v>0</v>
      </c>
      <c r="F17">
        <v>40</v>
      </c>
      <c r="G17">
        <v>24.961254546762632</v>
      </c>
      <c r="H17">
        <v>50.395348866493507</v>
      </c>
      <c r="I17">
        <v>49.384602592833311</v>
      </c>
      <c r="J17">
        <v>144.98701262166034</v>
      </c>
      <c r="K17">
        <v>39.838446485205068</v>
      </c>
      <c r="L17">
        <v>19.919223242602534</v>
      </c>
      <c r="M17">
        <v>45.207693722568266</v>
      </c>
      <c r="N17">
        <v>82.8</v>
      </c>
      <c r="O17">
        <v>0.39</v>
      </c>
      <c r="P17">
        <v>0.61199999999999999</v>
      </c>
      <c r="Q17">
        <v>4.6511627906976747</v>
      </c>
      <c r="R17">
        <v>5.4</v>
      </c>
      <c r="S17">
        <v>16</v>
      </c>
    </row>
    <row r="18" spans="1:19" x14ac:dyDescent="0.25">
      <c r="A18">
        <v>100</v>
      </c>
      <c r="B18">
        <v>35</v>
      </c>
      <c r="C18">
        <v>33</v>
      </c>
      <c r="D18">
        <v>33</v>
      </c>
      <c r="E18">
        <v>0</v>
      </c>
      <c r="F18">
        <v>36</v>
      </c>
      <c r="G18">
        <v>27.719479826996441</v>
      </c>
      <c r="H18">
        <v>46.456589830558876</v>
      </c>
      <c r="I18">
        <v>38.868263770508221</v>
      </c>
      <c r="J18">
        <v>131.57617261873318</v>
      </c>
      <c r="K18">
        <v>45.550671845728786</v>
      </c>
      <c r="L18">
        <v>22.775335922864393</v>
      </c>
      <c r="M18">
        <v>45.235099284899739</v>
      </c>
      <c r="N18">
        <v>80.7</v>
      </c>
      <c r="O18">
        <v>0.19700000000000001</v>
      </c>
      <c r="P18">
        <v>0.88400000000000001</v>
      </c>
      <c r="Q18">
        <v>6.0606060606060606</v>
      </c>
      <c r="R18">
        <v>9.4</v>
      </c>
      <c r="S18">
        <v>17</v>
      </c>
    </row>
    <row r="19" spans="1:19" x14ac:dyDescent="0.25">
      <c r="A19">
        <v>100</v>
      </c>
      <c r="B19">
        <v>35</v>
      </c>
      <c r="C19">
        <v>33</v>
      </c>
      <c r="D19">
        <v>34</v>
      </c>
      <c r="E19">
        <v>0</v>
      </c>
      <c r="F19">
        <v>38</v>
      </c>
      <c r="G19">
        <v>26.775867730174681</v>
      </c>
      <c r="H19">
        <v>46.556064792865712</v>
      </c>
      <c r="I19">
        <v>44.674056892246028</v>
      </c>
      <c r="J19">
        <v>136.3362048709665</v>
      </c>
      <c r="K19">
        <v>42.761597468492916</v>
      </c>
      <c r="L19">
        <v>21.380798734246458</v>
      </c>
      <c r="M19">
        <v>45.101854461645395</v>
      </c>
      <c r="N19">
        <v>71.8</v>
      </c>
      <c r="O19">
        <v>0.45400000000000001</v>
      </c>
      <c r="P19">
        <v>0.64</v>
      </c>
      <c r="Q19">
        <v>0</v>
      </c>
      <c r="R19">
        <v>3.2</v>
      </c>
      <c r="S19">
        <v>18</v>
      </c>
    </row>
    <row r="20" spans="1:19" x14ac:dyDescent="0.25">
      <c r="A20">
        <v>100</v>
      </c>
      <c r="B20">
        <v>43</v>
      </c>
      <c r="C20">
        <v>44</v>
      </c>
      <c r="D20">
        <v>41</v>
      </c>
      <c r="E20">
        <v>0</v>
      </c>
      <c r="F20">
        <v>44</v>
      </c>
      <c r="G20">
        <v>23.313678783650825</v>
      </c>
      <c r="H20">
        <v>84.369963164476786</v>
      </c>
      <c r="I20">
        <v>59.073148808896541</v>
      </c>
      <c r="J20">
        <v>189.49346034098491</v>
      </c>
      <c r="K20">
        <v>37.30294516215271</v>
      </c>
      <c r="L20">
        <v>18.651472581076355</v>
      </c>
      <c r="M20">
        <v>44.572310913849996</v>
      </c>
      <c r="N20">
        <v>89.9</v>
      </c>
      <c r="O20">
        <v>1.784</v>
      </c>
      <c r="P20">
        <v>0.311</v>
      </c>
      <c r="Q20">
        <v>9.0909090909090917</v>
      </c>
      <c r="R20">
        <v>14.4</v>
      </c>
      <c r="S20">
        <v>19</v>
      </c>
    </row>
    <row r="21" spans="1:19" x14ac:dyDescent="0.25">
      <c r="A21">
        <v>100</v>
      </c>
      <c r="B21">
        <v>32</v>
      </c>
      <c r="C21">
        <v>35</v>
      </c>
      <c r="D21">
        <v>34</v>
      </c>
      <c r="E21">
        <v>0</v>
      </c>
      <c r="F21">
        <v>31</v>
      </c>
      <c r="G21">
        <v>31.605917610863248</v>
      </c>
      <c r="H21">
        <v>60.048801688530467</v>
      </c>
      <c r="I21">
        <v>53.369572495484832</v>
      </c>
      <c r="J21">
        <v>159.5697039094739</v>
      </c>
      <c r="K21">
        <v>52.434108533387516</v>
      </c>
      <c r="L21">
        <v>26.217054266693758</v>
      </c>
      <c r="M21">
        <v>46.114298201679503</v>
      </c>
      <c r="N21">
        <v>81.081081081081081</v>
      </c>
      <c r="O21">
        <v>0.3033033033033033</v>
      </c>
      <c r="P21">
        <v>0.61761761761761758</v>
      </c>
      <c r="Q21">
        <v>8.5714285714285712</v>
      </c>
      <c r="R21">
        <v>8.8088088088088092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2CF3-BF5B-4634-A871-2A788F6AC316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35</v>
      </c>
      <c r="C3">
        <v>35</v>
      </c>
      <c r="D3">
        <v>35</v>
      </c>
      <c r="E3">
        <v>0</v>
      </c>
      <c r="F3">
        <v>35</v>
      </c>
      <c r="G3">
        <v>28.625172056198654</v>
      </c>
      <c r="H3">
        <v>52.388859940111978</v>
      </c>
      <c r="I3">
        <v>40.911822976139433</v>
      </c>
      <c r="J3">
        <v>139.53172246918095</v>
      </c>
      <c r="K3">
        <v>46.517538983665638</v>
      </c>
      <c r="L3">
        <v>23.258769491832819</v>
      </c>
      <c r="M3">
        <v>45.33956587221892</v>
      </c>
      <c r="N3">
        <v>80.900000000000006</v>
      </c>
      <c r="O3">
        <v>0.32</v>
      </c>
      <c r="P3">
        <v>0.88</v>
      </c>
      <c r="Q3">
        <v>11.428571428571429</v>
      </c>
      <c r="R3">
        <v>8.6</v>
      </c>
      <c r="S3">
        <v>2</v>
      </c>
    </row>
    <row r="4" spans="1:19" x14ac:dyDescent="0.25">
      <c r="A4">
        <v>100</v>
      </c>
      <c r="B4">
        <v>43</v>
      </c>
      <c r="C4">
        <v>41</v>
      </c>
      <c r="D4">
        <v>41</v>
      </c>
      <c r="E4">
        <v>0</v>
      </c>
      <c r="F4">
        <v>42</v>
      </c>
      <c r="G4">
        <v>23.261430694196509</v>
      </c>
      <c r="H4">
        <v>43.520036555962044</v>
      </c>
      <c r="I4">
        <v>44.373408567555529</v>
      </c>
      <c r="J4">
        <v>133.73699799700171</v>
      </c>
      <c r="K4">
        <v>37.602840231366599</v>
      </c>
      <c r="L4">
        <v>18.8014201156833</v>
      </c>
      <c r="M4">
        <v>45.117377309860821</v>
      </c>
      <c r="N4">
        <v>82.6</v>
      </c>
      <c r="O4">
        <v>0.18</v>
      </c>
      <c r="P4">
        <v>0.68100000000000005</v>
      </c>
      <c r="Q4">
        <v>9.7560975609756095</v>
      </c>
      <c r="R4">
        <v>8.9</v>
      </c>
      <c r="S4">
        <v>3</v>
      </c>
    </row>
    <row r="5" spans="1:19" x14ac:dyDescent="0.25">
      <c r="A5">
        <v>100</v>
      </c>
      <c r="B5">
        <v>53</v>
      </c>
      <c r="C5">
        <v>52</v>
      </c>
      <c r="D5">
        <v>51</v>
      </c>
      <c r="E5">
        <v>0</v>
      </c>
      <c r="F5">
        <v>53</v>
      </c>
      <c r="G5">
        <v>19.423836666911694</v>
      </c>
      <c r="H5">
        <v>38.038174617994756</v>
      </c>
      <c r="I5">
        <v>32.663280227213058</v>
      </c>
      <c r="J5">
        <v>116.32126810137115</v>
      </c>
      <c r="K5">
        <v>30.561288992213651</v>
      </c>
      <c r="L5">
        <v>15.280644496106826</v>
      </c>
      <c r="M5">
        <v>44.599803260651321</v>
      </c>
      <c r="N5">
        <v>87.1</v>
      </c>
      <c r="O5">
        <v>0.186</v>
      </c>
      <c r="P5">
        <v>0.76500000000000001</v>
      </c>
      <c r="Q5">
        <v>9.615384615384615</v>
      </c>
      <c r="R5">
        <v>14.3</v>
      </c>
      <c r="S5">
        <v>4</v>
      </c>
    </row>
    <row r="6" spans="1:19" x14ac:dyDescent="0.25">
      <c r="A6">
        <v>100</v>
      </c>
      <c r="B6">
        <v>38</v>
      </c>
      <c r="C6">
        <v>40</v>
      </c>
      <c r="D6">
        <v>41</v>
      </c>
      <c r="E6">
        <v>0</v>
      </c>
      <c r="F6">
        <v>37</v>
      </c>
      <c r="G6">
        <v>27.039529904509653</v>
      </c>
      <c r="H6">
        <v>62.330213459698449</v>
      </c>
      <c r="I6">
        <v>48.41586703735647</v>
      </c>
      <c r="J6">
        <v>156.49683663365619</v>
      </c>
      <c r="K6">
        <v>42.312260299747152</v>
      </c>
      <c r="L6">
        <v>21.156130149873576</v>
      </c>
      <c r="M6">
        <v>44.911384084490592</v>
      </c>
      <c r="N6">
        <v>88.3</v>
      </c>
      <c r="O6">
        <v>0.53300000000000003</v>
      </c>
      <c r="P6">
        <v>0.52500000000000002</v>
      </c>
      <c r="Q6">
        <v>12.5</v>
      </c>
      <c r="R6">
        <v>15.3</v>
      </c>
      <c r="S6">
        <v>5</v>
      </c>
    </row>
    <row r="7" spans="1:19" x14ac:dyDescent="0.25">
      <c r="A7">
        <v>100</v>
      </c>
      <c r="B7">
        <v>32</v>
      </c>
      <c r="C7">
        <v>32</v>
      </c>
      <c r="D7">
        <v>29</v>
      </c>
      <c r="E7">
        <v>0</v>
      </c>
      <c r="F7">
        <v>34</v>
      </c>
      <c r="G7">
        <v>29.271336805497384</v>
      </c>
      <c r="H7">
        <v>93.566128975743624</v>
      </c>
      <c r="I7">
        <v>63.828748873673185</v>
      </c>
      <c r="J7">
        <v>203.35153610816545</v>
      </c>
      <c r="K7">
        <v>48.090584560011777</v>
      </c>
      <c r="L7">
        <v>24.045292280005889</v>
      </c>
      <c r="M7">
        <v>45.329029277355488</v>
      </c>
      <c r="N7">
        <v>82.6</v>
      </c>
      <c r="O7">
        <v>1.716</v>
      </c>
      <c r="P7">
        <v>0.59099999999999997</v>
      </c>
      <c r="Q7">
        <v>6.25</v>
      </c>
      <c r="R7">
        <v>8</v>
      </c>
      <c r="S7">
        <v>6</v>
      </c>
    </row>
    <row r="8" spans="1:19" x14ac:dyDescent="0.25">
      <c r="A8">
        <v>100</v>
      </c>
      <c r="B8">
        <v>38</v>
      </c>
      <c r="C8">
        <v>39</v>
      </c>
      <c r="D8">
        <v>40</v>
      </c>
      <c r="E8">
        <v>0</v>
      </c>
      <c r="F8">
        <v>39</v>
      </c>
      <c r="G8">
        <v>25.952230808428613</v>
      </c>
      <c r="H8">
        <v>48.39241949973875</v>
      </c>
      <c r="I8">
        <v>45.934193911726922</v>
      </c>
      <c r="J8">
        <v>139.89237696669161</v>
      </c>
      <c r="K8">
        <v>41.624674838653945</v>
      </c>
      <c r="L8">
        <v>20.812337419326973</v>
      </c>
      <c r="M8">
        <v>44.683285000175573</v>
      </c>
      <c r="N8">
        <v>78.3</v>
      </c>
      <c r="O8">
        <v>0.48899999999999999</v>
      </c>
      <c r="P8">
        <v>0.625</v>
      </c>
      <c r="Q8">
        <v>12.820512820512821</v>
      </c>
      <c r="R8">
        <v>15.1</v>
      </c>
      <c r="S8">
        <v>7</v>
      </c>
    </row>
    <row r="9" spans="1:19" x14ac:dyDescent="0.25">
      <c r="A9">
        <v>100</v>
      </c>
      <c r="B9">
        <v>34</v>
      </c>
      <c r="C9">
        <v>32</v>
      </c>
      <c r="D9">
        <v>32</v>
      </c>
      <c r="E9">
        <v>0</v>
      </c>
      <c r="F9">
        <v>33</v>
      </c>
      <c r="G9">
        <v>30.984602491733888</v>
      </c>
      <c r="H9">
        <v>62.93993887963677</v>
      </c>
      <c r="I9">
        <v>57.659500759704201</v>
      </c>
      <c r="J9">
        <v>166.28634089399304</v>
      </c>
      <c r="K9">
        <v>49.622776739731869</v>
      </c>
      <c r="L9">
        <v>24.811388369865934</v>
      </c>
      <c r="M9">
        <v>45.631192254270211</v>
      </c>
      <c r="N9">
        <v>87.6</v>
      </c>
      <c r="O9">
        <v>0.314</v>
      </c>
      <c r="P9">
        <v>0.54900000000000004</v>
      </c>
      <c r="Q9">
        <v>0</v>
      </c>
      <c r="R9">
        <v>1.3</v>
      </c>
      <c r="S9">
        <v>8</v>
      </c>
    </row>
    <row r="10" spans="1:19" x14ac:dyDescent="0.25">
      <c r="A10">
        <v>100</v>
      </c>
      <c r="B10">
        <v>46</v>
      </c>
      <c r="C10">
        <v>47</v>
      </c>
      <c r="D10">
        <v>48</v>
      </c>
      <c r="E10">
        <v>0</v>
      </c>
      <c r="F10">
        <v>45</v>
      </c>
      <c r="G10">
        <v>21.215502099432729</v>
      </c>
      <c r="H10">
        <v>39.780774625676635</v>
      </c>
      <c r="I10">
        <v>34.640182628276612</v>
      </c>
      <c r="J10">
        <v>119.70845676717879</v>
      </c>
      <c r="K10">
        <v>36.57702845106359</v>
      </c>
      <c r="L10">
        <v>18.288514225531795</v>
      </c>
      <c r="M10">
        <v>44.727485857291065</v>
      </c>
      <c r="N10">
        <v>79.2</v>
      </c>
      <c r="O10">
        <v>0.186</v>
      </c>
      <c r="P10">
        <v>0.80600000000000005</v>
      </c>
      <c r="Q10">
        <v>2.1276595744680851</v>
      </c>
      <c r="R10">
        <v>17.100000000000001</v>
      </c>
      <c r="S10">
        <v>9</v>
      </c>
    </row>
    <row r="11" spans="1:19" x14ac:dyDescent="0.25">
      <c r="A11">
        <v>100</v>
      </c>
      <c r="B11">
        <v>37</v>
      </c>
      <c r="C11">
        <v>41</v>
      </c>
      <c r="D11">
        <v>39</v>
      </c>
      <c r="E11">
        <v>0</v>
      </c>
      <c r="F11">
        <v>38</v>
      </c>
      <c r="G11">
        <v>26.167277385703041</v>
      </c>
      <c r="H11">
        <v>51.526718972139349</v>
      </c>
      <c r="I11">
        <v>46.812637238673908</v>
      </c>
      <c r="J11">
        <v>144.10794097052909</v>
      </c>
      <c r="K11">
        <v>42.053390866719411</v>
      </c>
      <c r="L11">
        <v>21.026695433359706</v>
      </c>
      <c r="M11">
        <v>45.034395716374952</v>
      </c>
      <c r="N11">
        <v>74.900000000000006</v>
      </c>
      <c r="O11">
        <v>0.56200000000000006</v>
      </c>
      <c r="P11">
        <v>0.67200000000000004</v>
      </c>
      <c r="Q11">
        <v>14.634146341463415</v>
      </c>
      <c r="R11">
        <v>11.5</v>
      </c>
      <c r="S11">
        <v>10</v>
      </c>
    </row>
    <row r="12" spans="1:19" x14ac:dyDescent="0.25">
      <c r="A12">
        <v>100</v>
      </c>
      <c r="B12">
        <v>50</v>
      </c>
      <c r="C12">
        <v>52</v>
      </c>
      <c r="D12">
        <v>56</v>
      </c>
      <c r="E12">
        <v>0</v>
      </c>
      <c r="F12">
        <v>47</v>
      </c>
      <c r="G12">
        <v>20.340849010062961</v>
      </c>
      <c r="H12">
        <v>123.81064878592393</v>
      </c>
      <c r="I12">
        <v>43.370046893399639</v>
      </c>
      <c r="J12">
        <v>213.47966833515628</v>
      </c>
      <c r="K12">
        <v>33.948619019697148</v>
      </c>
      <c r="L12">
        <v>16.974309509848574</v>
      </c>
      <c r="M12">
        <v>44.710926278531232</v>
      </c>
      <c r="N12">
        <v>91.7</v>
      </c>
      <c r="O12">
        <v>3.8759999999999999</v>
      </c>
      <c r="P12">
        <v>0.14799999999999999</v>
      </c>
      <c r="Q12">
        <v>21.153846153846153</v>
      </c>
      <c r="R12">
        <v>20.399999999999999</v>
      </c>
      <c r="S12">
        <v>11</v>
      </c>
    </row>
    <row r="13" spans="1:19" x14ac:dyDescent="0.25">
      <c r="A13">
        <v>100</v>
      </c>
      <c r="B13">
        <v>30</v>
      </c>
      <c r="C13">
        <v>27</v>
      </c>
      <c r="D13">
        <v>25</v>
      </c>
      <c r="E13">
        <v>0</v>
      </c>
      <c r="F13">
        <v>34</v>
      </c>
      <c r="G13">
        <v>30.782748128583922</v>
      </c>
      <c r="H13">
        <v>71.990173381378696</v>
      </c>
      <c r="I13">
        <v>76.309807141956114</v>
      </c>
      <c r="J13">
        <v>193.85245514326613</v>
      </c>
      <c r="K13">
        <v>47.168598520901405</v>
      </c>
      <c r="L13">
        <v>23.584299260450702</v>
      </c>
      <c r="M13">
        <v>45.103831892925669</v>
      </c>
      <c r="N13">
        <v>76.5</v>
      </c>
      <c r="O13">
        <v>1.3759999999999999</v>
      </c>
      <c r="P13">
        <v>0.42799999999999999</v>
      </c>
      <c r="Q13">
        <v>0</v>
      </c>
      <c r="R13">
        <v>5.6</v>
      </c>
      <c r="S13">
        <v>12</v>
      </c>
    </row>
    <row r="14" spans="1:19" x14ac:dyDescent="0.25">
      <c r="A14">
        <v>100</v>
      </c>
      <c r="B14">
        <v>36</v>
      </c>
      <c r="C14">
        <v>33</v>
      </c>
      <c r="D14">
        <v>34</v>
      </c>
      <c r="E14">
        <v>0</v>
      </c>
      <c r="F14">
        <v>36</v>
      </c>
      <c r="G14">
        <v>28.827542489662569</v>
      </c>
      <c r="H14">
        <v>75.903563743782257</v>
      </c>
      <c r="I14">
        <v>64.493042495408559</v>
      </c>
      <c r="J14">
        <v>186.8308287197176</v>
      </c>
      <c r="K14">
        <v>45.455790791149319</v>
      </c>
      <c r="L14">
        <v>22.727895395574659</v>
      </c>
      <c r="M14">
        <v>45.675831708620997</v>
      </c>
      <c r="N14">
        <v>90.2</v>
      </c>
      <c r="O14">
        <v>0.98599999999999999</v>
      </c>
      <c r="P14">
        <v>0.30199999999999999</v>
      </c>
      <c r="Q14">
        <v>12.121212121212121</v>
      </c>
      <c r="R14">
        <v>7.2</v>
      </c>
      <c r="S14">
        <v>13</v>
      </c>
    </row>
    <row r="15" spans="1:19" x14ac:dyDescent="0.25">
      <c r="A15">
        <v>100</v>
      </c>
      <c r="B15">
        <v>33</v>
      </c>
      <c r="C15">
        <v>34</v>
      </c>
      <c r="D15">
        <v>35</v>
      </c>
      <c r="E15">
        <v>0</v>
      </c>
      <c r="F15">
        <v>35</v>
      </c>
      <c r="G15">
        <v>29.230822152672637</v>
      </c>
      <c r="H15">
        <v>48.800046412321016</v>
      </c>
      <c r="I15">
        <v>49.3615089619869</v>
      </c>
      <c r="J15">
        <v>143.1685608070637</v>
      </c>
      <c r="K15">
        <v>46.891737737423547</v>
      </c>
      <c r="L15">
        <v>23.445868868711774</v>
      </c>
      <c r="M15">
        <v>45.240864427282993</v>
      </c>
      <c r="N15">
        <v>72.5</v>
      </c>
      <c r="O15">
        <v>0.54200000000000004</v>
      </c>
      <c r="P15">
        <v>0.80300000000000005</v>
      </c>
      <c r="Q15">
        <v>2.9411764705882355</v>
      </c>
      <c r="R15">
        <v>3.6</v>
      </c>
      <c r="S15">
        <v>14</v>
      </c>
    </row>
    <row r="16" spans="1:19" x14ac:dyDescent="0.25">
      <c r="A16">
        <v>100</v>
      </c>
      <c r="B16">
        <v>35</v>
      </c>
      <c r="C16">
        <v>39</v>
      </c>
      <c r="D16">
        <v>40</v>
      </c>
      <c r="E16">
        <v>0</v>
      </c>
      <c r="F16">
        <v>33</v>
      </c>
      <c r="G16">
        <v>30.172151727084799</v>
      </c>
      <c r="H16">
        <v>62.391997723930217</v>
      </c>
      <c r="I16">
        <v>49.469885510442147</v>
      </c>
      <c r="J16">
        <v>158.26577299528634</v>
      </c>
      <c r="K16">
        <v>47.207769058500219</v>
      </c>
      <c r="L16">
        <v>23.603884529250109</v>
      </c>
      <c r="M16">
        <v>45.686191583005694</v>
      </c>
      <c r="N16">
        <v>84.4</v>
      </c>
      <c r="O16">
        <v>0.61499999999999999</v>
      </c>
      <c r="P16">
        <v>0.78500000000000003</v>
      </c>
      <c r="Q16">
        <v>10.256410256410257</v>
      </c>
      <c r="R16">
        <v>6.6</v>
      </c>
      <c r="S16">
        <v>15</v>
      </c>
    </row>
    <row r="17" spans="1:19" x14ac:dyDescent="0.25">
      <c r="A17">
        <v>100</v>
      </c>
      <c r="B17">
        <v>38</v>
      </c>
      <c r="C17">
        <v>38</v>
      </c>
      <c r="D17">
        <v>37</v>
      </c>
      <c r="E17">
        <v>0</v>
      </c>
      <c r="F17">
        <v>36</v>
      </c>
      <c r="G17">
        <v>26.560378725922067</v>
      </c>
      <c r="H17">
        <v>46.024057090747711</v>
      </c>
      <c r="I17">
        <v>40.686154674907563</v>
      </c>
      <c r="J17">
        <v>132.4795596340179</v>
      </c>
      <c r="K17">
        <v>42.145555267908897</v>
      </c>
      <c r="L17">
        <v>21.072777633954448</v>
      </c>
      <c r="M17">
        <v>45.10716082132987</v>
      </c>
      <c r="N17">
        <v>79.2</v>
      </c>
      <c r="O17">
        <v>0.129</v>
      </c>
      <c r="P17">
        <v>0.876</v>
      </c>
      <c r="Q17">
        <v>5.2631578947368425</v>
      </c>
      <c r="R17">
        <v>6</v>
      </c>
      <c r="S17">
        <v>16</v>
      </c>
    </row>
    <row r="18" spans="1:19" x14ac:dyDescent="0.25">
      <c r="A18">
        <v>100</v>
      </c>
      <c r="B18">
        <v>56</v>
      </c>
      <c r="C18">
        <v>55</v>
      </c>
      <c r="D18">
        <v>55</v>
      </c>
      <c r="E18">
        <v>0</v>
      </c>
      <c r="F18">
        <v>57</v>
      </c>
      <c r="G18">
        <v>18.113945003486791</v>
      </c>
      <c r="H18">
        <v>50.082135785149212</v>
      </c>
      <c r="I18">
        <v>44.53783335744837</v>
      </c>
      <c r="J18">
        <v>140.64613637638965</v>
      </c>
      <c r="K18">
        <v>28.308095609821514</v>
      </c>
      <c r="L18">
        <v>14.154047804910757</v>
      </c>
      <c r="M18">
        <v>44.284257387314732</v>
      </c>
      <c r="N18">
        <v>91.8</v>
      </c>
      <c r="O18">
        <v>0.92900000000000005</v>
      </c>
      <c r="P18">
        <v>0.29899999999999999</v>
      </c>
      <c r="Q18">
        <v>12.727272727272727</v>
      </c>
      <c r="R18">
        <v>22.6</v>
      </c>
      <c r="S18">
        <v>17</v>
      </c>
    </row>
    <row r="19" spans="1:19" x14ac:dyDescent="0.25">
      <c r="A19">
        <v>100</v>
      </c>
      <c r="B19">
        <v>34</v>
      </c>
      <c r="C19">
        <v>30</v>
      </c>
      <c r="D19">
        <v>29</v>
      </c>
      <c r="E19">
        <v>0</v>
      </c>
      <c r="F19">
        <v>34</v>
      </c>
      <c r="G19">
        <v>31.279894082678599</v>
      </c>
      <c r="H19">
        <v>92.434824660195119</v>
      </c>
      <c r="I19">
        <v>63.493348643969512</v>
      </c>
      <c r="J19">
        <v>202.72673062508366</v>
      </c>
      <c r="K19">
        <v>46.100183004271365</v>
      </c>
      <c r="L19">
        <v>23.050091502135682</v>
      </c>
      <c r="M19">
        <v>45.273156759869913</v>
      </c>
      <c r="N19">
        <v>81.3</v>
      </c>
      <c r="O19">
        <v>1.514</v>
      </c>
      <c r="P19">
        <v>0.34300000000000003</v>
      </c>
      <c r="Q19">
        <v>13.333333333333334</v>
      </c>
      <c r="R19">
        <v>10.1</v>
      </c>
      <c r="S19">
        <v>18</v>
      </c>
    </row>
    <row r="20" spans="1:19" x14ac:dyDescent="0.25">
      <c r="A20">
        <v>100</v>
      </c>
      <c r="B20">
        <v>33</v>
      </c>
      <c r="C20">
        <v>35</v>
      </c>
      <c r="D20">
        <v>35</v>
      </c>
      <c r="E20">
        <v>0</v>
      </c>
      <c r="F20">
        <v>34</v>
      </c>
      <c r="G20">
        <v>29.537261708464278</v>
      </c>
      <c r="H20">
        <v>55.25059289218251</v>
      </c>
      <c r="I20">
        <v>56.431756340542051</v>
      </c>
      <c r="J20">
        <v>157.49366539664686</v>
      </c>
      <c r="K20">
        <v>47.813419724750709</v>
      </c>
      <c r="L20">
        <v>23.906709862375354</v>
      </c>
      <c r="M20">
        <v>45.770152744663896</v>
      </c>
      <c r="N20">
        <v>85.7</v>
      </c>
      <c r="O20">
        <v>0.191</v>
      </c>
      <c r="P20">
        <v>0.68899999999999995</v>
      </c>
      <c r="Q20">
        <v>0</v>
      </c>
      <c r="R20">
        <v>2.1</v>
      </c>
      <c r="S20">
        <v>19</v>
      </c>
    </row>
    <row r="21" spans="1:19" x14ac:dyDescent="0.25">
      <c r="A21">
        <v>100</v>
      </c>
      <c r="B21">
        <v>47</v>
      </c>
      <c r="C21">
        <v>48</v>
      </c>
      <c r="D21">
        <v>49</v>
      </c>
      <c r="E21">
        <v>0</v>
      </c>
      <c r="F21">
        <v>44</v>
      </c>
      <c r="G21">
        <v>23.285765179054273</v>
      </c>
      <c r="H21">
        <v>76.354636893046091</v>
      </c>
      <c r="I21">
        <v>52.397052691655162</v>
      </c>
      <c r="J21">
        <v>175.0768956819538</v>
      </c>
      <c r="K21">
        <v>36.190614357505744</v>
      </c>
      <c r="L21">
        <v>18.095307178752872</v>
      </c>
      <c r="M21">
        <v>45.333442977809135</v>
      </c>
      <c r="N21">
        <v>92.292292292292288</v>
      </c>
      <c r="O21">
        <v>1.5515515515515514</v>
      </c>
      <c r="P21">
        <v>0.25625625625625625</v>
      </c>
      <c r="Q21">
        <v>10.416666666666666</v>
      </c>
      <c r="R21">
        <v>11.311311311311311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ED9E-2EA3-4A05-9E74-CCD108F8EF50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38</v>
      </c>
      <c r="C3">
        <v>36</v>
      </c>
      <c r="D3">
        <v>35</v>
      </c>
      <c r="E3">
        <v>0</v>
      </c>
      <c r="F3">
        <v>38</v>
      </c>
      <c r="G3">
        <v>26.799387611371419</v>
      </c>
      <c r="H3">
        <v>56.548592524803958</v>
      </c>
      <c r="I3">
        <v>45.719660863855331</v>
      </c>
      <c r="J3">
        <v>148.55731610103652</v>
      </c>
      <c r="K3">
        <v>41.508783579109064</v>
      </c>
      <c r="L3">
        <v>20.754391789554532</v>
      </c>
      <c r="M3">
        <v>45.385070133196052</v>
      </c>
      <c r="N3">
        <v>87.8</v>
      </c>
      <c r="O3">
        <v>0.38300000000000001</v>
      </c>
      <c r="P3">
        <v>0.749</v>
      </c>
      <c r="Q3">
        <v>8.3333333333333339</v>
      </c>
      <c r="R3">
        <v>6</v>
      </c>
      <c r="S3">
        <v>2</v>
      </c>
    </row>
    <row r="4" spans="1:19" x14ac:dyDescent="0.25">
      <c r="A4">
        <v>100</v>
      </c>
      <c r="B4">
        <v>41</v>
      </c>
      <c r="C4">
        <v>41</v>
      </c>
      <c r="D4">
        <v>42</v>
      </c>
      <c r="E4">
        <v>0</v>
      </c>
      <c r="F4">
        <v>42</v>
      </c>
      <c r="G4">
        <v>24.29468362049932</v>
      </c>
      <c r="H4">
        <v>48.997694255453879</v>
      </c>
      <c r="I4">
        <v>47.071128056934953</v>
      </c>
      <c r="J4">
        <v>142.16001675358561</v>
      </c>
      <c r="K4">
        <v>40.698318561308604</v>
      </c>
      <c r="L4">
        <v>20.349159280654302</v>
      </c>
      <c r="M4">
        <v>45.145925028679684</v>
      </c>
      <c r="N4">
        <v>83.2</v>
      </c>
      <c r="O4">
        <v>0.52</v>
      </c>
      <c r="P4">
        <v>0.57999999999999996</v>
      </c>
      <c r="Q4">
        <v>17.073170731707318</v>
      </c>
      <c r="R4">
        <v>13.8</v>
      </c>
      <c r="S4">
        <v>3</v>
      </c>
    </row>
    <row r="5" spans="1:19" x14ac:dyDescent="0.25">
      <c r="A5">
        <v>100</v>
      </c>
      <c r="B5">
        <v>37</v>
      </c>
      <c r="C5">
        <v>40</v>
      </c>
      <c r="D5">
        <v>39</v>
      </c>
      <c r="E5">
        <v>0</v>
      </c>
      <c r="F5">
        <v>37</v>
      </c>
      <c r="G5">
        <v>26.386708826290899</v>
      </c>
      <c r="H5">
        <v>55.119147633527831</v>
      </c>
      <c r="I5">
        <v>56.45104023783199</v>
      </c>
      <c r="J5">
        <v>157.8335099426892</v>
      </c>
      <c r="K5">
        <v>42.952700749253012</v>
      </c>
      <c r="L5">
        <v>21.476350374626506</v>
      </c>
      <c r="M5">
        <v>45.467148153564558</v>
      </c>
      <c r="N5">
        <v>84.4</v>
      </c>
      <c r="O5">
        <v>0.47299999999999998</v>
      </c>
      <c r="P5">
        <v>0.52600000000000002</v>
      </c>
      <c r="Q5">
        <v>10</v>
      </c>
      <c r="R5">
        <v>8.6999999999999993</v>
      </c>
      <c r="S5">
        <v>4</v>
      </c>
    </row>
    <row r="6" spans="1:19" x14ac:dyDescent="0.25">
      <c r="A6">
        <v>100</v>
      </c>
      <c r="B6">
        <v>47</v>
      </c>
      <c r="C6">
        <v>47</v>
      </c>
      <c r="D6">
        <v>47</v>
      </c>
      <c r="E6">
        <v>0</v>
      </c>
      <c r="F6">
        <v>47</v>
      </c>
      <c r="G6">
        <v>22.443931991265814</v>
      </c>
      <c r="H6">
        <v>50.220026590266535</v>
      </c>
      <c r="I6">
        <v>47.211226172176232</v>
      </c>
      <c r="J6">
        <v>143.38837474184339</v>
      </c>
      <c r="K6">
        <v>37.646961812955226</v>
      </c>
      <c r="L6">
        <v>18.823480906477613</v>
      </c>
      <c r="M6">
        <v>44.907161665063725</v>
      </c>
      <c r="N6">
        <v>88.6</v>
      </c>
      <c r="O6">
        <v>0.46400000000000002</v>
      </c>
      <c r="P6">
        <v>0.42399999999999999</v>
      </c>
      <c r="Q6">
        <v>8.5106382978723403</v>
      </c>
      <c r="R6">
        <v>12.4</v>
      </c>
      <c r="S6">
        <v>5</v>
      </c>
    </row>
    <row r="7" spans="1:19" x14ac:dyDescent="0.25">
      <c r="A7">
        <v>100</v>
      </c>
      <c r="B7">
        <v>36</v>
      </c>
      <c r="C7">
        <v>36</v>
      </c>
      <c r="D7">
        <v>35</v>
      </c>
      <c r="E7">
        <v>0</v>
      </c>
      <c r="F7">
        <v>36</v>
      </c>
      <c r="G7">
        <v>27.513969588367249</v>
      </c>
      <c r="H7">
        <v>61.855024495838009</v>
      </c>
      <c r="I7">
        <v>57.131419299171931</v>
      </c>
      <c r="J7">
        <v>164.95033008043632</v>
      </c>
      <c r="K7">
        <v>45.317256750271703</v>
      </c>
      <c r="L7">
        <v>22.658628375135851</v>
      </c>
      <c r="M7">
        <v>45.557579205469182</v>
      </c>
      <c r="N7">
        <v>85.7</v>
      </c>
      <c r="O7">
        <v>0.52700000000000002</v>
      </c>
      <c r="P7">
        <v>0.42199999999999999</v>
      </c>
      <c r="Q7">
        <v>5.5555555555555554</v>
      </c>
      <c r="R7">
        <v>7.6</v>
      </c>
      <c r="S7">
        <v>6</v>
      </c>
    </row>
    <row r="8" spans="1:19" x14ac:dyDescent="0.25">
      <c r="A8">
        <v>100</v>
      </c>
      <c r="B8">
        <v>33</v>
      </c>
      <c r="C8">
        <v>34</v>
      </c>
      <c r="D8">
        <v>34</v>
      </c>
      <c r="E8">
        <v>0</v>
      </c>
      <c r="F8">
        <v>33</v>
      </c>
      <c r="G8">
        <v>30.51855232552694</v>
      </c>
      <c r="H8">
        <v>77.256650913693676</v>
      </c>
      <c r="I8">
        <v>63.891554077421674</v>
      </c>
      <c r="J8">
        <v>186.98732541309874</v>
      </c>
      <c r="K8">
        <v>48.263089569564613</v>
      </c>
      <c r="L8">
        <v>24.131544784782307</v>
      </c>
      <c r="M8">
        <v>45.557880108891176</v>
      </c>
      <c r="N8">
        <v>83.7</v>
      </c>
      <c r="O8">
        <v>0.91500000000000004</v>
      </c>
      <c r="P8">
        <v>0.43</v>
      </c>
      <c r="Q8">
        <v>5.882352941176471</v>
      </c>
      <c r="R8">
        <v>8.5</v>
      </c>
      <c r="S8">
        <v>7</v>
      </c>
    </row>
    <row r="9" spans="1:19" x14ac:dyDescent="0.25">
      <c r="A9">
        <v>100</v>
      </c>
      <c r="B9">
        <v>46</v>
      </c>
      <c r="C9">
        <v>47</v>
      </c>
      <c r="D9">
        <v>48</v>
      </c>
      <c r="E9">
        <v>0</v>
      </c>
      <c r="F9">
        <v>45</v>
      </c>
      <c r="G9">
        <v>21.215502099432729</v>
      </c>
      <c r="H9">
        <v>39.780774625676635</v>
      </c>
      <c r="I9">
        <v>34.640182628276612</v>
      </c>
      <c r="J9">
        <v>119.70845676717879</v>
      </c>
      <c r="K9">
        <v>36.57702845106359</v>
      </c>
      <c r="L9">
        <v>18.288514225531795</v>
      </c>
      <c r="M9">
        <v>44.727485857291065</v>
      </c>
      <c r="N9">
        <v>79.2</v>
      </c>
      <c r="O9">
        <v>0.186</v>
      </c>
      <c r="P9">
        <v>0.80600000000000005</v>
      </c>
      <c r="Q9">
        <v>2.1276595744680851</v>
      </c>
      <c r="R9">
        <v>17.100000000000001</v>
      </c>
      <c r="S9">
        <v>8</v>
      </c>
    </row>
    <row r="10" spans="1:19" x14ac:dyDescent="0.25">
      <c r="A10">
        <v>100</v>
      </c>
      <c r="B10">
        <v>46</v>
      </c>
      <c r="C10">
        <v>45</v>
      </c>
      <c r="D10">
        <v>42</v>
      </c>
      <c r="E10">
        <v>0</v>
      </c>
      <c r="F10">
        <v>53</v>
      </c>
      <c r="G10">
        <v>18.94754660069427</v>
      </c>
      <c r="H10">
        <v>55.384476057942912</v>
      </c>
      <c r="I10">
        <v>52.149752439106081</v>
      </c>
      <c r="J10">
        <v>152.92320114888884</v>
      </c>
      <c r="K10">
        <v>30.898956228907078</v>
      </c>
      <c r="L10">
        <v>15.449478114453539</v>
      </c>
      <c r="M10">
        <v>44.254570722833648</v>
      </c>
      <c r="N10">
        <v>85.8</v>
      </c>
      <c r="O10">
        <v>1.3069999999999999</v>
      </c>
      <c r="P10">
        <v>0.32200000000000001</v>
      </c>
      <c r="Q10">
        <v>13.333333333333334</v>
      </c>
      <c r="R10">
        <v>13.4</v>
      </c>
      <c r="S10">
        <v>9</v>
      </c>
    </row>
    <row r="11" spans="1:19" x14ac:dyDescent="0.25">
      <c r="A11">
        <v>100</v>
      </c>
      <c r="B11">
        <v>37</v>
      </c>
      <c r="C11">
        <v>39</v>
      </c>
      <c r="D11">
        <v>35</v>
      </c>
      <c r="E11">
        <v>0</v>
      </c>
      <c r="F11">
        <v>38</v>
      </c>
      <c r="G11">
        <v>26.430640447987706</v>
      </c>
      <c r="H11">
        <v>58.976279939532105</v>
      </c>
      <c r="I11">
        <v>54.270999949904841</v>
      </c>
      <c r="J11">
        <v>159.09579472022347</v>
      </c>
      <c r="K11">
        <v>42.730593948500115</v>
      </c>
      <c r="L11">
        <v>21.365296974250057</v>
      </c>
      <c r="M11">
        <v>45.018848940492632</v>
      </c>
      <c r="N11">
        <v>87.4</v>
      </c>
      <c r="O11">
        <v>0.56100000000000005</v>
      </c>
      <c r="P11">
        <v>0.46100000000000002</v>
      </c>
      <c r="Q11">
        <v>5.1282051282051286</v>
      </c>
      <c r="R11">
        <v>5.4</v>
      </c>
      <c r="S11">
        <v>10</v>
      </c>
    </row>
    <row r="12" spans="1:19" x14ac:dyDescent="0.25">
      <c r="A12">
        <v>100</v>
      </c>
      <c r="B12">
        <v>44</v>
      </c>
      <c r="C12">
        <v>45</v>
      </c>
      <c r="D12">
        <v>45</v>
      </c>
      <c r="E12">
        <v>0</v>
      </c>
      <c r="F12">
        <v>43</v>
      </c>
      <c r="G12">
        <v>23.397986669401721</v>
      </c>
      <c r="H12">
        <v>55.425610548533669</v>
      </c>
      <c r="I12">
        <v>49.631532678585629</v>
      </c>
      <c r="J12">
        <v>150.51492158698738</v>
      </c>
      <c r="K12">
        <v>36.767241408856592</v>
      </c>
      <c r="L12">
        <v>18.383620704428296</v>
      </c>
      <c r="M12">
        <v>45.112897970759967</v>
      </c>
      <c r="N12">
        <v>86.6</v>
      </c>
      <c r="O12">
        <v>0.36899999999999999</v>
      </c>
      <c r="P12">
        <v>0.53</v>
      </c>
      <c r="Q12">
        <v>2.2222222222222223</v>
      </c>
      <c r="R12">
        <v>13.4</v>
      </c>
      <c r="S12">
        <v>11</v>
      </c>
    </row>
    <row r="13" spans="1:19" x14ac:dyDescent="0.25">
      <c r="A13">
        <v>100</v>
      </c>
      <c r="B13">
        <v>35</v>
      </c>
      <c r="C13">
        <v>35</v>
      </c>
      <c r="D13">
        <v>34</v>
      </c>
      <c r="E13">
        <v>0</v>
      </c>
      <c r="F13">
        <v>36</v>
      </c>
      <c r="G13">
        <v>29.016249477857361</v>
      </c>
      <c r="H13">
        <v>65.281501765762883</v>
      </c>
      <c r="I13">
        <v>62.64044218738897</v>
      </c>
      <c r="J13">
        <v>173.73053332724243</v>
      </c>
      <c r="K13">
        <v>44.890130822207595</v>
      </c>
      <c r="L13">
        <v>22.445065411103798</v>
      </c>
      <c r="M13">
        <v>45.75401429705947</v>
      </c>
      <c r="N13">
        <v>80.5</v>
      </c>
      <c r="O13">
        <v>0.63600000000000001</v>
      </c>
      <c r="P13">
        <v>0.52200000000000002</v>
      </c>
      <c r="Q13">
        <v>0</v>
      </c>
      <c r="R13">
        <v>4.3</v>
      </c>
      <c r="S13">
        <v>12</v>
      </c>
    </row>
    <row r="14" spans="1:19" x14ac:dyDescent="0.25">
      <c r="A14">
        <v>100</v>
      </c>
      <c r="B14">
        <v>35</v>
      </c>
      <c r="C14">
        <v>33</v>
      </c>
      <c r="D14">
        <v>33</v>
      </c>
      <c r="E14">
        <v>0</v>
      </c>
      <c r="F14">
        <v>36</v>
      </c>
      <c r="G14">
        <v>27.719479826996441</v>
      </c>
      <c r="H14">
        <v>46.456589830558876</v>
      </c>
      <c r="I14">
        <v>38.868263770508221</v>
      </c>
      <c r="J14">
        <v>131.57617261873318</v>
      </c>
      <c r="K14">
        <v>45.550671845728786</v>
      </c>
      <c r="L14">
        <v>22.775335922864393</v>
      </c>
      <c r="M14">
        <v>45.235099284899739</v>
      </c>
      <c r="N14">
        <v>80.7</v>
      </c>
      <c r="O14">
        <v>0.19700000000000001</v>
      </c>
      <c r="P14">
        <v>0.88400000000000001</v>
      </c>
      <c r="Q14">
        <v>6.0606060606060606</v>
      </c>
      <c r="R14">
        <v>9.4</v>
      </c>
      <c r="S14">
        <v>13</v>
      </c>
    </row>
    <row r="15" spans="1:19" x14ac:dyDescent="0.25">
      <c r="A15">
        <v>100</v>
      </c>
      <c r="B15">
        <v>48</v>
      </c>
      <c r="C15">
        <v>48</v>
      </c>
      <c r="D15">
        <v>49</v>
      </c>
      <c r="E15">
        <v>0</v>
      </c>
      <c r="F15">
        <v>45</v>
      </c>
      <c r="G15">
        <v>22.398279744869452</v>
      </c>
      <c r="H15">
        <v>54.263237118053553</v>
      </c>
      <c r="I15">
        <v>48.428166666745689</v>
      </c>
      <c r="J15">
        <v>148.49654943715041</v>
      </c>
      <c r="K15">
        <v>35.71016398697261</v>
      </c>
      <c r="L15">
        <v>17.855081993486305</v>
      </c>
      <c r="M15">
        <v>44.775908565443522</v>
      </c>
      <c r="N15">
        <v>89.4</v>
      </c>
      <c r="O15">
        <v>0.60799999999999998</v>
      </c>
      <c r="P15">
        <v>0.40899999999999997</v>
      </c>
      <c r="Q15">
        <v>12.5</v>
      </c>
      <c r="R15">
        <v>14.4</v>
      </c>
      <c r="S15">
        <v>14</v>
      </c>
    </row>
    <row r="16" spans="1:19" x14ac:dyDescent="0.25">
      <c r="A16">
        <v>100</v>
      </c>
      <c r="B16">
        <v>56</v>
      </c>
      <c r="C16">
        <v>55</v>
      </c>
      <c r="D16">
        <v>55</v>
      </c>
      <c r="E16">
        <v>0</v>
      </c>
      <c r="F16">
        <v>57</v>
      </c>
      <c r="G16">
        <v>18.113945003486791</v>
      </c>
      <c r="H16">
        <v>50.082135785149212</v>
      </c>
      <c r="I16">
        <v>44.53783335744837</v>
      </c>
      <c r="J16">
        <v>140.64613637638965</v>
      </c>
      <c r="K16">
        <v>28.308095609821514</v>
      </c>
      <c r="L16">
        <v>14.154047804910757</v>
      </c>
      <c r="M16">
        <v>44.284257387314732</v>
      </c>
      <c r="N16">
        <v>91.8</v>
      </c>
      <c r="O16">
        <v>0.92900000000000005</v>
      </c>
      <c r="P16">
        <v>0.29899999999999999</v>
      </c>
      <c r="Q16">
        <v>12.727272727272727</v>
      </c>
      <c r="R16">
        <v>22.6</v>
      </c>
      <c r="S16">
        <v>15</v>
      </c>
    </row>
    <row r="17" spans="1:19" x14ac:dyDescent="0.25">
      <c r="A17">
        <v>100</v>
      </c>
      <c r="B17">
        <v>45</v>
      </c>
      <c r="C17">
        <v>45</v>
      </c>
      <c r="D17">
        <v>45</v>
      </c>
      <c r="E17">
        <v>0</v>
      </c>
      <c r="F17">
        <v>46</v>
      </c>
      <c r="G17">
        <v>21.947475230907639</v>
      </c>
      <c r="H17">
        <v>82.210674321011979</v>
      </c>
      <c r="I17">
        <v>51.807165085804201</v>
      </c>
      <c r="J17">
        <v>180.56762149249715</v>
      </c>
      <c r="K17">
        <v>33.941247868472409</v>
      </c>
      <c r="L17">
        <v>16.970623934236205</v>
      </c>
      <c r="M17">
        <v>44.594282808172515</v>
      </c>
      <c r="N17">
        <v>94.8</v>
      </c>
      <c r="O17">
        <v>1.988</v>
      </c>
      <c r="P17">
        <v>0.19700000000000001</v>
      </c>
      <c r="Q17">
        <v>11.111111111111111</v>
      </c>
      <c r="R17">
        <v>13.7</v>
      </c>
      <c r="S17">
        <v>16</v>
      </c>
    </row>
    <row r="18" spans="1:19" x14ac:dyDescent="0.25">
      <c r="A18">
        <v>100</v>
      </c>
      <c r="B18">
        <v>41</v>
      </c>
      <c r="C18">
        <v>41</v>
      </c>
      <c r="D18">
        <v>41</v>
      </c>
      <c r="E18">
        <v>0</v>
      </c>
      <c r="F18">
        <v>40</v>
      </c>
      <c r="G18">
        <v>24.486464936064195</v>
      </c>
      <c r="H18">
        <v>46.163390076601921</v>
      </c>
      <c r="I18">
        <v>40.880726857097549</v>
      </c>
      <c r="J18">
        <v>133.18119931255808</v>
      </c>
      <c r="K18">
        <v>40.22363670283643</v>
      </c>
      <c r="L18">
        <v>20.111818351418215</v>
      </c>
      <c r="M18">
        <v>44.992328291615806</v>
      </c>
      <c r="N18">
        <v>78.3</v>
      </c>
      <c r="O18">
        <v>0.35499999999999998</v>
      </c>
      <c r="P18">
        <v>0.753</v>
      </c>
      <c r="Q18">
        <v>12.195121951219512</v>
      </c>
      <c r="R18">
        <v>10.4</v>
      </c>
      <c r="S18">
        <v>17</v>
      </c>
    </row>
    <row r="19" spans="1:19" x14ac:dyDescent="0.25">
      <c r="A19">
        <v>100</v>
      </c>
      <c r="B19">
        <v>39</v>
      </c>
      <c r="C19">
        <v>37</v>
      </c>
      <c r="D19">
        <v>38</v>
      </c>
      <c r="E19">
        <v>0</v>
      </c>
      <c r="F19">
        <v>35</v>
      </c>
      <c r="G19">
        <v>28.811133726715315</v>
      </c>
      <c r="H19">
        <v>71.343077166936141</v>
      </c>
      <c r="I19">
        <v>50.193038911685058</v>
      </c>
      <c r="J19">
        <v>167.90178074775221</v>
      </c>
      <c r="K19">
        <v>43.673392409529221</v>
      </c>
      <c r="L19">
        <v>21.83669620476461</v>
      </c>
      <c r="M19">
        <v>45.411912134697076</v>
      </c>
      <c r="N19">
        <v>83.2</v>
      </c>
      <c r="O19">
        <v>0.67700000000000005</v>
      </c>
      <c r="P19">
        <v>0.41699999999999998</v>
      </c>
      <c r="Q19">
        <v>8.1081081081081088</v>
      </c>
      <c r="R19">
        <v>10.9</v>
      </c>
      <c r="S19">
        <v>18</v>
      </c>
    </row>
    <row r="20" spans="1:19" x14ac:dyDescent="0.25">
      <c r="A20">
        <v>100</v>
      </c>
      <c r="B20">
        <v>39</v>
      </c>
      <c r="C20">
        <v>41</v>
      </c>
      <c r="D20">
        <v>38</v>
      </c>
      <c r="E20">
        <v>0</v>
      </c>
      <c r="F20">
        <v>37</v>
      </c>
      <c r="G20">
        <v>28.907152654578734</v>
      </c>
      <c r="H20">
        <v>101.24372866481204</v>
      </c>
      <c r="I20">
        <v>67.532028804320646</v>
      </c>
      <c r="J20">
        <v>214.74295243128367</v>
      </c>
      <c r="K20">
        <v>43.720930120959956</v>
      </c>
      <c r="L20">
        <v>21.860465060479978</v>
      </c>
      <c r="M20">
        <v>45.362382350842175</v>
      </c>
      <c r="N20">
        <v>88.2</v>
      </c>
      <c r="O20">
        <v>1.8220000000000001</v>
      </c>
      <c r="P20">
        <v>0.153</v>
      </c>
      <c r="Q20">
        <v>7.3170731707317076</v>
      </c>
      <c r="R20">
        <v>9.6999999999999993</v>
      </c>
      <c r="S20">
        <v>19</v>
      </c>
    </row>
    <row r="21" spans="1:19" x14ac:dyDescent="0.25">
      <c r="A21">
        <v>100</v>
      </c>
      <c r="B21">
        <v>44</v>
      </c>
      <c r="C21">
        <v>43</v>
      </c>
      <c r="D21">
        <v>43</v>
      </c>
      <c r="E21">
        <v>0</v>
      </c>
      <c r="F21">
        <v>45</v>
      </c>
      <c r="G21">
        <v>22.513756400095346</v>
      </c>
      <c r="H21">
        <v>43.829753442826821</v>
      </c>
      <c r="I21">
        <v>43.012105683591706</v>
      </c>
      <c r="J21">
        <v>132.12366291106648</v>
      </c>
      <c r="K21">
        <v>35.289092542991831</v>
      </c>
      <c r="L21">
        <v>17.644546271495916</v>
      </c>
      <c r="M21">
        <v>44.907126997149476</v>
      </c>
      <c r="N21">
        <v>83.98398398398399</v>
      </c>
      <c r="O21">
        <v>0.27427427427427425</v>
      </c>
      <c r="P21">
        <v>0.64964964964964966</v>
      </c>
      <c r="Q21">
        <v>6.9767441860465116</v>
      </c>
      <c r="R21">
        <v>13.413413413413414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0DE-C814-4994-9B72-5904644EA08B}">
  <dimension ref="A1:S21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49</v>
      </c>
      <c r="C3">
        <v>48</v>
      </c>
      <c r="D3">
        <v>47</v>
      </c>
      <c r="E3">
        <v>0</v>
      </c>
      <c r="F3">
        <v>50</v>
      </c>
      <c r="G3">
        <v>19.932549353396748</v>
      </c>
      <c r="H3">
        <v>58.41170049585282</v>
      </c>
      <c r="I3">
        <v>42.981822366492217</v>
      </c>
      <c r="J3">
        <v>147.35552121572047</v>
      </c>
      <c r="K3">
        <v>31.481948463304931</v>
      </c>
      <c r="L3">
        <v>15.740974231652466</v>
      </c>
      <c r="M3">
        <v>44.481765743794128</v>
      </c>
      <c r="N3">
        <v>84.5</v>
      </c>
      <c r="O3">
        <v>1.538</v>
      </c>
      <c r="P3">
        <v>0.51100000000000001</v>
      </c>
      <c r="Q3">
        <v>18.75</v>
      </c>
      <c r="R3">
        <v>19.8</v>
      </c>
      <c r="S3">
        <v>2</v>
      </c>
    </row>
    <row r="4" spans="1:19" x14ac:dyDescent="0.25">
      <c r="A4">
        <v>100</v>
      </c>
      <c r="B4">
        <v>45</v>
      </c>
      <c r="C4">
        <v>45</v>
      </c>
      <c r="D4">
        <v>41</v>
      </c>
      <c r="E4">
        <v>0</v>
      </c>
      <c r="F4">
        <v>45</v>
      </c>
      <c r="G4">
        <v>22.444828378917279</v>
      </c>
      <c r="H4">
        <v>44.22104225879837</v>
      </c>
      <c r="I4">
        <v>44.860829161067116</v>
      </c>
      <c r="J4">
        <v>135.03080805975515</v>
      </c>
      <c r="K4">
        <v>35.955179140539173</v>
      </c>
      <c r="L4">
        <v>17.977589570269586</v>
      </c>
      <c r="M4">
        <v>45.108283804420829</v>
      </c>
      <c r="N4">
        <v>83.7</v>
      </c>
      <c r="O4">
        <v>0.26900000000000002</v>
      </c>
      <c r="P4">
        <v>0.69399999999999995</v>
      </c>
      <c r="Q4">
        <v>6.666666666666667</v>
      </c>
      <c r="R4">
        <v>8</v>
      </c>
      <c r="S4">
        <v>3</v>
      </c>
    </row>
    <row r="5" spans="1:19" x14ac:dyDescent="0.25">
      <c r="A5">
        <v>100</v>
      </c>
      <c r="B5">
        <v>47</v>
      </c>
      <c r="C5">
        <v>47</v>
      </c>
      <c r="D5">
        <v>44</v>
      </c>
      <c r="E5">
        <v>0</v>
      </c>
      <c r="F5">
        <v>46</v>
      </c>
      <c r="G5">
        <v>20.416313962615344</v>
      </c>
      <c r="H5">
        <v>39.718549571143825</v>
      </c>
      <c r="I5">
        <v>35.243629955408984</v>
      </c>
      <c r="J5">
        <v>120.68802493808012</v>
      </c>
      <c r="K5">
        <v>34.938158346406283</v>
      </c>
      <c r="L5">
        <v>17.469079173203141</v>
      </c>
      <c r="M5">
        <v>44.675579347330647</v>
      </c>
      <c r="N5">
        <v>84.2</v>
      </c>
      <c r="O5">
        <v>0.34399999999999997</v>
      </c>
      <c r="P5">
        <v>0.88800000000000001</v>
      </c>
      <c r="Q5">
        <v>10.638297872340425</v>
      </c>
      <c r="R5">
        <v>14.2</v>
      </c>
      <c r="S5">
        <v>4</v>
      </c>
    </row>
    <row r="6" spans="1:19" x14ac:dyDescent="0.25">
      <c r="A6">
        <v>100</v>
      </c>
      <c r="B6">
        <v>36</v>
      </c>
      <c r="C6">
        <v>36</v>
      </c>
      <c r="D6">
        <v>35</v>
      </c>
      <c r="E6">
        <v>0</v>
      </c>
      <c r="F6">
        <v>36</v>
      </c>
      <c r="G6">
        <v>27.513969588367249</v>
      </c>
      <c r="H6">
        <v>61.855024495838009</v>
      </c>
      <c r="I6">
        <v>57.131419299171931</v>
      </c>
      <c r="J6">
        <v>164.95033008043632</v>
      </c>
      <c r="K6">
        <v>45.317256750271703</v>
      </c>
      <c r="L6">
        <v>22.658628375135851</v>
      </c>
      <c r="M6">
        <v>45.557579205469182</v>
      </c>
      <c r="N6">
        <v>85.7</v>
      </c>
      <c r="O6">
        <v>0.52700000000000002</v>
      </c>
      <c r="P6">
        <v>0.42199999999999999</v>
      </c>
      <c r="Q6">
        <v>5.5555555555555554</v>
      </c>
      <c r="R6">
        <v>7.6</v>
      </c>
      <c r="S6">
        <v>5</v>
      </c>
    </row>
    <row r="7" spans="1:19" x14ac:dyDescent="0.25">
      <c r="A7">
        <v>100</v>
      </c>
      <c r="B7">
        <v>41</v>
      </c>
      <c r="C7">
        <v>40</v>
      </c>
      <c r="D7">
        <v>40</v>
      </c>
      <c r="E7">
        <v>0</v>
      </c>
      <c r="F7">
        <v>41</v>
      </c>
      <c r="G7">
        <v>25.015199043574668</v>
      </c>
      <c r="H7">
        <v>49.823349771613358</v>
      </c>
      <c r="I7">
        <v>45.001221199879637</v>
      </c>
      <c r="J7">
        <v>140.94313658111167</v>
      </c>
      <c r="K7">
        <v>37.595954079333289</v>
      </c>
      <c r="L7">
        <v>18.797977039666645</v>
      </c>
      <c r="M7">
        <v>45.040128525638629</v>
      </c>
      <c r="N7">
        <v>85.1</v>
      </c>
      <c r="O7">
        <v>0.35</v>
      </c>
      <c r="P7">
        <v>0.623</v>
      </c>
      <c r="Q7">
        <v>10</v>
      </c>
      <c r="R7">
        <v>10.199999999999999</v>
      </c>
      <c r="S7">
        <v>6</v>
      </c>
    </row>
    <row r="8" spans="1:19" x14ac:dyDescent="0.25">
      <c r="A8">
        <v>100</v>
      </c>
      <c r="B8">
        <v>47</v>
      </c>
      <c r="C8">
        <v>46</v>
      </c>
      <c r="D8">
        <v>48</v>
      </c>
      <c r="E8">
        <v>0</v>
      </c>
      <c r="F8">
        <v>45</v>
      </c>
      <c r="G8">
        <v>22.633850053835872</v>
      </c>
      <c r="H8">
        <v>70.153141765231723</v>
      </c>
      <c r="I8">
        <v>42.89855570698743</v>
      </c>
      <c r="J8">
        <v>158.63410728158792</v>
      </c>
      <c r="K8">
        <v>35.706310197150266</v>
      </c>
      <c r="L8">
        <v>17.853155098575133</v>
      </c>
      <c r="M8">
        <v>44.529394289188765</v>
      </c>
      <c r="N8">
        <v>85.5</v>
      </c>
      <c r="O8">
        <v>1.415</v>
      </c>
      <c r="P8">
        <v>0.44500000000000001</v>
      </c>
      <c r="Q8">
        <v>21.739130434782609</v>
      </c>
      <c r="R8">
        <v>23.6</v>
      </c>
      <c r="S8">
        <v>7</v>
      </c>
    </row>
    <row r="9" spans="1:19" x14ac:dyDescent="0.25">
      <c r="A9">
        <v>100</v>
      </c>
      <c r="B9">
        <v>50</v>
      </c>
      <c r="C9">
        <v>52</v>
      </c>
      <c r="D9">
        <v>56</v>
      </c>
      <c r="E9">
        <v>0</v>
      </c>
      <c r="F9">
        <v>47</v>
      </c>
      <c r="G9">
        <v>20.340849010062961</v>
      </c>
      <c r="H9">
        <v>123.81064878592393</v>
      </c>
      <c r="I9">
        <v>43.370046893399639</v>
      </c>
      <c r="J9">
        <v>213.47966833515628</v>
      </c>
      <c r="K9">
        <v>33.948619019697148</v>
      </c>
      <c r="L9">
        <v>16.974309509848574</v>
      </c>
      <c r="M9">
        <v>44.710926278531232</v>
      </c>
      <c r="N9">
        <v>91.7</v>
      </c>
      <c r="O9">
        <v>3.8759999999999999</v>
      </c>
      <c r="P9">
        <v>0.14799999999999999</v>
      </c>
      <c r="Q9">
        <v>21.153846153846153</v>
      </c>
      <c r="R9">
        <v>20.399999999999999</v>
      </c>
      <c r="S9">
        <v>8</v>
      </c>
    </row>
    <row r="10" spans="1:19" x14ac:dyDescent="0.25">
      <c r="A10">
        <v>100</v>
      </c>
      <c r="B10">
        <v>44</v>
      </c>
      <c r="C10">
        <v>45</v>
      </c>
      <c r="D10">
        <v>45</v>
      </c>
      <c r="E10">
        <v>0</v>
      </c>
      <c r="F10">
        <v>43</v>
      </c>
      <c r="G10">
        <v>23.397986669401721</v>
      </c>
      <c r="H10">
        <v>55.425610548533669</v>
      </c>
      <c r="I10">
        <v>49.631532678585629</v>
      </c>
      <c r="J10">
        <v>150.51492158698738</v>
      </c>
      <c r="K10">
        <v>36.767241408856592</v>
      </c>
      <c r="L10">
        <v>18.383620704428296</v>
      </c>
      <c r="M10">
        <v>45.112897970759967</v>
      </c>
      <c r="N10">
        <v>86.6</v>
      </c>
      <c r="O10">
        <v>0.36899999999999999</v>
      </c>
      <c r="P10">
        <v>0.53</v>
      </c>
      <c r="Q10">
        <v>2.2222222222222223</v>
      </c>
      <c r="R10">
        <v>13.4</v>
      </c>
      <c r="S10">
        <v>9</v>
      </c>
    </row>
    <row r="11" spans="1:19" x14ac:dyDescent="0.25">
      <c r="A11">
        <v>100</v>
      </c>
      <c r="B11">
        <v>41</v>
      </c>
      <c r="C11">
        <v>43</v>
      </c>
      <c r="D11">
        <v>43</v>
      </c>
      <c r="E11">
        <v>0</v>
      </c>
      <c r="F11">
        <v>40</v>
      </c>
      <c r="G11">
        <v>24.961254546762632</v>
      </c>
      <c r="H11">
        <v>50.395348866493507</v>
      </c>
      <c r="I11">
        <v>49.384602592833311</v>
      </c>
      <c r="J11">
        <v>144.98701262166034</v>
      </c>
      <c r="K11">
        <v>39.838446485205068</v>
      </c>
      <c r="L11">
        <v>19.919223242602534</v>
      </c>
      <c r="M11">
        <v>45.207693722568266</v>
      </c>
      <c r="N11">
        <v>82.8</v>
      </c>
      <c r="O11">
        <v>0.39</v>
      </c>
      <c r="P11">
        <v>0.61199999999999999</v>
      </c>
      <c r="Q11">
        <v>4.6511627906976747</v>
      </c>
      <c r="R11">
        <v>5.4</v>
      </c>
      <c r="S11">
        <v>10</v>
      </c>
    </row>
    <row r="12" spans="1:19" x14ac:dyDescent="0.25">
      <c r="A12">
        <v>100</v>
      </c>
      <c r="B12">
        <v>43</v>
      </c>
      <c r="C12">
        <v>42</v>
      </c>
      <c r="D12">
        <v>40</v>
      </c>
      <c r="E12">
        <v>0</v>
      </c>
      <c r="F12">
        <v>42</v>
      </c>
      <c r="G12">
        <v>23.229304255045822</v>
      </c>
      <c r="H12">
        <v>49.358433277917541</v>
      </c>
      <c r="I12">
        <v>45.360623741959351</v>
      </c>
      <c r="J12">
        <v>140.09537374700557</v>
      </c>
      <c r="K12">
        <v>39.249035040781656</v>
      </c>
      <c r="L12">
        <v>19.624517520390828</v>
      </c>
      <c r="M12">
        <v>45.175384965438738</v>
      </c>
      <c r="N12">
        <v>85.9</v>
      </c>
      <c r="O12">
        <v>0.3</v>
      </c>
      <c r="P12">
        <v>0.65700000000000003</v>
      </c>
      <c r="Q12">
        <v>4.7619047619047619</v>
      </c>
      <c r="R12">
        <v>11</v>
      </c>
      <c r="S12">
        <v>11</v>
      </c>
    </row>
    <row r="13" spans="1:19" x14ac:dyDescent="0.25">
      <c r="A13">
        <v>100</v>
      </c>
      <c r="B13">
        <v>50</v>
      </c>
      <c r="C13">
        <v>47</v>
      </c>
      <c r="D13">
        <v>47</v>
      </c>
      <c r="E13">
        <v>0</v>
      </c>
      <c r="F13">
        <v>49</v>
      </c>
      <c r="G13">
        <v>19.71559673219868</v>
      </c>
      <c r="H13">
        <v>81.722093403187827</v>
      </c>
      <c r="I13">
        <v>49.312407387997503</v>
      </c>
      <c r="J13">
        <v>176.78116424788055</v>
      </c>
      <c r="K13">
        <v>31.460656904151403</v>
      </c>
      <c r="L13">
        <v>15.730328452075701</v>
      </c>
      <c r="M13">
        <v>44.418979426859622</v>
      </c>
      <c r="N13">
        <v>92.2</v>
      </c>
      <c r="O13">
        <v>2.5870000000000002</v>
      </c>
      <c r="P13">
        <v>0.19600000000000001</v>
      </c>
      <c r="Q13">
        <v>19.148936170212767</v>
      </c>
      <c r="R13">
        <v>17.899999999999999</v>
      </c>
      <c r="S13">
        <v>12</v>
      </c>
    </row>
    <row r="14" spans="1:19" x14ac:dyDescent="0.25">
      <c r="A14">
        <v>100</v>
      </c>
      <c r="B14">
        <v>45</v>
      </c>
      <c r="C14">
        <v>45</v>
      </c>
      <c r="D14">
        <v>45</v>
      </c>
      <c r="E14">
        <v>0</v>
      </c>
      <c r="F14">
        <v>46</v>
      </c>
      <c r="G14">
        <v>21.947475230907639</v>
      </c>
      <c r="H14">
        <v>82.210674321011979</v>
      </c>
      <c r="I14">
        <v>51.807165085804201</v>
      </c>
      <c r="J14">
        <v>180.56762149249715</v>
      </c>
      <c r="K14">
        <v>33.941247868472409</v>
      </c>
      <c r="L14">
        <v>16.970623934236205</v>
      </c>
      <c r="M14">
        <v>44.594282808172515</v>
      </c>
      <c r="N14">
        <v>94.8</v>
      </c>
      <c r="O14">
        <v>1.988</v>
      </c>
      <c r="P14">
        <v>0.19700000000000001</v>
      </c>
      <c r="Q14">
        <v>11.111111111111111</v>
      </c>
      <c r="R14">
        <v>13.7</v>
      </c>
      <c r="S14">
        <v>13</v>
      </c>
    </row>
    <row r="15" spans="1:19" x14ac:dyDescent="0.25">
      <c r="A15">
        <v>100</v>
      </c>
      <c r="B15">
        <v>37</v>
      </c>
      <c r="C15">
        <v>37</v>
      </c>
      <c r="D15">
        <v>35</v>
      </c>
      <c r="E15">
        <v>0</v>
      </c>
      <c r="F15">
        <v>37</v>
      </c>
      <c r="G15">
        <v>27.885965370466355</v>
      </c>
      <c r="H15">
        <v>52.512594802997356</v>
      </c>
      <c r="I15">
        <v>46.329128247113218</v>
      </c>
      <c r="J15">
        <v>144.26715865397293</v>
      </c>
      <c r="K15">
        <v>41.424169068438019</v>
      </c>
      <c r="L15">
        <v>20.712084534219009</v>
      </c>
      <c r="M15">
        <v>45.094613985087861</v>
      </c>
      <c r="N15">
        <v>82.7</v>
      </c>
      <c r="O15">
        <v>0.40300000000000002</v>
      </c>
      <c r="P15">
        <v>0.67100000000000004</v>
      </c>
      <c r="Q15">
        <v>5.4054054054054053</v>
      </c>
      <c r="R15">
        <v>6.5</v>
      </c>
      <c r="S15">
        <v>14</v>
      </c>
    </row>
    <row r="16" spans="1:19" x14ac:dyDescent="0.25">
      <c r="A16">
        <v>100</v>
      </c>
      <c r="B16">
        <v>44</v>
      </c>
      <c r="C16">
        <v>43</v>
      </c>
      <c r="D16">
        <v>41</v>
      </c>
      <c r="E16">
        <v>0</v>
      </c>
      <c r="F16">
        <v>44</v>
      </c>
      <c r="G16">
        <v>23.310278720607855</v>
      </c>
      <c r="H16">
        <v>55.080944698376697</v>
      </c>
      <c r="I16">
        <v>49.786623972179171</v>
      </c>
      <c r="J16">
        <v>151.28530700176475</v>
      </c>
      <c r="K16">
        <v>36.282799092859669</v>
      </c>
      <c r="L16">
        <v>18.141399546429835</v>
      </c>
      <c r="M16">
        <v>45.062025119198715</v>
      </c>
      <c r="N16">
        <v>89.5</v>
      </c>
      <c r="O16">
        <v>0.628</v>
      </c>
      <c r="P16">
        <v>0.40799999999999997</v>
      </c>
      <c r="Q16">
        <v>11.627906976744185</v>
      </c>
      <c r="R16">
        <v>10.4</v>
      </c>
      <c r="S16">
        <v>15</v>
      </c>
    </row>
    <row r="17" spans="1:19" x14ac:dyDescent="0.25">
      <c r="A17">
        <v>100</v>
      </c>
      <c r="B17">
        <v>49</v>
      </c>
      <c r="C17">
        <v>52</v>
      </c>
      <c r="D17">
        <v>50</v>
      </c>
      <c r="E17">
        <v>0</v>
      </c>
      <c r="F17">
        <v>47</v>
      </c>
      <c r="G17">
        <v>20.989956502771381</v>
      </c>
      <c r="H17">
        <v>49.649462316520804</v>
      </c>
      <c r="I17">
        <v>47.406842261796122</v>
      </c>
      <c r="J17">
        <v>142.73483577543783</v>
      </c>
      <c r="K17">
        <v>34.322021942518809</v>
      </c>
      <c r="L17">
        <v>17.161010971259405</v>
      </c>
      <c r="M17">
        <v>44.798409455892632</v>
      </c>
      <c r="N17">
        <v>87.1</v>
      </c>
      <c r="O17">
        <v>0.61699999999999999</v>
      </c>
      <c r="P17">
        <v>0.443</v>
      </c>
      <c r="Q17">
        <v>9.615384615384615</v>
      </c>
      <c r="R17">
        <v>21.5</v>
      </c>
      <c r="S17">
        <v>16</v>
      </c>
    </row>
    <row r="18" spans="1:19" x14ac:dyDescent="0.25">
      <c r="A18">
        <v>100</v>
      </c>
      <c r="B18">
        <v>43</v>
      </c>
      <c r="C18">
        <v>45</v>
      </c>
      <c r="D18">
        <v>45</v>
      </c>
      <c r="E18">
        <v>0</v>
      </c>
      <c r="F18">
        <v>42</v>
      </c>
      <c r="G18">
        <v>23.313432768693058</v>
      </c>
      <c r="H18">
        <v>54.021864240007645</v>
      </c>
      <c r="I18">
        <v>44.606750831004398</v>
      </c>
      <c r="J18">
        <v>144.24677529740083</v>
      </c>
      <c r="K18">
        <v>37.887370698593521</v>
      </c>
      <c r="L18">
        <v>18.943685349296761</v>
      </c>
      <c r="M18">
        <v>45.1335319863161</v>
      </c>
      <c r="N18">
        <v>85.2</v>
      </c>
      <c r="O18">
        <v>0.65900000000000003</v>
      </c>
      <c r="P18">
        <v>0.53400000000000003</v>
      </c>
      <c r="Q18">
        <v>8.8888888888888893</v>
      </c>
      <c r="R18">
        <v>11</v>
      </c>
      <c r="S18">
        <v>17</v>
      </c>
    </row>
    <row r="19" spans="1:19" x14ac:dyDescent="0.25">
      <c r="A19">
        <v>100</v>
      </c>
      <c r="B19">
        <v>37</v>
      </c>
      <c r="C19">
        <v>39</v>
      </c>
      <c r="D19">
        <v>40</v>
      </c>
      <c r="E19">
        <v>0</v>
      </c>
      <c r="F19">
        <v>37</v>
      </c>
      <c r="G19">
        <v>25.531830877702529</v>
      </c>
      <c r="H19">
        <v>42.755542857363977</v>
      </c>
      <c r="I19">
        <v>34.893573936993924</v>
      </c>
      <c r="J19">
        <v>123.61545265330533</v>
      </c>
      <c r="K19">
        <v>43.061556492876065</v>
      </c>
      <c r="L19">
        <v>21.530778246438032</v>
      </c>
      <c r="M19">
        <v>45.242411537302708</v>
      </c>
      <c r="N19">
        <v>83.6</v>
      </c>
      <c r="O19">
        <v>6.7000000000000004E-2</v>
      </c>
      <c r="P19">
        <v>0.97499999999999998</v>
      </c>
      <c r="Q19">
        <v>7.6923076923076925</v>
      </c>
      <c r="R19">
        <v>10.3</v>
      </c>
      <c r="S19">
        <v>18</v>
      </c>
    </row>
    <row r="20" spans="1:19" x14ac:dyDescent="0.25">
      <c r="A20">
        <v>100</v>
      </c>
      <c r="B20">
        <v>36</v>
      </c>
      <c r="C20">
        <v>32</v>
      </c>
      <c r="D20">
        <v>32</v>
      </c>
      <c r="E20">
        <v>0</v>
      </c>
      <c r="F20">
        <v>36</v>
      </c>
      <c r="G20">
        <v>26.488123109636543</v>
      </c>
      <c r="H20">
        <v>60.815203034092519</v>
      </c>
      <c r="I20">
        <v>59.591183109972917</v>
      </c>
      <c r="J20">
        <v>166.38778108117367</v>
      </c>
      <c r="K20">
        <v>46.231799185371734</v>
      </c>
      <c r="L20">
        <v>23.115899592685867</v>
      </c>
      <c r="M20">
        <v>45.305488232326411</v>
      </c>
      <c r="N20">
        <v>76.8</v>
      </c>
      <c r="O20">
        <v>0.78100000000000003</v>
      </c>
      <c r="P20">
        <v>0.50800000000000001</v>
      </c>
      <c r="Q20">
        <v>6.25</v>
      </c>
      <c r="R20">
        <v>8.9</v>
      </c>
      <c r="S20">
        <v>19</v>
      </c>
    </row>
    <row r="21" spans="1:19" x14ac:dyDescent="0.25">
      <c r="A21">
        <v>100</v>
      </c>
      <c r="B21">
        <v>39</v>
      </c>
      <c r="C21">
        <v>38</v>
      </c>
      <c r="D21">
        <v>39</v>
      </c>
      <c r="E21">
        <v>0</v>
      </c>
      <c r="F21">
        <v>37</v>
      </c>
      <c r="G21">
        <v>26.018648850355937</v>
      </c>
      <c r="H21">
        <v>64.197251813830988</v>
      </c>
      <c r="I21">
        <v>49.430629801952868</v>
      </c>
      <c r="J21">
        <v>159.78815964844193</v>
      </c>
      <c r="K21">
        <v>46.300504112431824</v>
      </c>
      <c r="L21">
        <v>23.150252056215912</v>
      </c>
      <c r="M21">
        <v>45.184464122763309</v>
      </c>
      <c r="N21">
        <v>79.87987987987988</v>
      </c>
      <c r="O21">
        <v>1.0160160160160161</v>
      </c>
      <c r="P21">
        <v>0.54554554554554557</v>
      </c>
      <c r="Q21">
        <v>18.421052631578949</v>
      </c>
      <c r="R21">
        <v>12.512512512512513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3509-F8A5-4315-8ACC-C89A11AD25C3}">
  <dimension ref="A1:S21"/>
  <sheetViews>
    <sheetView workbookViewId="0">
      <selection activeCell="I14" sqref="I14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41</v>
      </c>
      <c r="C3">
        <v>44</v>
      </c>
      <c r="D3">
        <v>46</v>
      </c>
      <c r="E3">
        <v>0</v>
      </c>
      <c r="F3">
        <v>40</v>
      </c>
      <c r="G3">
        <v>25.175634520591267</v>
      </c>
      <c r="H3">
        <v>50.759738145910177</v>
      </c>
      <c r="I3">
        <v>39.727937190483573</v>
      </c>
      <c r="J3">
        <v>136.2695955785569</v>
      </c>
      <c r="K3">
        <v>39.961746302054785</v>
      </c>
      <c r="L3">
        <v>19.980873151027392</v>
      </c>
      <c r="M3">
        <v>45.122112758221533</v>
      </c>
      <c r="N3">
        <v>85.2</v>
      </c>
      <c r="O3">
        <v>0.30599999999999999</v>
      </c>
      <c r="P3">
        <v>0.74099999999999999</v>
      </c>
      <c r="Q3">
        <v>13.636363636363637</v>
      </c>
      <c r="R3">
        <v>14.1</v>
      </c>
      <c r="S3">
        <v>2</v>
      </c>
    </row>
    <row r="4" spans="1:19" x14ac:dyDescent="0.25">
      <c r="A4">
        <v>100</v>
      </c>
      <c r="B4">
        <v>37</v>
      </c>
      <c r="C4">
        <v>40</v>
      </c>
      <c r="D4">
        <v>39</v>
      </c>
      <c r="E4">
        <v>0</v>
      </c>
      <c r="F4">
        <v>37</v>
      </c>
      <c r="G4">
        <v>26.386708826290899</v>
      </c>
      <c r="H4">
        <v>55.119147633527831</v>
      </c>
      <c r="I4">
        <v>56.45104023783199</v>
      </c>
      <c r="J4">
        <v>157.8335099426892</v>
      </c>
      <c r="K4">
        <v>42.952700749253012</v>
      </c>
      <c r="L4">
        <v>21.476350374626506</v>
      </c>
      <c r="M4">
        <v>45.467148153564558</v>
      </c>
      <c r="N4">
        <v>84.4</v>
      </c>
      <c r="O4">
        <v>0.47299999999999998</v>
      </c>
      <c r="P4">
        <v>0.52600000000000002</v>
      </c>
      <c r="Q4">
        <v>10</v>
      </c>
      <c r="R4">
        <v>8.6999999999999993</v>
      </c>
      <c r="S4">
        <v>3</v>
      </c>
    </row>
    <row r="5" spans="1:19" x14ac:dyDescent="0.25">
      <c r="A5">
        <v>100</v>
      </c>
      <c r="B5">
        <v>40</v>
      </c>
      <c r="C5">
        <v>39</v>
      </c>
      <c r="D5">
        <v>37</v>
      </c>
      <c r="E5">
        <v>0</v>
      </c>
      <c r="F5">
        <v>43</v>
      </c>
      <c r="G5">
        <v>23.99982759548449</v>
      </c>
      <c r="H5">
        <v>102.13400491497335</v>
      </c>
      <c r="I5">
        <v>63.418907573725186</v>
      </c>
      <c r="J5">
        <v>211.51107976221309</v>
      </c>
      <c r="K5">
        <v>36.177786839647588</v>
      </c>
      <c r="L5">
        <v>18.088893419823794</v>
      </c>
      <c r="M5">
        <v>44.68767368809479</v>
      </c>
      <c r="N5">
        <v>87.2</v>
      </c>
      <c r="O5">
        <v>2.5139999999999998</v>
      </c>
      <c r="P5">
        <v>0.20699999999999999</v>
      </c>
      <c r="Q5">
        <v>10.256410256410257</v>
      </c>
      <c r="R5">
        <v>14.9</v>
      </c>
      <c r="S5">
        <v>4</v>
      </c>
    </row>
    <row r="6" spans="1:19" x14ac:dyDescent="0.25">
      <c r="A6">
        <v>100</v>
      </c>
      <c r="B6">
        <v>33</v>
      </c>
      <c r="C6">
        <v>34</v>
      </c>
      <c r="D6">
        <v>34</v>
      </c>
      <c r="E6">
        <v>0</v>
      </c>
      <c r="F6">
        <v>33</v>
      </c>
      <c r="G6">
        <v>30.51855232552694</v>
      </c>
      <c r="H6">
        <v>77.256650913693676</v>
      </c>
      <c r="I6">
        <v>63.891554077421674</v>
      </c>
      <c r="J6">
        <v>186.98732541309874</v>
      </c>
      <c r="K6">
        <v>48.263089569564613</v>
      </c>
      <c r="L6">
        <v>24.131544784782307</v>
      </c>
      <c r="M6">
        <v>45.557880108891176</v>
      </c>
      <c r="N6">
        <v>83.7</v>
      </c>
      <c r="O6">
        <v>0.91500000000000004</v>
      </c>
      <c r="P6">
        <v>0.43</v>
      </c>
      <c r="Q6">
        <v>5.882352941176471</v>
      </c>
      <c r="R6">
        <v>8.5</v>
      </c>
      <c r="S6">
        <v>5</v>
      </c>
    </row>
    <row r="7" spans="1:19" x14ac:dyDescent="0.25">
      <c r="A7">
        <v>100</v>
      </c>
      <c r="B7">
        <v>47</v>
      </c>
      <c r="C7">
        <v>46</v>
      </c>
      <c r="D7">
        <v>48</v>
      </c>
      <c r="E7">
        <v>0</v>
      </c>
      <c r="F7">
        <v>45</v>
      </c>
      <c r="G7">
        <v>22.633850053835872</v>
      </c>
      <c r="H7">
        <v>70.153141765231723</v>
      </c>
      <c r="I7">
        <v>42.89855570698743</v>
      </c>
      <c r="J7">
        <v>158.63410728158792</v>
      </c>
      <c r="K7">
        <v>35.706310197150266</v>
      </c>
      <c r="L7">
        <v>17.853155098575133</v>
      </c>
      <c r="M7">
        <v>44.529394289188765</v>
      </c>
      <c r="N7">
        <v>85.5</v>
      </c>
      <c r="O7">
        <v>1.415</v>
      </c>
      <c r="P7">
        <v>0.44500000000000001</v>
      </c>
      <c r="Q7">
        <v>21.739130434782609</v>
      </c>
      <c r="R7">
        <v>23.6</v>
      </c>
      <c r="S7">
        <v>6</v>
      </c>
    </row>
    <row r="8" spans="1:19" x14ac:dyDescent="0.25">
      <c r="A8">
        <v>100</v>
      </c>
      <c r="B8">
        <v>37</v>
      </c>
      <c r="C8">
        <v>39</v>
      </c>
      <c r="D8">
        <v>35</v>
      </c>
      <c r="E8">
        <v>0</v>
      </c>
      <c r="F8">
        <v>38</v>
      </c>
      <c r="G8">
        <v>26.430640447987706</v>
      </c>
      <c r="H8">
        <v>58.976279939532105</v>
      </c>
      <c r="I8">
        <v>54.270999949904841</v>
      </c>
      <c r="J8">
        <v>159.09579472022347</v>
      </c>
      <c r="K8">
        <v>42.730593948500115</v>
      </c>
      <c r="L8">
        <v>21.365296974250057</v>
      </c>
      <c r="M8">
        <v>45.018848940492632</v>
      </c>
      <c r="N8">
        <v>87.4</v>
      </c>
      <c r="O8">
        <v>0.56100000000000005</v>
      </c>
      <c r="P8">
        <v>0.46100000000000002</v>
      </c>
      <c r="Q8">
        <v>5.1282051282051286</v>
      </c>
      <c r="R8">
        <v>5.4</v>
      </c>
      <c r="S8">
        <v>7</v>
      </c>
    </row>
    <row r="9" spans="1:19" x14ac:dyDescent="0.25">
      <c r="A9">
        <v>100</v>
      </c>
      <c r="B9">
        <v>36</v>
      </c>
      <c r="C9">
        <v>33</v>
      </c>
      <c r="D9">
        <v>34</v>
      </c>
      <c r="E9">
        <v>0</v>
      </c>
      <c r="F9">
        <v>36</v>
      </c>
      <c r="G9">
        <v>28.827542489662569</v>
      </c>
      <c r="H9">
        <v>75.903563743782257</v>
      </c>
      <c r="I9">
        <v>64.493042495408559</v>
      </c>
      <c r="J9">
        <v>186.8308287197176</v>
      </c>
      <c r="K9">
        <v>45.455790791149319</v>
      </c>
      <c r="L9">
        <v>22.727895395574659</v>
      </c>
      <c r="M9">
        <v>45.675831708620997</v>
      </c>
      <c r="N9">
        <v>90.2</v>
      </c>
      <c r="O9">
        <v>0.98599999999999999</v>
      </c>
      <c r="P9">
        <v>0.30199999999999999</v>
      </c>
      <c r="Q9">
        <v>12.121212121212121</v>
      </c>
      <c r="R9">
        <v>7.2</v>
      </c>
      <c r="S9">
        <v>8</v>
      </c>
    </row>
    <row r="10" spans="1:19" x14ac:dyDescent="0.25">
      <c r="A10">
        <v>100</v>
      </c>
      <c r="B10">
        <v>35</v>
      </c>
      <c r="C10">
        <v>33</v>
      </c>
      <c r="D10">
        <v>33</v>
      </c>
      <c r="E10">
        <v>0</v>
      </c>
      <c r="F10">
        <v>36</v>
      </c>
      <c r="G10">
        <v>27.719479826996441</v>
      </c>
      <c r="H10">
        <v>46.456589830558876</v>
      </c>
      <c r="I10">
        <v>38.868263770508221</v>
      </c>
      <c r="J10">
        <v>131.57617261873318</v>
      </c>
      <c r="K10">
        <v>45.550671845728786</v>
      </c>
      <c r="L10">
        <v>22.775335922864393</v>
      </c>
      <c r="M10">
        <v>45.235099284899739</v>
      </c>
      <c r="N10">
        <v>80.7</v>
      </c>
      <c r="O10">
        <v>0.19700000000000001</v>
      </c>
      <c r="P10">
        <v>0.88400000000000001</v>
      </c>
      <c r="Q10">
        <v>6.0606060606060606</v>
      </c>
      <c r="R10">
        <v>9.4</v>
      </c>
      <c r="S10">
        <v>9</v>
      </c>
    </row>
    <row r="11" spans="1:19" x14ac:dyDescent="0.25">
      <c r="A11">
        <v>100</v>
      </c>
      <c r="B11">
        <v>43</v>
      </c>
      <c r="C11">
        <v>44</v>
      </c>
      <c r="D11">
        <v>41</v>
      </c>
      <c r="E11">
        <v>0</v>
      </c>
      <c r="F11">
        <v>44</v>
      </c>
      <c r="G11">
        <v>23.313678783650825</v>
      </c>
      <c r="H11">
        <v>84.369963164476786</v>
      </c>
      <c r="I11">
        <v>59.073148808896541</v>
      </c>
      <c r="J11">
        <v>189.49346034098491</v>
      </c>
      <c r="K11">
        <v>37.30294516215271</v>
      </c>
      <c r="L11">
        <v>18.651472581076355</v>
      </c>
      <c r="M11">
        <v>44.572310913849996</v>
      </c>
      <c r="N11">
        <v>89.9</v>
      </c>
      <c r="O11">
        <v>1.784</v>
      </c>
      <c r="P11">
        <v>0.311</v>
      </c>
      <c r="Q11">
        <v>9.0909090909090917</v>
      </c>
      <c r="R11">
        <v>14.4</v>
      </c>
      <c r="S11">
        <v>10</v>
      </c>
    </row>
    <row r="12" spans="1:19" x14ac:dyDescent="0.25">
      <c r="A12">
        <v>100</v>
      </c>
      <c r="B12">
        <v>45</v>
      </c>
      <c r="C12">
        <v>45</v>
      </c>
      <c r="D12">
        <v>45</v>
      </c>
      <c r="E12">
        <v>0</v>
      </c>
      <c r="F12">
        <v>46</v>
      </c>
      <c r="G12">
        <v>21.947475230907639</v>
      </c>
      <c r="H12">
        <v>82.210674321011979</v>
      </c>
      <c r="I12">
        <v>51.807165085804201</v>
      </c>
      <c r="J12">
        <v>180.56762149249715</v>
      </c>
      <c r="K12">
        <v>33.941247868472409</v>
      </c>
      <c r="L12">
        <v>16.970623934236205</v>
      </c>
      <c r="M12">
        <v>44.594282808172515</v>
      </c>
      <c r="N12">
        <v>94.8</v>
      </c>
      <c r="O12">
        <v>1.988</v>
      </c>
      <c r="P12">
        <v>0.19700000000000001</v>
      </c>
      <c r="Q12">
        <v>11.111111111111111</v>
      </c>
      <c r="R12">
        <v>13.7</v>
      </c>
      <c r="S12">
        <v>11</v>
      </c>
    </row>
    <row r="13" spans="1:19" x14ac:dyDescent="0.25">
      <c r="A13">
        <v>100</v>
      </c>
      <c r="B13">
        <v>42</v>
      </c>
      <c r="C13">
        <v>38</v>
      </c>
      <c r="D13">
        <v>40</v>
      </c>
      <c r="E13">
        <v>0</v>
      </c>
      <c r="F13">
        <v>43</v>
      </c>
      <c r="G13">
        <v>22.538512139749809</v>
      </c>
      <c r="H13">
        <v>82.093701153655275</v>
      </c>
      <c r="I13">
        <v>56.48237850856458</v>
      </c>
      <c r="J13">
        <v>184.70129711255942</v>
      </c>
      <c r="K13">
        <v>37.293437483277529</v>
      </c>
      <c r="L13">
        <v>18.646718741638765</v>
      </c>
      <c r="M13">
        <v>44.710159561766261</v>
      </c>
      <c r="N13">
        <v>87.1</v>
      </c>
      <c r="O13">
        <v>1.911</v>
      </c>
      <c r="P13">
        <v>0.317</v>
      </c>
      <c r="Q13">
        <v>10.526315789473685</v>
      </c>
      <c r="R13">
        <v>13.7</v>
      </c>
      <c r="S13">
        <v>12</v>
      </c>
    </row>
    <row r="14" spans="1:19" x14ac:dyDescent="0.25">
      <c r="A14">
        <v>100</v>
      </c>
      <c r="B14">
        <v>39</v>
      </c>
      <c r="C14">
        <v>41</v>
      </c>
      <c r="D14">
        <v>38</v>
      </c>
      <c r="E14">
        <v>0</v>
      </c>
      <c r="F14">
        <v>37</v>
      </c>
      <c r="G14">
        <v>28.907152654578734</v>
      </c>
      <c r="H14">
        <v>101.24372866481204</v>
      </c>
      <c r="I14">
        <v>67.532028804320646</v>
      </c>
      <c r="J14">
        <v>214.74295243128367</v>
      </c>
      <c r="K14">
        <v>43.720930120959956</v>
      </c>
      <c r="L14">
        <v>21.860465060479978</v>
      </c>
      <c r="M14">
        <v>45.362382350842175</v>
      </c>
      <c r="N14">
        <v>88.2</v>
      </c>
      <c r="O14">
        <v>1.8220000000000001</v>
      </c>
      <c r="P14">
        <v>0.153</v>
      </c>
      <c r="Q14">
        <v>7.3170731707317076</v>
      </c>
      <c r="R14">
        <v>9.6999999999999993</v>
      </c>
      <c r="S14">
        <v>13</v>
      </c>
    </row>
    <row r="15" spans="1:19" x14ac:dyDescent="0.25">
      <c r="A15">
        <v>100</v>
      </c>
      <c r="B15">
        <v>43</v>
      </c>
      <c r="C15">
        <v>44</v>
      </c>
      <c r="D15">
        <v>41</v>
      </c>
      <c r="E15">
        <v>0</v>
      </c>
      <c r="F15">
        <v>42</v>
      </c>
      <c r="G15">
        <v>23.009805155684909</v>
      </c>
      <c r="H15">
        <v>46.933481113087574</v>
      </c>
      <c r="I15">
        <v>40.096187805732789</v>
      </c>
      <c r="J15">
        <v>132.753800790714</v>
      </c>
      <c r="K15">
        <v>37.984681939871692</v>
      </c>
      <c r="L15">
        <v>18.992340969935846</v>
      </c>
      <c r="M15">
        <v>44.866999558605713</v>
      </c>
      <c r="N15">
        <v>87.3</v>
      </c>
      <c r="O15">
        <v>0.26200000000000001</v>
      </c>
      <c r="P15">
        <v>0.78</v>
      </c>
      <c r="Q15">
        <v>9.0909090909090917</v>
      </c>
      <c r="R15">
        <v>10.6</v>
      </c>
      <c r="S15">
        <v>14</v>
      </c>
    </row>
    <row r="16" spans="1:19" x14ac:dyDescent="0.25">
      <c r="A16">
        <v>100</v>
      </c>
      <c r="B16">
        <v>57</v>
      </c>
      <c r="C16">
        <v>58</v>
      </c>
      <c r="D16">
        <v>58</v>
      </c>
      <c r="E16">
        <v>0</v>
      </c>
      <c r="F16">
        <v>56</v>
      </c>
      <c r="G16">
        <v>17.901280090152451</v>
      </c>
      <c r="H16">
        <v>49.678604834705517</v>
      </c>
      <c r="I16">
        <v>41.730028588293678</v>
      </c>
      <c r="J16">
        <v>136.95055973636974</v>
      </c>
      <c r="K16">
        <v>28.804521872909106</v>
      </c>
      <c r="L16">
        <v>14.402260936454553</v>
      </c>
      <c r="M16">
        <v>44.346185366213476</v>
      </c>
      <c r="N16">
        <v>90.4</v>
      </c>
      <c r="O16">
        <v>1.097</v>
      </c>
      <c r="P16">
        <v>0.27</v>
      </c>
      <c r="Q16">
        <v>12.068965517241379</v>
      </c>
      <c r="R16">
        <v>22.8</v>
      </c>
      <c r="S16">
        <v>15</v>
      </c>
    </row>
    <row r="17" spans="1:19" x14ac:dyDescent="0.25">
      <c r="A17">
        <v>100</v>
      </c>
      <c r="B17">
        <v>36</v>
      </c>
      <c r="C17">
        <v>32</v>
      </c>
      <c r="D17">
        <v>32</v>
      </c>
      <c r="E17">
        <v>0</v>
      </c>
      <c r="F17">
        <v>36</v>
      </c>
      <c r="G17">
        <v>26.488123109636543</v>
      </c>
      <c r="H17">
        <v>60.815203034092519</v>
      </c>
      <c r="I17">
        <v>59.591183109972917</v>
      </c>
      <c r="J17">
        <v>166.38778108117367</v>
      </c>
      <c r="K17">
        <v>46.231799185371734</v>
      </c>
      <c r="L17">
        <v>23.115899592685867</v>
      </c>
      <c r="M17">
        <v>45.305488232326411</v>
      </c>
      <c r="N17">
        <v>76.8</v>
      </c>
      <c r="O17">
        <v>0.78100000000000003</v>
      </c>
      <c r="P17">
        <v>0.50800000000000001</v>
      </c>
      <c r="Q17">
        <v>6.25</v>
      </c>
      <c r="R17">
        <v>8.9</v>
      </c>
      <c r="S17">
        <v>16</v>
      </c>
    </row>
    <row r="18" spans="1:19" x14ac:dyDescent="0.25">
      <c r="A18">
        <v>100</v>
      </c>
      <c r="B18">
        <v>38</v>
      </c>
      <c r="C18">
        <v>39</v>
      </c>
      <c r="D18">
        <v>37</v>
      </c>
      <c r="E18">
        <v>0</v>
      </c>
      <c r="F18">
        <v>37</v>
      </c>
      <c r="G18">
        <v>25.026552769699869</v>
      </c>
      <c r="H18">
        <v>73.027231097869532</v>
      </c>
      <c r="I18">
        <v>56.004166896979648</v>
      </c>
      <c r="J18">
        <v>174.74144024708085</v>
      </c>
      <c r="K18">
        <v>40.2145627093754</v>
      </c>
      <c r="L18">
        <v>20.1072813546877</v>
      </c>
      <c r="M18">
        <v>44.991898863429299</v>
      </c>
      <c r="N18">
        <v>89.9</v>
      </c>
      <c r="O18">
        <v>0.98399999999999999</v>
      </c>
      <c r="P18">
        <v>0.50800000000000001</v>
      </c>
      <c r="Q18">
        <v>5.1282051282051286</v>
      </c>
      <c r="R18">
        <v>6.2</v>
      </c>
      <c r="S18">
        <v>17</v>
      </c>
    </row>
    <row r="19" spans="1:19" x14ac:dyDescent="0.25">
      <c r="A19">
        <v>100</v>
      </c>
      <c r="B19">
        <v>38</v>
      </c>
      <c r="C19">
        <v>35</v>
      </c>
      <c r="D19">
        <v>37</v>
      </c>
      <c r="E19">
        <v>0</v>
      </c>
      <c r="F19">
        <v>36</v>
      </c>
      <c r="G19">
        <v>27.167183688747247</v>
      </c>
      <c r="H19">
        <v>103.81138875449865</v>
      </c>
      <c r="I19">
        <v>54.85838161034917</v>
      </c>
      <c r="J19">
        <v>204.61230830237704</v>
      </c>
      <c r="K19">
        <v>42.256992468898233</v>
      </c>
      <c r="L19">
        <v>21.128496234449116</v>
      </c>
      <c r="M19">
        <v>44.74526827248733</v>
      </c>
      <c r="N19">
        <v>82.8</v>
      </c>
      <c r="O19">
        <v>1.641</v>
      </c>
      <c r="P19">
        <v>0.17399999999999999</v>
      </c>
      <c r="Q19">
        <v>8.5714285714285712</v>
      </c>
      <c r="R19">
        <v>11.6</v>
      </c>
      <c r="S19">
        <v>18</v>
      </c>
    </row>
    <row r="20" spans="1:19" x14ac:dyDescent="0.25">
      <c r="A20">
        <v>100</v>
      </c>
      <c r="B20">
        <v>37</v>
      </c>
      <c r="C20">
        <v>35</v>
      </c>
      <c r="D20">
        <v>36</v>
      </c>
      <c r="E20">
        <v>0</v>
      </c>
      <c r="F20">
        <v>38</v>
      </c>
      <c r="G20">
        <v>27.534758193552815</v>
      </c>
      <c r="H20">
        <v>68.794282799510256</v>
      </c>
      <c r="I20">
        <v>49.385172444492731</v>
      </c>
      <c r="J20">
        <v>164.63378215631624</v>
      </c>
      <c r="K20">
        <v>42.717043470376829</v>
      </c>
      <c r="L20">
        <v>21.358521735188415</v>
      </c>
      <c r="M20">
        <v>44.802720876065763</v>
      </c>
      <c r="N20">
        <v>81</v>
      </c>
      <c r="O20">
        <v>1.0760000000000001</v>
      </c>
      <c r="P20">
        <v>0.50700000000000001</v>
      </c>
      <c r="Q20">
        <v>20</v>
      </c>
      <c r="R20">
        <v>13.8</v>
      </c>
      <c r="S20">
        <v>19</v>
      </c>
    </row>
    <row r="21" spans="1:19" x14ac:dyDescent="0.25">
      <c r="A21">
        <v>100</v>
      </c>
      <c r="B21">
        <v>45</v>
      </c>
      <c r="C21">
        <v>44</v>
      </c>
      <c r="D21">
        <v>45</v>
      </c>
      <c r="E21">
        <v>0</v>
      </c>
      <c r="F21">
        <v>44</v>
      </c>
      <c r="G21">
        <v>21.891684358830517</v>
      </c>
      <c r="H21">
        <v>49.660925824281485</v>
      </c>
      <c r="I21">
        <v>39.726160853928825</v>
      </c>
      <c r="J21">
        <v>135.12912407483415</v>
      </c>
      <c r="K21">
        <v>37.09399329299842</v>
      </c>
      <c r="L21">
        <v>18.54699664649921</v>
      </c>
      <c r="M21">
        <v>44.741511604420083</v>
      </c>
      <c r="N21">
        <v>85.685685685685684</v>
      </c>
      <c r="O21">
        <v>0.68868868868868871</v>
      </c>
      <c r="P21">
        <v>0.59159159159159158</v>
      </c>
      <c r="Q21">
        <v>13.636363636363637</v>
      </c>
      <c r="R21">
        <v>17.317317317317318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B1AA-B055-4617-AB49-F9DC3DD36287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43</v>
      </c>
      <c r="C3">
        <v>41</v>
      </c>
      <c r="D3">
        <v>41</v>
      </c>
      <c r="E3">
        <v>0</v>
      </c>
      <c r="F3">
        <v>42</v>
      </c>
      <c r="G3">
        <v>23.261430694196509</v>
      </c>
      <c r="H3">
        <v>43.520036555962044</v>
      </c>
      <c r="I3">
        <v>44.373408567555529</v>
      </c>
      <c r="J3">
        <v>133.73699799700171</v>
      </c>
      <c r="K3">
        <v>37.602840231366599</v>
      </c>
      <c r="L3">
        <v>18.8014201156833</v>
      </c>
      <c r="M3">
        <v>45.117377309860821</v>
      </c>
      <c r="N3">
        <v>82.6</v>
      </c>
      <c r="O3">
        <v>0.18</v>
      </c>
      <c r="P3">
        <v>0.68100000000000005</v>
      </c>
      <c r="Q3">
        <v>9.7560975609756095</v>
      </c>
      <c r="R3">
        <v>8.9</v>
      </c>
      <c r="S3">
        <v>2</v>
      </c>
    </row>
    <row r="4" spans="1:19" x14ac:dyDescent="0.25">
      <c r="A4">
        <v>100</v>
      </c>
      <c r="B4">
        <v>38</v>
      </c>
      <c r="C4">
        <v>40</v>
      </c>
      <c r="D4">
        <v>41</v>
      </c>
      <c r="E4">
        <v>0</v>
      </c>
      <c r="F4">
        <v>37</v>
      </c>
      <c r="G4">
        <v>27.039529904509653</v>
      </c>
      <c r="H4">
        <v>62.330213459698449</v>
      </c>
      <c r="I4">
        <v>48.41586703735647</v>
      </c>
      <c r="J4">
        <v>156.49683663365619</v>
      </c>
      <c r="K4">
        <v>42.312260299747152</v>
      </c>
      <c r="L4">
        <v>21.156130149873576</v>
      </c>
      <c r="M4">
        <v>44.911384084490592</v>
      </c>
      <c r="N4">
        <v>88.3</v>
      </c>
      <c r="O4">
        <v>0.53300000000000003</v>
      </c>
      <c r="P4">
        <v>0.52500000000000002</v>
      </c>
      <c r="Q4">
        <v>12.5</v>
      </c>
      <c r="R4">
        <v>15.3</v>
      </c>
      <c r="S4">
        <v>3</v>
      </c>
    </row>
    <row r="5" spans="1:19" x14ac:dyDescent="0.25">
      <c r="A5">
        <v>100</v>
      </c>
      <c r="B5">
        <v>38</v>
      </c>
      <c r="C5">
        <v>39</v>
      </c>
      <c r="D5">
        <v>40</v>
      </c>
      <c r="E5">
        <v>0</v>
      </c>
      <c r="F5">
        <v>39</v>
      </c>
      <c r="G5">
        <v>25.952230808428613</v>
      </c>
      <c r="H5">
        <v>48.39241949973875</v>
      </c>
      <c r="I5">
        <v>45.934193911726922</v>
      </c>
      <c r="J5">
        <v>139.89237696669161</v>
      </c>
      <c r="K5">
        <v>41.624674838653945</v>
      </c>
      <c r="L5">
        <v>20.812337419326973</v>
      </c>
      <c r="M5">
        <v>44.683285000175573</v>
      </c>
      <c r="N5">
        <v>78.3</v>
      </c>
      <c r="O5">
        <v>0.48899999999999999</v>
      </c>
      <c r="P5">
        <v>0.625</v>
      </c>
      <c r="Q5">
        <v>12.820512820512821</v>
      </c>
      <c r="R5">
        <v>15.1</v>
      </c>
      <c r="S5">
        <v>4</v>
      </c>
    </row>
    <row r="6" spans="1:19" x14ac:dyDescent="0.25">
      <c r="A6">
        <v>100</v>
      </c>
      <c r="B6">
        <v>46</v>
      </c>
      <c r="C6">
        <v>47</v>
      </c>
      <c r="D6">
        <v>48</v>
      </c>
      <c r="E6">
        <v>0</v>
      </c>
      <c r="F6">
        <v>45</v>
      </c>
      <c r="G6">
        <v>21.215502099432729</v>
      </c>
      <c r="H6">
        <v>39.780774625676635</v>
      </c>
      <c r="I6">
        <v>34.640182628276612</v>
      </c>
      <c r="J6">
        <v>119.70845676717879</v>
      </c>
      <c r="K6">
        <v>36.57702845106359</v>
      </c>
      <c r="L6">
        <v>18.288514225531795</v>
      </c>
      <c r="M6">
        <v>44.727485857291065</v>
      </c>
      <c r="N6">
        <v>79.2</v>
      </c>
      <c r="O6">
        <v>0.186</v>
      </c>
      <c r="P6">
        <v>0.80600000000000005</v>
      </c>
      <c r="Q6">
        <v>2.1276595744680851</v>
      </c>
      <c r="R6">
        <v>17.100000000000001</v>
      </c>
      <c r="S6">
        <v>5</v>
      </c>
    </row>
    <row r="7" spans="1:19" x14ac:dyDescent="0.25">
      <c r="A7">
        <v>100</v>
      </c>
      <c r="B7">
        <v>50</v>
      </c>
      <c r="C7">
        <v>52</v>
      </c>
      <c r="D7">
        <v>56</v>
      </c>
      <c r="E7">
        <v>0</v>
      </c>
      <c r="F7">
        <v>47</v>
      </c>
      <c r="G7">
        <v>20.340849010062961</v>
      </c>
      <c r="H7">
        <v>123.81064878592393</v>
      </c>
      <c r="I7">
        <v>43.370046893399639</v>
      </c>
      <c r="J7">
        <v>213.47966833515628</v>
      </c>
      <c r="K7">
        <v>33.948619019697148</v>
      </c>
      <c r="L7">
        <v>16.974309509848574</v>
      </c>
      <c r="M7">
        <v>44.710926278531232</v>
      </c>
      <c r="N7">
        <v>91.7</v>
      </c>
      <c r="O7">
        <v>3.8759999999999999</v>
      </c>
      <c r="P7">
        <v>0.14799999999999999</v>
      </c>
      <c r="Q7">
        <v>21.153846153846153</v>
      </c>
      <c r="R7">
        <v>20.399999999999999</v>
      </c>
      <c r="S7">
        <v>6</v>
      </c>
    </row>
    <row r="8" spans="1:19" x14ac:dyDescent="0.25">
      <c r="A8">
        <v>100</v>
      </c>
      <c r="B8">
        <v>36</v>
      </c>
      <c r="C8">
        <v>33</v>
      </c>
      <c r="D8">
        <v>34</v>
      </c>
      <c r="E8">
        <v>0</v>
      </c>
      <c r="F8">
        <v>36</v>
      </c>
      <c r="G8">
        <v>28.827542489662569</v>
      </c>
      <c r="H8">
        <v>75.903563743782257</v>
      </c>
      <c r="I8">
        <v>64.493042495408559</v>
      </c>
      <c r="J8">
        <v>186.8308287197176</v>
      </c>
      <c r="K8">
        <v>45.455790791149319</v>
      </c>
      <c r="L8">
        <v>22.727895395574659</v>
      </c>
      <c r="M8">
        <v>45.675831708620997</v>
      </c>
      <c r="N8">
        <v>90.2</v>
      </c>
      <c r="O8">
        <v>0.98599999999999999</v>
      </c>
      <c r="P8">
        <v>0.30199999999999999</v>
      </c>
      <c r="Q8">
        <v>12.121212121212121</v>
      </c>
      <c r="R8">
        <v>7.2</v>
      </c>
      <c r="S8">
        <v>7</v>
      </c>
    </row>
    <row r="9" spans="1:19" x14ac:dyDescent="0.25">
      <c r="A9">
        <v>100</v>
      </c>
      <c r="B9">
        <v>35</v>
      </c>
      <c r="C9">
        <v>39</v>
      </c>
      <c r="D9">
        <v>40</v>
      </c>
      <c r="E9">
        <v>0</v>
      </c>
      <c r="F9">
        <v>33</v>
      </c>
      <c r="G9">
        <v>30.172151727084799</v>
      </c>
      <c r="H9">
        <v>62.391997723930217</v>
      </c>
      <c r="I9">
        <v>49.469885510442147</v>
      </c>
      <c r="J9">
        <v>158.26577299528634</v>
      </c>
      <c r="K9">
        <v>47.207769058500219</v>
      </c>
      <c r="L9">
        <v>23.603884529250109</v>
      </c>
      <c r="M9">
        <v>45.686191583005694</v>
      </c>
      <c r="N9">
        <v>84.4</v>
      </c>
      <c r="O9">
        <v>0.61499999999999999</v>
      </c>
      <c r="P9">
        <v>0.78500000000000003</v>
      </c>
      <c r="Q9">
        <v>10.256410256410257</v>
      </c>
      <c r="R9">
        <v>6.6</v>
      </c>
      <c r="S9">
        <v>8</v>
      </c>
    </row>
    <row r="10" spans="1:19" x14ac:dyDescent="0.25">
      <c r="A10">
        <v>100</v>
      </c>
      <c r="B10">
        <v>56</v>
      </c>
      <c r="C10">
        <v>55</v>
      </c>
      <c r="D10">
        <v>55</v>
      </c>
      <c r="E10">
        <v>0</v>
      </c>
      <c r="F10">
        <v>57</v>
      </c>
      <c r="G10">
        <v>18.113945003486791</v>
      </c>
      <c r="H10">
        <v>50.082135785149212</v>
      </c>
      <c r="I10">
        <v>44.53783335744837</v>
      </c>
      <c r="J10">
        <v>140.64613637638965</v>
      </c>
      <c r="K10">
        <v>28.308095609821514</v>
      </c>
      <c r="L10">
        <v>14.154047804910757</v>
      </c>
      <c r="M10">
        <v>44.284257387314732</v>
      </c>
      <c r="N10">
        <v>91.8</v>
      </c>
      <c r="O10">
        <v>0.92900000000000005</v>
      </c>
      <c r="P10">
        <v>0.29899999999999999</v>
      </c>
      <c r="Q10">
        <v>12.727272727272727</v>
      </c>
      <c r="R10">
        <v>22.6</v>
      </c>
      <c r="S10">
        <v>9</v>
      </c>
    </row>
    <row r="11" spans="1:19" x14ac:dyDescent="0.25">
      <c r="A11">
        <v>100</v>
      </c>
      <c r="B11">
        <v>33</v>
      </c>
      <c r="C11">
        <v>35</v>
      </c>
      <c r="D11">
        <v>35</v>
      </c>
      <c r="E11">
        <v>0</v>
      </c>
      <c r="F11">
        <v>34</v>
      </c>
      <c r="G11">
        <v>29.537261708464278</v>
      </c>
      <c r="H11">
        <v>55.25059289218251</v>
      </c>
      <c r="I11">
        <v>56.431756340542051</v>
      </c>
      <c r="J11">
        <v>157.49366539664686</v>
      </c>
      <c r="K11">
        <v>47.813419724750709</v>
      </c>
      <c r="L11">
        <v>23.906709862375354</v>
      </c>
      <c r="M11">
        <v>45.770152744663896</v>
      </c>
      <c r="N11">
        <v>85.7</v>
      </c>
      <c r="O11">
        <v>0.191</v>
      </c>
      <c r="P11">
        <v>0.68899999999999995</v>
      </c>
      <c r="Q11">
        <v>0</v>
      </c>
      <c r="R11">
        <v>2.1</v>
      </c>
      <c r="S11">
        <v>10</v>
      </c>
    </row>
    <row r="12" spans="1:19" x14ac:dyDescent="0.25">
      <c r="A12">
        <v>100</v>
      </c>
      <c r="B12">
        <v>44</v>
      </c>
      <c r="C12">
        <v>43</v>
      </c>
      <c r="D12">
        <v>41</v>
      </c>
      <c r="E12">
        <v>0</v>
      </c>
      <c r="F12">
        <v>44</v>
      </c>
      <c r="G12">
        <v>23.310278720607855</v>
      </c>
      <c r="H12">
        <v>55.080944698376697</v>
      </c>
      <c r="I12">
        <v>49.786623972179171</v>
      </c>
      <c r="J12">
        <v>151.28530700176475</v>
      </c>
      <c r="K12">
        <v>36.282799092859669</v>
      </c>
      <c r="L12">
        <v>18.141399546429835</v>
      </c>
      <c r="M12">
        <v>45.062025119198715</v>
      </c>
      <c r="N12">
        <v>89.5</v>
      </c>
      <c r="O12">
        <v>0.628</v>
      </c>
      <c r="P12">
        <v>0.40799999999999997</v>
      </c>
      <c r="Q12">
        <v>11.627906976744185</v>
      </c>
      <c r="R12">
        <v>10.4</v>
      </c>
      <c r="S12">
        <v>11</v>
      </c>
    </row>
    <row r="13" spans="1:19" x14ac:dyDescent="0.25">
      <c r="A13">
        <v>100</v>
      </c>
      <c r="B13">
        <v>40</v>
      </c>
      <c r="C13">
        <v>40</v>
      </c>
      <c r="D13">
        <v>43</v>
      </c>
      <c r="E13">
        <v>0</v>
      </c>
      <c r="F13">
        <v>39</v>
      </c>
      <c r="G13">
        <v>25.297771221394026</v>
      </c>
      <c r="H13">
        <v>42.0684458072501</v>
      </c>
      <c r="I13">
        <v>38.656360837809274</v>
      </c>
      <c r="J13">
        <v>126.12905320405743</v>
      </c>
      <c r="K13">
        <v>41.140551781906773</v>
      </c>
      <c r="L13">
        <v>20.570275890953386</v>
      </c>
      <c r="M13">
        <v>44.886315859770015</v>
      </c>
      <c r="N13">
        <v>78.8</v>
      </c>
      <c r="O13">
        <v>0.19500000000000001</v>
      </c>
      <c r="P13">
        <v>0.79300000000000004</v>
      </c>
      <c r="Q13">
        <v>12.5</v>
      </c>
      <c r="R13">
        <v>13.7</v>
      </c>
      <c r="S13">
        <v>12</v>
      </c>
    </row>
    <row r="14" spans="1:19" x14ac:dyDescent="0.25">
      <c r="A14">
        <v>100</v>
      </c>
      <c r="B14">
        <v>57</v>
      </c>
      <c r="C14">
        <v>58</v>
      </c>
      <c r="D14">
        <v>58</v>
      </c>
      <c r="E14">
        <v>0</v>
      </c>
      <c r="F14">
        <v>56</v>
      </c>
      <c r="G14">
        <v>17.901280090152451</v>
      </c>
      <c r="H14">
        <v>49.678604834705517</v>
      </c>
      <c r="I14">
        <v>41.730028588293678</v>
      </c>
      <c r="J14">
        <v>136.95055973636974</v>
      </c>
      <c r="K14">
        <v>28.804521872909106</v>
      </c>
      <c r="L14">
        <v>14.402260936454553</v>
      </c>
      <c r="M14">
        <v>44.346185366213476</v>
      </c>
      <c r="N14">
        <v>90.4</v>
      </c>
      <c r="O14">
        <v>1.097</v>
      </c>
      <c r="P14">
        <v>0.27</v>
      </c>
      <c r="Q14">
        <v>12.068965517241379</v>
      </c>
      <c r="R14">
        <v>22.8</v>
      </c>
      <c r="S14">
        <v>13</v>
      </c>
    </row>
    <row r="15" spans="1:19" x14ac:dyDescent="0.25">
      <c r="A15">
        <v>100</v>
      </c>
      <c r="B15">
        <v>53</v>
      </c>
      <c r="C15">
        <v>57</v>
      </c>
      <c r="D15">
        <v>56</v>
      </c>
      <c r="E15">
        <v>0</v>
      </c>
      <c r="F15">
        <v>51</v>
      </c>
      <c r="G15">
        <v>19.892401665475358</v>
      </c>
      <c r="H15">
        <v>111.93704341700479</v>
      </c>
      <c r="I15">
        <v>50.10343454628336</v>
      </c>
      <c r="J15">
        <v>208.60774079484796</v>
      </c>
      <c r="K15">
        <v>30.283206700557894</v>
      </c>
      <c r="L15">
        <v>15.141603350278947</v>
      </c>
      <c r="M15">
        <v>44.476215321971715</v>
      </c>
      <c r="N15">
        <v>99.2</v>
      </c>
      <c r="O15">
        <v>4.1289999999999996</v>
      </c>
      <c r="P15">
        <v>4.9000000000000002E-2</v>
      </c>
      <c r="Q15">
        <v>26.315789473684209</v>
      </c>
      <c r="R15">
        <v>30.5</v>
      </c>
      <c r="S15">
        <v>14</v>
      </c>
    </row>
    <row r="16" spans="1:19" x14ac:dyDescent="0.25">
      <c r="A16">
        <v>100</v>
      </c>
      <c r="B16">
        <v>38</v>
      </c>
      <c r="C16">
        <v>40</v>
      </c>
      <c r="D16">
        <v>39</v>
      </c>
      <c r="E16">
        <v>0</v>
      </c>
      <c r="F16">
        <v>37</v>
      </c>
      <c r="G16">
        <v>25.055431551235774</v>
      </c>
      <c r="H16">
        <v>54.817271093727847</v>
      </c>
      <c r="I16">
        <v>44.22222391187433</v>
      </c>
      <c r="J16">
        <v>145.02244914093805</v>
      </c>
      <c r="K16">
        <v>42.624111992912439</v>
      </c>
      <c r="L16">
        <v>21.31205599645622</v>
      </c>
      <c r="M16">
        <v>45.104052051093134</v>
      </c>
      <c r="N16">
        <v>83.4</v>
      </c>
      <c r="O16">
        <v>0.54600000000000004</v>
      </c>
      <c r="P16">
        <v>0.70099999999999996</v>
      </c>
      <c r="Q16">
        <v>10</v>
      </c>
      <c r="R16">
        <v>11.5</v>
      </c>
      <c r="S16">
        <v>15</v>
      </c>
    </row>
    <row r="17" spans="1:19" x14ac:dyDescent="0.25">
      <c r="A17">
        <v>100</v>
      </c>
      <c r="B17">
        <v>28</v>
      </c>
      <c r="C17">
        <v>26</v>
      </c>
      <c r="D17">
        <v>26</v>
      </c>
      <c r="E17">
        <v>0</v>
      </c>
      <c r="F17">
        <v>29</v>
      </c>
      <c r="G17">
        <v>36.71323871223079</v>
      </c>
      <c r="H17">
        <v>63.983791763556766</v>
      </c>
      <c r="I17">
        <v>51.892997589687674</v>
      </c>
      <c r="J17">
        <v>161.81330787631137</v>
      </c>
      <c r="K17">
        <v>53.121382714339617</v>
      </c>
      <c r="L17">
        <v>26.560691357169809</v>
      </c>
      <c r="M17">
        <v>45.665918978413131</v>
      </c>
      <c r="N17">
        <v>71.900000000000006</v>
      </c>
      <c r="O17">
        <v>0.245</v>
      </c>
      <c r="P17">
        <v>0.874</v>
      </c>
      <c r="Q17">
        <v>0</v>
      </c>
      <c r="R17">
        <v>1.4</v>
      </c>
      <c r="S17">
        <v>16</v>
      </c>
    </row>
    <row r="18" spans="1:19" x14ac:dyDescent="0.25">
      <c r="A18">
        <v>100</v>
      </c>
      <c r="B18">
        <v>42</v>
      </c>
      <c r="C18">
        <v>41</v>
      </c>
      <c r="D18">
        <v>37</v>
      </c>
      <c r="E18">
        <v>0</v>
      </c>
      <c r="F18">
        <v>43</v>
      </c>
      <c r="G18">
        <v>22.863670253101052</v>
      </c>
      <c r="H18">
        <v>48.456145963645334</v>
      </c>
      <c r="I18">
        <v>46.2115064488926</v>
      </c>
      <c r="J18">
        <v>140.1789794758767</v>
      </c>
      <c r="K18">
        <v>37.299046119548684</v>
      </c>
      <c r="L18">
        <v>18.649523059774342</v>
      </c>
      <c r="M18">
        <v>44.952146880777761</v>
      </c>
      <c r="N18">
        <v>84.4</v>
      </c>
      <c r="O18">
        <v>0.26900000000000002</v>
      </c>
      <c r="P18">
        <v>0.65300000000000002</v>
      </c>
      <c r="Q18">
        <v>4.8780487804878048</v>
      </c>
      <c r="R18">
        <v>9.5</v>
      </c>
      <c r="S18">
        <v>17</v>
      </c>
    </row>
    <row r="19" spans="1:19" x14ac:dyDescent="0.25">
      <c r="A19">
        <v>100</v>
      </c>
      <c r="B19">
        <v>46</v>
      </c>
      <c r="C19">
        <v>47</v>
      </c>
      <c r="D19">
        <v>49</v>
      </c>
      <c r="E19">
        <v>0</v>
      </c>
      <c r="F19">
        <v>47</v>
      </c>
      <c r="G19">
        <v>21.322683155204686</v>
      </c>
      <c r="H19">
        <v>41.474235949292122</v>
      </c>
      <c r="I19">
        <v>35.354734327437413</v>
      </c>
      <c r="J19">
        <v>122.84873739278184</v>
      </c>
      <c r="K19">
        <v>32.929607126537753</v>
      </c>
      <c r="L19">
        <v>16.464803563268877</v>
      </c>
      <c r="M19">
        <v>44.581456708431602</v>
      </c>
      <c r="N19">
        <v>82.1</v>
      </c>
      <c r="O19">
        <v>0.27900000000000003</v>
      </c>
      <c r="P19">
        <v>0.73499999999999999</v>
      </c>
      <c r="Q19">
        <v>21.276595744680851</v>
      </c>
      <c r="R19">
        <v>17.399999999999999</v>
      </c>
      <c r="S19">
        <v>18</v>
      </c>
    </row>
    <row r="20" spans="1:19" x14ac:dyDescent="0.25">
      <c r="A20">
        <v>100</v>
      </c>
      <c r="B20">
        <v>42</v>
      </c>
      <c r="C20">
        <v>38</v>
      </c>
      <c r="D20">
        <v>43</v>
      </c>
      <c r="E20">
        <v>0</v>
      </c>
      <c r="F20">
        <v>42</v>
      </c>
      <c r="G20">
        <v>23.633273166908253</v>
      </c>
      <c r="H20">
        <v>81.777235584956898</v>
      </c>
      <c r="I20">
        <v>50.830337505629572</v>
      </c>
      <c r="J20">
        <v>178.73975111776522</v>
      </c>
      <c r="K20">
        <v>37.678909533445996</v>
      </c>
      <c r="L20">
        <v>18.839454766722998</v>
      </c>
      <c r="M20">
        <v>45.049074109200731</v>
      </c>
      <c r="N20">
        <v>82.7</v>
      </c>
      <c r="O20">
        <v>1.518</v>
      </c>
      <c r="P20">
        <v>0.33600000000000002</v>
      </c>
      <c r="Q20">
        <v>5.2631578947368425</v>
      </c>
      <c r="R20">
        <v>7.2</v>
      </c>
      <c r="S20">
        <v>19</v>
      </c>
    </row>
    <row r="21" spans="1:19" x14ac:dyDescent="0.25">
      <c r="A21">
        <v>100</v>
      </c>
      <c r="B21">
        <v>42</v>
      </c>
      <c r="C21">
        <v>42</v>
      </c>
      <c r="D21">
        <v>42</v>
      </c>
      <c r="E21">
        <v>0</v>
      </c>
      <c r="F21">
        <v>43</v>
      </c>
      <c r="G21">
        <v>23.535915952864219</v>
      </c>
      <c r="H21">
        <v>44.32019376575564</v>
      </c>
      <c r="I21">
        <v>44.047732310458308</v>
      </c>
      <c r="J21">
        <v>134.70889194488979</v>
      </c>
      <c r="K21">
        <v>35.342856494879832</v>
      </c>
      <c r="L21">
        <v>17.671428247439916</v>
      </c>
      <c r="M21">
        <v>44.928063465360687</v>
      </c>
      <c r="N21">
        <v>81.581581581581588</v>
      </c>
      <c r="O21">
        <v>0.31031031031031031</v>
      </c>
      <c r="P21">
        <v>0.62262262262262258</v>
      </c>
      <c r="Q21">
        <v>14.285714285714286</v>
      </c>
      <c r="R21">
        <v>13.213213213213214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184-6F14-4B4C-A042-744F9D0B8B16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41</v>
      </c>
      <c r="C3">
        <v>41</v>
      </c>
      <c r="D3">
        <v>42</v>
      </c>
      <c r="E3">
        <v>0</v>
      </c>
      <c r="F3">
        <v>42</v>
      </c>
      <c r="G3">
        <v>24.29468362049932</v>
      </c>
      <c r="H3">
        <v>48.997694255453879</v>
      </c>
      <c r="I3">
        <v>47.071128056934953</v>
      </c>
      <c r="J3">
        <v>142.16001675358561</v>
      </c>
      <c r="K3">
        <v>40.698318561308604</v>
      </c>
      <c r="L3">
        <v>20.349159280654302</v>
      </c>
      <c r="M3">
        <v>45.145925028679684</v>
      </c>
      <c r="N3">
        <v>83.2</v>
      </c>
      <c r="O3">
        <v>0.52</v>
      </c>
      <c r="P3">
        <v>0.57999999999999996</v>
      </c>
      <c r="Q3">
        <v>17.073170731707318</v>
      </c>
      <c r="R3">
        <v>13.8</v>
      </c>
      <c r="S3">
        <v>2</v>
      </c>
    </row>
    <row r="4" spans="1:19" x14ac:dyDescent="0.25">
      <c r="A4">
        <v>100</v>
      </c>
      <c r="B4">
        <v>47</v>
      </c>
      <c r="C4">
        <v>47</v>
      </c>
      <c r="D4">
        <v>47</v>
      </c>
      <c r="E4">
        <v>0</v>
      </c>
      <c r="F4">
        <v>47</v>
      </c>
      <c r="G4">
        <v>22.443931991265814</v>
      </c>
      <c r="H4">
        <v>50.220026590266535</v>
      </c>
      <c r="I4">
        <v>47.211226172176232</v>
      </c>
      <c r="J4">
        <v>143.38837474184339</v>
      </c>
      <c r="K4">
        <v>37.646961812955226</v>
      </c>
      <c r="L4">
        <v>18.823480906477613</v>
      </c>
      <c r="M4">
        <v>44.907161665063725</v>
      </c>
      <c r="N4">
        <v>88.6</v>
      </c>
      <c r="O4">
        <v>0.46400000000000002</v>
      </c>
      <c r="P4">
        <v>0.42399999999999999</v>
      </c>
      <c r="Q4">
        <v>8.5106382978723403</v>
      </c>
      <c r="R4">
        <v>12.4</v>
      </c>
      <c r="S4">
        <v>3</v>
      </c>
    </row>
    <row r="5" spans="1:19" x14ac:dyDescent="0.25">
      <c r="A5">
        <v>100</v>
      </c>
      <c r="B5">
        <v>33</v>
      </c>
      <c r="C5">
        <v>34</v>
      </c>
      <c r="D5">
        <v>34</v>
      </c>
      <c r="E5">
        <v>0</v>
      </c>
      <c r="F5">
        <v>33</v>
      </c>
      <c r="G5">
        <v>30.51855232552694</v>
      </c>
      <c r="H5">
        <v>77.256650913693676</v>
      </c>
      <c r="I5">
        <v>63.891554077421674</v>
      </c>
      <c r="J5">
        <v>186.98732541309874</v>
      </c>
      <c r="K5">
        <v>48.263089569564613</v>
      </c>
      <c r="L5">
        <v>24.131544784782307</v>
      </c>
      <c r="M5">
        <v>45.557880108891176</v>
      </c>
      <c r="N5">
        <v>83.7</v>
      </c>
      <c r="O5">
        <v>0.91500000000000004</v>
      </c>
      <c r="P5">
        <v>0.43</v>
      </c>
      <c r="Q5">
        <v>5.882352941176471</v>
      </c>
      <c r="R5">
        <v>8.5</v>
      </c>
      <c r="S5">
        <v>4</v>
      </c>
    </row>
    <row r="6" spans="1:19" x14ac:dyDescent="0.25">
      <c r="A6">
        <v>100</v>
      </c>
      <c r="B6">
        <v>46</v>
      </c>
      <c r="C6">
        <v>45</v>
      </c>
      <c r="D6">
        <v>42</v>
      </c>
      <c r="E6">
        <v>0</v>
      </c>
      <c r="F6">
        <v>53</v>
      </c>
      <c r="G6">
        <v>18.94754660069427</v>
      </c>
      <c r="H6">
        <v>55.384476057942912</v>
      </c>
      <c r="I6">
        <v>52.149752439106081</v>
      </c>
      <c r="J6">
        <v>152.92320114888884</v>
      </c>
      <c r="K6">
        <v>30.898956228907078</v>
      </c>
      <c r="L6">
        <v>15.449478114453539</v>
      </c>
      <c r="M6">
        <v>44.254570722833648</v>
      </c>
      <c r="N6">
        <v>85.8</v>
      </c>
      <c r="O6">
        <v>1.3069999999999999</v>
      </c>
      <c r="P6">
        <v>0.32200000000000001</v>
      </c>
      <c r="Q6">
        <v>13.333333333333334</v>
      </c>
      <c r="R6">
        <v>13.4</v>
      </c>
      <c r="S6">
        <v>5</v>
      </c>
    </row>
    <row r="7" spans="1:19" x14ac:dyDescent="0.25">
      <c r="A7">
        <v>100</v>
      </c>
      <c r="B7">
        <v>44</v>
      </c>
      <c r="C7">
        <v>45</v>
      </c>
      <c r="D7">
        <v>45</v>
      </c>
      <c r="E7">
        <v>0</v>
      </c>
      <c r="F7">
        <v>43</v>
      </c>
      <c r="G7">
        <v>23.397986669401721</v>
      </c>
      <c r="H7">
        <v>55.425610548533669</v>
      </c>
      <c r="I7">
        <v>49.631532678585629</v>
      </c>
      <c r="J7">
        <v>150.51492158698738</v>
      </c>
      <c r="K7">
        <v>36.767241408856592</v>
      </c>
      <c r="L7">
        <v>18.383620704428296</v>
      </c>
      <c r="M7">
        <v>45.112897970759967</v>
      </c>
      <c r="N7">
        <v>86.6</v>
      </c>
      <c r="O7">
        <v>0.36899999999999999</v>
      </c>
      <c r="P7">
        <v>0.53</v>
      </c>
      <c r="Q7">
        <v>2.2222222222222223</v>
      </c>
      <c r="R7">
        <v>13.4</v>
      </c>
      <c r="S7">
        <v>6</v>
      </c>
    </row>
    <row r="8" spans="1:19" x14ac:dyDescent="0.25">
      <c r="A8">
        <v>100</v>
      </c>
      <c r="B8">
        <v>35</v>
      </c>
      <c r="C8">
        <v>33</v>
      </c>
      <c r="D8">
        <v>33</v>
      </c>
      <c r="E8">
        <v>0</v>
      </c>
      <c r="F8">
        <v>36</v>
      </c>
      <c r="G8">
        <v>27.719479826996441</v>
      </c>
      <c r="H8">
        <v>46.456589830558876</v>
      </c>
      <c r="I8">
        <v>38.868263770508221</v>
      </c>
      <c r="J8">
        <v>131.57617261873318</v>
      </c>
      <c r="K8">
        <v>45.550671845728786</v>
      </c>
      <c r="L8">
        <v>22.775335922864393</v>
      </c>
      <c r="M8">
        <v>45.235099284899739</v>
      </c>
      <c r="N8">
        <v>80.7</v>
      </c>
      <c r="O8">
        <v>0.19700000000000001</v>
      </c>
      <c r="P8">
        <v>0.88400000000000001</v>
      </c>
      <c r="Q8">
        <v>6.0606060606060606</v>
      </c>
      <c r="R8">
        <v>9.4</v>
      </c>
      <c r="S8">
        <v>7</v>
      </c>
    </row>
    <row r="9" spans="1:19" x14ac:dyDescent="0.25">
      <c r="A9">
        <v>100</v>
      </c>
      <c r="B9">
        <v>56</v>
      </c>
      <c r="C9">
        <v>55</v>
      </c>
      <c r="D9">
        <v>55</v>
      </c>
      <c r="E9">
        <v>0</v>
      </c>
      <c r="F9">
        <v>57</v>
      </c>
      <c r="G9">
        <v>18.113945003486791</v>
      </c>
      <c r="H9">
        <v>50.082135785149212</v>
      </c>
      <c r="I9">
        <v>44.53783335744837</v>
      </c>
      <c r="J9">
        <v>140.64613637638965</v>
      </c>
      <c r="K9">
        <v>28.308095609821514</v>
      </c>
      <c r="L9">
        <v>14.154047804910757</v>
      </c>
      <c r="M9">
        <v>44.284257387314732</v>
      </c>
      <c r="N9">
        <v>91.8</v>
      </c>
      <c r="O9">
        <v>0.92900000000000005</v>
      </c>
      <c r="P9">
        <v>0.29899999999999999</v>
      </c>
      <c r="Q9">
        <v>12.727272727272727</v>
      </c>
      <c r="R9">
        <v>22.6</v>
      </c>
      <c r="S9">
        <v>8</v>
      </c>
    </row>
    <row r="10" spans="1:19" x14ac:dyDescent="0.25">
      <c r="A10">
        <v>100</v>
      </c>
      <c r="B10">
        <v>41</v>
      </c>
      <c r="C10">
        <v>41</v>
      </c>
      <c r="D10">
        <v>41</v>
      </c>
      <c r="E10">
        <v>0</v>
      </c>
      <c r="F10">
        <v>40</v>
      </c>
      <c r="G10">
        <v>24.486464936064195</v>
      </c>
      <c r="H10">
        <v>46.163390076601921</v>
      </c>
      <c r="I10">
        <v>40.880726857097549</v>
      </c>
      <c r="J10">
        <v>133.18119931255808</v>
      </c>
      <c r="K10">
        <v>40.22363670283643</v>
      </c>
      <c r="L10">
        <v>20.111818351418215</v>
      </c>
      <c r="M10">
        <v>44.992328291615806</v>
      </c>
      <c r="N10">
        <v>78.3</v>
      </c>
      <c r="O10">
        <v>0.35499999999999998</v>
      </c>
      <c r="P10">
        <v>0.753</v>
      </c>
      <c r="Q10">
        <v>12.195121951219512</v>
      </c>
      <c r="R10">
        <v>10.4</v>
      </c>
      <c r="S10">
        <v>9</v>
      </c>
    </row>
    <row r="11" spans="1:19" x14ac:dyDescent="0.25">
      <c r="A11">
        <v>100</v>
      </c>
      <c r="B11">
        <v>39</v>
      </c>
      <c r="C11">
        <v>41</v>
      </c>
      <c r="D11">
        <v>38</v>
      </c>
      <c r="E11">
        <v>0</v>
      </c>
      <c r="F11">
        <v>37</v>
      </c>
      <c r="G11">
        <v>28.907152654578734</v>
      </c>
      <c r="H11">
        <v>101.24372866481204</v>
      </c>
      <c r="I11">
        <v>67.532028804320646</v>
      </c>
      <c r="J11">
        <v>214.74295243128367</v>
      </c>
      <c r="K11">
        <v>43.720930120959956</v>
      </c>
      <c r="L11">
        <v>21.860465060479978</v>
      </c>
      <c r="M11">
        <v>45.362382350842175</v>
      </c>
      <c r="N11">
        <v>88.2</v>
      </c>
      <c r="O11">
        <v>1.8220000000000001</v>
      </c>
      <c r="P11">
        <v>0.153</v>
      </c>
      <c r="Q11">
        <v>7.3170731707317076</v>
      </c>
      <c r="R11">
        <v>9.6999999999999993</v>
      </c>
      <c r="S11">
        <v>10</v>
      </c>
    </row>
    <row r="12" spans="1:19" x14ac:dyDescent="0.25">
      <c r="A12">
        <v>100</v>
      </c>
      <c r="B12">
        <v>43</v>
      </c>
      <c r="C12">
        <v>45</v>
      </c>
      <c r="D12">
        <v>45</v>
      </c>
      <c r="E12">
        <v>0</v>
      </c>
      <c r="F12">
        <v>42</v>
      </c>
      <c r="G12">
        <v>23.313432768693058</v>
      </c>
      <c r="H12">
        <v>54.021864240007645</v>
      </c>
      <c r="I12">
        <v>44.606750831004398</v>
      </c>
      <c r="J12">
        <v>144.24677529740083</v>
      </c>
      <c r="K12">
        <v>37.887370698593521</v>
      </c>
      <c r="L12">
        <v>18.943685349296761</v>
      </c>
      <c r="M12">
        <v>45.1335319863161</v>
      </c>
      <c r="N12">
        <v>85.2</v>
      </c>
      <c r="O12">
        <v>0.65900000000000003</v>
      </c>
      <c r="P12">
        <v>0.53400000000000003</v>
      </c>
      <c r="Q12">
        <v>8.8888888888888893</v>
      </c>
      <c r="R12">
        <v>11</v>
      </c>
      <c r="S12">
        <v>11</v>
      </c>
    </row>
    <row r="13" spans="1:19" x14ac:dyDescent="0.25">
      <c r="A13">
        <v>100</v>
      </c>
      <c r="B13">
        <v>42</v>
      </c>
      <c r="C13">
        <v>41</v>
      </c>
      <c r="D13">
        <v>42</v>
      </c>
      <c r="E13">
        <v>0</v>
      </c>
      <c r="F13">
        <v>42</v>
      </c>
      <c r="G13">
        <v>23.847715716955001</v>
      </c>
      <c r="H13">
        <v>55.409413175695505</v>
      </c>
      <c r="I13">
        <v>47.510892560684752</v>
      </c>
      <c r="J13">
        <v>148.73650558345113</v>
      </c>
      <c r="K13">
        <v>38.162689541421777</v>
      </c>
      <c r="L13">
        <v>19.081344770710889</v>
      </c>
      <c r="M13">
        <v>44.847312780712798</v>
      </c>
      <c r="N13">
        <v>86.1</v>
      </c>
      <c r="O13">
        <v>0.73799999999999999</v>
      </c>
      <c r="P13">
        <v>0.38400000000000001</v>
      </c>
      <c r="Q13">
        <v>9.7560975609756095</v>
      </c>
      <c r="R13">
        <v>11.9</v>
      </c>
      <c r="S13">
        <v>12</v>
      </c>
    </row>
    <row r="14" spans="1:19" x14ac:dyDescent="0.25">
      <c r="A14">
        <v>100</v>
      </c>
      <c r="B14">
        <v>38</v>
      </c>
      <c r="C14">
        <v>39</v>
      </c>
      <c r="D14">
        <v>37</v>
      </c>
      <c r="E14">
        <v>0</v>
      </c>
      <c r="F14">
        <v>37</v>
      </c>
      <c r="G14">
        <v>25.026552769699869</v>
      </c>
      <c r="H14">
        <v>73.027231097869532</v>
      </c>
      <c r="I14">
        <v>56.004166896979648</v>
      </c>
      <c r="J14">
        <v>174.74144024708085</v>
      </c>
      <c r="K14">
        <v>40.2145627093754</v>
      </c>
      <c r="L14">
        <v>20.1072813546877</v>
      </c>
      <c r="M14">
        <v>44.991898863429299</v>
      </c>
      <c r="N14">
        <v>89.9</v>
      </c>
      <c r="O14">
        <v>0.98399999999999999</v>
      </c>
      <c r="P14">
        <v>0.50800000000000001</v>
      </c>
      <c r="Q14">
        <v>5.1282051282051286</v>
      </c>
      <c r="R14">
        <v>6.2</v>
      </c>
      <c r="S14">
        <v>13</v>
      </c>
    </row>
    <row r="15" spans="1:19" x14ac:dyDescent="0.25">
      <c r="A15">
        <v>100</v>
      </c>
      <c r="B15">
        <v>42</v>
      </c>
      <c r="C15">
        <v>43</v>
      </c>
      <c r="D15">
        <v>47</v>
      </c>
      <c r="E15">
        <v>0</v>
      </c>
      <c r="F15">
        <v>42</v>
      </c>
      <c r="G15">
        <v>22.2343303490842</v>
      </c>
      <c r="H15">
        <v>43.098280239368833</v>
      </c>
      <c r="I15">
        <v>42.122630113635481</v>
      </c>
      <c r="J15">
        <v>130.72280691712606</v>
      </c>
      <c r="K15">
        <v>37.560872934034073</v>
      </c>
      <c r="L15">
        <v>18.780436467017037</v>
      </c>
      <c r="M15">
        <v>44.747913808689106</v>
      </c>
      <c r="N15">
        <v>82.8</v>
      </c>
      <c r="O15">
        <v>0.39</v>
      </c>
      <c r="P15">
        <v>0.66300000000000003</v>
      </c>
      <c r="Q15">
        <v>11.627906976744185</v>
      </c>
      <c r="R15">
        <v>14</v>
      </c>
      <c r="S15">
        <v>14</v>
      </c>
    </row>
    <row r="16" spans="1:19" x14ac:dyDescent="0.25">
      <c r="A16">
        <v>100</v>
      </c>
      <c r="B16">
        <v>42</v>
      </c>
      <c r="C16">
        <v>41</v>
      </c>
      <c r="D16">
        <v>37</v>
      </c>
      <c r="E16">
        <v>0</v>
      </c>
      <c r="F16">
        <v>43</v>
      </c>
      <c r="G16">
        <v>22.863670253101052</v>
      </c>
      <c r="H16">
        <v>48.456145963645334</v>
      </c>
      <c r="I16">
        <v>46.2115064488926</v>
      </c>
      <c r="J16">
        <v>140.1789794758767</v>
      </c>
      <c r="K16">
        <v>37.299046119548684</v>
      </c>
      <c r="L16">
        <v>18.649523059774342</v>
      </c>
      <c r="M16">
        <v>44.952146880777761</v>
      </c>
      <c r="N16">
        <v>84.4</v>
      </c>
      <c r="O16">
        <v>0.26900000000000002</v>
      </c>
      <c r="P16">
        <v>0.65300000000000002</v>
      </c>
      <c r="Q16">
        <v>4.8780487804878048</v>
      </c>
      <c r="R16">
        <v>9.5</v>
      </c>
      <c r="S16">
        <v>15</v>
      </c>
    </row>
    <row r="17" spans="1:19" x14ac:dyDescent="0.25">
      <c r="A17">
        <v>100</v>
      </c>
      <c r="B17">
        <v>49</v>
      </c>
      <c r="C17">
        <v>48</v>
      </c>
      <c r="D17">
        <v>47</v>
      </c>
      <c r="E17">
        <v>0</v>
      </c>
      <c r="F17">
        <v>47</v>
      </c>
      <c r="G17">
        <v>20.435042379005438</v>
      </c>
      <c r="H17">
        <v>38.559394219104746</v>
      </c>
      <c r="I17">
        <v>41.351509185796765</v>
      </c>
      <c r="J17">
        <v>125.57146791572667</v>
      </c>
      <c r="K17">
        <v>35.601164412720699</v>
      </c>
      <c r="L17">
        <v>17.80058220636035</v>
      </c>
      <c r="M17">
        <v>44.727254451453305</v>
      </c>
      <c r="N17">
        <v>82.9</v>
      </c>
      <c r="O17">
        <v>0.33</v>
      </c>
      <c r="P17">
        <v>0.68100000000000005</v>
      </c>
      <c r="Q17">
        <v>12.5</v>
      </c>
      <c r="R17">
        <v>17.100000000000001</v>
      </c>
      <c r="S17">
        <v>16</v>
      </c>
    </row>
    <row r="18" spans="1:19" x14ac:dyDescent="0.25">
      <c r="A18">
        <v>100</v>
      </c>
      <c r="B18">
        <v>39</v>
      </c>
      <c r="C18">
        <v>41</v>
      </c>
      <c r="D18">
        <v>38</v>
      </c>
      <c r="E18">
        <v>0</v>
      </c>
      <c r="F18">
        <v>45</v>
      </c>
      <c r="G18">
        <v>22.479473163181655</v>
      </c>
      <c r="H18">
        <v>77.003186346250004</v>
      </c>
      <c r="I18">
        <v>56.050833518072693</v>
      </c>
      <c r="J18">
        <v>178.89863618973015</v>
      </c>
      <c r="K18">
        <v>35.826554423282417</v>
      </c>
      <c r="L18">
        <v>17.913277211641208</v>
      </c>
      <c r="M18">
        <v>44.486328490643757</v>
      </c>
      <c r="N18">
        <v>76.400000000000006</v>
      </c>
      <c r="O18">
        <v>2.121</v>
      </c>
      <c r="P18">
        <v>0.52500000000000002</v>
      </c>
      <c r="Q18">
        <v>24.390243902439025</v>
      </c>
      <c r="R18">
        <v>16.7</v>
      </c>
      <c r="S18">
        <v>17</v>
      </c>
    </row>
    <row r="19" spans="1:19" x14ac:dyDescent="0.25">
      <c r="A19">
        <v>100</v>
      </c>
      <c r="B19">
        <v>35</v>
      </c>
      <c r="C19">
        <v>36</v>
      </c>
      <c r="D19">
        <v>35</v>
      </c>
      <c r="E19">
        <v>0</v>
      </c>
      <c r="F19">
        <v>35</v>
      </c>
      <c r="G19">
        <v>28.87211200716602</v>
      </c>
      <c r="H19">
        <v>63.671537932798465</v>
      </c>
      <c r="I19">
        <v>49.196592211024004</v>
      </c>
      <c r="J19">
        <v>158.95754557695389</v>
      </c>
      <c r="K19">
        <v>42.214837335944424</v>
      </c>
      <c r="L19">
        <v>21.107418667972212</v>
      </c>
      <c r="M19">
        <v>45.307043858575895</v>
      </c>
      <c r="N19">
        <v>85.1</v>
      </c>
      <c r="O19">
        <v>0.54100000000000004</v>
      </c>
      <c r="P19">
        <v>0.63200000000000001</v>
      </c>
      <c r="Q19">
        <v>5.5555555555555554</v>
      </c>
      <c r="R19">
        <v>9.8000000000000007</v>
      </c>
      <c r="S19">
        <v>18</v>
      </c>
    </row>
    <row r="20" spans="1:19" x14ac:dyDescent="0.25">
      <c r="A20">
        <v>100</v>
      </c>
      <c r="B20">
        <v>38</v>
      </c>
      <c r="C20">
        <v>41</v>
      </c>
      <c r="D20">
        <v>41</v>
      </c>
      <c r="E20">
        <v>0</v>
      </c>
      <c r="F20">
        <v>39</v>
      </c>
      <c r="G20">
        <v>25.46592192689393</v>
      </c>
      <c r="H20">
        <v>44.532635705928861</v>
      </c>
      <c r="I20">
        <v>38.654124423188563</v>
      </c>
      <c r="J20">
        <v>128.36058356438369</v>
      </c>
      <c r="K20">
        <v>41.42995172890334</v>
      </c>
      <c r="L20">
        <v>20.71497586445167</v>
      </c>
      <c r="M20">
        <v>45.125924028575135</v>
      </c>
      <c r="N20">
        <v>77.7</v>
      </c>
      <c r="O20">
        <v>0.313</v>
      </c>
      <c r="P20">
        <v>0.78100000000000003</v>
      </c>
      <c r="Q20">
        <v>7.3170731707317076</v>
      </c>
      <c r="R20">
        <v>8.3000000000000007</v>
      </c>
      <c r="S20">
        <v>19</v>
      </c>
    </row>
    <row r="21" spans="1:19" x14ac:dyDescent="0.25">
      <c r="A21">
        <v>100</v>
      </c>
      <c r="B21">
        <v>53</v>
      </c>
      <c r="C21">
        <v>53</v>
      </c>
      <c r="D21">
        <v>52</v>
      </c>
      <c r="E21">
        <v>0</v>
      </c>
      <c r="F21">
        <v>53</v>
      </c>
      <c r="G21">
        <v>18.931983911964263</v>
      </c>
      <c r="H21">
        <v>64.362055179849378</v>
      </c>
      <c r="I21">
        <v>42.360648290415924</v>
      </c>
      <c r="J21">
        <v>152.44813387455082</v>
      </c>
      <c r="K21">
        <v>29.329613505140756</v>
      </c>
      <c r="L21">
        <v>14.664806752570378</v>
      </c>
      <c r="M21">
        <v>44.209658182797696</v>
      </c>
      <c r="N21">
        <v>88.288288288288285</v>
      </c>
      <c r="O21">
        <v>1.7507507507507507</v>
      </c>
      <c r="P21">
        <v>0.23523523523523523</v>
      </c>
      <c r="Q21">
        <v>11.320754716981131</v>
      </c>
      <c r="R21">
        <v>22.322322322322321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6FC-6453-4AC5-8427-543B48F611C1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41</v>
      </c>
      <c r="C3">
        <v>41</v>
      </c>
      <c r="D3">
        <v>41</v>
      </c>
      <c r="E3">
        <v>0</v>
      </c>
      <c r="F3">
        <v>40</v>
      </c>
      <c r="G3">
        <v>24.472714111701908</v>
      </c>
      <c r="H3">
        <v>50.684108812197849</v>
      </c>
      <c r="I3">
        <v>43.677206473110431</v>
      </c>
      <c r="J3">
        <v>139.70271413253795</v>
      </c>
      <c r="K3">
        <v>37.385119205145514</v>
      </c>
      <c r="L3">
        <v>18.692559602572757</v>
      </c>
      <c r="M3">
        <v>44.889161115404633</v>
      </c>
      <c r="N3">
        <v>82.5</v>
      </c>
      <c r="O3">
        <v>0.44</v>
      </c>
      <c r="P3">
        <v>0.58499999999999996</v>
      </c>
      <c r="Q3">
        <v>4.8780487804878048</v>
      </c>
      <c r="R3">
        <v>6.3</v>
      </c>
      <c r="S3">
        <v>2</v>
      </c>
    </row>
    <row r="4" spans="1:19" x14ac:dyDescent="0.25">
      <c r="A4">
        <v>100</v>
      </c>
      <c r="B4">
        <v>40</v>
      </c>
      <c r="C4">
        <v>39</v>
      </c>
      <c r="D4">
        <v>37</v>
      </c>
      <c r="E4">
        <v>0</v>
      </c>
      <c r="F4">
        <v>43</v>
      </c>
      <c r="G4">
        <v>23.99982759548449</v>
      </c>
      <c r="H4">
        <v>102.13400491497335</v>
      </c>
      <c r="I4">
        <v>63.418907573725186</v>
      </c>
      <c r="J4">
        <v>211.51107976221309</v>
      </c>
      <c r="K4">
        <v>36.177786839647588</v>
      </c>
      <c r="L4">
        <v>18.088893419823794</v>
      </c>
      <c r="M4">
        <v>44.68767368809479</v>
      </c>
      <c r="N4">
        <v>87.2</v>
      </c>
      <c r="O4">
        <v>2.5139999999999998</v>
      </c>
      <c r="P4">
        <v>0.20699999999999999</v>
      </c>
      <c r="Q4">
        <v>10.256410256410257</v>
      </c>
      <c r="R4">
        <v>14.9</v>
      </c>
      <c r="S4">
        <v>3</v>
      </c>
    </row>
    <row r="5" spans="1:19" x14ac:dyDescent="0.25">
      <c r="A5">
        <v>100</v>
      </c>
      <c r="B5">
        <v>40</v>
      </c>
      <c r="C5">
        <v>41</v>
      </c>
      <c r="D5">
        <v>41</v>
      </c>
      <c r="E5">
        <v>0</v>
      </c>
      <c r="F5">
        <v>39</v>
      </c>
      <c r="G5">
        <v>24.982430619715171</v>
      </c>
      <c r="H5">
        <v>54.094091089554794</v>
      </c>
      <c r="I5">
        <v>54.133421121455044</v>
      </c>
      <c r="J5">
        <v>154.62060874753661</v>
      </c>
      <c r="K5">
        <v>40.272320737822596</v>
      </c>
      <c r="L5">
        <v>20.136160368911298</v>
      </c>
      <c r="M5">
        <v>44.979420791328941</v>
      </c>
      <c r="N5">
        <v>86.5</v>
      </c>
      <c r="O5">
        <v>0.56499999999999995</v>
      </c>
      <c r="P5">
        <v>0.54</v>
      </c>
      <c r="Q5">
        <v>12.195121951219512</v>
      </c>
      <c r="R5">
        <v>13</v>
      </c>
      <c r="S5">
        <v>4</v>
      </c>
    </row>
    <row r="6" spans="1:19" x14ac:dyDescent="0.25">
      <c r="A6">
        <v>100</v>
      </c>
      <c r="B6">
        <v>37</v>
      </c>
      <c r="C6">
        <v>39</v>
      </c>
      <c r="D6">
        <v>35</v>
      </c>
      <c r="E6">
        <v>0</v>
      </c>
      <c r="F6">
        <v>38</v>
      </c>
      <c r="G6">
        <v>26.430640447987706</v>
      </c>
      <c r="H6">
        <v>58.976279939532105</v>
      </c>
      <c r="I6">
        <v>54.270999949904841</v>
      </c>
      <c r="J6">
        <v>159.09579472022347</v>
      </c>
      <c r="K6">
        <v>42.730593948500115</v>
      </c>
      <c r="L6">
        <v>21.365296974250057</v>
      </c>
      <c r="M6">
        <v>45.018848940492632</v>
      </c>
      <c r="N6">
        <v>87.4</v>
      </c>
      <c r="O6">
        <v>0.56100000000000005</v>
      </c>
      <c r="P6">
        <v>0.46100000000000002</v>
      </c>
      <c r="Q6">
        <v>5.1282051282051286</v>
      </c>
      <c r="R6">
        <v>5.4</v>
      </c>
      <c r="S6">
        <v>5</v>
      </c>
    </row>
    <row r="7" spans="1:19" x14ac:dyDescent="0.25">
      <c r="A7">
        <v>100</v>
      </c>
      <c r="B7">
        <v>41</v>
      </c>
      <c r="C7">
        <v>43</v>
      </c>
      <c r="D7">
        <v>43</v>
      </c>
      <c r="E7">
        <v>0</v>
      </c>
      <c r="F7">
        <v>40</v>
      </c>
      <c r="G7">
        <v>24.961254546762632</v>
      </c>
      <c r="H7">
        <v>50.395348866493507</v>
      </c>
      <c r="I7">
        <v>49.384602592833311</v>
      </c>
      <c r="J7">
        <v>144.98701262166034</v>
      </c>
      <c r="K7">
        <v>39.838446485205068</v>
      </c>
      <c r="L7">
        <v>19.919223242602534</v>
      </c>
      <c r="M7">
        <v>45.207693722568266</v>
      </c>
      <c r="N7">
        <v>82.8</v>
      </c>
      <c r="O7">
        <v>0.39</v>
      </c>
      <c r="P7">
        <v>0.61199999999999999</v>
      </c>
      <c r="Q7">
        <v>4.6511627906976747</v>
      </c>
      <c r="R7">
        <v>5.4</v>
      </c>
      <c r="S7">
        <v>6</v>
      </c>
    </row>
    <row r="8" spans="1:19" x14ac:dyDescent="0.25">
      <c r="A8">
        <v>100</v>
      </c>
      <c r="B8">
        <v>43</v>
      </c>
      <c r="C8">
        <v>44</v>
      </c>
      <c r="D8">
        <v>41</v>
      </c>
      <c r="E8">
        <v>0</v>
      </c>
      <c r="F8">
        <v>44</v>
      </c>
      <c r="G8">
        <v>23.313678783650825</v>
      </c>
      <c r="H8">
        <v>84.369963164476786</v>
      </c>
      <c r="I8">
        <v>59.073148808896541</v>
      </c>
      <c r="J8">
        <v>189.49346034098491</v>
      </c>
      <c r="K8">
        <v>37.30294516215271</v>
      </c>
      <c r="L8">
        <v>18.651472581076355</v>
      </c>
      <c r="M8">
        <v>44.572310913849996</v>
      </c>
      <c r="N8">
        <v>89.9</v>
      </c>
      <c r="O8">
        <v>1.784</v>
      </c>
      <c r="P8">
        <v>0.311</v>
      </c>
      <c r="Q8">
        <v>9.0909090909090917</v>
      </c>
      <c r="R8">
        <v>14.4</v>
      </c>
      <c r="S8">
        <v>7</v>
      </c>
    </row>
    <row r="9" spans="1:19" x14ac:dyDescent="0.25">
      <c r="A9">
        <v>100</v>
      </c>
      <c r="B9">
        <v>33</v>
      </c>
      <c r="C9">
        <v>35</v>
      </c>
      <c r="D9">
        <v>35</v>
      </c>
      <c r="E9">
        <v>0</v>
      </c>
      <c r="F9">
        <v>34</v>
      </c>
      <c r="G9">
        <v>29.537261708464278</v>
      </c>
      <c r="H9">
        <v>55.25059289218251</v>
      </c>
      <c r="I9">
        <v>56.431756340542051</v>
      </c>
      <c r="J9">
        <v>157.49366539664686</v>
      </c>
      <c r="K9">
        <v>47.813419724750709</v>
      </c>
      <c r="L9">
        <v>23.906709862375354</v>
      </c>
      <c r="M9">
        <v>45.770152744663896</v>
      </c>
      <c r="N9">
        <v>85.7</v>
      </c>
      <c r="O9">
        <v>0.191</v>
      </c>
      <c r="P9">
        <v>0.68899999999999995</v>
      </c>
      <c r="Q9">
        <v>0</v>
      </c>
      <c r="R9">
        <v>2.1</v>
      </c>
      <c r="S9">
        <v>8</v>
      </c>
    </row>
    <row r="10" spans="1:19" x14ac:dyDescent="0.25">
      <c r="A10">
        <v>100</v>
      </c>
      <c r="B10">
        <v>39</v>
      </c>
      <c r="C10">
        <v>41</v>
      </c>
      <c r="D10">
        <v>38</v>
      </c>
      <c r="E10">
        <v>0</v>
      </c>
      <c r="F10">
        <v>37</v>
      </c>
      <c r="G10">
        <v>28.907152654578734</v>
      </c>
      <c r="H10">
        <v>101.24372866481204</v>
      </c>
      <c r="I10">
        <v>67.532028804320646</v>
      </c>
      <c r="J10">
        <v>214.74295243128367</v>
      </c>
      <c r="K10">
        <v>43.720930120959956</v>
      </c>
      <c r="L10">
        <v>21.860465060479978</v>
      </c>
      <c r="M10">
        <v>45.362382350842175</v>
      </c>
      <c r="N10">
        <v>88.2</v>
      </c>
      <c r="O10">
        <v>1.8220000000000001</v>
      </c>
      <c r="P10">
        <v>0.153</v>
      </c>
      <c r="Q10">
        <v>7.3170731707317076</v>
      </c>
      <c r="R10">
        <v>9.6999999999999993</v>
      </c>
      <c r="S10">
        <v>9</v>
      </c>
    </row>
    <row r="11" spans="1:19" x14ac:dyDescent="0.25">
      <c r="A11">
        <v>100</v>
      </c>
      <c r="B11">
        <v>39</v>
      </c>
      <c r="C11">
        <v>37</v>
      </c>
      <c r="D11">
        <v>37</v>
      </c>
      <c r="E11">
        <v>0</v>
      </c>
      <c r="F11">
        <v>40</v>
      </c>
      <c r="G11">
        <v>25.577590702403995</v>
      </c>
      <c r="H11">
        <v>54.407806158373745</v>
      </c>
      <c r="I11">
        <v>40.358787913480697</v>
      </c>
      <c r="J11">
        <v>140.66061046871718</v>
      </c>
      <c r="K11">
        <v>39.196274002036333</v>
      </c>
      <c r="L11">
        <v>19.598137001018166</v>
      </c>
      <c r="M11">
        <v>45.284079122907755</v>
      </c>
      <c r="N11">
        <v>80</v>
      </c>
      <c r="O11">
        <v>0.52</v>
      </c>
      <c r="P11">
        <v>0.76</v>
      </c>
      <c r="Q11">
        <v>10.810810810810811</v>
      </c>
      <c r="R11">
        <v>8.1</v>
      </c>
      <c r="S11">
        <v>10</v>
      </c>
    </row>
    <row r="12" spans="1:19" x14ac:dyDescent="0.25">
      <c r="A12">
        <v>100</v>
      </c>
      <c r="B12">
        <v>36</v>
      </c>
      <c r="C12">
        <v>32</v>
      </c>
      <c r="D12">
        <v>32</v>
      </c>
      <c r="E12">
        <v>0</v>
      </c>
      <c r="F12">
        <v>36</v>
      </c>
      <c r="G12">
        <v>26.488123109636543</v>
      </c>
      <c r="H12">
        <v>60.815203034092519</v>
      </c>
      <c r="I12">
        <v>59.591183109972917</v>
      </c>
      <c r="J12">
        <v>166.38778108117367</v>
      </c>
      <c r="K12">
        <v>46.231799185371734</v>
      </c>
      <c r="L12">
        <v>23.115899592685867</v>
      </c>
      <c r="M12">
        <v>45.305488232326411</v>
      </c>
      <c r="N12">
        <v>76.8</v>
      </c>
      <c r="O12">
        <v>0.78100000000000003</v>
      </c>
      <c r="P12">
        <v>0.50800000000000001</v>
      </c>
      <c r="Q12">
        <v>6.25</v>
      </c>
      <c r="R12">
        <v>8.9</v>
      </c>
      <c r="S12">
        <v>11</v>
      </c>
    </row>
    <row r="13" spans="1:19" x14ac:dyDescent="0.25">
      <c r="A13">
        <v>100</v>
      </c>
      <c r="B13">
        <v>40</v>
      </c>
      <c r="C13">
        <v>38</v>
      </c>
      <c r="D13">
        <v>38</v>
      </c>
      <c r="E13">
        <v>0</v>
      </c>
      <c r="F13">
        <v>44</v>
      </c>
      <c r="G13">
        <v>24.45434199114143</v>
      </c>
      <c r="H13">
        <v>49.384115921450999</v>
      </c>
      <c r="I13">
        <v>46.379997041548592</v>
      </c>
      <c r="J13">
        <v>141.9400736021405</v>
      </c>
      <c r="K13">
        <v>35.631015394093744</v>
      </c>
      <c r="L13">
        <v>17.815507697046872</v>
      </c>
      <c r="M13">
        <v>44.810104917093618</v>
      </c>
      <c r="N13">
        <v>83.4</v>
      </c>
      <c r="O13">
        <v>0.35099999999999998</v>
      </c>
      <c r="P13">
        <v>0.58099999999999996</v>
      </c>
      <c r="Q13">
        <v>10.526315789473685</v>
      </c>
      <c r="R13">
        <v>8.1</v>
      </c>
      <c r="S13">
        <v>12</v>
      </c>
    </row>
    <row r="14" spans="1:19" x14ac:dyDescent="0.25">
      <c r="A14">
        <v>100</v>
      </c>
      <c r="B14">
        <v>37</v>
      </c>
      <c r="C14">
        <v>35</v>
      </c>
      <c r="D14">
        <v>36</v>
      </c>
      <c r="E14">
        <v>0</v>
      </c>
      <c r="F14">
        <v>38</v>
      </c>
      <c r="G14">
        <v>27.534758193552815</v>
      </c>
      <c r="H14">
        <v>68.794282799510256</v>
      </c>
      <c r="I14">
        <v>49.385172444492731</v>
      </c>
      <c r="J14">
        <v>164.63378215631624</v>
      </c>
      <c r="K14">
        <v>42.717043470376829</v>
      </c>
      <c r="L14">
        <v>21.358521735188415</v>
      </c>
      <c r="M14">
        <v>44.802720876065763</v>
      </c>
      <c r="N14">
        <v>81</v>
      </c>
      <c r="O14">
        <v>1.0760000000000001</v>
      </c>
      <c r="P14">
        <v>0.50700000000000001</v>
      </c>
      <c r="Q14">
        <v>20</v>
      </c>
      <c r="R14">
        <v>13.8</v>
      </c>
      <c r="S14">
        <v>13</v>
      </c>
    </row>
    <row r="15" spans="1:19" x14ac:dyDescent="0.25">
      <c r="A15">
        <v>100</v>
      </c>
      <c r="B15">
        <v>37</v>
      </c>
      <c r="C15">
        <v>36</v>
      </c>
      <c r="D15">
        <v>38</v>
      </c>
      <c r="E15">
        <v>0</v>
      </c>
      <c r="F15">
        <v>36</v>
      </c>
      <c r="G15">
        <v>27.276429003610037</v>
      </c>
      <c r="H15">
        <v>62.98308446249154</v>
      </c>
      <c r="I15">
        <v>53.004868145396408</v>
      </c>
      <c r="J15">
        <v>161.44714234966753</v>
      </c>
      <c r="K15">
        <v>44.965614176191131</v>
      </c>
      <c r="L15">
        <v>22.482807088095566</v>
      </c>
      <c r="M15">
        <v>45.414196221889036</v>
      </c>
      <c r="N15">
        <v>82.3</v>
      </c>
      <c r="O15">
        <v>0.42699999999999999</v>
      </c>
      <c r="P15">
        <v>0.60799999999999998</v>
      </c>
      <c r="Q15">
        <v>0</v>
      </c>
      <c r="R15">
        <v>4.7</v>
      </c>
      <c r="S15">
        <v>14</v>
      </c>
    </row>
    <row r="16" spans="1:19" x14ac:dyDescent="0.25">
      <c r="A16">
        <v>100</v>
      </c>
      <c r="B16">
        <v>42</v>
      </c>
      <c r="C16">
        <v>38</v>
      </c>
      <c r="D16">
        <v>43</v>
      </c>
      <c r="E16">
        <v>0</v>
      </c>
      <c r="F16">
        <v>42</v>
      </c>
      <c r="G16">
        <v>23.633273166908253</v>
      </c>
      <c r="H16">
        <v>81.777235584956898</v>
      </c>
      <c r="I16">
        <v>50.830337505629572</v>
      </c>
      <c r="J16">
        <v>178.73975111776522</v>
      </c>
      <c r="K16">
        <v>37.678909533445996</v>
      </c>
      <c r="L16">
        <v>18.839454766722998</v>
      </c>
      <c r="M16">
        <v>45.049074109200731</v>
      </c>
      <c r="N16">
        <v>82.7</v>
      </c>
      <c r="O16">
        <v>1.518</v>
      </c>
      <c r="P16">
        <v>0.33600000000000002</v>
      </c>
      <c r="Q16">
        <v>5.2631578947368425</v>
      </c>
      <c r="R16">
        <v>7.2</v>
      </c>
      <c r="S16">
        <v>15</v>
      </c>
    </row>
    <row r="17" spans="1:19" x14ac:dyDescent="0.25">
      <c r="A17">
        <v>100</v>
      </c>
      <c r="B17">
        <v>39</v>
      </c>
      <c r="C17">
        <v>40</v>
      </c>
      <c r="D17">
        <v>43</v>
      </c>
      <c r="E17">
        <v>0</v>
      </c>
      <c r="F17">
        <v>40</v>
      </c>
      <c r="G17">
        <v>24.375378349513124</v>
      </c>
      <c r="H17">
        <v>51.951895526773434</v>
      </c>
      <c r="I17">
        <v>46.32185468746912</v>
      </c>
      <c r="J17">
        <v>142.80211098760444</v>
      </c>
      <c r="K17">
        <v>42.545622025945221</v>
      </c>
      <c r="L17">
        <v>21.27281101297261</v>
      </c>
      <c r="M17">
        <v>44.485186735076994</v>
      </c>
      <c r="N17">
        <v>74.7</v>
      </c>
      <c r="O17">
        <v>0.75700000000000001</v>
      </c>
      <c r="P17">
        <v>0.62</v>
      </c>
      <c r="Q17">
        <v>5</v>
      </c>
      <c r="R17">
        <v>14.2</v>
      </c>
      <c r="S17">
        <v>16</v>
      </c>
    </row>
    <row r="18" spans="1:19" x14ac:dyDescent="0.25">
      <c r="A18">
        <v>100</v>
      </c>
      <c r="B18">
        <v>38</v>
      </c>
      <c r="C18">
        <v>41</v>
      </c>
      <c r="D18">
        <v>41</v>
      </c>
      <c r="E18">
        <v>0</v>
      </c>
      <c r="F18">
        <v>39</v>
      </c>
      <c r="G18">
        <v>25.46592192689393</v>
      </c>
      <c r="H18">
        <v>44.532635705928861</v>
      </c>
      <c r="I18">
        <v>38.654124423188563</v>
      </c>
      <c r="J18">
        <v>128.36058356438369</v>
      </c>
      <c r="K18">
        <v>41.42995172890334</v>
      </c>
      <c r="L18">
        <v>20.71497586445167</v>
      </c>
      <c r="M18">
        <v>45.125924028575135</v>
      </c>
      <c r="N18">
        <v>77.7</v>
      </c>
      <c r="O18">
        <v>0.313</v>
      </c>
      <c r="P18">
        <v>0.78100000000000003</v>
      </c>
      <c r="Q18">
        <v>7.3170731707317076</v>
      </c>
      <c r="R18">
        <v>8.3000000000000007</v>
      </c>
      <c r="S18">
        <v>17</v>
      </c>
    </row>
    <row r="19" spans="1:19" x14ac:dyDescent="0.25">
      <c r="A19">
        <v>100</v>
      </c>
      <c r="B19">
        <v>40</v>
      </c>
      <c r="C19">
        <v>36</v>
      </c>
      <c r="D19">
        <v>37</v>
      </c>
      <c r="E19">
        <v>0</v>
      </c>
      <c r="F19">
        <v>39</v>
      </c>
      <c r="G19">
        <v>26.247273708640446</v>
      </c>
      <c r="H19">
        <v>78.895714638941143</v>
      </c>
      <c r="I19">
        <v>64.356767464560505</v>
      </c>
      <c r="J19">
        <v>189.52671292210485</v>
      </c>
      <c r="K19">
        <v>40.738660684678493</v>
      </c>
      <c r="L19">
        <v>20.369330342339246</v>
      </c>
      <c r="M19">
        <v>44.854480350539895</v>
      </c>
      <c r="N19">
        <v>87.3</v>
      </c>
      <c r="O19">
        <v>1.381</v>
      </c>
      <c r="P19">
        <v>0.18099999999999999</v>
      </c>
      <c r="Q19">
        <v>11.111111111111111</v>
      </c>
      <c r="R19">
        <v>12.3</v>
      </c>
      <c r="S19">
        <v>18</v>
      </c>
    </row>
    <row r="20" spans="1:19" x14ac:dyDescent="0.25">
      <c r="A20">
        <v>100</v>
      </c>
      <c r="B20">
        <v>47</v>
      </c>
      <c r="C20">
        <v>48</v>
      </c>
      <c r="D20">
        <v>46</v>
      </c>
      <c r="E20">
        <v>0</v>
      </c>
      <c r="F20">
        <v>44</v>
      </c>
      <c r="G20">
        <v>22.430527686849715</v>
      </c>
      <c r="H20">
        <v>63.282774612964282</v>
      </c>
      <c r="I20">
        <v>46.65115392654274</v>
      </c>
      <c r="J20">
        <v>156.12143393688831</v>
      </c>
      <c r="K20">
        <v>38.190763152116368</v>
      </c>
      <c r="L20">
        <v>19.095381576058184</v>
      </c>
      <c r="M20">
        <v>44.73362088939777</v>
      </c>
      <c r="N20">
        <v>91.2</v>
      </c>
      <c r="O20">
        <v>1.131</v>
      </c>
      <c r="P20">
        <v>0.41899999999999998</v>
      </c>
      <c r="Q20">
        <v>10.416666666666666</v>
      </c>
      <c r="R20">
        <v>20</v>
      </c>
      <c r="S20">
        <v>19</v>
      </c>
    </row>
    <row r="21" spans="1:19" x14ac:dyDescent="0.25">
      <c r="A21">
        <v>100</v>
      </c>
      <c r="B21">
        <v>34</v>
      </c>
      <c r="C21">
        <v>33</v>
      </c>
      <c r="D21">
        <v>35</v>
      </c>
      <c r="E21">
        <v>0</v>
      </c>
      <c r="F21">
        <v>34</v>
      </c>
      <c r="G21">
        <v>29.301898653087346</v>
      </c>
      <c r="H21">
        <v>57.384862252027958</v>
      </c>
      <c r="I21">
        <v>58.371662129065953</v>
      </c>
      <c r="J21">
        <v>161.94539025193995</v>
      </c>
      <c r="K21">
        <v>46.483241739898489</v>
      </c>
      <c r="L21">
        <v>23.241620869949244</v>
      </c>
      <c r="M21">
        <v>45.612840751102716</v>
      </c>
      <c r="N21">
        <v>79.979979979979973</v>
      </c>
      <c r="O21">
        <v>0.53953953953953959</v>
      </c>
      <c r="P21">
        <v>0.65065065065065064</v>
      </c>
      <c r="Q21">
        <v>3.0303030303030303</v>
      </c>
      <c r="R21">
        <v>5.6056056056056054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6C59-5FFF-4B49-9EFF-EE0632719D57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45</v>
      </c>
      <c r="C3">
        <v>45</v>
      </c>
      <c r="D3">
        <v>41</v>
      </c>
      <c r="E3">
        <v>0</v>
      </c>
      <c r="F3">
        <v>45</v>
      </c>
      <c r="G3">
        <v>22.444828378917279</v>
      </c>
      <c r="H3">
        <v>44.22104225879837</v>
      </c>
      <c r="I3">
        <v>44.860829161067116</v>
      </c>
      <c r="J3">
        <v>135.03080805975515</v>
      </c>
      <c r="K3">
        <v>35.955179140539173</v>
      </c>
      <c r="L3">
        <v>17.977589570269586</v>
      </c>
      <c r="M3">
        <v>45.108283804420829</v>
      </c>
      <c r="N3">
        <v>83.7</v>
      </c>
      <c r="O3">
        <v>0.26900000000000002</v>
      </c>
      <c r="P3">
        <v>0.69399999999999995</v>
      </c>
      <c r="Q3">
        <v>6.666666666666667</v>
      </c>
      <c r="R3">
        <v>8</v>
      </c>
      <c r="S3">
        <v>2</v>
      </c>
    </row>
    <row r="4" spans="1:19" x14ac:dyDescent="0.25">
      <c r="A4">
        <v>100</v>
      </c>
      <c r="B4">
        <v>36</v>
      </c>
      <c r="C4">
        <v>36</v>
      </c>
      <c r="D4">
        <v>35</v>
      </c>
      <c r="E4">
        <v>0</v>
      </c>
      <c r="F4">
        <v>36</v>
      </c>
      <c r="G4">
        <v>27.513969588367249</v>
      </c>
      <c r="H4">
        <v>61.855024495838009</v>
      </c>
      <c r="I4">
        <v>57.131419299171931</v>
      </c>
      <c r="J4">
        <v>164.95033008043632</v>
      </c>
      <c r="K4">
        <v>45.317256750271703</v>
      </c>
      <c r="L4">
        <v>22.658628375135851</v>
      </c>
      <c r="M4">
        <v>45.557579205469182</v>
      </c>
      <c r="N4">
        <v>85.7</v>
      </c>
      <c r="O4">
        <v>0.52700000000000002</v>
      </c>
      <c r="P4">
        <v>0.42199999999999999</v>
      </c>
      <c r="Q4">
        <v>5.5555555555555554</v>
      </c>
      <c r="R4">
        <v>7.6</v>
      </c>
      <c r="S4">
        <v>3</v>
      </c>
    </row>
    <row r="5" spans="1:19" x14ac:dyDescent="0.25">
      <c r="A5">
        <v>100</v>
      </c>
      <c r="B5">
        <v>47</v>
      </c>
      <c r="C5">
        <v>46</v>
      </c>
      <c r="D5">
        <v>48</v>
      </c>
      <c r="E5">
        <v>0</v>
      </c>
      <c r="F5">
        <v>45</v>
      </c>
      <c r="G5">
        <v>22.633850053835872</v>
      </c>
      <c r="H5">
        <v>70.153141765231723</v>
      </c>
      <c r="I5">
        <v>42.89855570698743</v>
      </c>
      <c r="J5">
        <v>158.63410728158792</v>
      </c>
      <c r="K5">
        <v>35.706310197150266</v>
      </c>
      <c r="L5">
        <v>17.853155098575133</v>
      </c>
      <c r="M5">
        <v>44.529394289188765</v>
      </c>
      <c r="N5">
        <v>85.5</v>
      </c>
      <c r="O5">
        <v>1.415</v>
      </c>
      <c r="P5">
        <v>0.44500000000000001</v>
      </c>
      <c r="Q5">
        <v>21.739130434782609</v>
      </c>
      <c r="R5">
        <v>23.6</v>
      </c>
      <c r="S5">
        <v>4</v>
      </c>
    </row>
    <row r="6" spans="1:19" x14ac:dyDescent="0.25">
      <c r="A6">
        <v>100</v>
      </c>
      <c r="B6">
        <v>44</v>
      </c>
      <c r="C6">
        <v>45</v>
      </c>
      <c r="D6">
        <v>45</v>
      </c>
      <c r="E6">
        <v>0</v>
      </c>
      <c r="F6">
        <v>43</v>
      </c>
      <c r="G6">
        <v>23.397986669401721</v>
      </c>
      <c r="H6">
        <v>55.425610548533669</v>
      </c>
      <c r="I6">
        <v>49.631532678585629</v>
      </c>
      <c r="J6">
        <v>150.51492158698738</v>
      </c>
      <c r="K6">
        <v>36.767241408856592</v>
      </c>
      <c r="L6">
        <v>18.383620704428296</v>
      </c>
      <c r="M6">
        <v>45.112897970759967</v>
      </c>
      <c r="N6">
        <v>86.6</v>
      </c>
      <c r="O6">
        <v>0.36899999999999999</v>
      </c>
      <c r="P6">
        <v>0.53</v>
      </c>
      <c r="Q6">
        <v>2.2222222222222223</v>
      </c>
      <c r="R6">
        <v>13.4</v>
      </c>
      <c r="S6">
        <v>5</v>
      </c>
    </row>
    <row r="7" spans="1:19" x14ac:dyDescent="0.25">
      <c r="A7">
        <v>100</v>
      </c>
      <c r="B7">
        <v>43</v>
      </c>
      <c r="C7">
        <v>42</v>
      </c>
      <c r="D7">
        <v>40</v>
      </c>
      <c r="E7">
        <v>0</v>
      </c>
      <c r="F7">
        <v>42</v>
      </c>
      <c r="G7">
        <v>23.229304255045822</v>
      </c>
      <c r="H7">
        <v>49.358433277917541</v>
      </c>
      <c r="I7">
        <v>45.360623741959351</v>
      </c>
      <c r="J7">
        <v>140.09537374700557</v>
      </c>
      <c r="K7">
        <v>39.249035040781656</v>
      </c>
      <c r="L7">
        <v>19.624517520390828</v>
      </c>
      <c r="M7">
        <v>45.175384965438738</v>
      </c>
      <c r="N7">
        <v>85.9</v>
      </c>
      <c r="O7">
        <v>0.3</v>
      </c>
      <c r="P7">
        <v>0.65700000000000003</v>
      </c>
      <c r="Q7">
        <v>4.7619047619047619</v>
      </c>
      <c r="R7">
        <v>11</v>
      </c>
      <c r="S7">
        <v>6</v>
      </c>
    </row>
    <row r="8" spans="1:19" x14ac:dyDescent="0.25">
      <c r="A8">
        <v>100</v>
      </c>
      <c r="B8">
        <v>45</v>
      </c>
      <c r="C8">
        <v>45</v>
      </c>
      <c r="D8">
        <v>45</v>
      </c>
      <c r="E8">
        <v>0</v>
      </c>
      <c r="F8">
        <v>46</v>
      </c>
      <c r="G8">
        <v>21.947475230907639</v>
      </c>
      <c r="H8">
        <v>82.210674321011979</v>
      </c>
      <c r="I8">
        <v>51.807165085804201</v>
      </c>
      <c r="J8">
        <v>180.56762149249715</v>
      </c>
      <c r="K8">
        <v>33.941247868472409</v>
      </c>
      <c r="L8">
        <v>16.970623934236205</v>
      </c>
      <c r="M8">
        <v>44.594282808172515</v>
      </c>
      <c r="N8">
        <v>94.8</v>
      </c>
      <c r="O8">
        <v>1.988</v>
      </c>
      <c r="P8">
        <v>0.19700000000000001</v>
      </c>
      <c r="Q8">
        <v>11.111111111111111</v>
      </c>
      <c r="R8">
        <v>13.7</v>
      </c>
      <c r="S8">
        <v>7</v>
      </c>
    </row>
    <row r="9" spans="1:19" x14ac:dyDescent="0.25">
      <c r="A9">
        <v>100</v>
      </c>
      <c r="B9">
        <v>44</v>
      </c>
      <c r="C9">
        <v>43</v>
      </c>
      <c r="D9">
        <v>41</v>
      </c>
      <c r="E9">
        <v>0</v>
      </c>
      <c r="F9">
        <v>44</v>
      </c>
      <c r="G9">
        <v>23.310278720607855</v>
      </c>
      <c r="H9">
        <v>55.080944698376697</v>
      </c>
      <c r="I9">
        <v>49.786623972179171</v>
      </c>
      <c r="J9">
        <v>151.28530700176475</v>
      </c>
      <c r="K9">
        <v>36.282799092859669</v>
      </c>
      <c r="L9">
        <v>18.141399546429835</v>
      </c>
      <c r="M9">
        <v>45.062025119198715</v>
      </c>
      <c r="N9">
        <v>89.5</v>
      </c>
      <c r="O9">
        <v>0.628</v>
      </c>
      <c r="P9">
        <v>0.40799999999999997</v>
      </c>
      <c r="Q9">
        <v>11.627906976744185</v>
      </c>
      <c r="R9">
        <v>10.4</v>
      </c>
      <c r="S9">
        <v>8</v>
      </c>
    </row>
    <row r="10" spans="1:19" x14ac:dyDescent="0.25">
      <c r="A10">
        <v>100</v>
      </c>
      <c r="B10">
        <v>43</v>
      </c>
      <c r="C10">
        <v>45</v>
      </c>
      <c r="D10">
        <v>45</v>
      </c>
      <c r="E10">
        <v>0</v>
      </c>
      <c r="F10">
        <v>42</v>
      </c>
      <c r="G10">
        <v>23.313432768693058</v>
      </c>
      <c r="H10">
        <v>54.021864240007645</v>
      </c>
      <c r="I10">
        <v>44.606750831004398</v>
      </c>
      <c r="J10">
        <v>144.24677529740083</v>
      </c>
      <c r="K10">
        <v>37.887370698593521</v>
      </c>
      <c r="L10">
        <v>18.943685349296761</v>
      </c>
      <c r="M10">
        <v>45.1335319863161</v>
      </c>
      <c r="N10">
        <v>85.2</v>
      </c>
      <c r="O10">
        <v>0.65900000000000003</v>
      </c>
      <c r="P10">
        <v>0.53400000000000003</v>
      </c>
      <c r="Q10">
        <v>8.8888888888888893</v>
      </c>
      <c r="R10">
        <v>11</v>
      </c>
      <c r="S10">
        <v>9</v>
      </c>
    </row>
    <row r="11" spans="1:19" x14ac:dyDescent="0.25">
      <c r="A11">
        <v>100</v>
      </c>
      <c r="B11">
        <v>36</v>
      </c>
      <c r="C11">
        <v>32</v>
      </c>
      <c r="D11">
        <v>32</v>
      </c>
      <c r="E11">
        <v>0</v>
      </c>
      <c r="F11">
        <v>36</v>
      </c>
      <c r="G11">
        <v>26.488123109636543</v>
      </c>
      <c r="H11">
        <v>60.815203034092519</v>
      </c>
      <c r="I11">
        <v>59.591183109972917</v>
      </c>
      <c r="J11">
        <v>166.38778108117367</v>
      </c>
      <c r="K11">
        <v>46.231799185371734</v>
      </c>
      <c r="L11">
        <v>23.115899592685867</v>
      </c>
      <c r="M11">
        <v>45.305488232326411</v>
      </c>
      <c r="N11">
        <v>76.8</v>
      </c>
      <c r="O11">
        <v>0.78100000000000003</v>
      </c>
      <c r="P11">
        <v>0.50800000000000001</v>
      </c>
      <c r="Q11">
        <v>6.25</v>
      </c>
      <c r="R11">
        <v>8.9</v>
      </c>
      <c r="S11">
        <v>10</v>
      </c>
    </row>
    <row r="12" spans="1:19" x14ac:dyDescent="0.25">
      <c r="A12">
        <v>100</v>
      </c>
      <c r="B12">
        <v>53</v>
      </c>
      <c r="C12">
        <v>52</v>
      </c>
      <c r="D12">
        <v>52</v>
      </c>
      <c r="E12">
        <v>0</v>
      </c>
      <c r="F12">
        <v>51</v>
      </c>
      <c r="G12">
        <v>19.509245149603021</v>
      </c>
      <c r="H12">
        <v>41.77628486654654</v>
      </c>
      <c r="I12">
        <v>40.997884577000846</v>
      </c>
      <c r="J12">
        <v>128.30741134234407</v>
      </c>
      <c r="K12">
        <v>32.164244297881943</v>
      </c>
      <c r="L12">
        <v>16.082122148940972</v>
      </c>
      <c r="M12">
        <v>44.626832033802927</v>
      </c>
      <c r="N12">
        <v>86.1</v>
      </c>
      <c r="O12">
        <v>0.54300000000000004</v>
      </c>
      <c r="P12">
        <v>0.44</v>
      </c>
      <c r="Q12">
        <v>13.461538461538462</v>
      </c>
      <c r="R12">
        <v>18.2</v>
      </c>
      <c r="S12">
        <v>11</v>
      </c>
    </row>
    <row r="13" spans="1:19" x14ac:dyDescent="0.25">
      <c r="A13">
        <v>100</v>
      </c>
      <c r="B13">
        <v>41</v>
      </c>
      <c r="C13">
        <v>41</v>
      </c>
      <c r="D13">
        <v>44</v>
      </c>
      <c r="E13">
        <v>0</v>
      </c>
      <c r="F13">
        <v>41</v>
      </c>
      <c r="G13">
        <v>24.775814921208401</v>
      </c>
      <c r="H13">
        <v>46.963181341385777</v>
      </c>
      <c r="I13">
        <v>43.262514759409399</v>
      </c>
      <c r="J13">
        <v>135.87135429428665</v>
      </c>
      <c r="K13">
        <v>38.903824345140976</v>
      </c>
      <c r="L13">
        <v>19.451912172570488</v>
      </c>
      <c r="M13">
        <v>45.133381005354231</v>
      </c>
      <c r="N13">
        <v>84.3</v>
      </c>
      <c r="O13">
        <v>0.23599999999999999</v>
      </c>
      <c r="P13">
        <v>0.67800000000000005</v>
      </c>
      <c r="Q13">
        <v>9.7560975609756095</v>
      </c>
      <c r="R13">
        <v>8.4</v>
      </c>
      <c r="S13">
        <v>12</v>
      </c>
    </row>
    <row r="14" spans="1:19" x14ac:dyDescent="0.25">
      <c r="A14">
        <v>100</v>
      </c>
      <c r="B14">
        <v>49</v>
      </c>
      <c r="C14">
        <v>48</v>
      </c>
      <c r="D14">
        <v>47</v>
      </c>
      <c r="E14">
        <v>0</v>
      </c>
      <c r="F14">
        <v>47</v>
      </c>
      <c r="G14">
        <v>20.435042379005438</v>
      </c>
      <c r="H14">
        <v>38.559394219104746</v>
      </c>
      <c r="I14">
        <v>41.351509185796765</v>
      </c>
      <c r="J14">
        <v>125.57146791572667</v>
      </c>
      <c r="K14">
        <v>35.601164412720699</v>
      </c>
      <c r="L14">
        <v>17.80058220636035</v>
      </c>
      <c r="M14">
        <v>44.727254451453305</v>
      </c>
      <c r="N14">
        <v>82.9</v>
      </c>
      <c r="O14">
        <v>0.33</v>
      </c>
      <c r="P14">
        <v>0.68100000000000005</v>
      </c>
      <c r="Q14">
        <v>12.5</v>
      </c>
      <c r="R14">
        <v>17.100000000000001</v>
      </c>
      <c r="S14">
        <v>13</v>
      </c>
    </row>
    <row r="15" spans="1:19" x14ac:dyDescent="0.25">
      <c r="A15">
        <v>100</v>
      </c>
      <c r="B15">
        <v>46</v>
      </c>
      <c r="C15">
        <v>47</v>
      </c>
      <c r="D15">
        <v>50</v>
      </c>
      <c r="E15">
        <v>0</v>
      </c>
      <c r="F15">
        <v>45</v>
      </c>
      <c r="G15">
        <v>21.992033465623962</v>
      </c>
      <c r="H15">
        <v>45.503098426354406</v>
      </c>
      <c r="I15">
        <v>39.831159000249464</v>
      </c>
      <c r="J15">
        <v>130.47965943763992</v>
      </c>
      <c r="K15">
        <v>33.87903144971304</v>
      </c>
      <c r="L15">
        <v>16.93951572485652</v>
      </c>
      <c r="M15">
        <v>44.861436675541654</v>
      </c>
      <c r="N15">
        <v>81.5</v>
      </c>
      <c r="O15">
        <v>0.56499999999999995</v>
      </c>
      <c r="P15">
        <v>0.57199999999999995</v>
      </c>
      <c r="Q15">
        <v>10.638297872340425</v>
      </c>
      <c r="R15">
        <v>17.3</v>
      </c>
      <c r="S15">
        <v>14</v>
      </c>
    </row>
    <row r="16" spans="1:19" x14ac:dyDescent="0.25">
      <c r="A16">
        <v>100</v>
      </c>
      <c r="B16">
        <v>41</v>
      </c>
      <c r="C16">
        <v>39</v>
      </c>
      <c r="D16">
        <v>40</v>
      </c>
      <c r="E16">
        <v>0</v>
      </c>
      <c r="F16">
        <v>41</v>
      </c>
      <c r="G16">
        <v>23.860043151561698</v>
      </c>
      <c r="H16">
        <v>68.260044291416847</v>
      </c>
      <c r="I16">
        <v>49.503567346208001</v>
      </c>
      <c r="J16">
        <v>163.20732555973228</v>
      </c>
      <c r="K16">
        <v>37.214159487538737</v>
      </c>
      <c r="L16">
        <v>18.607079743769368</v>
      </c>
      <c r="M16">
        <v>44.578842689782135</v>
      </c>
      <c r="N16">
        <v>76.7</v>
      </c>
      <c r="O16">
        <v>1.4550000000000001</v>
      </c>
      <c r="P16">
        <v>0.40500000000000003</v>
      </c>
      <c r="Q16">
        <v>7.6923076923076925</v>
      </c>
      <c r="R16">
        <v>11.9</v>
      </c>
      <c r="S16">
        <v>15</v>
      </c>
    </row>
    <row r="17" spans="1:19" x14ac:dyDescent="0.25">
      <c r="A17">
        <v>100</v>
      </c>
      <c r="B17">
        <v>41</v>
      </c>
      <c r="C17">
        <v>46</v>
      </c>
      <c r="D17">
        <v>47</v>
      </c>
      <c r="E17">
        <v>0</v>
      </c>
      <c r="F17">
        <v>42</v>
      </c>
      <c r="G17">
        <v>23.810115455645164</v>
      </c>
      <c r="H17">
        <v>47.00241531280335</v>
      </c>
      <c r="I17">
        <v>41.976603348496084</v>
      </c>
      <c r="J17">
        <v>134.89173417582802</v>
      </c>
      <c r="K17">
        <v>38.456736018244008</v>
      </c>
      <c r="L17">
        <v>19.228368009122004</v>
      </c>
      <c r="M17">
        <v>44.766366979214396</v>
      </c>
      <c r="N17">
        <v>89.2</v>
      </c>
      <c r="O17">
        <v>0.42799999999999999</v>
      </c>
      <c r="P17">
        <v>0.71699999999999997</v>
      </c>
      <c r="Q17">
        <v>13.043478260869565</v>
      </c>
      <c r="R17">
        <v>17.7</v>
      </c>
      <c r="S17">
        <v>16</v>
      </c>
    </row>
    <row r="18" spans="1:19" x14ac:dyDescent="0.25">
      <c r="A18">
        <v>100</v>
      </c>
      <c r="B18">
        <v>41</v>
      </c>
      <c r="C18">
        <v>38</v>
      </c>
      <c r="D18">
        <v>40</v>
      </c>
      <c r="E18">
        <v>0</v>
      </c>
      <c r="F18">
        <v>44</v>
      </c>
      <c r="G18">
        <v>22.480935227669097</v>
      </c>
      <c r="H18">
        <v>42.363985846249122</v>
      </c>
      <c r="I18">
        <v>41.307822906786171</v>
      </c>
      <c r="J18">
        <v>128.58748689442072</v>
      </c>
      <c r="K18">
        <v>36.572045967721742</v>
      </c>
      <c r="L18">
        <v>18.286022983860871</v>
      </c>
      <c r="M18">
        <v>44.839724843746332</v>
      </c>
      <c r="N18">
        <v>75.599999999999994</v>
      </c>
      <c r="O18">
        <v>0.32300000000000001</v>
      </c>
      <c r="P18">
        <v>0.65200000000000002</v>
      </c>
      <c r="Q18">
        <v>0</v>
      </c>
      <c r="R18">
        <v>8</v>
      </c>
      <c r="S18">
        <v>17</v>
      </c>
    </row>
    <row r="19" spans="1:19" x14ac:dyDescent="0.25">
      <c r="A19">
        <v>100</v>
      </c>
      <c r="B19">
        <v>40</v>
      </c>
      <c r="C19">
        <v>40</v>
      </c>
      <c r="D19">
        <v>39</v>
      </c>
      <c r="E19">
        <v>0</v>
      </c>
      <c r="F19">
        <v>40</v>
      </c>
      <c r="G19">
        <v>25.318408256086325</v>
      </c>
      <c r="H19">
        <v>51.554342516728539</v>
      </c>
      <c r="I19">
        <v>41.779858939972769</v>
      </c>
      <c r="J19">
        <v>139.61846626522572</v>
      </c>
      <c r="K19">
        <v>41.24161744025097</v>
      </c>
      <c r="L19">
        <v>20.620808720125485</v>
      </c>
      <c r="M19">
        <v>45.323370767139906</v>
      </c>
      <c r="N19">
        <v>85.1</v>
      </c>
      <c r="O19">
        <v>0.28000000000000003</v>
      </c>
      <c r="P19">
        <v>0.86699999999999999</v>
      </c>
      <c r="Q19">
        <v>12.5</v>
      </c>
      <c r="R19">
        <v>6.9</v>
      </c>
      <c r="S19">
        <v>18</v>
      </c>
    </row>
    <row r="20" spans="1:19" x14ac:dyDescent="0.25">
      <c r="A20">
        <v>100</v>
      </c>
      <c r="B20">
        <v>41</v>
      </c>
      <c r="C20">
        <v>42</v>
      </c>
      <c r="D20">
        <v>41</v>
      </c>
      <c r="E20">
        <v>0</v>
      </c>
      <c r="F20">
        <v>40</v>
      </c>
      <c r="G20">
        <v>22.904054299509578</v>
      </c>
      <c r="H20">
        <v>53.366636702766719</v>
      </c>
      <c r="I20">
        <v>48.231384198216823</v>
      </c>
      <c r="J20">
        <v>147.5664299630337</v>
      </c>
      <c r="K20">
        <v>40.046612256247727</v>
      </c>
      <c r="L20">
        <v>20.023306128123863</v>
      </c>
      <c r="M20">
        <v>44.839691672201859</v>
      </c>
      <c r="N20">
        <v>85</v>
      </c>
      <c r="O20">
        <v>0.54200000000000004</v>
      </c>
      <c r="P20">
        <v>0.58499999999999996</v>
      </c>
      <c r="Q20">
        <v>14.285714285714286</v>
      </c>
      <c r="R20">
        <v>12.1</v>
      </c>
      <c r="S20">
        <v>19</v>
      </c>
    </row>
    <row r="21" spans="1:19" x14ac:dyDescent="0.25">
      <c r="A21">
        <v>100</v>
      </c>
      <c r="B21">
        <v>41</v>
      </c>
      <c r="C21">
        <v>43</v>
      </c>
      <c r="D21">
        <v>42</v>
      </c>
      <c r="E21">
        <v>0</v>
      </c>
      <c r="F21">
        <v>39</v>
      </c>
      <c r="G21">
        <v>24.1997599122274</v>
      </c>
      <c r="H21">
        <v>67.420702890284403</v>
      </c>
      <c r="I21">
        <v>49.422667589244419</v>
      </c>
      <c r="J21">
        <v>162.62187537328003</v>
      </c>
      <c r="K21">
        <v>41.27447821329762</v>
      </c>
      <c r="L21">
        <v>20.63723910664881</v>
      </c>
      <c r="M21">
        <v>44.95871066445126</v>
      </c>
      <c r="N21">
        <v>83.283283283283282</v>
      </c>
      <c r="O21">
        <v>1.3523523523523524</v>
      </c>
      <c r="P21">
        <v>0.49449449449449451</v>
      </c>
      <c r="Q21">
        <v>11.627906976744185</v>
      </c>
      <c r="R21">
        <v>13.913913913913914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C358-A0D2-4028-8846-E92203A131EE}">
  <dimension ref="A1:S21"/>
  <sheetViews>
    <sheetView workbookViewId="0">
      <selection activeCell="I22" sqref="I22"/>
    </sheetView>
  </sheetViews>
  <sheetFormatPr defaultRowHeight="15" x14ac:dyDescent="0.25"/>
  <cols>
    <col min="1" max="1" width="11.1406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16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</v>
      </c>
      <c r="Q2">
        <v>2.4</v>
      </c>
      <c r="R2">
        <v>0.75800000000000001</v>
      </c>
      <c r="S2">
        <v>1</v>
      </c>
    </row>
    <row r="3" spans="1:19" x14ac:dyDescent="0.25">
      <c r="A3">
        <v>100</v>
      </c>
      <c r="B3">
        <v>32</v>
      </c>
      <c r="C3">
        <v>33</v>
      </c>
      <c r="D3">
        <v>33</v>
      </c>
      <c r="E3">
        <v>0</v>
      </c>
      <c r="F3">
        <v>33</v>
      </c>
      <c r="G3">
        <v>31.079044925107222</v>
      </c>
      <c r="H3">
        <v>54.678651394521459</v>
      </c>
      <c r="I3">
        <v>49.127629089272546</v>
      </c>
      <c r="J3">
        <v>148.69458002183487</v>
      </c>
      <c r="K3">
        <v>48.28449178071812</v>
      </c>
      <c r="L3">
        <v>24.14224589035906</v>
      </c>
      <c r="M3">
        <v>44.945917990297971</v>
      </c>
      <c r="N3">
        <v>76.2</v>
      </c>
      <c r="O3">
        <v>0.32700000000000001</v>
      </c>
      <c r="P3">
        <v>6.0606060606060606</v>
      </c>
      <c r="Q3">
        <v>8</v>
      </c>
      <c r="R3">
        <v>0.75600000000000001</v>
      </c>
      <c r="S3">
        <v>2</v>
      </c>
    </row>
    <row r="4" spans="1:19" x14ac:dyDescent="0.25">
      <c r="A4">
        <v>100</v>
      </c>
      <c r="B4">
        <v>48</v>
      </c>
      <c r="C4">
        <v>48</v>
      </c>
      <c r="D4">
        <v>47</v>
      </c>
      <c r="E4">
        <v>0</v>
      </c>
      <c r="F4">
        <v>48</v>
      </c>
      <c r="G4">
        <v>21.176289367310588</v>
      </c>
      <c r="H4">
        <v>49.923996507187404</v>
      </c>
      <c r="I4">
        <v>48.520319273136714</v>
      </c>
      <c r="J4">
        <v>144.32726326318112</v>
      </c>
      <c r="K4">
        <v>33.497563160583681</v>
      </c>
      <c r="L4">
        <v>16.74878158029184</v>
      </c>
      <c r="M4">
        <v>44.760249902909237</v>
      </c>
      <c r="N4">
        <v>88.2</v>
      </c>
      <c r="O4">
        <v>0.73599999999999999</v>
      </c>
      <c r="P4">
        <v>8.3333333333333339</v>
      </c>
      <c r="Q4">
        <v>13.6</v>
      </c>
      <c r="R4">
        <v>0.432</v>
      </c>
      <c r="S4">
        <v>3</v>
      </c>
    </row>
    <row r="5" spans="1:19" x14ac:dyDescent="0.25">
      <c r="A5">
        <v>100</v>
      </c>
      <c r="B5">
        <v>42</v>
      </c>
      <c r="C5">
        <v>45</v>
      </c>
      <c r="D5">
        <v>46</v>
      </c>
      <c r="E5">
        <v>0</v>
      </c>
      <c r="F5">
        <v>42</v>
      </c>
      <c r="G5">
        <v>23.194633139082391</v>
      </c>
      <c r="H5">
        <v>41.831699917595991</v>
      </c>
      <c r="I5">
        <v>28.845105866756768</v>
      </c>
      <c r="J5">
        <v>115.77138866099534</v>
      </c>
      <c r="K5">
        <v>39.707831462518136</v>
      </c>
      <c r="L5">
        <v>19.853915731259068</v>
      </c>
      <c r="M5">
        <v>44.958969164350869</v>
      </c>
      <c r="N5">
        <v>77.8</v>
      </c>
      <c r="O5">
        <v>0.158</v>
      </c>
      <c r="P5">
        <v>4.4444444444444446</v>
      </c>
      <c r="Q5">
        <v>7.5</v>
      </c>
      <c r="R5">
        <v>1.0109999999999999</v>
      </c>
      <c r="S5">
        <v>4</v>
      </c>
    </row>
    <row r="6" spans="1:19" x14ac:dyDescent="0.25">
      <c r="A6">
        <v>100</v>
      </c>
      <c r="B6">
        <v>38</v>
      </c>
      <c r="C6">
        <v>36</v>
      </c>
      <c r="D6">
        <v>35</v>
      </c>
      <c r="E6">
        <v>0</v>
      </c>
      <c r="F6">
        <v>38</v>
      </c>
      <c r="G6">
        <v>26.799387611371419</v>
      </c>
      <c r="H6">
        <v>56.548592524803958</v>
      </c>
      <c r="I6">
        <v>45.719660863855331</v>
      </c>
      <c r="J6">
        <v>148.55731610103652</v>
      </c>
      <c r="K6">
        <v>41.508783579109064</v>
      </c>
      <c r="L6">
        <v>20.754391789554532</v>
      </c>
      <c r="M6">
        <v>45.385070133196052</v>
      </c>
      <c r="N6">
        <v>87.8</v>
      </c>
      <c r="O6">
        <v>0.38300000000000001</v>
      </c>
      <c r="P6">
        <v>8.3333333333333339</v>
      </c>
      <c r="Q6">
        <v>6</v>
      </c>
      <c r="R6">
        <v>0.749</v>
      </c>
      <c r="S6">
        <v>5</v>
      </c>
    </row>
    <row r="7" spans="1:19" x14ac:dyDescent="0.25">
      <c r="A7">
        <v>100</v>
      </c>
      <c r="B7">
        <v>49</v>
      </c>
      <c r="C7">
        <v>48</v>
      </c>
      <c r="D7">
        <v>47</v>
      </c>
      <c r="E7">
        <v>0</v>
      </c>
      <c r="F7">
        <v>50</v>
      </c>
      <c r="G7">
        <v>19.932549353396748</v>
      </c>
      <c r="H7">
        <v>58.41170049585282</v>
      </c>
      <c r="I7">
        <v>42.981822366492217</v>
      </c>
      <c r="J7">
        <v>147.35552121572047</v>
      </c>
      <c r="K7">
        <v>31.481948463304931</v>
      </c>
      <c r="L7">
        <v>15.740974231652466</v>
      </c>
      <c r="M7">
        <v>44.481765743794128</v>
      </c>
      <c r="N7">
        <v>84.5</v>
      </c>
      <c r="O7">
        <v>1.538</v>
      </c>
      <c r="P7">
        <v>18.75</v>
      </c>
      <c r="Q7">
        <v>19.8</v>
      </c>
      <c r="R7">
        <v>0.51100000000000001</v>
      </c>
      <c r="S7">
        <v>6</v>
      </c>
    </row>
    <row r="8" spans="1:19" x14ac:dyDescent="0.25">
      <c r="A8">
        <v>100</v>
      </c>
      <c r="B8">
        <v>41</v>
      </c>
      <c r="C8">
        <v>44</v>
      </c>
      <c r="D8">
        <v>46</v>
      </c>
      <c r="E8">
        <v>0</v>
      </c>
      <c r="F8">
        <v>40</v>
      </c>
      <c r="G8">
        <v>25.175634520591267</v>
      </c>
      <c r="H8">
        <v>50.759738145910177</v>
      </c>
      <c r="I8">
        <v>39.727937190483573</v>
      </c>
      <c r="J8">
        <v>136.2695955785569</v>
      </c>
      <c r="K8">
        <v>39.961746302054785</v>
      </c>
      <c r="L8">
        <v>19.980873151027392</v>
      </c>
      <c r="M8">
        <v>45.122112758221533</v>
      </c>
      <c r="N8">
        <v>85.2</v>
      </c>
      <c r="O8">
        <v>0.30599999999999999</v>
      </c>
      <c r="P8">
        <v>13.636363636363637</v>
      </c>
      <c r="Q8">
        <v>14.1</v>
      </c>
      <c r="R8">
        <v>0.74099999999999999</v>
      </c>
      <c r="S8">
        <v>7</v>
      </c>
    </row>
    <row r="9" spans="1:19" x14ac:dyDescent="0.25">
      <c r="A9">
        <v>100</v>
      </c>
      <c r="B9">
        <v>43</v>
      </c>
      <c r="C9">
        <v>41</v>
      </c>
      <c r="D9">
        <v>41</v>
      </c>
      <c r="E9">
        <v>0</v>
      </c>
      <c r="F9">
        <v>42</v>
      </c>
      <c r="G9">
        <v>23.261430694196509</v>
      </c>
      <c r="H9">
        <v>43.520036555962044</v>
      </c>
      <c r="I9">
        <v>44.373408567555529</v>
      </c>
      <c r="J9">
        <v>133.73699799700171</v>
      </c>
      <c r="K9">
        <v>37.602840231366599</v>
      </c>
      <c r="L9">
        <v>18.8014201156833</v>
      </c>
      <c r="M9">
        <v>45.117377309860821</v>
      </c>
      <c r="N9">
        <v>82.6</v>
      </c>
      <c r="O9">
        <v>0.18</v>
      </c>
      <c r="P9">
        <v>9.7560975609756095</v>
      </c>
      <c r="Q9">
        <v>8.9</v>
      </c>
      <c r="R9">
        <v>0.68100000000000005</v>
      </c>
      <c r="S9">
        <v>8</v>
      </c>
    </row>
    <row r="10" spans="1:19" x14ac:dyDescent="0.25">
      <c r="A10">
        <v>100</v>
      </c>
      <c r="B10">
        <v>41</v>
      </c>
      <c r="C10">
        <v>41</v>
      </c>
      <c r="D10">
        <v>42</v>
      </c>
      <c r="E10">
        <v>0</v>
      </c>
      <c r="F10">
        <v>42</v>
      </c>
      <c r="G10">
        <v>24.29468362049932</v>
      </c>
      <c r="H10">
        <v>48.997694255453879</v>
      </c>
      <c r="I10">
        <v>47.071128056934953</v>
      </c>
      <c r="J10">
        <v>142.16001675358561</v>
      </c>
      <c r="K10">
        <v>40.698318561308604</v>
      </c>
      <c r="L10">
        <v>20.349159280654302</v>
      </c>
      <c r="M10">
        <v>45.145925028679684</v>
      </c>
      <c r="N10">
        <v>83.2</v>
      </c>
      <c r="O10">
        <v>0.52</v>
      </c>
      <c r="P10">
        <v>17.073170731707318</v>
      </c>
      <c r="Q10">
        <v>13.8</v>
      </c>
      <c r="R10">
        <v>0.57999999999999996</v>
      </c>
      <c r="S10">
        <v>9</v>
      </c>
    </row>
    <row r="11" spans="1:19" x14ac:dyDescent="0.25">
      <c r="A11">
        <v>100</v>
      </c>
      <c r="B11">
        <v>41</v>
      </c>
      <c r="C11">
        <v>41</v>
      </c>
      <c r="D11">
        <v>41</v>
      </c>
      <c r="E11">
        <v>0</v>
      </c>
      <c r="F11">
        <v>40</v>
      </c>
      <c r="G11">
        <v>24.472714111701908</v>
      </c>
      <c r="H11">
        <v>50.684108812197849</v>
      </c>
      <c r="I11">
        <v>43.677206473110431</v>
      </c>
      <c r="J11">
        <v>139.70271413253795</v>
      </c>
      <c r="K11">
        <v>37.385119205145514</v>
      </c>
      <c r="L11">
        <v>18.692559602572757</v>
      </c>
      <c r="M11">
        <v>44.889161115404633</v>
      </c>
      <c r="N11">
        <v>82.5</v>
      </c>
      <c r="O11">
        <v>0.44</v>
      </c>
      <c r="P11">
        <v>4.8780487804878048</v>
      </c>
      <c r="Q11">
        <v>6.3</v>
      </c>
      <c r="R11">
        <v>0.58499999999999996</v>
      </c>
      <c r="S11">
        <v>10</v>
      </c>
    </row>
    <row r="12" spans="1:19" x14ac:dyDescent="0.25">
      <c r="A12">
        <v>100</v>
      </c>
      <c r="B12">
        <v>45</v>
      </c>
      <c r="C12">
        <v>45</v>
      </c>
      <c r="D12">
        <v>41</v>
      </c>
      <c r="E12">
        <v>0</v>
      </c>
      <c r="F12">
        <v>45</v>
      </c>
      <c r="G12">
        <v>22.444828378917279</v>
      </c>
      <c r="H12">
        <v>44.22104225879837</v>
      </c>
      <c r="I12">
        <v>44.860829161067116</v>
      </c>
      <c r="J12">
        <v>135.03080805975515</v>
      </c>
      <c r="K12">
        <v>35.955179140539173</v>
      </c>
      <c r="L12">
        <v>17.977589570269586</v>
      </c>
      <c r="M12">
        <v>45.108283804420829</v>
      </c>
      <c r="N12">
        <v>83.7</v>
      </c>
      <c r="O12">
        <v>0.26900000000000002</v>
      </c>
      <c r="P12">
        <v>6.666666666666667</v>
      </c>
      <c r="Q12">
        <v>8</v>
      </c>
      <c r="R12">
        <v>0.69399999999999995</v>
      </c>
      <c r="S12">
        <v>11</v>
      </c>
    </row>
    <row r="13" spans="1:19" x14ac:dyDescent="0.25">
      <c r="A13">
        <v>100</v>
      </c>
      <c r="B13">
        <v>42</v>
      </c>
      <c r="C13">
        <v>41</v>
      </c>
      <c r="D13">
        <v>45</v>
      </c>
      <c r="E13">
        <v>0</v>
      </c>
      <c r="F13">
        <v>43</v>
      </c>
      <c r="G13">
        <v>23.550354592157124</v>
      </c>
      <c r="H13">
        <v>36.354068040881209</v>
      </c>
      <c r="I13">
        <v>30.214796491399142</v>
      </c>
      <c r="J13">
        <v>112.47135178091541</v>
      </c>
      <c r="K13">
        <v>37.525001091146414</v>
      </c>
      <c r="L13">
        <v>18.762500545573207</v>
      </c>
      <c r="M13">
        <v>45.098782211146755</v>
      </c>
      <c r="N13">
        <v>81.7</v>
      </c>
      <c r="O13">
        <v>7.6999999999999999E-2</v>
      </c>
      <c r="P13">
        <v>12.195121951219512</v>
      </c>
      <c r="Q13">
        <v>12.4</v>
      </c>
      <c r="R13">
        <v>0.99299999999999999</v>
      </c>
      <c r="S13">
        <v>12</v>
      </c>
    </row>
    <row r="14" spans="1:19" x14ac:dyDescent="0.25">
      <c r="A14">
        <v>100</v>
      </c>
      <c r="B14">
        <v>37</v>
      </c>
      <c r="C14">
        <v>40</v>
      </c>
      <c r="D14">
        <v>39</v>
      </c>
      <c r="E14">
        <v>0</v>
      </c>
      <c r="F14">
        <v>37</v>
      </c>
      <c r="G14">
        <v>26.386708826290899</v>
      </c>
      <c r="H14">
        <v>55.119147633527831</v>
      </c>
      <c r="I14">
        <v>56.45104023783199</v>
      </c>
      <c r="J14">
        <v>157.8335099426892</v>
      </c>
      <c r="K14">
        <v>42.952700749253012</v>
      </c>
      <c r="L14">
        <v>21.476350374626506</v>
      </c>
      <c r="M14">
        <v>45.467148153564558</v>
      </c>
      <c r="N14">
        <v>84.4</v>
      </c>
      <c r="O14">
        <v>0.47299999999999998</v>
      </c>
      <c r="P14">
        <v>10</v>
      </c>
      <c r="Q14">
        <v>8.6999999999999993</v>
      </c>
      <c r="R14">
        <v>0.52600000000000002</v>
      </c>
      <c r="S14">
        <v>13</v>
      </c>
    </row>
    <row r="15" spans="1:19" x14ac:dyDescent="0.25">
      <c r="A15">
        <v>100</v>
      </c>
      <c r="B15">
        <v>65</v>
      </c>
      <c r="C15">
        <v>61</v>
      </c>
      <c r="D15">
        <v>60</v>
      </c>
      <c r="E15">
        <v>0</v>
      </c>
      <c r="F15">
        <v>66</v>
      </c>
      <c r="G15">
        <v>15.537617167423226</v>
      </c>
      <c r="H15">
        <v>58.744183145506305</v>
      </c>
      <c r="I15">
        <v>38.184807709071627</v>
      </c>
      <c r="J15">
        <v>143.55570529388839</v>
      </c>
      <c r="K15">
        <v>24.68383426116063</v>
      </c>
      <c r="L15">
        <v>12.341917130580315</v>
      </c>
      <c r="M15">
        <v>43.762619775123682</v>
      </c>
      <c r="N15">
        <v>94.2</v>
      </c>
      <c r="O15">
        <v>2.4020000000000001</v>
      </c>
      <c r="P15">
        <v>34.42622950819672</v>
      </c>
      <c r="Q15">
        <v>39.799999999999997</v>
      </c>
      <c r="R15">
        <v>0.17499999999999999</v>
      </c>
      <c r="S15">
        <v>14</v>
      </c>
    </row>
    <row r="16" spans="1:19" x14ac:dyDescent="0.25">
      <c r="A16">
        <v>100</v>
      </c>
      <c r="B16">
        <v>38</v>
      </c>
      <c r="C16">
        <v>40</v>
      </c>
      <c r="D16">
        <v>41</v>
      </c>
      <c r="E16">
        <v>0</v>
      </c>
      <c r="F16">
        <v>37</v>
      </c>
      <c r="G16">
        <v>27.039529904509653</v>
      </c>
      <c r="H16">
        <v>62.330213459698449</v>
      </c>
      <c r="I16">
        <v>48.41586703735647</v>
      </c>
      <c r="J16">
        <v>156.49683663365619</v>
      </c>
      <c r="K16">
        <v>42.312260299747152</v>
      </c>
      <c r="L16">
        <v>21.156130149873576</v>
      </c>
      <c r="M16">
        <v>44.911384084490592</v>
      </c>
      <c r="N16">
        <v>88.3</v>
      </c>
      <c r="O16">
        <v>0.53300000000000003</v>
      </c>
      <c r="P16">
        <v>12.5</v>
      </c>
      <c r="Q16">
        <v>15.3</v>
      </c>
      <c r="R16">
        <v>0.52500000000000002</v>
      </c>
      <c r="S16">
        <v>15</v>
      </c>
    </row>
    <row r="17" spans="1:19" x14ac:dyDescent="0.25">
      <c r="A17">
        <v>100</v>
      </c>
      <c r="B17">
        <v>47</v>
      </c>
      <c r="C17">
        <v>47</v>
      </c>
      <c r="D17">
        <v>44</v>
      </c>
      <c r="E17">
        <v>0</v>
      </c>
      <c r="F17">
        <v>46</v>
      </c>
      <c r="G17">
        <v>20.416313962615344</v>
      </c>
      <c r="H17">
        <v>39.718549571143825</v>
      </c>
      <c r="I17">
        <v>35.243629955408984</v>
      </c>
      <c r="J17">
        <v>120.68802493808012</v>
      </c>
      <c r="K17">
        <v>34.938158346406283</v>
      </c>
      <c r="L17">
        <v>17.469079173203141</v>
      </c>
      <c r="M17">
        <v>44.675579347330647</v>
      </c>
      <c r="N17">
        <v>84.2</v>
      </c>
      <c r="O17">
        <v>0.34399999999999997</v>
      </c>
      <c r="P17">
        <v>10.638297872340425</v>
      </c>
      <c r="Q17">
        <v>14.2</v>
      </c>
      <c r="R17">
        <v>0.88800000000000001</v>
      </c>
      <c r="S17">
        <v>16</v>
      </c>
    </row>
    <row r="18" spans="1:19" x14ac:dyDescent="0.25">
      <c r="A18">
        <v>100</v>
      </c>
      <c r="B18">
        <v>47</v>
      </c>
      <c r="C18">
        <v>47</v>
      </c>
      <c r="D18">
        <v>47</v>
      </c>
      <c r="E18">
        <v>0</v>
      </c>
      <c r="F18">
        <v>47</v>
      </c>
      <c r="G18">
        <v>22.443931991265814</v>
      </c>
      <c r="H18">
        <v>50.220026590266535</v>
      </c>
      <c r="I18">
        <v>47.211226172176232</v>
      </c>
      <c r="J18">
        <v>143.38837474184339</v>
      </c>
      <c r="K18">
        <v>37.646961812955226</v>
      </c>
      <c r="L18">
        <v>18.823480906477613</v>
      </c>
      <c r="M18">
        <v>44.907161665063725</v>
      </c>
      <c r="N18">
        <v>88.6</v>
      </c>
      <c r="O18">
        <v>0.46400000000000002</v>
      </c>
      <c r="P18">
        <v>8.5106382978723403</v>
      </c>
      <c r="Q18">
        <v>12.4</v>
      </c>
      <c r="R18">
        <v>0.42399999999999999</v>
      </c>
      <c r="S18">
        <v>17</v>
      </c>
    </row>
    <row r="19" spans="1:19" x14ac:dyDescent="0.25">
      <c r="A19">
        <v>100</v>
      </c>
      <c r="B19">
        <v>20</v>
      </c>
      <c r="C19">
        <v>22</v>
      </c>
      <c r="D19">
        <v>26</v>
      </c>
      <c r="E19">
        <v>0</v>
      </c>
      <c r="F19">
        <v>21</v>
      </c>
      <c r="G19">
        <v>46.549598197230182</v>
      </c>
      <c r="H19">
        <v>59.736419385716474</v>
      </c>
      <c r="I19">
        <v>52.196573950157052</v>
      </c>
      <c r="J19">
        <v>158.55533461789506</v>
      </c>
      <c r="K19">
        <v>68.898680090979198</v>
      </c>
      <c r="L19">
        <v>34.449340045489599</v>
      </c>
      <c r="M19">
        <v>46.491864467742914</v>
      </c>
      <c r="N19">
        <v>70</v>
      </c>
      <c r="O19">
        <v>4.3999999999999997E-2</v>
      </c>
      <c r="P19">
        <v>4.5454545454545459</v>
      </c>
      <c r="Q19">
        <v>4</v>
      </c>
      <c r="R19">
        <v>1.085</v>
      </c>
      <c r="S19">
        <v>18</v>
      </c>
    </row>
    <row r="20" spans="1:19" x14ac:dyDescent="0.25">
      <c r="A20">
        <v>100</v>
      </c>
      <c r="B20">
        <v>40</v>
      </c>
      <c r="C20">
        <v>39</v>
      </c>
      <c r="D20">
        <v>37</v>
      </c>
      <c r="E20">
        <v>0</v>
      </c>
      <c r="F20">
        <v>43</v>
      </c>
      <c r="G20">
        <v>23.99982759548449</v>
      </c>
      <c r="H20">
        <v>102.13400491497335</v>
      </c>
      <c r="I20">
        <v>63.418907573725186</v>
      </c>
      <c r="J20">
        <v>211.51107976221309</v>
      </c>
      <c r="K20">
        <v>36.177786839647588</v>
      </c>
      <c r="L20">
        <v>18.088893419823794</v>
      </c>
      <c r="M20">
        <v>44.68767368809479</v>
      </c>
      <c r="N20">
        <v>87.2</v>
      </c>
      <c r="O20">
        <v>2.5139999999999998</v>
      </c>
      <c r="P20">
        <v>10.256410256410257</v>
      </c>
      <c r="Q20">
        <v>14.9</v>
      </c>
      <c r="R20">
        <v>0.20699999999999999</v>
      </c>
      <c r="S20">
        <v>19</v>
      </c>
    </row>
    <row r="21" spans="1:19" x14ac:dyDescent="0.25">
      <c r="A21">
        <v>100</v>
      </c>
      <c r="B21">
        <v>48</v>
      </c>
      <c r="C21">
        <v>46</v>
      </c>
      <c r="D21">
        <v>48</v>
      </c>
      <c r="E21">
        <v>0</v>
      </c>
      <c r="F21">
        <v>44</v>
      </c>
      <c r="G21">
        <v>22.242018707739909</v>
      </c>
      <c r="H21">
        <v>78.221112775409367</v>
      </c>
      <c r="I21">
        <v>44.550238318223286</v>
      </c>
      <c r="J21">
        <v>168.38187618794359</v>
      </c>
      <c r="K21">
        <v>36.454606454425097</v>
      </c>
      <c r="L21">
        <v>18.227303227212548</v>
      </c>
      <c r="M21">
        <v>44.673994486857659</v>
      </c>
      <c r="N21">
        <v>85.685685685685684</v>
      </c>
      <c r="O21">
        <v>1.8328328328328329</v>
      </c>
      <c r="P21">
        <v>13.043478260869565</v>
      </c>
      <c r="Q21">
        <v>19.61961961961962</v>
      </c>
      <c r="R21">
        <v>0.31931931931931934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C024-0E20-41FD-8039-4DBD5730AB7E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42</v>
      </c>
      <c r="C3">
        <v>41</v>
      </c>
      <c r="D3">
        <v>45</v>
      </c>
      <c r="E3">
        <v>0</v>
      </c>
      <c r="F3">
        <v>43</v>
      </c>
      <c r="G3">
        <v>23.550354592157124</v>
      </c>
      <c r="H3">
        <v>36.354068040881209</v>
      </c>
      <c r="I3">
        <v>30.214796491399142</v>
      </c>
      <c r="J3">
        <v>112.47135178091541</v>
      </c>
      <c r="K3">
        <v>37.525001091146414</v>
      </c>
      <c r="L3">
        <v>18.762500545573207</v>
      </c>
      <c r="M3">
        <v>45.098782211146755</v>
      </c>
      <c r="N3">
        <v>81.7</v>
      </c>
      <c r="O3">
        <v>7.6999999999999999E-2</v>
      </c>
      <c r="P3">
        <v>0.99299999999999999</v>
      </c>
      <c r="Q3">
        <v>12.195121951219512</v>
      </c>
      <c r="R3">
        <v>12.4</v>
      </c>
      <c r="S3">
        <v>2</v>
      </c>
    </row>
    <row r="4" spans="1:19" x14ac:dyDescent="0.25">
      <c r="A4">
        <v>100</v>
      </c>
      <c r="B4">
        <v>29</v>
      </c>
      <c r="C4">
        <v>31</v>
      </c>
      <c r="D4">
        <v>31</v>
      </c>
      <c r="E4">
        <v>0</v>
      </c>
      <c r="F4">
        <v>29</v>
      </c>
      <c r="G4">
        <v>32.37962639398426</v>
      </c>
      <c r="H4">
        <v>61.735523400777545</v>
      </c>
      <c r="I4">
        <v>48.378283765389035</v>
      </c>
      <c r="J4">
        <v>156.6607225568649</v>
      </c>
      <c r="K4">
        <v>53.944149051185079</v>
      </c>
      <c r="L4">
        <v>26.972074525592539</v>
      </c>
      <c r="M4">
        <v>44.848131559746292</v>
      </c>
      <c r="N4">
        <v>78.900000000000006</v>
      </c>
      <c r="O4">
        <v>0.28100000000000003</v>
      </c>
      <c r="P4">
        <v>0.749</v>
      </c>
      <c r="Q4">
        <v>9.67741935483871</v>
      </c>
      <c r="R4">
        <v>10.199999999999999</v>
      </c>
      <c r="S4">
        <v>3</v>
      </c>
    </row>
    <row r="5" spans="1:19" x14ac:dyDescent="0.25">
      <c r="A5">
        <v>100</v>
      </c>
      <c r="B5">
        <v>35</v>
      </c>
      <c r="C5">
        <v>32</v>
      </c>
      <c r="D5">
        <v>36</v>
      </c>
      <c r="E5">
        <v>0</v>
      </c>
      <c r="F5">
        <v>31</v>
      </c>
      <c r="G5">
        <v>31.031575321952168</v>
      </c>
      <c r="H5">
        <v>77.740181230163415</v>
      </c>
      <c r="I5">
        <v>43.182116394305318</v>
      </c>
      <c r="J5">
        <v>167.25751322589349</v>
      </c>
      <c r="K5">
        <v>50.845192080636906</v>
      </c>
      <c r="L5">
        <v>25.422596040318453</v>
      </c>
      <c r="M5">
        <v>45.033557212058987</v>
      </c>
      <c r="N5">
        <v>76.400000000000006</v>
      </c>
      <c r="O5">
        <v>1.7</v>
      </c>
      <c r="P5">
        <v>0.60399999999999998</v>
      </c>
      <c r="Q5">
        <v>12.5</v>
      </c>
      <c r="R5">
        <v>15.1</v>
      </c>
      <c r="S5">
        <v>4</v>
      </c>
    </row>
    <row r="6" spans="1:19" x14ac:dyDescent="0.25">
      <c r="A6">
        <v>100</v>
      </c>
      <c r="B6">
        <v>35</v>
      </c>
      <c r="C6">
        <v>35</v>
      </c>
      <c r="D6">
        <v>34</v>
      </c>
      <c r="E6">
        <v>0</v>
      </c>
      <c r="F6">
        <v>36</v>
      </c>
      <c r="G6">
        <v>29.016249477857361</v>
      </c>
      <c r="H6">
        <v>65.281501765762883</v>
      </c>
      <c r="I6">
        <v>62.64044218738897</v>
      </c>
      <c r="J6">
        <v>173.73053332724243</v>
      </c>
      <c r="K6">
        <v>44.890130822207595</v>
      </c>
      <c r="L6">
        <v>22.445065411103798</v>
      </c>
      <c r="M6">
        <v>45.75401429705947</v>
      </c>
      <c r="N6">
        <v>80.5</v>
      </c>
      <c r="O6">
        <v>0.63600000000000001</v>
      </c>
      <c r="P6">
        <v>0.52200000000000002</v>
      </c>
      <c r="Q6">
        <v>0</v>
      </c>
      <c r="R6">
        <v>4.3</v>
      </c>
      <c r="S6">
        <v>5</v>
      </c>
    </row>
    <row r="7" spans="1:19" x14ac:dyDescent="0.25">
      <c r="A7">
        <v>100</v>
      </c>
      <c r="B7">
        <v>50</v>
      </c>
      <c r="C7">
        <v>47</v>
      </c>
      <c r="D7">
        <v>47</v>
      </c>
      <c r="E7">
        <v>0</v>
      </c>
      <c r="F7">
        <v>49</v>
      </c>
      <c r="G7">
        <v>19.71559673219868</v>
      </c>
      <c r="H7">
        <v>81.722093403187827</v>
      </c>
      <c r="I7">
        <v>49.312407387997503</v>
      </c>
      <c r="J7">
        <v>176.78116424788055</v>
      </c>
      <c r="K7">
        <v>31.460656904151403</v>
      </c>
      <c r="L7">
        <v>15.730328452075701</v>
      </c>
      <c r="M7">
        <v>44.418979426859622</v>
      </c>
      <c r="N7">
        <v>92.2</v>
      </c>
      <c r="O7">
        <v>2.5870000000000002</v>
      </c>
      <c r="P7">
        <v>0.19600000000000001</v>
      </c>
      <c r="Q7">
        <v>19.148936170212767</v>
      </c>
      <c r="R7">
        <v>17.899999999999999</v>
      </c>
      <c r="S7">
        <v>6</v>
      </c>
    </row>
    <row r="8" spans="1:19" x14ac:dyDescent="0.25">
      <c r="A8">
        <v>100</v>
      </c>
      <c r="B8">
        <v>42</v>
      </c>
      <c r="C8">
        <v>38</v>
      </c>
      <c r="D8">
        <v>40</v>
      </c>
      <c r="E8">
        <v>0</v>
      </c>
      <c r="F8">
        <v>43</v>
      </c>
      <c r="G8">
        <v>22.538512139749809</v>
      </c>
      <c r="H8">
        <v>82.093701153655275</v>
      </c>
      <c r="I8">
        <v>56.48237850856458</v>
      </c>
      <c r="J8">
        <v>184.70129711255942</v>
      </c>
      <c r="K8">
        <v>37.293437483277529</v>
      </c>
      <c r="L8">
        <v>18.646718741638765</v>
      </c>
      <c r="M8">
        <v>44.710159561766261</v>
      </c>
      <c r="N8">
        <v>87.1</v>
      </c>
      <c r="O8">
        <v>1.911</v>
      </c>
      <c r="P8">
        <v>0.317</v>
      </c>
      <c r="Q8">
        <v>10.526315789473685</v>
      </c>
      <c r="R8">
        <v>13.7</v>
      </c>
      <c r="S8">
        <v>7</v>
      </c>
    </row>
    <row r="9" spans="1:19" x14ac:dyDescent="0.25">
      <c r="A9">
        <v>100</v>
      </c>
      <c r="B9">
        <v>40</v>
      </c>
      <c r="C9">
        <v>40</v>
      </c>
      <c r="D9">
        <v>43</v>
      </c>
      <c r="E9">
        <v>0</v>
      </c>
      <c r="F9">
        <v>39</v>
      </c>
      <c r="G9">
        <v>25.297771221394026</v>
      </c>
      <c r="H9">
        <v>42.0684458072501</v>
      </c>
      <c r="I9">
        <v>38.656360837809274</v>
      </c>
      <c r="J9">
        <v>126.12905320405743</v>
      </c>
      <c r="K9">
        <v>41.140551781906773</v>
      </c>
      <c r="L9">
        <v>20.570275890953386</v>
      </c>
      <c r="M9">
        <v>44.886315859770015</v>
      </c>
      <c r="N9">
        <v>78.8</v>
      </c>
      <c r="O9">
        <v>0.19500000000000001</v>
      </c>
      <c r="P9">
        <v>0.79300000000000004</v>
      </c>
      <c r="Q9">
        <v>12.5</v>
      </c>
      <c r="R9">
        <v>13.7</v>
      </c>
      <c r="S9">
        <v>8</v>
      </c>
    </row>
    <row r="10" spans="1:19" x14ac:dyDescent="0.25">
      <c r="A10">
        <v>100</v>
      </c>
      <c r="B10">
        <v>42</v>
      </c>
      <c r="C10">
        <v>41</v>
      </c>
      <c r="D10">
        <v>42</v>
      </c>
      <c r="E10">
        <v>0</v>
      </c>
      <c r="F10">
        <v>42</v>
      </c>
      <c r="G10">
        <v>23.847715716955001</v>
      </c>
      <c r="H10">
        <v>55.409413175695505</v>
      </c>
      <c r="I10">
        <v>47.510892560684752</v>
      </c>
      <c r="J10">
        <v>148.73650558345113</v>
      </c>
      <c r="K10">
        <v>38.162689541421777</v>
      </c>
      <c r="L10">
        <v>19.081344770710889</v>
      </c>
      <c r="M10">
        <v>44.847312780712798</v>
      </c>
      <c r="N10">
        <v>86.1</v>
      </c>
      <c r="O10">
        <v>0.73799999999999999</v>
      </c>
      <c r="P10">
        <v>0.38400000000000001</v>
      </c>
      <c r="Q10">
        <v>9.7560975609756095</v>
      </c>
      <c r="R10">
        <v>11.9</v>
      </c>
      <c r="S10">
        <v>9</v>
      </c>
    </row>
    <row r="11" spans="1:19" x14ac:dyDescent="0.25">
      <c r="A11">
        <v>100</v>
      </c>
      <c r="B11">
        <v>40</v>
      </c>
      <c r="C11">
        <v>38</v>
      </c>
      <c r="D11">
        <v>38</v>
      </c>
      <c r="E11">
        <v>0</v>
      </c>
      <c r="F11">
        <v>44</v>
      </c>
      <c r="G11">
        <v>24.45434199114143</v>
      </c>
      <c r="H11">
        <v>49.384115921450999</v>
      </c>
      <c r="I11">
        <v>46.379997041548592</v>
      </c>
      <c r="J11">
        <v>141.9400736021405</v>
      </c>
      <c r="K11">
        <v>35.631015394093744</v>
      </c>
      <c r="L11">
        <v>17.815507697046872</v>
      </c>
      <c r="M11">
        <v>44.810104917093618</v>
      </c>
      <c r="N11">
        <v>83.4</v>
      </c>
      <c r="O11">
        <v>0.35099999999999998</v>
      </c>
      <c r="P11">
        <v>0.58099999999999996</v>
      </c>
      <c r="Q11">
        <v>10.526315789473685</v>
      </c>
      <c r="R11">
        <v>8.1</v>
      </c>
      <c r="S11">
        <v>10</v>
      </c>
    </row>
    <row r="12" spans="1:19" x14ac:dyDescent="0.25">
      <c r="A12">
        <v>100</v>
      </c>
      <c r="B12">
        <v>41</v>
      </c>
      <c r="C12">
        <v>41</v>
      </c>
      <c r="D12">
        <v>44</v>
      </c>
      <c r="E12">
        <v>0</v>
      </c>
      <c r="F12">
        <v>41</v>
      </c>
      <c r="G12">
        <v>24.775814921208401</v>
      </c>
      <c r="H12">
        <v>46.963181341385777</v>
      </c>
      <c r="I12">
        <v>43.262514759409399</v>
      </c>
      <c r="J12">
        <v>135.87135429428665</v>
      </c>
      <c r="K12">
        <v>38.903824345140976</v>
      </c>
      <c r="L12">
        <v>19.451912172570488</v>
      </c>
      <c r="M12">
        <v>45.133381005354231</v>
      </c>
      <c r="N12">
        <v>84.3</v>
      </c>
      <c r="O12">
        <v>0.23599999999999999</v>
      </c>
      <c r="P12">
        <v>0.67800000000000005</v>
      </c>
      <c r="Q12">
        <v>9.7560975609756095</v>
      </c>
      <c r="R12">
        <v>8.4</v>
      </c>
      <c r="S12">
        <v>11</v>
      </c>
    </row>
    <row r="13" spans="1:19" x14ac:dyDescent="0.25">
      <c r="A13">
        <v>100</v>
      </c>
      <c r="B13">
        <v>43</v>
      </c>
      <c r="C13">
        <v>41</v>
      </c>
      <c r="D13">
        <v>41</v>
      </c>
      <c r="E13">
        <v>0</v>
      </c>
      <c r="F13">
        <v>45</v>
      </c>
      <c r="G13">
        <v>21.821146494031563</v>
      </c>
      <c r="H13">
        <v>76.105425426042956</v>
      </c>
      <c r="I13">
        <v>50.868164623005349</v>
      </c>
      <c r="J13">
        <v>173.2182567212642</v>
      </c>
      <c r="K13">
        <v>33.739684871821964</v>
      </c>
      <c r="L13">
        <v>16.869842435910982</v>
      </c>
      <c r="M13">
        <v>44.347042712730214</v>
      </c>
      <c r="N13">
        <v>90.1</v>
      </c>
      <c r="O13">
        <v>1.9710000000000001</v>
      </c>
      <c r="P13">
        <v>0.26800000000000002</v>
      </c>
      <c r="Q13">
        <v>9.7560975609756095</v>
      </c>
      <c r="R13">
        <v>12.8</v>
      </c>
      <c r="S13">
        <v>12</v>
      </c>
    </row>
    <row r="14" spans="1:19" x14ac:dyDescent="0.25">
      <c r="A14">
        <v>100</v>
      </c>
      <c r="B14">
        <v>44</v>
      </c>
      <c r="C14">
        <v>45</v>
      </c>
      <c r="D14">
        <v>46</v>
      </c>
      <c r="E14">
        <v>0</v>
      </c>
      <c r="F14">
        <v>44</v>
      </c>
      <c r="G14">
        <v>22.568415247790231</v>
      </c>
      <c r="H14">
        <v>45.907934386381861</v>
      </c>
      <c r="I14">
        <v>45.630481309417519</v>
      </c>
      <c r="J14">
        <v>137.47065386815825</v>
      </c>
      <c r="K14">
        <v>38.104868661331139</v>
      </c>
      <c r="L14">
        <v>19.052434330665569</v>
      </c>
      <c r="M14">
        <v>44.958434858990152</v>
      </c>
      <c r="N14">
        <v>85.9</v>
      </c>
      <c r="O14">
        <v>0.40100000000000002</v>
      </c>
      <c r="P14">
        <v>0.63700000000000001</v>
      </c>
      <c r="Q14">
        <v>13.333333333333334</v>
      </c>
      <c r="R14">
        <v>15.6</v>
      </c>
      <c r="S14">
        <v>13</v>
      </c>
    </row>
    <row r="15" spans="1:19" x14ac:dyDescent="0.25">
      <c r="A15">
        <v>100</v>
      </c>
      <c r="B15">
        <v>41</v>
      </c>
      <c r="C15">
        <v>41</v>
      </c>
      <c r="D15">
        <v>40</v>
      </c>
      <c r="E15">
        <v>0</v>
      </c>
      <c r="F15">
        <v>42</v>
      </c>
      <c r="G15">
        <v>24.104027063541658</v>
      </c>
      <c r="H15">
        <v>49.126820163406954</v>
      </c>
      <c r="I15">
        <v>42.519182211127188</v>
      </c>
      <c r="J15">
        <v>137.9058283847524</v>
      </c>
      <c r="K15">
        <v>36.680099001233742</v>
      </c>
      <c r="L15">
        <v>18.340049500616871</v>
      </c>
      <c r="M15">
        <v>45.267564629222264</v>
      </c>
      <c r="N15">
        <v>82.7</v>
      </c>
      <c r="O15">
        <v>0.33300000000000002</v>
      </c>
      <c r="P15">
        <v>0.72399999999999998</v>
      </c>
      <c r="Q15">
        <v>7.3170731707317076</v>
      </c>
      <c r="R15">
        <v>9</v>
      </c>
      <c r="S15">
        <v>14</v>
      </c>
    </row>
    <row r="16" spans="1:19" x14ac:dyDescent="0.25">
      <c r="A16">
        <v>100</v>
      </c>
      <c r="B16">
        <v>34</v>
      </c>
      <c r="C16">
        <v>35</v>
      </c>
      <c r="D16">
        <v>33</v>
      </c>
      <c r="E16">
        <v>0</v>
      </c>
      <c r="F16">
        <v>35</v>
      </c>
      <c r="G16">
        <v>28.709916209162369</v>
      </c>
      <c r="H16">
        <v>65.520351759115741</v>
      </c>
      <c r="I16">
        <v>62.176277751339398</v>
      </c>
      <c r="J16">
        <v>174.19159515022307</v>
      </c>
      <c r="K16">
        <v>45.950654058800666</v>
      </c>
      <c r="L16">
        <v>22.975327029400333</v>
      </c>
      <c r="M16">
        <v>45.373438393651043</v>
      </c>
      <c r="N16">
        <v>85.5</v>
      </c>
      <c r="O16">
        <v>0.51400000000000001</v>
      </c>
      <c r="P16">
        <v>0.48199999999999998</v>
      </c>
      <c r="Q16">
        <v>14.285714285714286</v>
      </c>
      <c r="R16">
        <v>10.8</v>
      </c>
      <c r="S16">
        <v>15</v>
      </c>
    </row>
    <row r="17" spans="1:19" x14ac:dyDescent="0.25">
      <c r="A17">
        <v>100</v>
      </c>
      <c r="B17">
        <v>48</v>
      </c>
      <c r="C17">
        <v>46</v>
      </c>
      <c r="D17">
        <v>46</v>
      </c>
      <c r="E17">
        <v>0</v>
      </c>
      <c r="F17">
        <v>49</v>
      </c>
      <c r="G17">
        <v>20.378619089857992</v>
      </c>
      <c r="H17">
        <v>40.461824736990664</v>
      </c>
      <c r="I17">
        <v>35.536047083725542</v>
      </c>
      <c r="J17">
        <v>122.08403204615182</v>
      </c>
      <c r="K17">
        <v>32.174707726859317</v>
      </c>
      <c r="L17">
        <v>16.087353863429659</v>
      </c>
      <c r="M17">
        <v>44.558624370251508</v>
      </c>
      <c r="N17">
        <v>85.5</v>
      </c>
      <c r="O17">
        <v>0.28100000000000003</v>
      </c>
      <c r="P17">
        <v>0.72299999999999998</v>
      </c>
      <c r="Q17">
        <v>17.391304347826086</v>
      </c>
      <c r="R17">
        <v>14.5</v>
      </c>
      <c r="S17">
        <v>16</v>
      </c>
    </row>
    <row r="18" spans="1:19" x14ac:dyDescent="0.25">
      <c r="A18">
        <v>100</v>
      </c>
      <c r="B18">
        <v>35</v>
      </c>
      <c r="C18">
        <v>36</v>
      </c>
      <c r="D18">
        <v>38</v>
      </c>
      <c r="E18">
        <v>0</v>
      </c>
      <c r="F18">
        <v>36</v>
      </c>
      <c r="G18">
        <v>28.798025196855811</v>
      </c>
      <c r="H18">
        <v>71.774984302233577</v>
      </c>
      <c r="I18">
        <v>59.497314541699446</v>
      </c>
      <c r="J18">
        <v>177.19758643058364</v>
      </c>
      <c r="K18">
        <v>43.179821231610653</v>
      </c>
      <c r="L18">
        <v>21.589910615805326</v>
      </c>
      <c r="M18">
        <v>45.596458630207366</v>
      </c>
      <c r="N18">
        <v>82.3</v>
      </c>
      <c r="O18">
        <v>1.0629999999999999</v>
      </c>
      <c r="P18">
        <v>0.33500000000000002</v>
      </c>
      <c r="Q18">
        <v>11.111111111111111</v>
      </c>
      <c r="R18">
        <v>12.9</v>
      </c>
      <c r="S18">
        <v>17</v>
      </c>
    </row>
    <row r="19" spans="1:19" x14ac:dyDescent="0.25">
      <c r="A19">
        <v>100</v>
      </c>
      <c r="B19">
        <v>37</v>
      </c>
      <c r="C19">
        <v>34</v>
      </c>
      <c r="D19">
        <v>32</v>
      </c>
      <c r="E19">
        <v>0</v>
      </c>
      <c r="F19">
        <v>41</v>
      </c>
      <c r="G19">
        <v>23.605077259135221</v>
      </c>
      <c r="H19">
        <v>79.663374789553927</v>
      </c>
      <c r="I19">
        <v>65.28565798562704</v>
      </c>
      <c r="J19">
        <v>190.35373971941135</v>
      </c>
      <c r="K19">
        <v>37.726732476548115</v>
      </c>
      <c r="L19">
        <v>18.863366238274057</v>
      </c>
      <c r="M19">
        <v>44.47032167571632</v>
      </c>
      <c r="N19">
        <v>80.400000000000006</v>
      </c>
      <c r="O19">
        <v>1.8160000000000001</v>
      </c>
      <c r="P19">
        <v>0.217</v>
      </c>
      <c r="Q19">
        <v>5.882352941176471</v>
      </c>
      <c r="R19">
        <v>8.9</v>
      </c>
      <c r="S19">
        <v>18</v>
      </c>
    </row>
    <row r="20" spans="1:19" x14ac:dyDescent="0.25">
      <c r="A20">
        <v>100</v>
      </c>
      <c r="B20">
        <v>43</v>
      </c>
      <c r="C20">
        <v>45</v>
      </c>
      <c r="D20">
        <v>48</v>
      </c>
      <c r="E20">
        <v>0</v>
      </c>
      <c r="F20">
        <v>40</v>
      </c>
      <c r="G20">
        <v>25.100554073098703</v>
      </c>
      <c r="H20">
        <v>60.222726354710176</v>
      </c>
      <c r="I20">
        <v>47.488100088567684</v>
      </c>
      <c r="J20">
        <v>153.71818591971532</v>
      </c>
      <c r="K20">
        <v>42.950615818665781</v>
      </c>
      <c r="L20">
        <v>21.475307909332891</v>
      </c>
      <c r="M20">
        <v>45.289304296800282</v>
      </c>
      <c r="N20">
        <v>86.8</v>
      </c>
      <c r="O20">
        <v>0.73299999999999998</v>
      </c>
      <c r="P20">
        <v>0.55500000000000005</v>
      </c>
      <c r="Q20">
        <v>13.333333333333334</v>
      </c>
      <c r="R20">
        <v>16.7</v>
      </c>
      <c r="S20">
        <v>19</v>
      </c>
    </row>
    <row r="21" spans="1:19" x14ac:dyDescent="0.25">
      <c r="A21">
        <v>100</v>
      </c>
      <c r="B21">
        <v>35</v>
      </c>
      <c r="C21">
        <v>37</v>
      </c>
      <c r="D21">
        <v>40</v>
      </c>
      <c r="E21">
        <v>0</v>
      </c>
      <c r="F21">
        <v>31</v>
      </c>
      <c r="G21">
        <v>29.190963333002859</v>
      </c>
      <c r="H21">
        <v>61.615147935186542</v>
      </c>
      <c r="I21">
        <v>45.164110266111678</v>
      </c>
      <c r="J21">
        <v>151.99645381327645</v>
      </c>
      <c r="K21">
        <v>47.695549764195</v>
      </c>
      <c r="L21">
        <v>23.8477748820975</v>
      </c>
      <c r="M21">
        <v>45.447531486891563</v>
      </c>
      <c r="N21">
        <v>80.980980980980988</v>
      </c>
      <c r="O21">
        <v>0.39239239239239238</v>
      </c>
      <c r="P21">
        <v>0.7047047047047047</v>
      </c>
      <c r="Q21">
        <v>0</v>
      </c>
      <c r="R21">
        <v>7.7077077077077076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B4DC-5141-4248-B1EB-CE9F0BA34BCB}">
  <dimension ref="A1:S21"/>
  <sheetViews>
    <sheetView topLeftCell="K1" workbookViewId="0">
      <selection activeCell="C14" sqref="C14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35</v>
      </c>
      <c r="C3">
        <v>32</v>
      </c>
      <c r="D3">
        <v>32</v>
      </c>
      <c r="E3">
        <v>0</v>
      </c>
      <c r="F3">
        <v>37</v>
      </c>
      <c r="G3">
        <v>29.432372519751517</v>
      </c>
      <c r="H3">
        <v>57.878512057816721</v>
      </c>
      <c r="I3">
        <v>52.032939924056677</v>
      </c>
      <c r="J3">
        <v>155.01415525256053</v>
      </c>
      <c r="K3">
        <v>45.186781459976118</v>
      </c>
      <c r="L3">
        <v>22.593390729988059</v>
      </c>
      <c r="M3">
        <v>45.051694800739469</v>
      </c>
      <c r="N3">
        <v>78.900000000000006</v>
      </c>
      <c r="O3">
        <v>0.46600000000000003</v>
      </c>
      <c r="P3">
        <v>0.622</v>
      </c>
      <c r="Q3">
        <v>6.25</v>
      </c>
      <c r="R3">
        <v>5.3</v>
      </c>
      <c r="S3">
        <v>2</v>
      </c>
    </row>
    <row r="4" spans="1:19" x14ac:dyDescent="0.25">
      <c r="A4">
        <v>100</v>
      </c>
      <c r="B4">
        <v>52</v>
      </c>
      <c r="C4">
        <v>52</v>
      </c>
      <c r="D4">
        <v>52</v>
      </c>
      <c r="E4">
        <v>0</v>
      </c>
      <c r="F4">
        <v>52</v>
      </c>
      <c r="G4">
        <v>19.305647880049172</v>
      </c>
      <c r="H4">
        <v>46.718037277812492</v>
      </c>
      <c r="I4">
        <v>40.438780779392502</v>
      </c>
      <c r="J4">
        <v>132.66906431802923</v>
      </c>
      <c r="K4">
        <v>30.717043045269609</v>
      </c>
      <c r="L4">
        <v>15.358521522634804</v>
      </c>
      <c r="M4">
        <v>44.460213569345029</v>
      </c>
      <c r="N4">
        <v>87.9</v>
      </c>
      <c r="O4">
        <v>0.71699999999999997</v>
      </c>
      <c r="P4">
        <v>0.47199999999999998</v>
      </c>
      <c r="Q4">
        <v>9.615384615384615</v>
      </c>
      <c r="R4">
        <v>17.8</v>
      </c>
      <c r="S4">
        <v>3</v>
      </c>
    </row>
    <row r="5" spans="1:19" x14ac:dyDescent="0.25">
      <c r="A5">
        <v>100</v>
      </c>
      <c r="B5">
        <v>38</v>
      </c>
      <c r="C5">
        <v>34</v>
      </c>
      <c r="D5">
        <v>34</v>
      </c>
      <c r="E5">
        <v>0</v>
      </c>
      <c r="F5">
        <v>39</v>
      </c>
      <c r="G5">
        <v>25.609522811470345</v>
      </c>
      <c r="H5">
        <v>46.315080790930928</v>
      </c>
      <c r="I5">
        <v>32.994438562455265</v>
      </c>
      <c r="J5">
        <v>124.85165933084063</v>
      </c>
      <c r="K5">
        <v>41.060735327766352</v>
      </c>
      <c r="L5">
        <v>20.530367663883176</v>
      </c>
      <c r="M5">
        <v>45.030687014532823</v>
      </c>
      <c r="N5">
        <v>79.400000000000006</v>
      </c>
      <c r="O5">
        <v>0.16</v>
      </c>
      <c r="P5">
        <v>0.97</v>
      </c>
      <c r="Q5">
        <v>2.9411764705882355</v>
      </c>
      <c r="R5">
        <v>3.3</v>
      </c>
      <c r="S5">
        <v>4</v>
      </c>
    </row>
    <row r="6" spans="1:19" x14ac:dyDescent="0.25">
      <c r="A6">
        <v>100</v>
      </c>
      <c r="B6">
        <v>39</v>
      </c>
      <c r="C6">
        <v>37</v>
      </c>
      <c r="D6">
        <v>39</v>
      </c>
      <c r="E6">
        <v>0</v>
      </c>
      <c r="F6">
        <v>38</v>
      </c>
      <c r="G6">
        <v>26.855209801258951</v>
      </c>
      <c r="H6">
        <v>50.047524717339094</v>
      </c>
      <c r="I6">
        <v>36.623814964492524</v>
      </c>
      <c r="J6">
        <v>132.59770745619829</v>
      </c>
      <c r="K6">
        <v>42.083059926415757</v>
      </c>
      <c r="L6">
        <v>21.041529963207878</v>
      </c>
      <c r="M6">
        <v>45.471548199187907</v>
      </c>
      <c r="N6">
        <v>83.6</v>
      </c>
      <c r="O6">
        <v>0.112</v>
      </c>
      <c r="P6">
        <v>0.94699999999999995</v>
      </c>
      <c r="Q6">
        <v>0</v>
      </c>
      <c r="R6">
        <v>4.8</v>
      </c>
      <c r="S6">
        <v>5</v>
      </c>
    </row>
    <row r="7" spans="1:19" x14ac:dyDescent="0.25">
      <c r="A7">
        <v>100</v>
      </c>
      <c r="B7">
        <v>47</v>
      </c>
      <c r="C7">
        <v>46</v>
      </c>
      <c r="D7">
        <v>47</v>
      </c>
      <c r="E7">
        <v>0</v>
      </c>
      <c r="F7">
        <v>48</v>
      </c>
      <c r="G7">
        <v>22.607537527403977</v>
      </c>
      <c r="H7">
        <v>69.771670508990013</v>
      </c>
      <c r="I7">
        <v>48.044126792777092</v>
      </c>
      <c r="J7">
        <v>163.43759287938644</v>
      </c>
      <c r="K7">
        <v>34.418577287249114</v>
      </c>
      <c r="L7">
        <v>17.209288643624557</v>
      </c>
      <c r="M7">
        <v>44.999640743179583</v>
      </c>
      <c r="N7">
        <v>85.3</v>
      </c>
      <c r="O7">
        <v>1.645</v>
      </c>
      <c r="P7">
        <v>0.38800000000000001</v>
      </c>
      <c r="Q7">
        <v>10.869565217391305</v>
      </c>
      <c r="R7">
        <v>15.5</v>
      </c>
      <c r="S7">
        <v>6</v>
      </c>
    </row>
    <row r="8" spans="1:19" x14ac:dyDescent="0.25">
      <c r="A8">
        <v>100</v>
      </c>
      <c r="B8">
        <v>45</v>
      </c>
      <c r="C8">
        <v>46</v>
      </c>
      <c r="D8">
        <v>47</v>
      </c>
      <c r="E8">
        <v>0</v>
      </c>
      <c r="F8">
        <v>45</v>
      </c>
      <c r="G8">
        <v>21.974991262231377</v>
      </c>
      <c r="H8">
        <v>39.904678314213463</v>
      </c>
      <c r="I8">
        <v>39.727323118563092</v>
      </c>
      <c r="J8">
        <v>125.45039882412067</v>
      </c>
      <c r="K8">
        <v>35.645522468245076</v>
      </c>
      <c r="L8">
        <v>17.822761234122538</v>
      </c>
      <c r="M8">
        <v>44.635847618804775</v>
      </c>
      <c r="N8">
        <v>81.7</v>
      </c>
      <c r="O8">
        <v>0.218</v>
      </c>
      <c r="P8">
        <v>0.71</v>
      </c>
      <c r="Q8">
        <v>17.391304347826086</v>
      </c>
      <c r="R8">
        <v>16.5</v>
      </c>
      <c r="S8">
        <v>7</v>
      </c>
    </row>
    <row r="9" spans="1:19" x14ac:dyDescent="0.25">
      <c r="A9">
        <v>100</v>
      </c>
      <c r="B9">
        <v>43</v>
      </c>
      <c r="C9">
        <v>42</v>
      </c>
      <c r="D9">
        <v>42</v>
      </c>
      <c r="E9">
        <v>0</v>
      </c>
      <c r="F9">
        <v>43</v>
      </c>
      <c r="G9">
        <v>23.398336139890056</v>
      </c>
      <c r="H9">
        <v>47.215381759166036</v>
      </c>
      <c r="I9">
        <v>44.216802384164545</v>
      </c>
      <c r="J9">
        <v>137.71714073688457</v>
      </c>
      <c r="K9">
        <v>37.581603312752698</v>
      </c>
      <c r="L9">
        <v>18.790801656376349</v>
      </c>
      <c r="M9">
        <v>45.002079042217524</v>
      </c>
      <c r="N9">
        <v>83.5</v>
      </c>
      <c r="O9">
        <v>0.49399999999999999</v>
      </c>
      <c r="P9">
        <v>0.64500000000000002</v>
      </c>
      <c r="Q9">
        <v>19.047619047619047</v>
      </c>
      <c r="R9">
        <v>15.4</v>
      </c>
      <c r="S9">
        <v>8</v>
      </c>
    </row>
    <row r="10" spans="1:19" x14ac:dyDescent="0.25">
      <c r="A10">
        <v>100</v>
      </c>
      <c r="B10">
        <v>43</v>
      </c>
      <c r="C10">
        <v>44</v>
      </c>
      <c r="D10">
        <v>44</v>
      </c>
      <c r="E10">
        <v>0</v>
      </c>
      <c r="F10">
        <v>42</v>
      </c>
      <c r="G10">
        <v>23.793014133942741</v>
      </c>
      <c r="H10">
        <v>48.445026684042539</v>
      </c>
      <c r="I10">
        <v>46.966510317576734</v>
      </c>
      <c r="J10">
        <v>140.73025874558377</v>
      </c>
      <c r="K10">
        <v>39.089366304935901</v>
      </c>
      <c r="L10">
        <v>19.54468315246795</v>
      </c>
      <c r="M10">
        <v>44.966255585665692</v>
      </c>
      <c r="N10">
        <v>84.2</v>
      </c>
      <c r="O10">
        <v>0.46300000000000002</v>
      </c>
      <c r="P10">
        <v>0.49299999999999999</v>
      </c>
      <c r="Q10">
        <v>4.5454545454545459</v>
      </c>
      <c r="R10">
        <v>6.8</v>
      </c>
      <c r="S10">
        <v>9</v>
      </c>
    </row>
    <row r="11" spans="1:19" x14ac:dyDescent="0.25">
      <c r="A11">
        <v>100</v>
      </c>
      <c r="B11">
        <v>43</v>
      </c>
      <c r="C11">
        <v>40</v>
      </c>
      <c r="D11">
        <v>40</v>
      </c>
      <c r="E11">
        <v>0</v>
      </c>
      <c r="F11">
        <v>43</v>
      </c>
      <c r="G11">
        <v>24.192884370461886</v>
      </c>
      <c r="H11">
        <v>44.916747408143557</v>
      </c>
      <c r="I11">
        <v>44.074530083095034</v>
      </c>
      <c r="J11">
        <v>134.99607771139463</v>
      </c>
      <c r="K11">
        <v>36.521078637749397</v>
      </c>
      <c r="L11">
        <v>18.260539318874699</v>
      </c>
      <c r="M11">
        <v>45.222275028982708</v>
      </c>
      <c r="N11">
        <v>83.3</v>
      </c>
      <c r="O11">
        <v>0.23599999999999999</v>
      </c>
      <c r="P11">
        <v>0.75700000000000001</v>
      </c>
      <c r="Q11">
        <v>7.5</v>
      </c>
      <c r="R11">
        <v>6.6</v>
      </c>
      <c r="S11">
        <v>10</v>
      </c>
    </row>
    <row r="12" spans="1:19" x14ac:dyDescent="0.25">
      <c r="A12">
        <v>100</v>
      </c>
      <c r="B12">
        <v>42</v>
      </c>
      <c r="C12">
        <v>41</v>
      </c>
      <c r="D12">
        <v>45</v>
      </c>
      <c r="E12">
        <v>0</v>
      </c>
      <c r="F12">
        <v>43</v>
      </c>
      <c r="G12">
        <v>23.550354592157124</v>
      </c>
      <c r="H12">
        <v>36.354068040881209</v>
      </c>
      <c r="I12">
        <v>30.214796491399142</v>
      </c>
      <c r="J12">
        <v>112.47135178091541</v>
      </c>
      <c r="K12">
        <v>37.525001091146414</v>
      </c>
      <c r="L12">
        <v>18.762500545573207</v>
      </c>
      <c r="M12">
        <v>45.098782211146755</v>
      </c>
      <c r="N12">
        <v>81.7</v>
      </c>
      <c r="O12">
        <v>7.6999999999999999E-2</v>
      </c>
      <c r="P12">
        <v>0.99299999999999999</v>
      </c>
      <c r="Q12">
        <v>12.195121951219512</v>
      </c>
      <c r="R12">
        <v>12.4</v>
      </c>
      <c r="S12">
        <v>11</v>
      </c>
    </row>
    <row r="13" spans="1:19" x14ac:dyDescent="0.25">
      <c r="A13">
        <v>100</v>
      </c>
      <c r="B13">
        <v>39</v>
      </c>
      <c r="C13">
        <v>37</v>
      </c>
      <c r="D13">
        <v>38</v>
      </c>
      <c r="E13">
        <v>0</v>
      </c>
      <c r="F13">
        <v>41</v>
      </c>
      <c r="G13">
        <v>24.566297844054962</v>
      </c>
      <c r="H13">
        <v>54.098278677884608</v>
      </c>
      <c r="I13">
        <v>55.087915130495944</v>
      </c>
      <c r="J13">
        <v>155.44213789808097</v>
      </c>
      <c r="K13">
        <v>38.816622682027429</v>
      </c>
      <c r="L13">
        <v>19.408311341013714</v>
      </c>
      <c r="M13">
        <v>45.017457468486775</v>
      </c>
      <c r="N13">
        <v>83.4</v>
      </c>
      <c r="O13">
        <v>0.46899999999999997</v>
      </c>
      <c r="P13">
        <v>0.55700000000000005</v>
      </c>
      <c r="Q13">
        <v>10.810810810810811</v>
      </c>
      <c r="R13">
        <v>8.6999999999999993</v>
      </c>
      <c r="S13">
        <v>12</v>
      </c>
    </row>
    <row r="14" spans="1:19" x14ac:dyDescent="0.25">
      <c r="A14">
        <v>100</v>
      </c>
      <c r="B14">
        <v>61</v>
      </c>
      <c r="C14">
        <v>61</v>
      </c>
      <c r="D14">
        <v>63</v>
      </c>
      <c r="E14">
        <v>0</v>
      </c>
      <c r="F14">
        <v>59</v>
      </c>
      <c r="G14">
        <v>17.106330752654021</v>
      </c>
      <c r="H14">
        <v>62.851231877954298</v>
      </c>
      <c r="I14">
        <v>40.624549723826036</v>
      </c>
      <c r="J14">
        <v>150.01264098645436</v>
      </c>
      <c r="K14">
        <v>27.268068491092137</v>
      </c>
      <c r="L14">
        <v>13.634034245546069</v>
      </c>
      <c r="M14">
        <v>43.910135446011068</v>
      </c>
      <c r="N14">
        <v>93.3</v>
      </c>
      <c r="O14">
        <v>2.3210000000000002</v>
      </c>
      <c r="P14">
        <v>0.114</v>
      </c>
      <c r="Q14">
        <v>29.508196721311474</v>
      </c>
      <c r="R14">
        <v>38.799999999999997</v>
      </c>
      <c r="S14">
        <v>13</v>
      </c>
    </row>
    <row r="15" spans="1:19" x14ac:dyDescent="0.25">
      <c r="A15">
        <v>100</v>
      </c>
      <c r="B15">
        <v>38</v>
      </c>
      <c r="C15">
        <v>36</v>
      </c>
      <c r="D15">
        <v>38</v>
      </c>
      <c r="E15">
        <v>0</v>
      </c>
      <c r="F15">
        <v>38</v>
      </c>
      <c r="G15">
        <v>27.55421179998136</v>
      </c>
      <c r="H15">
        <v>53.745360293394363</v>
      </c>
      <c r="I15">
        <v>44.696144232264629</v>
      </c>
      <c r="J15">
        <v>144.1427536387348</v>
      </c>
      <c r="K15">
        <v>42.965353084448651</v>
      </c>
      <c r="L15">
        <v>21.482676542224326</v>
      </c>
      <c r="M15">
        <v>45.34890725791476</v>
      </c>
      <c r="N15">
        <v>87.5</v>
      </c>
      <c r="O15">
        <v>0.18</v>
      </c>
      <c r="P15">
        <v>0.77300000000000002</v>
      </c>
      <c r="Q15">
        <v>0</v>
      </c>
      <c r="R15">
        <v>7.3</v>
      </c>
      <c r="S15">
        <v>14</v>
      </c>
    </row>
    <row r="16" spans="1:19" x14ac:dyDescent="0.25">
      <c r="A16">
        <v>100</v>
      </c>
      <c r="B16">
        <v>44</v>
      </c>
      <c r="C16">
        <v>44</v>
      </c>
      <c r="D16">
        <v>43</v>
      </c>
      <c r="E16">
        <v>0</v>
      </c>
      <c r="F16">
        <v>45</v>
      </c>
      <c r="G16">
        <v>22.398272181899934</v>
      </c>
      <c r="H16">
        <v>45.389818418142973</v>
      </c>
      <c r="I16">
        <v>39.826330509191983</v>
      </c>
      <c r="J16">
        <v>131.16827337074565</v>
      </c>
      <c r="K16">
        <v>35.388168065248458</v>
      </c>
      <c r="L16">
        <v>17.694084032624229</v>
      </c>
      <c r="M16">
        <v>44.467826670659989</v>
      </c>
      <c r="N16">
        <v>78.7</v>
      </c>
      <c r="O16">
        <v>0.60499999999999998</v>
      </c>
      <c r="P16">
        <v>0.63700000000000001</v>
      </c>
      <c r="Q16">
        <v>15.909090909090908</v>
      </c>
      <c r="R16">
        <v>13.6</v>
      </c>
      <c r="S16">
        <v>15</v>
      </c>
    </row>
    <row r="17" spans="1:19" x14ac:dyDescent="0.25">
      <c r="A17">
        <v>100</v>
      </c>
      <c r="B17">
        <v>36</v>
      </c>
      <c r="C17">
        <v>38</v>
      </c>
      <c r="D17">
        <v>39</v>
      </c>
      <c r="E17">
        <v>0</v>
      </c>
      <c r="F17">
        <v>36</v>
      </c>
      <c r="G17">
        <v>26.88698278938546</v>
      </c>
      <c r="H17">
        <v>49.774500206555672</v>
      </c>
      <c r="I17">
        <v>47.349309948878584</v>
      </c>
      <c r="J17">
        <v>142.96106914512049</v>
      </c>
      <c r="K17">
        <v>44.854717142621134</v>
      </c>
      <c r="L17">
        <v>22.427358571310567</v>
      </c>
      <c r="M17">
        <v>45.311461956816345</v>
      </c>
      <c r="N17">
        <v>81.599999999999994</v>
      </c>
      <c r="O17">
        <v>0.16900000000000001</v>
      </c>
      <c r="P17">
        <v>0.81299999999999994</v>
      </c>
      <c r="Q17">
        <v>5.2631578947368425</v>
      </c>
      <c r="R17">
        <v>10.6</v>
      </c>
      <c r="S17">
        <v>16</v>
      </c>
    </row>
    <row r="18" spans="1:19" x14ac:dyDescent="0.25">
      <c r="A18">
        <v>100</v>
      </c>
      <c r="B18">
        <v>31</v>
      </c>
      <c r="C18">
        <v>33</v>
      </c>
      <c r="D18">
        <v>34</v>
      </c>
      <c r="E18">
        <v>0</v>
      </c>
      <c r="F18">
        <v>32</v>
      </c>
      <c r="G18">
        <v>30.911859185005987</v>
      </c>
      <c r="H18">
        <v>96.000948003265549</v>
      </c>
      <c r="I18">
        <v>61.337243035843024</v>
      </c>
      <c r="J18">
        <v>203.52205446683686</v>
      </c>
      <c r="K18">
        <v>50.630428410366427</v>
      </c>
      <c r="L18">
        <v>25.315214205183214</v>
      </c>
      <c r="M18">
        <v>45.373699924377249</v>
      </c>
      <c r="N18">
        <v>80</v>
      </c>
      <c r="O18">
        <v>1.6850000000000001</v>
      </c>
      <c r="P18">
        <v>0.55600000000000005</v>
      </c>
      <c r="Q18">
        <v>9.0909090909090917</v>
      </c>
      <c r="R18">
        <v>10.6</v>
      </c>
      <c r="S18">
        <v>17</v>
      </c>
    </row>
    <row r="19" spans="1:19" x14ac:dyDescent="0.25">
      <c r="A19">
        <v>100</v>
      </c>
      <c r="B19">
        <v>49</v>
      </c>
      <c r="C19">
        <v>49</v>
      </c>
      <c r="D19">
        <v>46</v>
      </c>
      <c r="E19">
        <v>0</v>
      </c>
      <c r="F19">
        <v>48</v>
      </c>
      <c r="G19">
        <v>20.62180887584093</v>
      </c>
      <c r="H19">
        <v>88.871228102215312</v>
      </c>
      <c r="I19">
        <v>52.28339426601989</v>
      </c>
      <c r="J19">
        <v>187.06729081309356</v>
      </c>
      <c r="K19">
        <v>34.146849881865386</v>
      </c>
      <c r="L19">
        <v>17.073424940932693</v>
      </c>
      <c r="M19">
        <v>44.503193916843287</v>
      </c>
      <c r="N19">
        <v>91.9</v>
      </c>
      <c r="O19">
        <v>2.52</v>
      </c>
      <c r="P19">
        <v>0.17599999999999999</v>
      </c>
      <c r="Q19">
        <v>14.285714285714286</v>
      </c>
      <c r="R19">
        <v>20.6</v>
      </c>
      <c r="S19">
        <v>18</v>
      </c>
    </row>
    <row r="20" spans="1:19" x14ac:dyDescent="0.25">
      <c r="A20">
        <v>100</v>
      </c>
      <c r="B20">
        <v>35</v>
      </c>
      <c r="C20">
        <v>36</v>
      </c>
      <c r="D20">
        <v>35</v>
      </c>
      <c r="E20">
        <v>0</v>
      </c>
      <c r="F20">
        <v>36</v>
      </c>
      <c r="G20">
        <v>27.91189882255474</v>
      </c>
      <c r="H20">
        <v>62.20156031247825</v>
      </c>
      <c r="I20">
        <v>61.408132561015996</v>
      </c>
      <c r="J20">
        <v>169.64529496342874</v>
      </c>
      <c r="K20">
        <v>44.510127286095134</v>
      </c>
      <c r="L20">
        <v>22.255063643047567</v>
      </c>
      <c r="M20">
        <v>45.443902836215329</v>
      </c>
      <c r="N20">
        <v>81.3</v>
      </c>
      <c r="O20">
        <v>0.55400000000000005</v>
      </c>
      <c r="P20">
        <v>0.42099999999999999</v>
      </c>
      <c r="Q20">
        <v>5.5555555555555554</v>
      </c>
      <c r="R20">
        <v>8.5</v>
      </c>
      <c r="S20">
        <v>19</v>
      </c>
    </row>
    <row r="21" spans="1:19" x14ac:dyDescent="0.25">
      <c r="A21">
        <v>100</v>
      </c>
      <c r="B21">
        <v>37</v>
      </c>
      <c r="C21">
        <v>37</v>
      </c>
      <c r="D21">
        <v>38</v>
      </c>
      <c r="E21">
        <v>0</v>
      </c>
      <c r="F21">
        <v>42</v>
      </c>
      <c r="G21">
        <v>24.997716542889513</v>
      </c>
      <c r="H21">
        <v>48.964777619007357</v>
      </c>
      <c r="I21">
        <v>48.835737207005593</v>
      </c>
      <c r="J21">
        <v>143.44974746326989</v>
      </c>
      <c r="K21">
        <v>40.695075326221541</v>
      </c>
      <c r="L21">
        <v>20.347537663110771</v>
      </c>
      <c r="M21">
        <v>44.706678314043998</v>
      </c>
      <c r="N21">
        <v>78.778778778778772</v>
      </c>
      <c r="O21">
        <v>0.44944944944944942</v>
      </c>
      <c r="P21">
        <v>0.64364364364364368</v>
      </c>
      <c r="Q21">
        <v>8.1081081081081088</v>
      </c>
      <c r="R21">
        <v>11.711711711711711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4A09-F4A0-44D3-AF93-552A6A2BB02B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33</v>
      </c>
      <c r="C3">
        <v>35</v>
      </c>
      <c r="D3">
        <v>34</v>
      </c>
      <c r="E3">
        <v>0</v>
      </c>
      <c r="F3">
        <v>34</v>
      </c>
      <c r="G3">
        <v>29.650265304477372</v>
      </c>
      <c r="H3">
        <v>60.525193497898911</v>
      </c>
      <c r="I3">
        <v>56.134610117745659</v>
      </c>
      <c r="J3">
        <v>161.96640992960815</v>
      </c>
      <c r="K3">
        <v>47.216472552748144</v>
      </c>
      <c r="L3">
        <v>23.608236276374072</v>
      </c>
      <c r="M3">
        <v>45.246110774704228</v>
      </c>
      <c r="N3">
        <v>86.4</v>
      </c>
      <c r="O3">
        <v>0.438</v>
      </c>
      <c r="P3">
        <v>0.58899999999999997</v>
      </c>
      <c r="Q3">
        <v>5.7142857142857144</v>
      </c>
      <c r="R3">
        <v>5.3</v>
      </c>
      <c r="S3">
        <v>2</v>
      </c>
    </row>
    <row r="4" spans="1:19" x14ac:dyDescent="0.25">
      <c r="A4">
        <v>100</v>
      </c>
      <c r="B4">
        <v>54</v>
      </c>
      <c r="C4">
        <v>54</v>
      </c>
      <c r="D4">
        <v>53</v>
      </c>
      <c r="E4">
        <v>0</v>
      </c>
      <c r="F4">
        <v>52</v>
      </c>
      <c r="G4">
        <v>18.832272150057893</v>
      </c>
      <c r="H4">
        <v>43.992925339491634</v>
      </c>
      <c r="I4">
        <v>36.606438465221153</v>
      </c>
      <c r="J4">
        <v>125.96298663772369</v>
      </c>
      <c r="K4">
        <v>30.866778624927573</v>
      </c>
      <c r="L4">
        <v>15.433389312463786</v>
      </c>
      <c r="M4">
        <v>44.54769858327434</v>
      </c>
      <c r="N4">
        <v>89.7</v>
      </c>
      <c r="O4">
        <v>0.69599999999999995</v>
      </c>
      <c r="P4">
        <v>0.46800000000000003</v>
      </c>
      <c r="Q4">
        <v>9.2592592592592595</v>
      </c>
      <c r="R4">
        <v>16.8</v>
      </c>
      <c r="S4">
        <v>3</v>
      </c>
    </row>
    <row r="5" spans="1:19" x14ac:dyDescent="0.25">
      <c r="A5">
        <v>100</v>
      </c>
      <c r="B5">
        <v>32</v>
      </c>
      <c r="C5">
        <v>32</v>
      </c>
      <c r="D5">
        <v>33</v>
      </c>
      <c r="E5">
        <v>0</v>
      </c>
      <c r="F5">
        <v>31</v>
      </c>
      <c r="G5">
        <v>30.81931475927626</v>
      </c>
      <c r="H5">
        <v>55.057990278198993</v>
      </c>
      <c r="I5">
        <v>42.4609585271063</v>
      </c>
      <c r="J5">
        <v>143.8791379364759</v>
      </c>
      <c r="K5">
        <v>51.869636249816303</v>
      </c>
      <c r="L5">
        <v>25.934818124908151</v>
      </c>
      <c r="M5">
        <v>45.727807786076561</v>
      </c>
      <c r="N5">
        <v>79.8</v>
      </c>
      <c r="O5">
        <v>0.318</v>
      </c>
      <c r="P5">
        <v>0.91100000000000003</v>
      </c>
      <c r="Q5">
        <v>12.5</v>
      </c>
      <c r="R5">
        <v>7.4</v>
      </c>
      <c r="S5">
        <v>4</v>
      </c>
    </row>
    <row r="6" spans="1:19" x14ac:dyDescent="0.25">
      <c r="A6">
        <v>100</v>
      </c>
      <c r="B6">
        <v>45</v>
      </c>
      <c r="C6">
        <v>43</v>
      </c>
      <c r="D6">
        <v>41</v>
      </c>
      <c r="E6">
        <v>0</v>
      </c>
      <c r="F6">
        <v>51</v>
      </c>
      <c r="G6">
        <v>20.498766925628566</v>
      </c>
      <c r="H6">
        <v>42.293770174093659</v>
      </c>
      <c r="I6">
        <v>43.325035654736872</v>
      </c>
      <c r="J6">
        <v>131.54168575111848</v>
      </c>
      <c r="K6">
        <v>31.800802742982345</v>
      </c>
      <c r="L6">
        <v>15.900401371491172</v>
      </c>
      <c r="M6">
        <v>44.453842241222681</v>
      </c>
      <c r="N6">
        <v>79.7</v>
      </c>
      <c r="O6">
        <v>1.091</v>
      </c>
      <c r="P6">
        <v>0.68500000000000005</v>
      </c>
      <c r="Q6">
        <v>16.279069767441861</v>
      </c>
      <c r="R6">
        <v>13.1</v>
      </c>
      <c r="S6">
        <v>5</v>
      </c>
    </row>
    <row r="7" spans="1:19" x14ac:dyDescent="0.25">
      <c r="A7">
        <v>100</v>
      </c>
      <c r="B7">
        <v>41</v>
      </c>
      <c r="C7">
        <v>44</v>
      </c>
      <c r="D7">
        <v>46</v>
      </c>
      <c r="E7">
        <v>0</v>
      </c>
      <c r="F7">
        <v>40</v>
      </c>
      <c r="G7">
        <v>25.175634520591267</v>
      </c>
      <c r="H7">
        <v>50.759738145910177</v>
      </c>
      <c r="I7">
        <v>39.727937190483573</v>
      </c>
      <c r="J7">
        <v>136.2695955785569</v>
      </c>
      <c r="K7">
        <v>39.961746302054785</v>
      </c>
      <c r="L7">
        <v>19.980873151027392</v>
      </c>
      <c r="M7">
        <v>45.122112758221533</v>
      </c>
      <c r="N7">
        <v>85.2</v>
      </c>
      <c r="O7">
        <v>0.30599999999999999</v>
      </c>
      <c r="P7">
        <v>0.74099999999999999</v>
      </c>
      <c r="Q7">
        <v>13.636363636363637</v>
      </c>
      <c r="R7">
        <v>14.1</v>
      </c>
      <c r="S7">
        <v>6</v>
      </c>
    </row>
    <row r="8" spans="1:19" x14ac:dyDescent="0.25">
      <c r="A8">
        <v>100</v>
      </c>
      <c r="B8">
        <v>44</v>
      </c>
      <c r="C8">
        <v>45</v>
      </c>
      <c r="D8">
        <v>47</v>
      </c>
      <c r="E8">
        <v>0</v>
      </c>
      <c r="F8">
        <v>44</v>
      </c>
      <c r="G8">
        <v>22.597912148260985</v>
      </c>
      <c r="H8">
        <v>41.047047303686163</v>
      </c>
      <c r="I8">
        <v>42.644545519377758</v>
      </c>
      <c r="J8">
        <v>129.48518255759743</v>
      </c>
      <c r="K8">
        <v>34.788707572367358</v>
      </c>
      <c r="L8">
        <v>17.394353786183679</v>
      </c>
      <c r="M8">
        <v>44.842038215764724</v>
      </c>
      <c r="N8">
        <v>81.3</v>
      </c>
      <c r="O8">
        <v>0.26200000000000001</v>
      </c>
      <c r="P8">
        <v>0.73599999999999999</v>
      </c>
      <c r="Q8">
        <v>15.555555555555555</v>
      </c>
      <c r="R8">
        <v>13.9</v>
      </c>
      <c r="S8">
        <v>7</v>
      </c>
    </row>
    <row r="9" spans="1:19" x14ac:dyDescent="0.25">
      <c r="A9">
        <v>100</v>
      </c>
      <c r="B9">
        <v>36</v>
      </c>
      <c r="C9">
        <v>34</v>
      </c>
      <c r="D9">
        <v>37</v>
      </c>
      <c r="E9">
        <v>0</v>
      </c>
      <c r="F9">
        <v>34</v>
      </c>
      <c r="G9">
        <v>29.448662173484539</v>
      </c>
      <c r="H9">
        <v>57.841133448408911</v>
      </c>
      <c r="I9">
        <v>50.192354730481973</v>
      </c>
      <c r="J9">
        <v>154.10974361895833</v>
      </c>
      <c r="K9">
        <v>43.659385883125424</v>
      </c>
      <c r="L9">
        <v>21.829692941562712</v>
      </c>
      <c r="M9">
        <v>45.585019751104092</v>
      </c>
      <c r="N9">
        <v>80.3</v>
      </c>
      <c r="O9">
        <v>0.374</v>
      </c>
      <c r="P9">
        <v>0.629</v>
      </c>
      <c r="Q9">
        <v>8.8235294117647065</v>
      </c>
      <c r="R9">
        <v>7.2</v>
      </c>
      <c r="S9">
        <v>8</v>
      </c>
    </row>
    <row r="10" spans="1:19" x14ac:dyDescent="0.25">
      <c r="A10">
        <v>100</v>
      </c>
      <c r="B10">
        <v>38</v>
      </c>
      <c r="C10">
        <v>40</v>
      </c>
      <c r="D10">
        <v>41</v>
      </c>
      <c r="E10">
        <v>0</v>
      </c>
      <c r="F10">
        <v>36</v>
      </c>
      <c r="G10">
        <v>26.574742696391912</v>
      </c>
      <c r="H10">
        <v>46.877600968379447</v>
      </c>
      <c r="I10">
        <v>43.620420480717769</v>
      </c>
      <c r="J10">
        <v>136.08954252868386</v>
      </c>
      <c r="K10">
        <v>42.049966769664046</v>
      </c>
      <c r="L10">
        <v>21.024983384832023</v>
      </c>
      <c r="M10">
        <v>45.452001809439402</v>
      </c>
      <c r="N10">
        <v>81.2</v>
      </c>
      <c r="O10">
        <v>0.152</v>
      </c>
      <c r="P10">
        <v>0.87</v>
      </c>
      <c r="Q10">
        <v>5</v>
      </c>
      <c r="R10">
        <v>5.9</v>
      </c>
      <c r="S10">
        <v>9</v>
      </c>
    </row>
    <row r="11" spans="1:19" x14ac:dyDescent="0.25">
      <c r="A11">
        <v>100</v>
      </c>
      <c r="B11">
        <v>48</v>
      </c>
      <c r="C11">
        <v>47</v>
      </c>
      <c r="D11">
        <v>51</v>
      </c>
      <c r="E11">
        <v>0</v>
      </c>
      <c r="F11">
        <v>47</v>
      </c>
      <c r="G11">
        <v>21.027696451760082</v>
      </c>
      <c r="H11">
        <v>34.201824215428417</v>
      </c>
      <c r="I11">
        <v>31.297640086860493</v>
      </c>
      <c r="J11">
        <v>111.4620823879138</v>
      </c>
      <c r="K11">
        <v>35.658670707109323</v>
      </c>
      <c r="L11">
        <v>17.829335353554661</v>
      </c>
      <c r="M11">
        <v>44.892155519088803</v>
      </c>
      <c r="N11">
        <v>84.2</v>
      </c>
      <c r="O11">
        <v>0.113</v>
      </c>
      <c r="P11">
        <v>0.88100000000000001</v>
      </c>
      <c r="Q11">
        <v>14.893617021276595</v>
      </c>
      <c r="R11">
        <v>17.5</v>
      </c>
      <c r="S11">
        <v>10</v>
      </c>
    </row>
    <row r="12" spans="1:19" x14ac:dyDescent="0.25">
      <c r="A12">
        <v>100</v>
      </c>
      <c r="B12">
        <v>37</v>
      </c>
      <c r="C12">
        <v>40</v>
      </c>
      <c r="D12">
        <v>39</v>
      </c>
      <c r="E12">
        <v>0</v>
      </c>
      <c r="F12">
        <v>37</v>
      </c>
      <c r="G12">
        <v>26.386708826290899</v>
      </c>
      <c r="H12">
        <v>55.119147633527831</v>
      </c>
      <c r="I12">
        <v>56.45104023783199</v>
      </c>
      <c r="J12">
        <v>157.8335099426892</v>
      </c>
      <c r="K12">
        <v>42.952700749253012</v>
      </c>
      <c r="L12">
        <v>21.476350374626506</v>
      </c>
      <c r="M12">
        <v>45.467148153564558</v>
      </c>
      <c r="N12">
        <v>84.4</v>
      </c>
      <c r="O12">
        <v>0.47299999999999998</v>
      </c>
      <c r="P12">
        <v>0.52600000000000002</v>
      </c>
      <c r="Q12">
        <v>10</v>
      </c>
      <c r="R12">
        <v>8.6999999999999993</v>
      </c>
      <c r="S12">
        <v>11</v>
      </c>
    </row>
    <row r="13" spans="1:19" x14ac:dyDescent="0.25">
      <c r="A13">
        <v>100</v>
      </c>
      <c r="B13">
        <v>61</v>
      </c>
      <c r="C13">
        <v>61</v>
      </c>
      <c r="D13">
        <v>63</v>
      </c>
      <c r="E13">
        <v>0</v>
      </c>
      <c r="F13">
        <v>59</v>
      </c>
      <c r="G13">
        <v>17.106330752654021</v>
      </c>
      <c r="H13">
        <v>62.851231877954298</v>
      </c>
      <c r="I13">
        <v>40.624549723826036</v>
      </c>
      <c r="J13">
        <v>150.01264098645436</v>
      </c>
      <c r="K13">
        <v>27.268068491092137</v>
      </c>
      <c r="L13">
        <v>13.634034245546069</v>
      </c>
      <c r="M13">
        <v>43.910135446011068</v>
      </c>
      <c r="N13">
        <v>93.3</v>
      </c>
      <c r="O13">
        <v>2.3210000000000002</v>
      </c>
      <c r="P13">
        <v>0.114</v>
      </c>
      <c r="Q13">
        <v>29.508196721311474</v>
      </c>
      <c r="R13">
        <v>38.799999999999997</v>
      </c>
      <c r="S13">
        <v>12</v>
      </c>
    </row>
    <row r="14" spans="1:19" x14ac:dyDescent="0.25">
      <c r="A14">
        <v>100</v>
      </c>
      <c r="B14">
        <v>39</v>
      </c>
      <c r="C14">
        <v>40</v>
      </c>
      <c r="D14">
        <v>41</v>
      </c>
      <c r="E14">
        <v>0</v>
      </c>
      <c r="F14">
        <v>40</v>
      </c>
      <c r="G14">
        <v>26.666303508725242</v>
      </c>
      <c r="H14">
        <v>51.749368893725773</v>
      </c>
      <c r="I14">
        <v>43.382211900535786</v>
      </c>
      <c r="J14">
        <v>141.02875839790156</v>
      </c>
      <c r="K14">
        <v>40.153414439139041</v>
      </c>
      <c r="L14">
        <v>20.076707219569521</v>
      </c>
      <c r="M14">
        <v>45.26924398258717</v>
      </c>
      <c r="N14">
        <v>86.7</v>
      </c>
      <c r="O14">
        <v>0.15</v>
      </c>
      <c r="P14">
        <v>0.80300000000000005</v>
      </c>
      <c r="Q14">
        <v>2.5</v>
      </c>
      <c r="R14">
        <v>10</v>
      </c>
      <c r="S14">
        <v>13</v>
      </c>
    </row>
    <row r="15" spans="1:19" x14ac:dyDescent="0.25">
      <c r="A15">
        <v>100</v>
      </c>
      <c r="B15">
        <v>44</v>
      </c>
      <c r="C15">
        <v>44</v>
      </c>
      <c r="D15">
        <v>43</v>
      </c>
      <c r="E15">
        <v>0</v>
      </c>
      <c r="F15">
        <v>45</v>
      </c>
      <c r="G15">
        <v>22.154721994880557</v>
      </c>
      <c r="H15">
        <v>49.281205793444613</v>
      </c>
      <c r="I15">
        <v>42.72747926196157</v>
      </c>
      <c r="J15">
        <v>137.92985785596761</v>
      </c>
      <c r="K15">
        <v>35.293830000710166</v>
      </c>
      <c r="L15">
        <v>17.646915000355083</v>
      </c>
      <c r="M15">
        <v>44.527296110520844</v>
      </c>
      <c r="N15">
        <v>83.2</v>
      </c>
      <c r="O15">
        <v>0.66600000000000004</v>
      </c>
      <c r="P15">
        <v>0.48399999999999999</v>
      </c>
      <c r="Q15">
        <v>15.909090909090908</v>
      </c>
      <c r="R15">
        <v>12.1</v>
      </c>
      <c r="S15">
        <v>14</v>
      </c>
    </row>
    <row r="16" spans="1:19" x14ac:dyDescent="0.25">
      <c r="A16">
        <v>100</v>
      </c>
      <c r="B16">
        <v>31</v>
      </c>
      <c r="C16">
        <v>30</v>
      </c>
      <c r="D16">
        <v>31</v>
      </c>
      <c r="E16">
        <v>0</v>
      </c>
      <c r="F16">
        <v>30</v>
      </c>
      <c r="G16">
        <v>32.546397413621015</v>
      </c>
      <c r="H16">
        <v>48.27809158204024</v>
      </c>
      <c r="I16">
        <v>42.561337719773412</v>
      </c>
      <c r="J16">
        <v>136.7579730375532</v>
      </c>
      <c r="K16">
        <v>52.318024301779197</v>
      </c>
      <c r="L16">
        <v>26.159012150889598</v>
      </c>
      <c r="M16">
        <v>45.604463965479233</v>
      </c>
      <c r="N16">
        <v>77.8</v>
      </c>
      <c r="O16">
        <v>0.08</v>
      </c>
      <c r="P16">
        <v>0.95899999999999996</v>
      </c>
      <c r="Q16">
        <v>6.666666666666667</v>
      </c>
      <c r="R16">
        <v>8.4</v>
      </c>
      <c r="S16">
        <v>15</v>
      </c>
    </row>
    <row r="17" spans="1:19" x14ac:dyDescent="0.25">
      <c r="A17">
        <v>100</v>
      </c>
      <c r="B17">
        <v>40</v>
      </c>
      <c r="C17">
        <v>39</v>
      </c>
      <c r="D17">
        <v>37</v>
      </c>
      <c r="E17">
        <v>0</v>
      </c>
      <c r="F17">
        <v>43</v>
      </c>
      <c r="G17">
        <v>23.99982759548449</v>
      </c>
      <c r="H17">
        <v>102.13400491497335</v>
      </c>
      <c r="I17">
        <v>63.418907573725186</v>
      </c>
      <c r="J17">
        <v>211.51107976221309</v>
      </c>
      <c r="K17">
        <v>36.177786839647588</v>
      </c>
      <c r="L17">
        <v>18.088893419823794</v>
      </c>
      <c r="M17">
        <v>44.68767368809479</v>
      </c>
      <c r="N17">
        <v>87.2</v>
      </c>
      <c r="O17">
        <v>2.5139999999999998</v>
      </c>
      <c r="P17">
        <v>0.20699999999999999</v>
      </c>
      <c r="Q17">
        <v>10.256410256410257</v>
      </c>
      <c r="R17">
        <v>14.9</v>
      </c>
      <c r="S17">
        <v>16</v>
      </c>
    </row>
    <row r="18" spans="1:19" x14ac:dyDescent="0.25">
      <c r="A18">
        <v>100</v>
      </c>
      <c r="B18">
        <v>43</v>
      </c>
      <c r="C18">
        <v>40</v>
      </c>
      <c r="D18">
        <v>41</v>
      </c>
      <c r="E18">
        <v>0</v>
      </c>
      <c r="F18">
        <v>44</v>
      </c>
      <c r="G18">
        <v>24.385327460958798</v>
      </c>
      <c r="H18">
        <v>76.475981439522087</v>
      </c>
      <c r="I18">
        <v>47.975633592632221</v>
      </c>
      <c r="J18">
        <v>170.43218290699969</v>
      </c>
      <c r="K18">
        <v>36.538543441509212</v>
      </c>
      <c r="L18">
        <v>18.269271720754606</v>
      </c>
      <c r="M18">
        <v>44.813535302827077</v>
      </c>
      <c r="N18">
        <v>84.1</v>
      </c>
      <c r="O18">
        <v>1.417</v>
      </c>
      <c r="P18">
        <v>0.41499999999999998</v>
      </c>
      <c r="Q18">
        <v>10</v>
      </c>
      <c r="R18">
        <v>15.7</v>
      </c>
      <c r="S18">
        <v>17</v>
      </c>
    </row>
    <row r="19" spans="1:19" x14ac:dyDescent="0.25">
      <c r="A19">
        <v>100</v>
      </c>
      <c r="B19">
        <v>33</v>
      </c>
      <c r="C19">
        <v>34</v>
      </c>
      <c r="D19">
        <v>37</v>
      </c>
      <c r="E19">
        <v>0</v>
      </c>
      <c r="F19">
        <v>33</v>
      </c>
      <c r="G19">
        <v>29.302590466349312</v>
      </c>
      <c r="H19">
        <v>56.205744615282647</v>
      </c>
      <c r="I19">
        <v>47.860723744363035</v>
      </c>
      <c r="J19">
        <v>149.57755129445758</v>
      </c>
      <c r="K19">
        <v>48.404905602834134</v>
      </c>
      <c r="L19">
        <v>24.202452801417067</v>
      </c>
      <c r="M19">
        <v>45.675048455347032</v>
      </c>
      <c r="N19">
        <v>82.3</v>
      </c>
      <c r="O19">
        <v>0.33400000000000002</v>
      </c>
      <c r="P19">
        <v>0.64400000000000002</v>
      </c>
      <c r="Q19">
        <v>0</v>
      </c>
      <c r="R19">
        <v>3.9</v>
      </c>
      <c r="S19">
        <v>18</v>
      </c>
    </row>
    <row r="20" spans="1:19" x14ac:dyDescent="0.25">
      <c r="A20">
        <v>100</v>
      </c>
      <c r="B20">
        <v>36</v>
      </c>
      <c r="C20">
        <v>38</v>
      </c>
      <c r="D20">
        <v>42</v>
      </c>
      <c r="E20">
        <v>0</v>
      </c>
      <c r="F20">
        <v>34</v>
      </c>
      <c r="G20">
        <v>26.387620385589617</v>
      </c>
      <c r="H20">
        <v>54.322259939748271</v>
      </c>
      <c r="I20">
        <v>47.990820437235449</v>
      </c>
      <c r="J20">
        <v>148.10482028029955</v>
      </c>
      <c r="K20">
        <v>45.778616019104994</v>
      </c>
      <c r="L20">
        <v>22.889308009552497</v>
      </c>
      <c r="M20">
        <v>44.818535276572049</v>
      </c>
      <c r="N20">
        <v>82.9</v>
      </c>
      <c r="O20">
        <v>0.52300000000000002</v>
      </c>
      <c r="P20">
        <v>0.48799999999999999</v>
      </c>
      <c r="Q20">
        <v>15.789473684210526</v>
      </c>
      <c r="R20">
        <v>18</v>
      </c>
      <c r="S20">
        <v>19</v>
      </c>
    </row>
    <row r="21" spans="1:19" x14ac:dyDescent="0.25">
      <c r="A21">
        <v>100</v>
      </c>
      <c r="B21">
        <v>31</v>
      </c>
      <c r="C21">
        <v>31</v>
      </c>
      <c r="D21">
        <v>31</v>
      </c>
      <c r="E21">
        <v>0</v>
      </c>
      <c r="F21">
        <v>31</v>
      </c>
      <c r="G21">
        <v>32.725749574424114</v>
      </c>
      <c r="H21">
        <v>97.518764514280662</v>
      </c>
      <c r="I21">
        <v>66.521376159959829</v>
      </c>
      <c r="J21">
        <v>209.8862466086797</v>
      </c>
      <c r="K21">
        <v>47.567744006847676</v>
      </c>
      <c r="L21">
        <v>23.783872003423838</v>
      </c>
      <c r="M21">
        <v>45.425440197082175</v>
      </c>
      <c r="N21">
        <v>83.183183183183189</v>
      </c>
      <c r="O21">
        <v>1.3233233233233233</v>
      </c>
      <c r="P21">
        <v>0.47147147147147145</v>
      </c>
      <c r="Q21">
        <v>6.4516129032258061</v>
      </c>
      <c r="R21">
        <v>4.2042042042042045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38A5-04F2-4621-8DA4-1116F572D59D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35</v>
      </c>
      <c r="C3">
        <v>37</v>
      </c>
      <c r="D3">
        <v>35</v>
      </c>
      <c r="E3">
        <v>0</v>
      </c>
      <c r="F3">
        <v>34</v>
      </c>
      <c r="G3">
        <v>28.423992287789858</v>
      </c>
      <c r="H3">
        <v>61.679543733458793</v>
      </c>
      <c r="I3">
        <v>55.252468343930886</v>
      </c>
      <c r="J3">
        <v>162.302939080606</v>
      </c>
      <c r="K3">
        <v>48.836321362898929</v>
      </c>
      <c r="L3">
        <v>24.418160681449464</v>
      </c>
      <c r="M3">
        <v>45.241707887291874</v>
      </c>
      <c r="N3">
        <v>86.4</v>
      </c>
      <c r="O3">
        <v>0.442</v>
      </c>
      <c r="P3">
        <v>0.63200000000000001</v>
      </c>
      <c r="Q3">
        <v>5.4054054054054053</v>
      </c>
      <c r="R3">
        <v>5.3</v>
      </c>
      <c r="S3">
        <v>2</v>
      </c>
    </row>
    <row r="4" spans="1:19" x14ac:dyDescent="0.25">
      <c r="A4">
        <v>100</v>
      </c>
      <c r="B4">
        <v>52</v>
      </c>
      <c r="C4">
        <v>53</v>
      </c>
      <c r="D4">
        <v>54</v>
      </c>
      <c r="E4">
        <v>0</v>
      </c>
      <c r="F4">
        <v>52</v>
      </c>
      <c r="G4">
        <v>19.713634177440571</v>
      </c>
      <c r="H4">
        <v>44.253093272122321</v>
      </c>
      <c r="I4">
        <v>35.396692806456322</v>
      </c>
      <c r="J4">
        <v>125.0647758442542</v>
      </c>
      <c r="K4">
        <v>30.754721820429282</v>
      </c>
      <c r="L4">
        <v>15.377360910214641</v>
      </c>
      <c r="M4">
        <v>44.480584138492333</v>
      </c>
      <c r="N4">
        <v>87.5</v>
      </c>
      <c r="O4">
        <v>0.53200000000000003</v>
      </c>
      <c r="P4">
        <v>0.65100000000000002</v>
      </c>
      <c r="Q4">
        <v>7.5471698113207548</v>
      </c>
      <c r="R4">
        <v>14.3</v>
      </c>
      <c r="S4">
        <v>3</v>
      </c>
    </row>
    <row r="5" spans="1:19" x14ac:dyDescent="0.25">
      <c r="A5">
        <v>100</v>
      </c>
      <c r="B5">
        <v>34</v>
      </c>
      <c r="C5">
        <v>33</v>
      </c>
      <c r="D5">
        <v>32</v>
      </c>
      <c r="E5">
        <v>0</v>
      </c>
      <c r="F5">
        <v>34</v>
      </c>
      <c r="G5">
        <v>29.464180765635774</v>
      </c>
      <c r="H5">
        <v>61.373421141325565</v>
      </c>
      <c r="I5">
        <v>46.851770324594071</v>
      </c>
      <c r="J5">
        <v>154.85417090643352</v>
      </c>
      <c r="K5">
        <v>44.368440976320329</v>
      </c>
      <c r="L5">
        <v>22.184220488160165</v>
      </c>
      <c r="M5">
        <v>45.496362996090674</v>
      </c>
      <c r="N5">
        <v>82.8</v>
      </c>
      <c r="O5">
        <v>0.36499999999999999</v>
      </c>
      <c r="P5">
        <v>0.83399999999999996</v>
      </c>
      <c r="Q5">
        <v>9.0909090909090917</v>
      </c>
      <c r="R5">
        <v>6</v>
      </c>
      <c r="S5">
        <v>4</v>
      </c>
    </row>
    <row r="6" spans="1:19" x14ac:dyDescent="0.25">
      <c r="A6">
        <v>100</v>
      </c>
      <c r="B6">
        <v>54</v>
      </c>
      <c r="C6">
        <v>55</v>
      </c>
      <c r="D6">
        <v>52</v>
      </c>
      <c r="E6">
        <v>0</v>
      </c>
      <c r="F6">
        <v>54</v>
      </c>
      <c r="G6">
        <v>18.315710387742005</v>
      </c>
      <c r="H6">
        <v>61.58290138936151</v>
      </c>
      <c r="I6">
        <v>44.962816958651693</v>
      </c>
      <c r="J6">
        <v>152.36429173512866</v>
      </c>
      <c r="K6">
        <v>30.062201185906904</v>
      </c>
      <c r="L6">
        <v>15.031100592953452</v>
      </c>
      <c r="M6">
        <v>44.364804800679131</v>
      </c>
      <c r="N6">
        <v>88.7</v>
      </c>
      <c r="O6">
        <v>1.724</v>
      </c>
      <c r="P6">
        <v>0.309</v>
      </c>
      <c r="Q6">
        <v>18.181818181818183</v>
      </c>
      <c r="R6">
        <v>23.7</v>
      </c>
      <c r="S6">
        <v>5</v>
      </c>
    </row>
    <row r="7" spans="1:19" x14ac:dyDescent="0.25">
      <c r="A7">
        <v>100</v>
      </c>
      <c r="B7">
        <v>46</v>
      </c>
      <c r="C7">
        <v>44</v>
      </c>
      <c r="D7">
        <v>42</v>
      </c>
      <c r="E7">
        <v>0</v>
      </c>
      <c r="F7">
        <v>46</v>
      </c>
      <c r="G7">
        <v>21.416070842039872</v>
      </c>
      <c r="H7">
        <v>42.407906501588599</v>
      </c>
      <c r="I7">
        <v>39.031369766031993</v>
      </c>
      <c r="J7">
        <v>127.32377280021926</v>
      </c>
      <c r="K7">
        <v>36.040961355070124</v>
      </c>
      <c r="L7">
        <v>18.020480677535062</v>
      </c>
      <c r="M7">
        <v>44.710046656306908</v>
      </c>
      <c r="N7">
        <v>84.6</v>
      </c>
      <c r="O7">
        <v>0.218</v>
      </c>
      <c r="P7">
        <v>0.69099999999999995</v>
      </c>
      <c r="Q7">
        <v>13.636363636363637</v>
      </c>
      <c r="R7">
        <v>12.6</v>
      </c>
      <c r="S7">
        <v>6</v>
      </c>
    </row>
    <row r="8" spans="1:19" x14ac:dyDescent="0.25">
      <c r="A8">
        <v>100</v>
      </c>
      <c r="B8">
        <v>40</v>
      </c>
      <c r="C8">
        <v>41</v>
      </c>
      <c r="D8">
        <v>42</v>
      </c>
      <c r="E8">
        <v>0</v>
      </c>
      <c r="F8">
        <v>42</v>
      </c>
      <c r="G8">
        <v>24.068464456363333</v>
      </c>
      <c r="H8">
        <v>49.203312829114587</v>
      </c>
      <c r="I8">
        <v>45.008647496785407</v>
      </c>
      <c r="J8">
        <v>140.52200363580846</v>
      </c>
      <c r="K8">
        <v>37.600765022542362</v>
      </c>
      <c r="L8">
        <v>18.800382511271181</v>
      </c>
      <c r="M8">
        <v>44.990064835389525</v>
      </c>
      <c r="N8">
        <v>83.5</v>
      </c>
      <c r="O8">
        <v>0.50900000000000001</v>
      </c>
      <c r="P8">
        <v>0.628</v>
      </c>
      <c r="Q8">
        <v>19.512195121951219</v>
      </c>
      <c r="R8">
        <v>15.4</v>
      </c>
      <c r="S8">
        <v>7</v>
      </c>
    </row>
    <row r="9" spans="1:19" x14ac:dyDescent="0.25">
      <c r="A9">
        <v>100</v>
      </c>
      <c r="B9">
        <v>44</v>
      </c>
      <c r="C9">
        <v>42</v>
      </c>
      <c r="D9">
        <v>41</v>
      </c>
      <c r="E9">
        <v>0</v>
      </c>
      <c r="F9">
        <v>43</v>
      </c>
      <c r="G9">
        <v>23.211419273084442</v>
      </c>
      <c r="H9">
        <v>50.024791540088124</v>
      </c>
      <c r="I9">
        <v>43.411385076517966</v>
      </c>
      <c r="J9">
        <v>138.78629730837145</v>
      </c>
      <c r="K9">
        <v>36.874869215543384</v>
      </c>
      <c r="L9">
        <v>18.437434607771692</v>
      </c>
      <c r="M9">
        <v>44.914957568712168</v>
      </c>
      <c r="N9">
        <v>85</v>
      </c>
      <c r="O9">
        <v>0.44600000000000001</v>
      </c>
      <c r="P9">
        <v>0.53500000000000003</v>
      </c>
      <c r="Q9">
        <v>4.7619047619047619</v>
      </c>
      <c r="R9">
        <v>6.3</v>
      </c>
      <c r="S9">
        <v>8</v>
      </c>
    </row>
    <row r="10" spans="1:19" x14ac:dyDescent="0.25">
      <c r="A10">
        <v>100</v>
      </c>
      <c r="B10">
        <v>50</v>
      </c>
      <c r="C10">
        <v>51</v>
      </c>
      <c r="D10">
        <v>54</v>
      </c>
      <c r="E10">
        <v>0</v>
      </c>
      <c r="F10">
        <v>48</v>
      </c>
      <c r="G10">
        <v>20.58762623448348</v>
      </c>
      <c r="H10">
        <v>37.765770623645544</v>
      </c>
      <c r="I10">
        <v>38.253829226095689</v>
      </c>
      <c r="J10">
        <v>121.55855596842213</v>
      </c>
      <c r="K10">
        <v>32.822504118881398</v>
      </c>
      <c r="L10">
        <v>16.411252059440699</v>
      </c>
      <c r="M10">
        <v>44.793849307551689</v>
      </c>
      <c r="N10">
        <v>87.1</v>
      </c>
      <c r="O10">
        <v>0.222</v>
      </c>
      <c r="P10">
        <v>0.78800000000000003</v>
      </c>
      <c r="Q10">
        <v>9.8039215686274517</v>
      </c>
      <c r="R10">
        <v>14.3</v>
      </c>
      <c r="S10">
        <v>9</v>
      </c>
    </row>
    <row r="11" spans="1:19" x14ac:dyDescent="0.25">
      <c r="A11">
        <v>100</v>
      </c>
      <c r="B11">
        <v>40</v>
      </c>
      <c r="C11">
        <v>36</v>
      </c>
      <c r="D11">
        <v>37</v>
      </c>
      <c r="E11">
        <v>0</v>
      </c>
      <c r="F11">
        <v>40</v>
      </c>
      <c r="G11">
        <v>25.102717476239487</v>
      </c>
      <c r="H11">
        <v>49.705856068724174</v>
      </c>
      <c r="I11">
        <v>49.833090206115621</v>
      </c>
      <c r="J11">
        <v>145.64461024544772</v>
      </c>
      <c r="K11">
        <v>40.60033406958906</v>
      </c>
      <c r="L11">
        <v>20.30016703479453</v>
      </c>
      <c r="M11">
        <v>45.326731039012586</v>
      </c>
      <c r="N11">
        <v>78.7</v>
      </c>
      <c r="O11">
        <v>0.46400000000000002</v>
      </c>
      <c r="P11">
        <v>0.51800000000000002</v>
      </c>
      <c r="Q11">
        <v>11.111111111111111</v>
      </c>
      <c r="R11">
        <v>8.6999999999999993</v>
      </c>
      <c r="S11">
        <v>10</v>
      </c>
    </row>
    <row r="12" spans="1:19" x14ac:dyDescent="0.25">
      <c r="A12">
        <v>100</v>
      </c>
      <c r="B12">
        <v>65</v>
      </c>
      <c r="C12">
        <v>61</v>
      </c>
      <c r="D12">
        <v>60</v>
      </c>
      <c r="E12">
        <v>0</v>
      </c>
      <c r="F12">
        <v>66</v>
      </c>
      <c r="G12">
        <v>15.537617167423226</v>
      </c>
      <c r="H12">
        <v>58.744183145506305</v>
      </c>
      <c r="I12">
        <v>38.184807709071627</v>
      </c>
      <c r="J12">
        <v>143.55570529388839</v>
      </c>
      <c r="K12">
        <v>24.68383426116063</v>
      </c>
      <c r="L12">
        <v>12.341917130580315</v>
      </c>
      <c r="M12">
        <v>43.762619775123682</v>
      </c>
      <c r="N12">
        <v>94.2</v>
      </c>
      <c r="O12">
        <v>2.4020000000000001</v>
      </c>
      <c r="P12">
        <v>0.17499999999999999</v>
      </c>
      <c r="Q12">
        <v>34.42622950819672</v>
      </c>
      <c r="R12">
        <v>39.799999999999997</v>
      </c>
      <c r="S12">
        <v>11</v>
      </c>
    </row>
    <row r="13" spans="1:19" x14ac:dyDescent="0.25">
      <c r="A13">
        <v>100</v>
      </c>
      <c r="B13">
        <v>38</v>
      </c>
      <c r="C13">
        <v>36</v>
      </c>
      <c r="D13">
        <v>38</v>
      </c>
      <c r="E13">
        <v>0</v>
      </c>
      <c r="F13">
        <v>38</v>
      </c>
      <c r="G13">
        <v>27.55421179998136</v>
      </c>
      <c r="H13">
        <v>53.745360293394363</v>
      </c>
      <c r="I13">
        <v>44.696144232264629</v>
      </c>
      <c r="J13">
        <v>144.1427536387348</v>
      </c>
      <c r="K13">
        <v>42.965353084448651</v>
      </c>
      <c r="L13">
        <v>21.482676542224326</v>
      </c>
      <c r="M13">
        <v>45.34890725791476</v>
      </c>
      <c r="N13">
        <v>87.5</v>
      </c>
      <c r="O13">
        <v>0.18</v>
      </c>
      <c r="P13">
        <v>0.77300000000000002</v>
      </c>
      <c r="Q13">
        <v>0</v>
      </c>
      <c r="R13">
        <v>7.3</v>
      </c>
      <c r="S13">
        <v>12</v>
      </c>
    </row>
    <row r="14" spans="1:19" x14ac:dyDescent="0.25">
      <c r="A14">
        <v>100</v>
      </c>
      <c r="B14">
        <v>44</v>
      </c>
      <c r="C14">
        <v>44</v>
      </c>
      <c r="D14">
        <v>43</v>
      </c>
      <c r="E14">
        <v>0</v>
      </c>
      <c r="F14">
        <v>45</v>
      </c>
      <c r="G14">
        <v>22.154721994880557</v>
      </c>
      <c r="H14">
        <v>49.281205793444613</v>
      </c>
      <c r="I14">
        <v>42.72747926196157</v>
      </c>
      <c r="J14">
        <v>137.92985785596761</v>
      </c>
      <c r="K14">
        <v>35.293830000710166</v>
      </c>
      <c r="L14">
        <v>17.646915000355083</v>
      </c>
      <c r="M14">
        <v>44.527296110520844</v>
      </c>
      <c r="N14">
        <v>83.2</v>
      </c>
      <c r="O14">
        <v>0.66600000000000004</v>
      </c>
      <c r="P14">
        <v>0.48399999999999999</v>
      </c>
      <c r="Q14">
        <v>15.909090909090908</v>
      </c>
      <c r="R14">
        <v>12.1</v>
      </c>
      <c r="S14">
        <v>13</v>
      </c>
    </row>
    <row r="15" spans="1:19" x14ac:dyDescent="0.25">
      <c r="A15">
        <v>100</v>
      </c>
      <c r="B15">
        <v>27</v>
      </c>
      <c r="C15">
        <v>27</v>
      </c>
      <c r="D15">
        <v>28</v>
      </c>
      <c r="E15">
        <v>0</v>
      </c>
      <c r="F15">
        <v>26</v>
      </c>
      <c r="G15">
        <v>36.263791842661725</v>
      </c>
      <c r="H15">
        <v>54.197533262877833</v>
      </c>
      <c r="I15">
        <v>46.187203119731748</v>
      </c>
      <c r="J15">
        <v>146.72261490250665</v>
      </c>
      <c r="K15">
        <v>65.077408507435862</v>
      </c>
      <c r="L15">
        <v>32.538704253717931</v>
      </c>
      <c r="M15">
        <v>46.134691783179434</v>
      </c>
      <c r="N15">
        <v>77.8</v>
      </c>
      <c r="O15">
        <v>4.4999999999999998E-2</v>
      </c>
      <c r="P15">
        <v>0.99299999999999999</v>
      </c>
      <c r="Q15">
        <v>3.7037037037037037</v>
      </c>
      <c r="R15">
        <v>6.8</v>
      </c>
      <c r="S15">
        <v>14</v>
      </c>
    </row>
    <row r="16" spans="1:19" x14ac:dyDescent="0.25">
      <c r="A16">
        <v>100</v>
      </c>
      <c r="B16">
        <v>45</v>
      </c>
      <c r="C16">
        <v>48</v>
      </c>
      <c r="D16">
        <v>47</v>
      </c>
      <c r="E16">
        <v>0</v>
      </c>
      <c r="F16">
        <v>42</v>
      </c>
      <c r="G16">
        <v>21.559059896615217</v>
      </c>
      <c r="H16">
        <v>99.90647027090985</v>
      </c>
      <c r="I16">
        <v>59.365253585637973</v>
      </c>
      <c r="J16">
        <v>205.03756993139132</v>
      </c>
      <c r="K16">
        <v>38.147556993955035</v>
      </c>
      <c r="L16">
        <v>19.073778496977518</v>
      </c>
      <c r="M16">
        <v>44.79429559628322</v>
      </c>
      <c r="N16">
        <v>91.3</v>
      </c>
      <c r="O16">
        <v>2.8279999999999998</v>
      </c>
      <c r="P16">
        <v>0.152</v>
      </c>
      <c r="Q16">
        <v>12.5</v>
      </c>
      <c r="R16">
        <v>18.8</v>
      </c>
      <c r="S16">
        <v>15</v>
      </c>
    </row>
    <row r="17" spans="1:19" x14ac:dyDescent="0.25">
      <c r="A17">
        <v>100</v>
      </c>
      <c r="B17">
        <v>41</v>
      </c>
      <c r="C17">
        <v>39</v>
      </c>
      <c r="D17">
        <v>44</v>
      </c>
      <c r="E17">
        <v>0</v>
      </c>
      <c r="F17">
        <v>34</v>
      </c>
      <c r="G17">
        <v>28.164511835533311</v>
      </c>
      <c r="H17">
        <v>69.645081429782792</v>
      </c>
      <c r="I17">
        <v>50.416089496651196</v>
      </c>
      <c r="J17">
        <v>166.28579296221034</v>
      </c>
      <c r="K17">
        <v>47.666899108559655</v>
      </c>
      <c r="L17">
        <v>23.833449554279827</v>
      </c>
      <c r="M17">
        <v>45.749397177437409</v>
      </c>
      <c r="N17">
        <v>81.7</v>
      </c>
      <c r="O17">
        <v>0.77300000000000002</v>
      </c>
      <c r="P17">
        <v>0.42399999999999999</v>
      </c>
      <c r="Q17">
        <v>12.820512820512821</v>
      </c>
      <c r="R17">
        <v>16.3</v>
      </c>
      <c r="S17">
        <v>16</v>
      </c>
    </row>
    <row r="18" spans="1:19" x14ac:dyDescent="0.25">
      <c r="A18">
        <v>100</v>
      </c>
      <c r="B18">
        <v>39</v>
      </c>
      <c r="C18">
        <v>35</v>
      </c>
      <c r="D18">
        <v>38</v>
      </c>
      <c r="E18">
        <v>0</v>
      </c>
      <c r="F18">
        <v>37</v>
      </c>
      <c r="G18">
        <v>26.02595154002978</v>
      </c>
      <c r="H18">
        <v>48.240061109408806</v>
      </c>
      <c r="I18">
        <v>41.729533524660212</v>
      </c>
      <c r="J18">
        <v>135.75123176847382</v>
      </c>
      <c r="K18">
        <v>44.430651643735658</v>
      </c>
      <c r="L18">
        <v>22.215325821867829</v>
      </c>
      <c r="M18">
        <v>45.079576679481633</v>
      </c>
      <c r="N18">
        <v>79.3</v>
      </c>
      <c r="O18">
        <v>0.35699999999999998</v>
      </c>
      <c r="P18">
        <v>0.66800000000000004</v>
      </c>
      <c r="Q18">
        <v>8.5714285714285712</v>
      </c>
      <c r="R18">
        <v>9.6999999999999993</v>
      </c>
      <c r="S18">
        <v>17</v>
      </c>
    </row>
    <row r="19" spans="1:19" x14ac:dyDescent="0.25">
      <c r="A19">
        <v>100</v>
      </c>
      <c r="B19">
        <v>30</v>
      </c>
      <c r="C19">
        <v>28</v>
      </c>
      <c r="D19">
        <v>28</v>
      </c>
      <c r="E19">
        <v>0</v>
      </c>
      <c r="F19">
        <v>30</v>
      </c>
      <c r="G19">
        <v>33.02785374484494</v>
      </c>
      <c r="H19">
        <v>60.128241611149214</v>
      </c>
      <c r="I19">
        <v>49.09261341079764</v>
      </c>
      <c r="J19">
        <v>156.01090467232345</v>
      </c>
      <c r="K19">
        <v>50.280100789524703</v>
      </c>
      <c r="L19">
        <v>25.140050394762351</v>
      </c>
      <c r="M19">
        <v>44.813336526431861</v>
      </c>
      <c r="N19">
        <v>77.900000000000006</v>
      </c>
      <c r="O19">
        <v>0.34300000000000003</v>
      </c>
      <c r="P19">
        <v>0.72</v>
      </c>
      <c r="Q19">
        <v>10.714285714285714</v>
      </c>
      <c r="R19">
        <v>10.199999999999999</v>
      </c>
      <c r="S19">
        <v>18</v>
      </c>
    </row>
    <row r="20" spans="1:19" x14ac:dyDescent="0.25">
      <c r="A20">
        <v>100</v>
      </c>
      <c r="B20">
        <v>36</v>
      </c>
      <c r="C20">
        <v>40</v>
      </c>
      <c r="D20">
        <v>38</v>
      </c>
      <c r="E20">
        <v>0</v>
      </c>
      <c r="F20">
        <v>33</v>
      </c>
      <c r="G20">
        <v>30.064210972792672</v>
      </c>
      <c r="H20">
        <v>79.843680441257774</v>
      </c>
      <c r="I20">
        <v>52.927205575250476</v>
      </c>
      <c r="J20">
        <v>178.19457469726456</v>
      </c>
      <c r="K20">
        <v>50.344032215981898</v>
      </c>
      <c r="L20">
        <v>25.172016107990949</v>
      </c>
      <c r="M20">
        <v>45.361328780867581</v>
      </c>
      <c r="N20">
        <v>84.1</v>
      </c>
      <c r="O20">
        <v>0.96899999999999997</v>
      </c>
      <c r="P20">
        <v>0.50800000000000001</v>
      </c>
      <c r="Q20">
        <v>7.5</v>
      </c>
      <c r="R20">
        <v>9.4</v>
      </c>
      <c r="S20">
        <v>19</v>
      </c>
    </row>
    <row r="21" spans="1:19" x14ac:dyDescent="0.25">
      <c r="A21">
        <v>100</v>
      </c>
      <c r="B21">
        <v>36</v>
      </c>
      <c r="C21">
        <v>38</v>
      </c>
      <c r="D21">
        <v>37</v>
      </c>
      <c r="E21">
        <v>0</v>
      </c>
      <c r="F21">
        <v>35</v>
      </c>
      <c r="G21">
        <v>29.114350374989879</v>
      </c>
      <c r="H21">
        <v>57.145646765184409</v>
      </c>
      <c r="I21">
        <v>57.019785550376064</v>
      </c>
      <c r="J21">
        <v>159.79208334533786</v>
      </c>
      <c r="K21">
        <v>46.080672460054025</v>
      </c>
      <c r="L21">
        <v>23.040336230027012</v>
      </c>
      <c r="M21">
        <v>45.605680076817997</v>
      </c>
      <c r="N21">
        <v>87.387387387387392</v>
      </c>
      <c r="O21">
        <v>0.31531531531531531</v>
      </c>
      <c r="P21">
        <v>0.64564564564564564</v>
      </c>
      <c r="Q21">
        <v>2.6315789473684212</v>
      </c>
      <c r="R21">
        <v>4.6046046046046047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BFCB-FC12-4C06-A684-91567BA90FB0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34</v>
      </c>
      <c r="C3">
        <v>35</v>
      </c>
      <c r="D3">
        <v>36</v>
      </c>
      <c r="E3">
        <v>0</v>
      </c>
      <c r="F3">
        <v>34</v>
      </c>
      <c r="G3">
        <v>29.225819416730516</v>
      </c>
      <c r="H3">
        <v>59.090658980438853</v>
      </c>
      <c r="I3">
        <v>51.070506168831002</v>
      </c>
      <c r="J3">
        <v>155.62505742054594</v>
      </c>
      <c r="K3">
        <v>43.141417769131934</v>
      </c>
      <c r="L3">
        <v>21.570708884565967</v>
      </c>
      <c r="M3">
        <v>44.982976967844522</v>
      </c>
      <c r="N3">
        <v>80.3</v>
      </c>
      <c r="O3">
        <v>0.24199999999999999</v>
      </c>
      <c r="P3">
        <v>0.73699999999999999</v>
      </c>
      <c r="Q3">
        <v>5.7142857142857144</v>
      </c>
      <c r="R3">
        <v>5</v>
      </c>
      <c r="S3">
        <v>2</v>
      </c>
    </row>
    <row r="4" spans="1:19" x14ac:dyDescent="0.25">
      <c r="A4">
        <v>100</v>
      </c>
      <c r="B4">
        <v>50</v>
      </c>
      <c r="C4">
        <v>52</v>
      </c>
      <c r="D4">
        <v>54</v>
      </c>
      <c r="E4">
        <v>0</v>
      </c>
      <c r="F4">
        <v>50</v>
      </c>
      <c r="G4">
        <v>20.033520149658372</v>
      </c>
      <c r="H4">
        <v>39.632039853409275</v>
      </c>
      <c r="I4">
        <v>32.431329788902936</v>
      </c>
      <c r="J4">
        <v>117.21659495867786</v>
      </c>
      <c r="K4">
        <v>33.381143321119119</v>
      </c>
      <c r="L4">
        <v>16.690571660559559</v>
      </c>
      <c r="M4">
        <v>44.681622472687351</v>
      </c>
      <c r="N4">
        <v>85.9</v>
      </c>
      <c r="O4">
        <v>0.48699999999999999</v>
      </c>
      <c r="P4">
        <v>0.75</v>
      </c>
      <c r="Q4">
        <v>7.6923076923076925</v>
      </c>
      <c r="R4">
        <v>13.4</v>
      </c>
      <c r="S4">
        <v>3</v>
      </c>
    </row>
    <row r="5" spans="1:19" x14ac:dyDescent="0.25">
      <c r="A5">
        <v>100</v>
      </c>
      <c r="B5">
        <v>38</v>
      </c>
      <c r="C5">
        <v>39</v>
      </c>
      <c r="D5">
        <v>41</v>
      </c>
      <c r="E5">
        <v>0</v>
      </c>
      <c r="F5">
        <v>38</v>
      </c>
      <c r="G5">
        <v>25.870906616887609</v>
      </c>
      <c r="H5">
        <v>52.472444615207081</v>
      </c>
      <c r="I5">
        <v>42.904510103854967</v>
      </c>
      <c r="J5">
        <v>141.49842806626356</v>
      </c>
      <c r="K5">
        <v>42.07428534794871</v>
      </c>
      <c r="L5">
        <v>21.037142673974355</v>
      </c>
      <c r="M5">
        <v>45.416547410303274</v>
      </c>
      <c r="N5">
        <v>84</v>
      </c>
      <c r="O5">
        <v>0.36599999999999999</v>
      </c>
      <c r="P5">
        <v>0.82799999999999996</v>
      </c>
      <c r="Q5">
        <v>7.6923076923076925</v>
      </c>
      <c r="R5">
        <v>6.5</v>
      </c>
      <c r="S5">
        <v>4</v>
      </c>
    </row>
    <row r="6" spans="1:19" x14ac:dyDescent="0.25">
      <c r="A6">
        <v>100</v>
      </c>
      <c r="B6">
        <v>45</v>
      </c>
      <c r="C6">
        <v>47</v>
      </c>
      <c r="D6">
        <v>46</v>
      </c>
      <c r="E6">
        <v>0</v>
      </c>
      <c r="F6">
        <v>45</v>
      </c>
      <c r="G6">
        <v>22.363777284325899</v>
      </c>
      <c r="H6">
        <v>71.932162867333119</v>
      </c>
      <c r="I6">
        <v>48.501980332661176</v>
      </c>
      <c r="J6">
        <v>166.29651454070191</v>
      </c>
      <c r="K6">
        <v>36.134920432522357</v>
      </c>
      <c r="L6">
        <v>18.067460216261178</v>
      </c>
      <c r="M6">
        <v>45.230878605084413</v>
      </c>
      <c r="N6">
        <v>91.2</v>
      </c>
      <c r="O6">
        <v>1.6080000000000001</v>
      </c>
      <c r="P6">
        <v>0.42599999999999999</v>
      </c>
      <c r="Q6">
        <v>10.638297872340425</v>
      </c>
      <c r="R6">
        <v>15.5</v>
      </c>
      <c r="S6">
        <v>5</v>
      </c>
    </row>
    <row r="7" spans="1:19" x14ac:dyDescent="0.25">
      <c r="A7">
        <v>100</v>
      </c>
      <c r="B7">
        <v>43</v>
      </c>
      <c r="C7">
        <v>41</v>
      </c>
      <c r="D7">
        <v>41</v>
      </c>
      <c r="E7">
        <v>0</v>
      </c>
      <c r="F7">
        <v>42</v>
      </c>
      <c r="G7">
        <v>23.261430694196509</v>
      </c>
      <c r="H7">
        <v>43.520036555962044</v>
      </c>
      <c r="I7">
        <v>44.373408567555529</v>
      </c>
      <c r="J7">
        <v>133.73699799700171</v>
      </c>
      <c r="K7">
        <v>37.602840231366599</v>
      </c>
      <c r="L7">
        <v>18.8014201156833</v>
      </c>
      <c r="M7">
        <v>45.117377309860821</v>
      </c>
      <c r="N7">
        <v>82.6</v>
      </c>
      <c r="O7">
        <v>0.18</v>
      </c>
      <c r="P7">
        <v>0.68100000000000005</v>
      </c>
      <c r="Q7">
        <v>9.7560975609756095</v>
      </c>
      <c r="R7">
        <v>8.9</v>
      </c>
      <c r="S7">
        <v>6</v>
      </c>
    </row>
    <row r="8" spans="1:19" x14ac:dyDescent="0.25">
      <c r="A8">
        <v>100</v>
      </c>
      <c r="B8">
        <v>36</v>
      </c>
      <c r="C8">
        <v>34</v>
      </c>
      <c r="D8">
        <v>37</v>
      </c>
      <c r="E8">
        <v>0</v>
      </c>
      <c r="F8">
        <v>34</v>
      </c>
      <c r="G8">
        <v>29.448662173484539</v>
      </c>
      <c r="H8">
        <v>57.841133448408911</v>
      </c>
      <c r="I8">
        <v>50.192354730481973</v>
      </c>
      <c r="J8">
        <v>154.10974361895833</v>
      </c>
      <c r="K8">
        <v>43.659385883125424</v>
      </c>
      <c r="L8">
        <v>21.829692941562712</v>
      </c>
      <c r="M8">
        <v>45.585019751104092</v>
      </c>
      <c r="N8">
        <v>80.3</v>
      </c>
      <c r="O8">
        <v>0.374</v>
      </c>
      <c r="P8">
        <v>0.629</v>
      </c>
      <c r="Q8">
        <v>8.8235294117647065</v>
      </c>
      <c r="R8">
        <v>7.2</v>
      </c>
      <c r="S8">
        <v>7</v>
      </c>
    </row>
    <row r="9" spans="1:19" x14ac:dyDescent="0.25">
      <c r="A9">
        <v>100</v>
      </c>
      <c r="B9">
        <v>40</v>
      </c>
      <c r="C9">
        <v>39</v>
      </c>
      <c r="D9">
        <v>37</v>
      </c>
      <c r="E9">
        <v>0</v>
      </c>
      <c r="F9">
        <v>40</v>
      </c>
      <c r="G9">
        <v>24.887770354026479</v>
      </c>
      <c r="H9">
        <v>49.726445056486206</v>
      </c>
      <c r="I9">
        <v>45.015968249081936</v>
      </c>
      <c r="J9">
        <v>140.52371195283439</v>
      </c>
      <c r="K9">
        <v>38.830527401549986</v>
      </c>
      <c r="L9">
        <v>19.415263700774993</v>
      </c>
      <c r="M9">
        <v>45.300688471972265</v>
      </c>
      <c r="N9">
        <v>82.4</v>
      </c>
      <c r="O9">
        <v>0.22</v>
      </c>
      <c r="P9">
        <v>0.85399999999999998</v>
      </c>
      <c r="Q9">
        <v>2.5641025641025643</v>
      </c>
      <c r="R9">
        <v>2.9</v>
      </c>
      <c r="S9">
        <v>8</v>
      </c>
    </row>
    <row r="10" spans="1:19" x14ac:dyDescent="0.25">
      <c r="A10">
        <v>100</v>
      </c>
      <c r="B10">
        <v>41</v>
      </c>
      <c r="C10">
        <v>39</v>
      </c>
      <c r="D10">
        <v>40</v>
      </c>
      <c r="E10">
        <v>0</v>
      </c>
      <c r="F10">
        <v>42</v>
      </c>
      <c r="G10">
        <v>23.838520832519126</v>
      </c>
      <c r="H10">
        <v>41.364532044634096</v>
      </c>
      <c r="I10">
        <v>36.327533711235354</v>
      </c>
      <c r="J10">
        <v>124.05209264641303</v>
      </c>
      <c r="K10">
        <v>37.692895017651196</v>
      </c>
      <c r="L10">
        <v>18.846447508825598</v>
      </c>
      <c r="M10">
        <v>45.182096564712275</v>
      </c>
      <c r="N10">
        <v>83.9</v>
      </c>
      <c r="O10">
        <v>0.188</v>
      </c>
      <c r="P10">
        <v>0.83599999999999997</v>
      </c>
      <c r="Q10">
        <v>10.256410256410257</v>
      </c>
      <c r="R10">
        <v>9.9</v>
      </c>
      <c r="S10">
        <v>9</v>
      </c>
    </row>
    <row r="11" spans="1:19" x14ac:dyDescent="0.25">
      <c r="A11">
        <v>100</v>
      </c>
      <c r="B11">
        <v>47</v>
      </c>
      <c r="C11">
        <v>44</v>
      </c>
      <c r="D11">
        <v>45</v>
      </c>
      <c r="E11">
        <v>0</v>
      </c>
      <c r="F11">
        <v>55</v>
      </c>
      <c r="G11">
        <v>18.792642697552328</v>
      </c>
      <c r="H11">
        <v>54.852666856691172</v>
      </c>
      <c r="I11">
        <v>47.714446668947332</v>
      </c>
      <c r="J11">
        <v>149.09243703958887</v>
      </c>
      <c r="K11">
        <v>29.465580491363536</v>
      </c>
      <c r="L11">
        <v>14.732790245681768</v>
      </c>
      <c r="M11">
        <v>44.306822032046746</v>
      </c>
      <c r="N11">
        <v>87.6</v>
      </c>
      <c r="O11">
        <v>1.179</v>
      </c>
      <c r="P11">
        <v>0.43</v>
      </c>
      <c r="Q11">
        <v>15.909090909090908</v>
      </c>
      <c r="R11">
        <v>17.2</v>
      </c>
      <c r="S11">
        <v>10</v>
      </c>
    </row>
    <row r="12" spans="1:19" x14ac:dyDescent="0.25">
      <c r="A12">
        <v>100</v>
      </c>
      <c r="B12">
        <v>38</v>
      </c>
      <c r="C12">
        <v>40</v>
      </c>
      <c r="D12">
        <v>41</v>
      </c>
      <c r="E12">
        <v>0</v>
      </c>
      <c r="F12">
        <v>37</v>
      </c>
      <c r="G12">
        <v>27.039529904509653</v>
      </c>
      <c r="H12">
        <v>62.330213459698449</v>
      </c>
      <c r="I12">
        <v>48.41586703735647</v>
      </c>
      <c r="J12">
        <v>156.49683663365619</v>
      </c>
      <c r="K12">
        <v>42.312260299747152</v>
      </c>
      <c r="L12">
        <v>21.156130149873576</v>
      </c>
      <c r="M12">
        <v>44.911384084490592</v>
      </c>
      <c r="N12">
        <v>88.3</v>
      </c>
      <c r="O12">
        <v>0.53300000000000003</v>
      </c>
      <c r="P12">
        <v>0.52500000000000002</v>
      </c>
      <c r="Q12">
        <v>12.5</v>
      </c>
      <c r="R12">
        <v>15.3</v>
      </c>
      <c r="S12">
        <v>11</v>
      </c>
    </row>
    <row r="13" spans="1:19" x14ac:dyDescent="0.25">
      <c r="A13">
        <v>100</v>
      </c>
      <c r="B13">
        <v>44</v>
      </c>
      <c r="C13">
        <v>44</v>
      </c>
      <c r="D13">
        <v>43</v>
      </c>
      <c r="E13">
        <v>0</v>
      </c>
      <c r="F13">
        <v>45</v>
      </c>
      <c r="G13">
        <v>22.398272181899934</v>
      </c>
      <c r="H13">
        <v>45.389818418142973</v>
      </c>
      <c r="I13">
        <v>39.826330509191983</v>
      </c>
      <c r="J13">
        <v>131.16827337074565</v>
      </c>
      <c r="K13">
        <v>35.388168065248458</v>
      </c>
      <c r="L13">
        <v>17.694084032624229</v>
      </c>
      <c r="M13">
        <v>44.467826670659989</v>
      </c>
      <c r="N13">
        <v>78.7</v>
      </c>
      <c r="O13">
        <v>0.60499999999999998</v>
      </c>
      <c r="P13">
        <v>0.63700000000000001</v>
      </c>
      <c r="Q13">
        <v>15.909090909090908</v>
      </c>
      <c r="R13">
        <v>13.6</v>
      </c>
      <c r="S13">
        <v>12</v>
      </c>
    </row>
    <row r="14" spans="1:19" x14ac:dyDescent="0.25">
      <c r="A14">
        <v>100</v>
      </c>
      <c r="B14">
        <v>31</v>
      </c>
      <c r="C14">
        <v>30</v>
      </c>
      <c r="D14">
        <v>31</v>
      </c>
      <c r="E14">
        <v>0</v>
      </c>
      <c r="F14">
        <v>30</v>
      </c>
      <c r="G14">
        <v>32.546397413621015</v>
      </c>
      <c r="H14">
        <v>48.27809158204024</v>
      </c>
      <c r="I14">
        <v>42.561337719773412</v>
      </c>
      <c r="J14">
        <v>136.7579730375532</v>
      </c>
      <c r="K14">
        <v>52.318024301779197</v>
      </c>
      <c r="L14">
        <v>26.159012150889598</v>
      </c>
      <c r="M14">
        <v>45.604463965479233</v>
      </c>
      <c r="N14">
        <v>77.8</v>
      </c>
      <c r="O14">
        <v>0.08</v>
      </c>
      <c r="P14">
        <v>0.95899999999999996</v>
      </c>
      <c r="Q14">
        <v>6.666666666666667</v>
      </c>
      <c r="R14">
        <v>8.4</v>
      </c>
      <c r="S14">
        <v>13</v>
      </c>
    </row>
    <row r="15" spans="1:19" x14ac:dyDescent="0.25">
      <c r="A15">
        <v>100</v>
      </c>
      <c r="B15">
        <v>45</v>
      </c>
      <c r="C15">
        <v>48</v>
      </c>
      <c r="D15">
        <v>47</v>
      </c>
      <c r="E15">
        <v>0</v>
      </c>
      <c r="F15">
        <v>42</v>
      </c>
      <c r="G15">
        <v>21.559059896615217</v>
      </c>
      <c r="H15">
        <v>99.90647027090985</v>
      </c>
      <c r="I15">
        <v>59.365253585637973</v>
      </c>
      <c r="J15">
        <v>205.03756993139132</v>
      </c>
      <c r="K15">
        <v>38.147556993955035</v>
      </c>
      <c r="L15">
        <v>19.073778496977518</v>
      </c>
      <c r="M15">
        <v>44.79429559628322</v>
      </c>
      <c r="N15">
        <v>91.3</v>
      </c>
      <c r="O15">
        <v>2.8279999999999998</v>
      </c>
      <c r="P15">
        <v>0.152</v>
      </c>
      <c r="Q15">
        <v>12.5</v>
      </c>
      <c r="R15">
        <v>18.8</v>
      </c>
      <c r="S15">
        <v>14</v>
      </c>
    </row>
    <row r="16" spans="1:19" x14ac:dyDescent="0.25">
      <c r="A16">
        <v>100</v>
      </c>
      <c r="B16">
        <v>36</v>
      </c>
      <c r="C16">
        <v>38</v>
      </c>
      <c r="D16">
        <v>37</v>
      </c>
      <c r="E16">
        <v>0</v>
      </c>
      <c r="F16">
        <v>36</v>
      </c>
      <c r="G16">
        <v>26.924626869437102</v>
      </c>
      <c r="H16">
        <v>68.623300413031714</v>
      </c>
      <c r="I16">
        <v>52.933064015455365</v>
      </c>
      <c r="J16">
        <v>167.79432135240151</v>
      </c>
      <c r="K16">
        <v>43.358353604554047</v>
      </c>
      <c r="L16">
        <v>21.679176802277023</v>
      </c>
      <c r="M16">
        <v>45.390766871815515</v>
      </c>
      <c r="N16">
        <v>81.7</v>
      </c>
      <c r="O16">
        <v>0.59499999999999997</v>
      </c>
      <c r="P16">
        <v>0.42399999999999999</v>
      </c>
      <c r="Q16">
        <v>5.2631578947368425</v>
      </c>
      <c r="R16">
        <v>10</v>
      </c>
      <c r="S16">
        <v>15</v>
      </c>
    </row>
    <row r="17" spans="1:19" x14ac:dyDescent="0.25">
      <c r="A17">
        <v>100</v>
      </c>
      <c r="B17">
        <v>38</v>
      </c>
      <c r="C17">
        <v>39</v>
      </c>
      <c r="D17">
        <v>40</v>
      </c>
      <c r="E17">
        <v>0</v>
      </c>
      <c r="F17">
        <v>39</v>
      </c>
      <c r="G17">
        <v>25.952230808428613</v>
      </c>
      <c r="H17">
        <v>48.39241949973875</v>
      </c>
      <c r="I17">
        <v>45.934193911726922</v>
      </c>
      <c r="J17">
        <v>139.89237696669161</v>
      </c>
      <c r="K17">
        <v>41.624674838653945</v>
      </c>
      <c r="L17">
        <v>20.812337419326973</v>
      </c>
      <c r="M17">
        <v>44.683285000175573</v>
      </c>
      <c r="N17">
        <v>78.3</v>
      </c>
      <c r="O17">
        <v>0.48899999999999999</v>
      </c>
      <c r="P17">
        <v>0.625</v>
      </c>
      <c r="Q17">
        <v>12.820512820512821</v>
      </c>
      <c r="R17">
        <v>15.1</v>
      </c>
      <c r="S17">
        <v>16</v>
      </c>
    </row>
    <row r="18" spans="1:19" x14ac:dyDescent="0.25">
      <c r="A18">
        <v>100</v>
      </c>
      <c r="B18">
        <v>32</v>
      </c>
      <c r="C18">
        <v>28</v>
      </c>
      <c r="D18">
        <v>32</v>
      </c>
      <c r="E18">
        <v>0</v>
      </c>
      <c r="F18">
        <v>34</v>
      </c>
      <c r="G18">
        <v>30.037879839723864</v>
      </c>
      <c r="H18">
        <v>74.084385136978995</v>
      </c>
      <c r="I18">
        <v>63.592155022528118</v>
      </c>
      <c r="J18">
        <v>184.38093541586932</v>
      </c>
      <c r="K18">
        <v>45.312334297579277</v>
      </c>
      <c r="L18">
        <v>22.656167148789638</v>
      </c>
      <c r="M18">
        <v>44.901034936737638</v>
      </c>
      <c r="N18">
        <v>82.5</v>
      </c>
      <c r="O18">
        <v>1.1040000000000001</v>
      </c>
      <c r="P18">
        <v>0.52600000000000002</v>
      </c>
      <c r="Q18">
        <v>10.714285714285714</v>
      </c>
      <c r="R18">
        <v>9.8000000000000007</v>
      </c>
      <c r="S18">
        <v>17</v>
      </c>
    </row>
    <row r="19" spans="1:19" x14ac:dyDescent="0.25">
      <c r="A19">
        <v>100</v>
      </c>
      <c r="B19">
        <v>32</v>
      </c>
      <c r="C19">
        <v>30</v>
      </c>
      <c r="D19">
        <v>31</v>
      </c>
      <c r="E19">
        <v>0</v>
      </c>
      <c r="F19">
        <v>33</v>
      </c>
      <c r="G19">
        <v>29.243051280993761</v>
      </c>
      <c r="H19">
        <v>73.775892630597696</v>
      </c>
      <c r="I19">
        <v>62.273250027024446</v>
      </c>
      <c r="J19">
        <v>181.61524664315209</v>
      </c>
      <c r="K19">
        <v>48.42298104641069</v>
      </c>
      <c r="L19">
        <v>24.211490523205345</v>
      </c>
      <c r="M19">
        <v>45.394308230926114</v>
      </c>
      <c r="N19">
        <v>79.5</v>
      </c>
      <c r="O19">
        <v>0.92</v>
      </c>
      <c r="P19">
        <v>0.39600000000000002</v>
      </c>
      <c r="Q19">
        <v>6.666666666666667</v>
      </c>
      <c r="R19">
        <v>7.5</v>
      </c>
      <c r="S19">
        <v>18</v>
      </c>
    </row>
    <row r="20" spans="1:19" x14ac:dyDescent="0.25">
      <c r="A20">
        <v>100</v>
      </c>
      <c r="B20">
        <v>40</v>
      </c>
      <c r="C20">
        <v>43</v>
      </c>
      <c r="D20">
        <v>40</v>
      </c>
      <c r="E20">
        <v>0</v>
      </c>
      <c r="F20">
        <v>41</v>
      </c>
      <c r="G20">
        <v>24.773719846582225</v>
      </c>
      <c r="H20">
        <v>50.759639066888759</v>
      </c>
      <c r="I20">
        <v>46.905959683503355</v>
      </c>
      <c r="J20">
        <v>144.00543652340784</v>
      </c>
      <c r="K20">
        <v>38.801471904445314</v>
      </c>
      <c r="L20">
        <v>19.400735952222657</v>
      </c>
      <c r="M20">
        <v>45.084932165923547</v>
      </c>
      <c r="N20">
        <v>88.1</v>
      </c>
      <c r="O20">
        <v>0.31900000000000001</v>
      </c>
      <c r="P20">
        <v>0.66600000000000004</v>
      </c>
      <c r="Q20">
        <v>9.3023255813953494</v>
      </c>
      <c r="R20">
        <v>10.199999999999999</v>
      </c>
      <c r="S20">
        <v>19</v>
      </c>
    </row>
    <row r="21" spans="1:19" x14ac:dyDescent="0.25">
      <c r="A21">
        <v>100</v>
      </c>
      <c r="B21">
        <v>39</v>
      </c>
      <c r="C21">
        <v>37</v>
      </c>
      <c r="D21">
        <v>37</v>
      </c>
      <c r="E21">
        <v>0</v>
      </c>
      <c r="F21">
        <v>40</v>
      </c>
      <c r="G21">
        <v>26.534163819095561</v>
      </c>
      <c r="H21">
        <v>47.037820834012834</v>
      </c>
      <c r="I21">
        <v>44.326287526678414</v>
      </c>
      <c r="J21">
        <v>137.12182065407222</v>
      </c>
      <c r="K21">
        <v>40.050149785378437</v>
      </c>
      <c r="L21">
        <v>20.025074892689219</v>
      </c>
      <c r="M21">
        <v>44.927096609696093</v>
      </c>
      <c r="N21">
        <v>81.481481481481481</v>
      </c>
      <c r="O21">
        <v>0.36336336336336339</v>
      </c>
      <c r="P21">
        <v>0.71071071071071068</v>
      </c>
      <c r="Q21">
        <v>5.4054054054054053</v>
      </c>
      <c r="R21">
        <v>8.6086086086086091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7117-17F3-415A-ABC9-C9BB522DBB5D}">
  <dimension ref="A1:S21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39</v>
      </c>
      <c r="C3">
        <v>36</v>
      </c>
      <c r="D3">
        <v>36</v>
      </c>
      <c r="E3">
        <v>0</v>
      </c>
      <c r="F3">
        <v>39</v>
      </c>
      <c r="G3">
        <v>25.446323291569843</v>
      </c>
      <c r="H3">
        <v>50.694688981305454</v>
      </c>
      <c r="I3">
        <v>41.290293976786643</v>
      </c>
      <c r="J3">
        <v>137.30269989465785</v>
      </c>
      <c r="K3">
        <v>40.635944346078134</v>
      </c>
      <c r="L3">
        <v>20.317972173039067</v>
      </c>
      <c r="M3">
        <v>44.835488393145049</v>
      </c>
      <c r="N3">
        <v>83.3</v>
      </c>
      <c r="O3">
        <v>0.29499999999999998</v>
      </c>
      <c r="P3">
        <v>0.70799999999999996</v>
      </c>
      <c r="Q3">
        <v>8.3333333333333339</v>
      </c>
      <c r="R3">
        <v>7</v>
      </c>
      <c r="S3">
        <v>2</v>
      </c>
    </row>
    <row r="4" spans="1:19" x14ac:dyDescent="0.25">
      <c r="A4">
        <v>100</v>
      </c>
      <c r="B4">
        <v>42</v>
      </c>
      <c r="C4">
        <v>45</v>
      </c>
      <c r="D4">
        <v>46</v>
      </c>
      <c r="E4">
        <v>0</v>
      </c>
      <c r="F4">
        <v>42</v>
      </c>
      <c r="G4">
        <v>23.194633139082391</v>
      </c>
      <c r="H4">
        <v>41.831699917595991</v>
      </c>
      <c r="I4">
        <v>28.845105866756768</v>
      </c>
      <c r="J4">
        <v>115.77138866099534</v>
      </c>
      <c r="K4">
        <v>39.707831462518136</v>
      </c>
      <c r="L4">
        <v>19.853915731259068</v>
      </c>
      <c r="M4">
        <v>44.958969164350869</v>
      </c>
      <c r="N4">
        <v>77.8</v>
      </c>
      <c r="O4">
        <v>0.158</v>
      </c>
      <c r="P4">
        <v>1.0109999999999999</v>
      </c>
      <c r="Q4">
        <v>4.4444444444444446</v>
      </c>
      <c r="R4">
        <v>7.5</v>
      </c>
      <c r="S4">
        <v>3</v>
      </c>
    </row>
    <row r="5" spans="1:19" x14ac:dyDescent="0.25">
      <c r="A5">
        <v>100</v>
      </c>
      <c r="B5">
        <v>42</v>
      </c>
      <c r="C5">
        <v>43</v>
      </c>
      <c r="D5">
        <v>42</v>
      </c>
      <c r="E5">
        <v>0</v>
      </c>
      <c r="F5">
        <v>41</v>
      </c>
      <c r="G5">
        <v>22.328309023556773</v>
      </c>
      <c r="H5">
        <v>42.966043142580453</v>
      </c>
      <c r="I5">
        <v>35.19284962605343</v>
      </c>
      <c r="J5">
        <v>124.10285254475589</v>
      </c>
      <c r="K5">
        <v>37.098780196137895</v>
      </c>
      <c r="L5">
        <v>18.549390098068947</v>
      </c>
      <c r="M5">
        <v>44.787560137692481</v>
      </c>
      <c r="N5">
        <v>84.1</v>
      </c>
      <c r="O5">
        <v>0.184</v>
      </c>
      <c r="P5">
        <v>0.92700000000000005</v>
      </c>
      <c r="Q5">
        <v>11.627906976744185</v>
      </c>
      <c r="R5">
        <v>9.4</v>
      </c>
      <c r="S5">
        <v>4</v>
      </c>
    </row>
    <row r="6" spans="1:19" x14ac:dyDescent="0.25">
      <c r="A6">
        <v>100</v>
      </c>
      <c r="B6">
        <v>41</v>
      </c>
      <c r="C6">
        <v>44</v>
      </c>
      <c r="D6">
        <v>46</v>
      </c>
      <c r="E6">
        <v>0</v>
      </c>
      <c r="F6">
        <v>40</v>
      </c>
      <c r="G6">
        <v>25.175634520591267</v>
      </c>
      <c r="H6">
        <v>50.759738145910177</v>
      </c>
      <c r="I6">
        <v>39.727937190483573</v>
      </c>
      <c r="J6">
        <v>136.2695955785569</v>
      </c>
      <c r="K6">
        <v>39.961746302054785</v>
      </c>
      <c r="L6">
        <v>19.980873151027392</v>
      </c>
      <c r="M6">
        <v>45.122112758221533</v>
      </c>
      <c r="N6">
        <v>85.2</v>
      </c>
      <c r="O6">
        <v>0.30599999999999999</v>
      </c>
      <c r="P6">
        <v>0.74099999999999999</v>
      </c>
      <c r="Q6">
        <v>13.636363636363637</v>
      </c>
      <c r="R6">
        <v>14.1</v>
      </c>
      <c r="S6">
        <v>5</v>
      </c>
    </row>
    <row r="7" spans="1:19" x14ac:dyDescent="0.25">
      <c r="A7">
        <v>100</v>
      </c>
      <c r="B7">
        <v>42</v>
      </c>
      <c r="C7">
        <v>45</v>
      </c>
      <c r="D7">
        <v>47</v>
      </c>
      <c r="E7">
        <v>0</v>
      </c>
      <c r="F7">
        <v>41</v>
      </c>
      <c r="G7">
        <v>22.317240864889143</v>
      </c>
      <c r="H7">
        <v>43.506401616476381</v>
      </c>
      <c r="I7">
        <v>44.749272989609189</v>
      </c>
      <c r="J7">
        <v>134.37408208592882</v>
      </c>
      <c r="K7">
        <v>36.801274819304922</v>
      </c>
      <c r="L7">
        <v>18.400637409652461</v>
      </c>
      <c r="M7">
        <v>44.87527092373869</v>
      </c>
      <c r="N7">
        <v>83.1</v>
      </c>
      <c r="O7">
        <v>0.48199999999999998</v>
      </c>
      <c r="P7">
        <v>0.66300000000000003</v>
      </c>
      <c r="Q7">
        <v>22.222222222222221</v>
      </c>
      <c r="R7">
        <v>19.3</v>
      </c>
      <c r="S7">
        <v>6</v>
      </c>
    </row>
    <row r="8" spans="1:19" x14ac:dyDescent="0.25">
      <c r="A8">
        <v>100</v>
      </c>
      <c r="B8">
        <v>41</v>
      </c>
      <c r="C8">
        <v>41</v>
      </c>
      <c r="D8">
        <v>41</v>
      </c>
      <c r="E8">
        <v>0</v>
      </c>
      <c r="F8">
        <v>40</v>
      </c>
      <c r="G8">
        <v>24.472714111701908</v>
      </c>
      <c r="H8">
        <v>50.684108812197849</v>
      </c>
      <c r="I8">
        <v>43.677206473110431</v>
      </c>
      <c r="J8">
        <v>139.70271413253795</v>
      </c>
      <c r="K8">
        <v>37.385119205145514</v>
      </c>
      <c r="L8">
        <v>18.692559602572757</v>
      </c>
      <c r="M8">
        <v>44.889161115404633</v>
      </c>
      <c r="N8">
        <v>82.5</v>
      </c>
      <c r="O8">
        <v>0.44</v>
      </c>
      <c r="P8">
        <v>0.58499999999999996</v>
      </c>
      <c r="Q8">
        <v>4.8780487804878048</v>
      </c>
      <c r="R8">
        <v>6.3</v>
      </c>
      <c r="S8">
        <v>7</v>
      </c>
    </row>
    <row r="9" spans="1:19" x14ac:dyDescent="0.25">
      <c r="A9">
        <v>100</v>
      </c>
      <c r="B9">
        <v>53</v>
      </c>
      <c r="C9">
        <v>52</v>
      </c>
      <c r="D9">
        <v>51</v>
      </c>
      <c r="E9">
        <v>0</v>
      </c>
      <c r="F9">
        <v>53</v>
      </c>
      <c r="G9">
        <v>19.423836666911694</v>
      </c>
      <c r="H9">
        <v>38.038174617994756</v>
      </c>
      <c r="I9">
        <v>32.663280227213058</v>
      </c>
      <c r="J9">
        <v>116.32126810137115</v>
      </c>
      <c r="K9">
        <v>30.561288992213651</v>
      </c>
      <c r="L9">
        <v>15.280644496106826</v>
      </c>
      <c r="M9">
        <v>44.599803260651321</v>
      </c>
      <c r="N9">
        <v>87.1</v>
      </c>
      <c r="O9">
        <v>0.186</v>
      </c>
      <c r="P9">
        <v>0.76500000000000001</v>
      </c>
      <c r="Q9">
        <v>9.615384615384615</v>
      </c>
      <c r="R9">
        <v>14.3</v>
      </c>
      <c r="S9">
        <v>8</v>
      </c>
    </row>
    <row r="10" spans="1:19" x14ac:dyDescent="0.25">
      <c r="A10">
        <v>100</v>
      </c>
      <c r="B10">
        <v>37</v>
      </c>
      <c r="C10">
        <v>40</v>
      </c>
      <c r="D10">
        <v>39</v>
      </c>
      <c r="E10">
        <v>0</v>
      </c>
      <c r="F10">
        <v>37</v>
      </c>
      <c r="G10">
        <v>26.386708826290899</v>
      </c>
      <c r="H10">
        <v>55.119147633527831</v>
      </c>
      <c r="I10">
        <v>56.45104023783199</v>
      </c>
      <c r="J10">
        <v>157.8335099426892</v>
      </c>
      <c r="K10">
        <v>42.952700749253012</v>
      </c>
      <c r="L10">
        <v>21.476350374626506</v>
      </c>
      <c r="M10">
        <v>45.467148153564558</v>
      </c>
      <c r="N10">
        <v>84.4</v>
      </c>
      <c r="O10">
        <v>0.47299999999999998</v>
      </c>
      <c r="P10">
        <v>0.52600000000000002</v>
      </c>
      <c r="Q10">
        <v>10</v>
      </c>
      <c r="R10">
        <v>8.6999999999999993</v>
      </c>
      <c r="S10">
        <v>9</v>
      </c>
    </row>
    <row r="11" spans="1:19" x14ac:dyDescent="0.25">
      <c r="A11">
        <v>100</v>
      </c>
      <c r="B11">
        <v>57</v>
      </c>
      <c r="C11">
        <v>58</v>
      </c>
      <c r="D11">
        <v>62</v>
      </c>
      <c r="E11">
        <v>0</v>
      </c>
      <c r="F11">
        <v>55</v>
      </c>
      <c r="G11">
        <v>17.591131054914612</v>
      </c>
      <c r="H11">
        <v>62.856189970186129</v>
      </c>
      <c r="I11">
        <v>40.562212321600164</v>
      </c>
      <c r="J11">
        <v>149.93444195603098</v>
      </c>
      <c r="K11">
        <v>29.51110934219702</v>
      </c>
      <c r="L11">
        <v>14.75555467109851</v>
      </c>
      <c r="M11">
        <v>43.812538616057907</v>
      </c>
      <c r="N11">
        <v>91.9</v>
      </c>
      <c r="O11">
        <v>2.2149999999999999</v>
      </c>
      <c r="P11">
        <v>0.216</v>
      </c>
      <c r="Q11">
        <v>37.931034482758619</v>
      </c>
      <c r="R11">
        <v>40.700000000000003</v>
      </c>
      <c r="S11">
        <v>10</v>
      </c>
    </row>
    <row r="12" spans="1:19" x14ac:dyDescent="0.25">
      <c r="A12">
        <v>100</v>
      </c>
      <c r="B12">
        <v>47</v>
      </c>
      <c r="C12">
        <v>47</v>
      </c>
      <c r="D12">
        <v>44</v>
      </c>
      <c r="E12">
        <v>0</v>
      </c>
      <c r="F12">
        <v>46</v>
      </c>
      <c r="G12">
        <v>20.416313962615344</v>
      </c>
      <c r="H12">
        <v>39.718549571143825</v>
      </c>
      <c r="I12">
        <v>35.243629955408984</v>
      </c>
      <c r="J12">
        <v>120.68802493808012</v>
      </c>
      <c r="K12">
        <v>34.938158346406283</v>
      </c>
      <c r="L12">
        <v>17.469079173203141</v>
      </c>
      <c r="M12">
        <v>44.675579347330647</v>
      </c>
      <c r="N12">
        <v>84.2</v>
      </c>
      <c r="O12">
        <v>0.34399999999999997</v>
      </c>
      <c r="P12">
        <v>0.88800000000000001</v>
      </c>
      <c r="Q12">
        <v>10.638297872340425</v>
      </c>
      <c r="R12">
        <v>14.2</v>
      </c>
      <c r="S12">
        <v>11</v>
      </c>
    </row>
    <row r="13" spans="1:19" x14ac:dyDescent="0.25">
      <c r="A13">
        <v>100</v>
      </c>
      <c r="B13">
        <v>36</v>
      </c>
      <c r="C13">
        <v>38</v>
      </c>
      <c r="D13">
        <v>39</v>
      </c>
      <c r="E13">
        <v>0</v>
      </c>
      <c r="F13">
        <v>36</v>
      </c>
      <c r="G13">
        <v>26.88698278938546</v>
      </c>
      <c r="H13">
        <v>49.774500206555672</v>
      </c>
      <c r="I13">
        <v>47.349309948878584</v>
      </c>
      <c r="J13">
        <v>142.96106914512049</v>
      </c>
      <c r="K13">
        <v>44.854717142621134</v>
      </c>
      <c r="L13">
        <v>22.427358571310567</v>
      </c>
      <c r="M13">
        <v>45.311461956816345</v>
      </c>
      <c r="N13">
        <v>81.599999999999994</v>
      </c>
      <c r="O13">
        <v>0.16900000000000001</v>
      </c>
      <c r="P13">
        <v>0.81299999999999994</v>
      </c>
      <c r="Q13">
        <v>5.2631578947368425</v>
      </c>
      <c r="R13">
        <v>10.6</v>
      </c>
      <c r="S13">
        <v>12</v>
      </c>
    </row>
    <row r="14" spans="1:19" x14ac:dyDescent="0.25">
      <c r="A14">
        <v>100</v>
      </c>
      <c r="B14">
        <v>40</v>
      </c>
      <c r="C14">
        <v>39</v>
      </c>
      <c r="D14">
        <v>37</v>
      </c>
      <c r="E14">
        <v>0</v>
      </c>
      <c r="F14">
        <v>43</v>
      </c>
      <c r="G14">
        <v>23.99982759548449</v>
      </c>
      <c r="H14">
        <v>102.13400491497335</v>
      </c>
      <c r="I14">
        <v>63.418907573725186</v>
      </c>
      <c r="J14">
        <v>211.51107976221309</v>
      </c>
      <c r="K14">
        <v>36.177786839647588</v>
      </c>
      <c r="L14">
        <v>18.088893419823794</v>
      </c>
      <c r="M14">
        <v>44.68767368809479</v>
      </c>
      <c r="N14">
        <v>87.2</v>
      </c>
      <c r="O14">
        <v>2.5139999999999998</v>
      </c>
      <c r="P14">
        <v>0.20699999999999999</v>
      </c>
      <c r="Q14">
        <v>10.256410256410257</v>
      </c>
      <c r="R14">
        <v>14.9</v>
      </c>
      <c r="S14">
        <v>13</v>
      </c>
    </row>
    <row r="15" spans="1:19" x14ac:dyDescent="0.25">
      <c r="A15">
        <v>100</v>
      </c>
      <c r="B15">
        <v>41</v>
      </c>
      <c r="C15">
        <v>39</v>
      </c>
      <c r="D15">
        <v>44</v>
      </c>
      <c r="E15">
        <v>0</v>
      </c>
      <c r="F15">
        <v>34</v>
      </c>
      <c r="G15">
        <v>28.164511835533311</v>
      </c>
      <c r="H15">
        <v>69.645081429782792</v>
      </c>
      <c r="I15">
        <v>50.416089496651196</v>
      </c>
      <c r="J15">
        <v>166.28579296221034</v>
      </c>
      <c r="K15">
        <v>47.666899108559655</v>
      </c>
      <c r="L15">
        <v>23.833449554279827</v>
      </c>
      <c r="M15">
        <v>45.749397177437409</v>
      </c>
      <c r="N15">
        <v>81.7</v>
      </c>
      <c r="O15">
        <v>0.77300000000000002</v>
      </c>
      <c r="P15">
        <v>0.42399999999999999</v>
      </c>
      <c r="Q15">
        <v>12.820512820512821</v>
      </c>
      <c r="R15">
        <v>16.3</v>
      </c>
      <c r="S15">
        <v>14</v>
      </c>
    </row>
    <row r="16" spans="1:19" x14ac:dyDescent="0.25">
      <c r="A16">
        <v>100</v>
      </c>
      <c r="B16">
        <v>38</v>
      </c>
      <c r="C16">
        <v>39</v>
      </c>
      <c r="D16">
        <v>40</v>
      </c>
      <c r="E16">
        <v>0</v>
      </c>
      <c r="F16">
        <v>39</v>
      </c>
      <c r="G16">
        <v>25.952230808428613</v>
      </c>
      <c r="H16">
        <v>48.39241949973875</v>
      </c>
      <c r="I16">
        <v>45.934193911726922</v>
      </c>
      <c r="J16">
        <v>139.89237696669161</v>
      </c>
      <c r="K16">
        <v>41.624674838653945</v>
      </c>
      <c r="L16">
        <v>20.812337419326973</v>
      </c>
      <c r="M16">
        <v>44.683285000175573</v>
      </c>
      <c r="N16">
        <v>78.3</v>
      </c>
      <c r="O16">
        <v>0.48899999999999999</v>
      </c>
      <c r="P16">
        <v>0.625</v>
      </c>
      <c r="Q16">
        <v>12.820512820512821</v>
      </c>
      <c r="R16">
        <v>15.1</v>
      </c>
      <c r="S16">
        <v>15</v>
      </c>
    </row>
    <row r="17" spans="1:19" x14ac:dyDescent="0.25">
      <c r="A17">
        <v>100</v>
      </c>
      <c r="B17">
        <v>33</v>
      </c>
      <c r="C17">
        <v>34</v>
      </c>
      <c r="D17">
        <v>32</v>
      </c>
      <c r="E17">
        <v>0</v>
      </c>
      <c r="F17">
        <v>31</v>
      </c>
      <c r="G17">
        <v>31.742850126629129</v>
      </c>
      <c r="H17">
        <v>82.857903102101886</v>
      </c>
      <c r="I17">
        <v>60.548632520982437</v>
      </c>
      <c r="J17">
        <v>190.15108861832459</v>
      </c>
      <c r="K17">
        <v>47.566272436197195</v>
      </c>
      <c r="L17">
        <v>23.783136218098598</v>
      </c>
      <c r="M17">
        <v>45.175196638170945</v>
      </c>
      <c r="N17">
        <v>84.9</v>
      </c>
      <c r="O17">
        <v>1.2589999999999999</v>
      </c>
      <c r="P17">
        <v>0.498</v>
      </c>
      <c r="Q17">
        <v>8.8235294117647065</v>
      </c>
      <c r="R17">
        <v>11</v>
      </c>
      <c r="S17">
        <v>16</v>
      </c>
    </row>
    <row r="18" spans="1:19" x14ac:dyDescent="0.25">
      <c r="A18">
        <v>100</v>
      </c>
      <c r="B18">
        <v>33</v>
      </c>
      <c r="C18">
        <v>34</v>
      </c>
      <c r="D18">
        <v>34</v>
      </c>
      <c r="E18">
        <v>0</v>
      </c>
      <c r="F18">
        <v>33</v>
      </c>
      <c r="G18">
        <v>30.51855232552694</v>
      </c>
      <c r="H18">
        <v>77.256650913693676</v>
      </c>
      <c r="I18">
        <v>63.891554077421674</v>
      </c>
      <c r="J18">
        <v>186.98732541309874</v>
      </c>
      <c r="K18">
        <v>48.263089569564613</v>
      </c>
      <c r="L18">
        <v>24.131544784782307</v>
      </c>
      <c r="M18">
        <v>45.557880108891176</v>
      </c>
      <c r="N18">
        <v>83.7</v>
      </c>
      <c r="O18">
        <v>0.91500000000000004</v>
      </c>
      <c r="P18">
        <v>0.43</v>
      </c>
      <c r="Q18">
        <v>5.882352941176471</v>
      </c>
      <c r="R18">
        <v>8.5</v>
      </c>
      <c r="S18">
        <v>17</v>
      </c>
    </row>
    <row r="19" spans="1:19" x14ac:dyDescent="0.25">
      <c r="A19">
        <v>100</v>
      </c>
      <c r="B19">
        <v>48</v>
      </c>
      <c r="C19">
        <v>48</v>
      </c>
      <c r="D19">
        <v>46</v>
      </c>
      <c r="E19">
        <v>0</v>
      </c>
      <c r="F19">
        <v>48</v>
      </c>
      <c r="G19">
        <v>20.911320112234343</v>
      </c>
      <c r="H19">
        <v>44.727049999501503</v>
      </c>
      <c r="I19">
        <v>39.781374612077897</v>
      </c>
      <c r="J19">
        <v>130.8382272603084</v>
      </c>
      <c r="K19">
        <v>32.672595760934392</v>
      </c>
      <c r="L19">
        <v>16.336297880467196</v>
      </c>
      <c r="M19">
        <v>44.672782239207748</v>
      </c>
      <c r="N19">
        <v>90.5</v>
      </c>
      <c r="O19">
        <v>0.42499999999999999</v>
      </c>
      <c r="P19">
        <v>0.58599999999999997</v>
      </c>
      <c r="Q19">
        <v>14.583333333333334</v>
      </c>
      <c r="R19">
        <v>18.5</v>
      </c>
      <c r="S19">
        <v>18</v>
      </c>
    </row>
    <row r="20" spans="1:19" x14ac:dyDescent="0.25">
      <c r="A20">
        <v>100</v>
      </c>
      <c r="B20">
        <v>40</v>
      </c>
      <c r="C20">
        <v>41</v>
      </c>
      <c r="D20">
        <v>41</v>
      </c>
      <c r="E20">
        <v>0</v>
      </c>
      <c r="F20">
        <v>39</v>
      </c>
      <c r="G20">
        <v>24.982430619715171</v>
      </c>
      <c r="H20">
        <v>54.094091089554794</v>
      </c>
      <c r="I20">
        <v>54.133421121455044</v>
      </c>
      <c r="J20">
        <v>154.62060874753661</v>
      </c>
      <c r="K20">
        <v>40.272320737822596</v>
      </c>
      <c r="L20">
        <v>20.136160368911298</v>
      </c>
      <c r="M20">
        <v>44.979420791328941</v>
      </c>
      <c r="N20">
        <v>86.5</v>
      </c>
      <c r="O20">
        <v>0.56499999999999995</v>
      </c>
      <c r="P20">
        <v>0.54</v>
      </c>
      <c r="Q20">
        <v>12.195121951219512</v>
      </c>
      <c r="R20">
        <v>13</v>
      </c>
      <c r="S20">
        <v>19</v>
      </c>
    </row>
    <row r="21" spans="1:19" x14ac:dyDescent="0.25">
      <c r="A21">
        <v>100</v>
      </c>
      <c r="B21">
        <v>34</v>
      </c>
      <c r="C21">
        <v>35</v>
      </c>
      <c r="D21">
        <v>31</v>
      </c>
      <c r="E21">
        <v>0</v>
      </c>
      <c r="F21">
        <v>35</v>
      </c>
      <c r="G21">
        <v>28.464965531626859</v>
      </c>
      <c r="H21">
        <v>54.488488069416029</v>
      </c>
      <c r="I21">
        <v>44.681501400706871</v>
      </c>
      <c r="J21">
        <v>144.75967485509963</v>
      </c>
      <c r="K21">
        <v>44.825529306207478</v>
      </c>
      <c r="L21">
        <v>22.412764653103739</v>
      </c>
      <c r="M21">
        <v>45.455140659789301</v>
      </c>
      <c r="N21">
        <v>75.97597597597597</v>
      </c>
      <c r="O21">
        <v>0.45845845845845845</v>
      </c>
      <c r="P21">
        <v>0.76776776776776778</v>
      </c>
      <c r="Q21">
        <v>2.8571428571428572</v>
      </c>
      <c r="R21">
        <v>3.9039039039039038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E2F1-74F0-4175-9349-737B5AEA104D}">
  <dimension ref="A1:S2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41</v>
      </c>
      <c r="C3">
        <v>42</v>
      </c>
      <c r="D3">
        <v>43</v>
      </c>
      <c r="E3">
        <v>0</v>
      </c>
      <c r="F3">
        <v>42</v>
      </c>
      <c r="G3">
        <v>24.121477409376318</v>
      </c>
      <c r="H3">
        <v>50.152185999263288</v>
      </c>
      <c r="I3">
        <v>45.384487719344584</v>
      </c>
      <c r="J3">
        <v>141.00512275075448</v>
      </c>
      <c r="K3">
        <v>38.551820242733918</v>
      </c>
      <c r="L3">
        <v>19.275910121366959</v>
      </c>
      <c r="M3">
        <v>45.02984778795647</v>
      </c>
      <c r="N3">
        <v>89.1</v>
      </c>
      <c r="O3">
        <v>0.44</v>
      </c>
      <c r="P3">
        <v>0.52600000000000002</v>
      </c>
      <c r="Q3">
        <v>9.5238095238095237</v>
      </c>
      <c r="R3">
        <v>11.1</v>
      </c>
      <c r="S3">
        <v>2</v>
      </c>
    </row>
    <row r="4" spans="1:19" x14ac:dyDescent="0.25">
      <c r="A4">
        <v>100</v>
      </c>
      <c r="B4">
        <v>35</v>
      </c>
      <c r="C4">
        <v>35</v>
      </c>
      <c r="D4">
        <v>35</v>
      </c>
      <c r="E4">
        <v>0</v>
      </c>
      <c r="F4">
        <v>35</v>
      </c>
      <c r="G4">
        <v>28.625172056198654</v>
      </c>
      <c r="H4">
        <v>52.388859940111978</v>
      </c>
      <c r="I4">
        <v>40.911822976139433</v>
      </c>
      <c r="J4">
        <v>139.53172246918095</v>
      </c>
      <c r="K4">
        <v>46.517538983665638</v>
      </c>
      <c r="L4">
        <v>23.258769491832819</v>
      </c>
      <c r="M4">
        <v>45.33956587221892</v>
      </c>
      <c r="N4">
        <v>80.900000000000006</v>
      </c>
      <c r="O4">
        <v>0.32</v>
      </c>
      <c r="P4">
        <v>0.88</v>
      </c>
      <c r="Q4">
        <v>11.428571428571429</v>
      </c>
      <c r="R4">
        <v>8.6</v>
      </c>
      <c r="S4">
        <v>3</v>
      </c>
    </row>
    <row r="5" spans="1:19" x14ac:dyDescent="0.25">
      <c r="A5">
        <v>100</v>
      </c>
      <c r="B5">
        <v>53</v>
      </c>
      <c r="C5">
        <v>54</v>
      </c>
      <c r="D5">
        <v>55</v>
      </c>
      <c r="E5">
        <v>0</v>
      </c>
      <c r="F5">
        <v>53</v>
      </c>
      <c r="G5">
        <v>19.139829518266925</v>
      </c>
      <c r="H5">
        <v>61.190723819965434</v>
      </c>
      <c r="I5">
        <v>44.266544298517672</v>
      </c>
      <c r="J5">
        <v>151.23953982078382</v>
      </c>
      <c r="K5">
        <v>30.229981151673929</v>
      </c>
      <c r="L5">
        <v>15.114990575836964</v>
      </c>
      <c r="M5">
        <v>44.397748998127881</v>
      </c>
      <c r="N5">
        <v>86.7</v>
      </c>
      <c r="O5">
        <v>1.7190000000000001</v>
      </c>
      <c r="P5">
        <v>0.33300000000000002</v>
      </c>
      <c r="Q5">
        <v>18.518518518518519</v>
      </c>
      <c r="R5">
        <v>23.7</v>
      </c>
      <c r="S5">
        <v>4</v>
      </c>
    </row>
    <row r="6" spans="1:19" x14ac:dyDescent="0.25">
      <c r="A6">
        <v>100</v>
      </c>
      <c r="B6">
        <v>43</v>
      </c>
      <c r="C6">
        <v>41</v>
      </c>
      <c r="D6">
        <v>41</v>
      </c>
      <c r="E6">
        <v>0</v>
      </c>
      <c r="F6">
        <v>42</v>
      </c>
      <c r="G6">
        <v>23.261430694196509</v>
      </c>
      <c r="H6">
        <v>43.520036555962044</v>
      </c>
      <c r="I6">
        <v>44.373408567555529</v>
      </c>
      <c r="J6">
        <v>133.73699799700171</v>
      </c>
      <c r="K6">
        <v>37.602840231366599</v>
      </c>
      <c r="L6">
        <v>18.8014201156833</v>
      </c>
      <c r="M6">
        <v>45.117377309860821</v>
      </c>
      <c r="N6">
        <v>82.6</v>
      </c>
      <c r="O6">
        <v>0.18</v>
      </c>
      <c r="P6">
        <v>0.68100000000000005</v>
      </c>
      <c r="Q6">
        <v>9.7560975609756095</v>
      </c>
      <c r="R6">
        <v>8.9</v>
      </c>
      <c r="S6">
        <v>5</v>
      </c>
    </row>
    <row r="7" spans="1:19" x14ac:dyDescent="0.25">
      <c r="A7">
        <v>100</v>
      </c>
      <c r="B7">
        <v>44</v>
      </c>
      <c r="C7">
        <v>44</v>
      </c>
      <c r="D7">
        <v>44</v>
      </c>
      <c r="E7">
        <v>0</v>
      </c>
      <c r="F7">
        <v>43</v>
      </c>
      <c r="G7">
        <v>23.397641762285808</v>
      </c>
      <c r="H7">
        <v>53.930808388475974</v>
      </c>
      <c r="I7">
        <v>50.692484211553001</v>
      </c>
      <c r="J7">
        <v>150.17081250009684</v>
      </c>
      <c r="K7">
        <v>37.659094555215802</v>
      </c>
      <c r="L7">
        <v>18.829547277607901</v>
      </c>
      <c r="M7">
        <v>44.903107490287532</v>
      </c>
      <c r="N7">
        <v>84.2</v>
      </c>
      <c r="O7">
        <v>0.48799999999999999</v>
      </c>
      <c r="P7">
        <v>0.48099999999999998</v>
      </c>
      <c r="Q7">
        <v>4.5454545454545459</v>
      </c>
      <c r="R7">
        <v>6.8</v>
      </c>
      <c r="S7">
        <v>6</v>
      </c>
    </row>
    <row r="8" spans="1:19" x14ac:dyDescent="0.25">
      <c r="A8">
        <v>100</v>
      </c>
      <c r="B8">
        <v>53</v>
      </c>
      <c r="C8">
        <v>52</v>
      </c>
      <c r="D8">
        <v>51</v>
      </c>
      <c r="E8">
        <v>0</v>
      </c>
      <c r="F8">
        <v>53</v>
      </c>
      <c r="G8">
        <v>19.423836666911694</v>
      </c>
      <c r="H8">
        <v>38.038174617994756</v>
      </c>
      <c r="I8">
        <v>32.663280227213058</v>
      </c>
      <c r="J8">
        <v>116.32126810137115</v>
      </c>
      <c r="K8">
        <v>30.561288992213651</v>
      </c>
      <c r="L8">
        <v>15.280644496106826</v>
      </c>
      <c r="M8">
        <v>44.599803260651321</v>
      </c>
      <c r="N8">
        <v>87.1</v>
      </c>
      <c r="O8">
        <v>0.186</v>
      </c>
      <c r="P8">
        <v>0.76500000000000001</v>
      </c>
      <c r="Q8">
        <v>9.615384615384615</v>
      </c>
      <c r="R8">
        <v>14.3</v>
      </c>
      <c r="S8">
        <v>7</v>
      </c>
    </row>
    <row r="9" spans="1:19" x14ac:dyDescent="0.25">
      <c r="A9">
        <v>100</v>
      </c>
      <c r="B9">
        <v>38</v>
      </c>
      <c r="C9">
        <v>38</v>
      </c>
      <c r="D9">
        <v>39</v>
      </c>
      <c r="E9">
        <v>0</v>
      </c>
      <c r="F9">
        <v>39</v>
      </c>
      <c r="G9">
        <v>25.32738799185093</v>
      </c>
      <c r="H9">
        <v>54.40914729375492</v>
      </c>
      <c r="I9">
        <v>53.667201777548165</v>
      </c>
      <c r="J9">
        <v>154.85618154668722</v>
      </c>
      <c r="K9">
        <v>38.6985729246517</v>
      </c>
      <c r="L9">
        <v>19.34928646232585</v>
      </c>
      <c r="M9">
        <v>45.13924690949284</v>
      </c>
      <c r="N9">
        <v>83.4</v>
      </c>
      <c r="O9">
        <v>0.72699999999999998</v>
      </c>
      <c r="P9">
        <v>0.54700000000000004</v>
      </c>
      <c r="Q9">
        <v>13.157894736842104</v>
      </c>
      <c r="R9">
        <v>10.3</v>
      </c>
      <c r="S9">
        <v>8</v>
      </c>
    </row>
    <row r="10" spans="1:19" x14ac:dyDescent="0.25">
      <c r="A10">
        <v>100</v>
      </c>
      <c r="B10">
        <v>38</v>
      </c>
      <c r="C10">
        <v>40</v>
      </c>
      <c r="D10">
        <v>41</v>
      </c>
      <c r="E10">
        <v>0</v>
      </c>
      <c r="F10">
        <v>37</v>
      </c>
      <c r="G10">
        <v>27.039529904509653</v>
      </c>
      <c r="H10">
        <v>62.330213459698449</v>
      </c>
      <c r="I10">
        <v>48.41586703735647</v>
      </c>
      <c r="J10">
        <v>156.49683663365619</v>
      </c>
      <c r="K10">
        <v>42.312260299747152</v>
      </c>
      <c r="L10">
        <v>21.156130149873576</v>
      </c>
      <c r="M10">
        <v>44.911384084490592</v>
      </c>
      <c r="N10">
        <v>88.3</v>
      </c>
      <c r="O10">
        <v>0.53300000000000003</v>
      </c>
      <c r="P10">
        <v>0.52500000000000002</v>
      </c>
      <c r="Q10">
        <v>12.5</v>
      </c>
      <c r="R10">
        <v>15.3</v>
      </c>
      <c r="S10">
        <v>9</v>
      </c>
    </row>
    <row r="11" spans="1:19" x14ac:dyDescent="0.25">
      <c r="A11">
        <v>100</v>
      </c>
      <c r="B11">
        <v>45</v>
      </c>
      <c r="C11">
        <v>48</v>
      </c>
      <c r="D11">
        <v>45</v>
      </c>
      <c r="E11">
        <v>0</v>
      </c>
      <c r="F11">
        <v>44</v>
      </c>
      <c r="G11">
        <v>22.158466662564337</v>
      </c>
      <c r="H11">
        <v>50.149233621335021</v>
      </c>
      <c r="I11">
        <v>47.11104033172839</v>
      </c>
      <c r="J11">
        <v>143.19001088770818</v>
      </c>
      <c r="K11">
        <v>34.153327948746167</v>
      </c>
      <c r="L11">
        <v>17.076663974373083</v>
      </c>
      <c r="M11">
        <v>44.549186165030697</v>
      </c>
      <c r="N11">
        <v>86.1</v>
      </c>
      <c r="O11">
        <v>0.67500000000000004</v>
      </c>
      <c r="P11">
        <v>0.41</v>
      </c>
      <c r="Q11">
        <v>14.583333333333334</v>
      </c>
      <c r="R11">
        <v>13.9</v>
      </c>
      <c r="S11">
        <v>10</v>
      </c>
    </row>
    <row r="12" spans="1:19" x14ac:dyDescent="0.25">
      <c r="A12">
        <v>100</v>
      </c>
      <c r="B12">
        <v>32</v>
      </c>
      <c r="C12">
        <v>32</v>
      </c>
      <c r="D12">
        <v>29</v>
      </c>
      <c r="E12">
        <v>0</v>
      </c>
      <c r="F12">
        <v>34</v>
      </c>
      <c r="G12">
        <v>29.271336805497384</v>
      </c>
      <c r="H12">
        <v>93.566128975743624</v>
      </c>
      <c r="I12">
        <v>63.828748873673185</v>
      </c>
      <c r="J12">
        <v>203.35153610816545</v>
      </c>
      <c r="K12">
        <v>48.090584560011777</v>
      </c>
      <c r="L12">
        <v>24.045292280005889</v>
      </c>
      <c r="M12">
        <v>45.329029277355488</v>
      </c>
      <c r="N12">
        <v>82.6</v>
      </c>
      <c r="O12">
        <v>1.716</v>
      </c>
      <c r="P12">
        <v>0.59099999999999997</v>
      </c>
      <c r="Q12">
        <v>6.25</v>
      </c>
      <c r="R12">
        <v>8</v>
      </c>
      <c r="S12">
        <v>11</v>
      </c>
    </row>
    <row r="13" spans="1:19" x14ac:dyDescent="0.25">
      <c r="A13">
        <v>100</v>
      </c>
      <c r="B13">
        <v>44</v>
      </c>
      <c r="C13">
        <v>40</v>
      </c>
      <c r="D13">
        <v>40</v>
      </c>
      <c r="E13">
        <v>0</v>
      </c>
      <c r="F13">
        <v>43</v>
      </c>
      <c r="G13">
        <v>22.472549752147419</v>
      </c>
      <c r="H13">
        <v>77.922249840863245</v>
      </c>
      <c r="I13">
        <v>48.610382890915119</v>
      </c>
      <c r="J13">
        <v>172.5778602656469</v>
      </c>
      <c r="K13">
        <v>36.856580083342713</v>
      </c>
      <c r="L13">
        <v>18.428290041671357</v>
      </c>
      <c r="M13">
        <v>44.745790006613646</v>
      </c>
      <c r="N13">
        <v>87.5</v>
      </c>
      <c r="O13">
        <v>1.5109999999999999</v>
      </c>
      <c r="P13">
        <v>0.377</v>
      </c>
      <c r="Q13">
        <v>10</v>
      </c>
      <c r="R13">
        <v>15.7</v>
      </c>
      <c r="S13">
        <v>12</v>
      </c>
    </row>
    <row r="14" spans="1:19" x14ac:dyDescent="0.25">
      <c r="A14">
        <v>100</v>
      </c>
      <c r="B14">
        <v>38</v>
      </c>
      <c r="C14">
        <v>39</v>
      </c>
      <c r="D14">
        <v>40</v>
      </c>
      <c r="E14">
        <v>0</v>
      </c>
      <c r="F14">
        <v>39</v>
      </c>
      <c r="G14">
        <v>25.952230808428613</v>
      </c>
      <c r="H14">
        <v>48.39241949973875</v>
      </c>
      <c r="I14">
        <v>45.934193911726922</v>
      </c>
      <c r="J14">
        <v>139.89237696669161</v>
      </c>
      <c r="K14">
        <v>41.624674838653945</v>
      </c>
      <c r="L14">
        <v>20.812337419326973</v>
      </c>
      <c r="M14">
        <v>44.683285000175573</v>
      </c>
      <c r="N14">
        <v>78.3</v>
      </c>
      <c r="O14">
        <v>0.48899999999999999</v>
      </c>
      <c r="P14">
        <v>0.625</v>
      </c>
      <c r="Q14">
        <v>12.820512820512821</v>
      </c>
      <c r="R14">
        <v>15.1</v>
      </c>
      <c r="S14">
        <v>13</v>
      </c>
    </row>
    <row r="15" spans="1:19" x14ac:dyDescent="0.25">
      <c r="A15">
        <v>100</v>
      </c>
      <c r="B15">
        <v>30</v>
      </c>
      <c r="C15">
        <v>31</v>
      </c>
      <c r="D15">
        <v>28</v>
      </c>
      <c r="E15">
        <v>0</v>
      </c>
      <c r="F15">
        <v>30</v>
      </c>
      <c r="G15">
        <v>32.518060873193321</v>
      </c>
      <c r="H15">
        <v>102.19246669370543</v>
      </c>
      <c r="I15">
        <v>66.560940164793337</v>
      </c>
      <c r="J15">
        <v>214.71456003389034</v>
      </c>
      <c r="K15">
        <v>53.404661847416989</v>
      </c>
      <c r="L15">
        <v>26.702330923708494</v>
      </c>
      <c r="M15">
        <v>45.511263236334337</v>
      </c>
      <c r="N15">
        <v>84.2</v>
      </c>
      <c r="O15">
        <v>1.339</v>
      </c>
      <c r="P15">
        <v>0.44800000000000001</v>
      </c>
      <c r="Q15">
        <v>3.225806451612903</v>
      </c>
      <c r="R15">
        <v>4</v>
      </c>
      <c r="S15">
        <v>14</v>
      </c>
    </row>
    <row r="16" spans="1:19" x14ac:dyDescent="0.25">
      <c r="A16">
        <v>100</v>
      </c>
      <c r="B16">
        <v>34</v>
      </c>
      <c r="C16">
        <v>32</v>
      </c>
      <c r="D16">
        <v>32</v>
      </c>
      <c r="E16">
        <v>0</v>
      </c>
      <c r="F16">
        <v>33</v>
      </c>
      <c r="G16">
        <v>30.984602491733888</v>
      </c>
      <c r="H16">
        <v>62.93993887963677</v>
      </c>
      <c r="I16">
        <v>57.659500759704201</v>
      </c>
      <c r="J16">
        <v>166.28634089399304</v>
      </c>
      <c r="K16">
        <v>49.622776739731869</v>
      </c>
      <c r="L16">
        <v>24.811388369865934</v>
      </c>
      <c r="M16">
        <v>45.631192254270211</v>
      </c>
      <c r="N16">
        <v>87.6</v>
      </c>
      <c r="O16">
        <v>0.314</v>
      </c>
      <c r="P16">
        <v>0.54900000000000004</v>
      </c>
      <c r="Q16">
        <v>0</v>
      </c>
      <c r="R16">
        <v>1.3</v>
      </c>
      <c r="S16">
        <v>15</v>
      </c>
    </row>
    <row r="17" spans="1:19" x14ac:dyDescent="0.25">
      <c r="A17">
        <v>100</v>
      </c>
      <c r="B17">
        <v>44</v>
      </c>
      <c r="C17">
        <v>44</v>
      </c>
      <c r="D17">
        <v>41</v>
      </c>
      <c r="E17">
        <v>0</v>
      </c>
      <c r="F17">
        <v>46</v>
      </c>
      <c r="G17">
        <v>22.3622074457023</v>
      </c>
      <c r="H17">
        <v>43.109318382714441</v>
      </c>
      <c r="I17">
        <v>43.97307811252611</v>
      </c>
      <c r="J17">
        <v>133.04697115928093</v>
      </c>
      <c r="K17">
        <v>35.551248896033016</v>
      </c>
      <c r="L17">
        <v>17.775624448016508</v>
      </c>
      <c r="M17">
        <v>44.499725156186372</v>
      </c>
      <c r="N17">
        <v>82</v>
      </c>
      <c r="O17">
        <v>0.42299999999999999</v>
      </c>
      <c r="P17">
        <v>0.67</v>
      </c>
      <c r="Q17">
        <v>9.0909090909090917</v>
      </c>
      <c r="R17">
        <v>14.2</v>
      </c>
      <c r="S17">
        <v>16</v>
      </c>
    </row>
    <row r="18" spans="1:19" x14ac:dyDescent="0.25">
      <c r="A18">
        <v>100</v>
      </c>
      <c r="B18">
        <v>46</v>
      </c>
      <c r="C18">
        <v>47</v>
      </c>
      <c r="D18">
        <v>48</v>
      </c>
      <c r="E18">
        <v>0</v>
      </c>
      <c r="F18">
        <v>45</v>
      </c>
      <c r="G18">
        <v>21.215502099432729</v>
      </c>
      <c r="H18">
        <v>39.780774625676635</v>
      </c>
      <c r="I18">
        <v>34.640182628276612</v>
      </c>
      <c r="J18">
        <v>119.70845676717879</v>
      </c>
      <c r="K18">
        <v>36.57702845106359</v>
      </c>
      <c r="L18">
        <v>18.288514225531795</v>
      </c>
      <c r="M18">
        <v>44.727485857291065</v>
      </c>
      <c r="N18">
        <v>79.2</v>
      </c>
      <c r="O18">
        <v>0.186</v>
      </c>
      <c r="P18">
        <v>0.80600000000000005</v>
      </c>
      <c r="Q18">
        <v>2.1276595744680851</v>
      </c>
      <c r="R18">
        <v>17.100000000000001</v>
      </c>
      <c r="S18">
        <v>17</v>
      </c>
    </row>
    <row r="19" spans="1:19" x14ac:dyDescent="0.25">
      <c r="A19">
        <v>100</v>
      </c>
      <c r="B19">
        <v>50</v>
      </c>
      <c r="C19">
        <v>49</v>
      </c>
      <c r="D19">
        <v>48</v>
      </c>
      <c r="E19">
        <v>0</v>
      </c>
      <c r="F19">
        <v>49</v>
      </c>
      <c r="G19">
        <v>19.385357825428116</v>
      </c>
      <c r="H19">
        <v>72.102723881441989</v>
      </c>
      <c r="I19">
        <v>47.723982378635959</v>
      </c>
      <c r="J19">
        <v>165.51603829193823</v>
      </c>
      <c r="K19">
        <v>32.992533999966575</v>
      </c>
      <c r="L19">
        <v>16.496266999983288</v>
      </c>
      <c r="M19">
        <v>44.397463480647275</v>
      </c>
      <c r="N19">
        <v>86.4</v>
      </c>
      <c r="O19">
        <v>1.871</v>
      </c>
      <c r="P19">
        <v>0.27300000000000002</v>
      </c>
      <c r="Q19">
        <v>20.408163265306122</v>
      </c>
      <c r="R19">
        <v>25</v>
      </c>
      <c r="S19">
        <v>18</v>
      </c>
    </row>
    <row r="20" spans="1:19" x14ac:dyDescent="0.25">
      <c r="A20">
        <v>100</v>
      </c>
      <c r="B20">
        <v>37</v>
      </c>
      <c r="C20">
        <v>41</v>
      </c>
      <c r="D20">
        <v>39</v>
      </c>
      <c r="E20">
        <v>0</v>
      </c>
      <c r="F20">
        <v>38</v>
      </c>
      <c r="G20">
        <v>26.167277385703041</v>
      </c>
      <c r="H20">
        <v>51.526718972139349</v>
      </c>
      <c r="I20">
        <v>46.812637238673908</v>
      </c>
      <c r="J20">
        <v>144.10794097052909</v>
      </c>
      <c r="K20">
        <v>42.053390866719411</v>
      </c>
      <c r="L20">
        <v>21.026695433359706</v>
      </c>
      <c r="M20">
        <v>45.034395716374952</v>
      </c>
      <c r="N20">
        <v>74.900000000000006</v>
      </c>
      <c r="O20">
        <v>0.56200000000000006</v>
      </c>
      <c r="P20">
        <v>0.67200000000000004</v>
      </c>
      <c r="Q20">
        <v>14.634146341463415</v>
      </c>
      <c r="R20">
        <v>11.5</v>
      </c>
      <c r="S20">
        <v>19</v>
      </c>
    </row>
    <row r="21" spans="1:19" x14ac:dyDescent="0.25">
      <c r="A21">
        <v>100</v>
      </c>
      <c r="B21">
        <v>30</v>
      </c>
      <c r="C21">
        <v>28</v>
      </c>
      <c r="D21">
        <v>30</v>
      </c>
      <c r="E21">
        <v>0</v>
      </c>
      <c r="F21">
        <v>32</v>
      </c>
      <c r="G21">
        <v>30.822267442703463</v>
      </c>
      <c r="H21">
        <v>102.3167822043409</v>
      </c>
      <c r="I21">
        <v>60.750307108814255</v>
      </c>
      <c r="J21">
        <v>208.66379632308937</v>
      </c>
      <c r="K21">
        <v>50.208283623266247</v>
      </c>
      <c r="L21">
        <v>25.104141811633124</v>
      </c>
      <c r="M21">
        <v>44.65296383927199</v>
      </c>
      <c r="N21">
        <v>73.073073073073076</v>
      </c>
      <c r="O21">
        <v>2.5405405405405403</v>
      </c>
      <c r="P21">
        <v>0.60460460460460463</v>
      </c>
      <c r="Q21">
        <v>3.5714285714285716</v>
      </c>
      <c r="R21">
        <v>10.51051051051051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BFA6-939B-4A0F-9DC4-4AE1667619E0}">
  <dimension ref="A1:S21"/>
  <sheetViews>
    <sheetView topLeftCell="K1" workbookViewId="0">
      <selection activeCell="O2" sqref="O2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</row>
    <row r="2" spans="1:19" x14ac:dyDescent="0.25">
      <c r="A2">
        <v>100</v>
      </c>
      <c r="B2">
        <v>31</v>
      </c>
      <c r="C2">
        <v>27</v>
      </c>
      <c r="D2">
        <v>28</v>
      </c>
      <c r="E2">
        <v>0</v>
      </c>
      <c r="F2">
        <v>30</v>
      </c>
      <c r="G2">
        <v>31.979874006666066</v>
      </c>
      <c r="H2">
        <v>62.898236730846371</v>
      </c>
      <c r="I2">
        <v>49.699816988568294</v>
      </c>
      <c r="J2">
        <v>158.65524917764697</v>
      </c>
      <c r="K2">
        <v>50.918320357974629</v>
      </c>
      <c r="L2">
        <v>25.459160178987315</v>
      </c>
      <c r="M2">
        <v>45.740493968108233</v>
      </c>
      <c r="N2">
        <v>78.8</v>
      </c>
      <c r="O2">
        <v>0.255</v>
      </c>
      <c r="P2">
        <v>0.75800000000000001</v>
      </c>
      <c r="Q2">
        <v>0</v>
      </c>
      <c r="R2">
        <v>2.4</v>
      </c>
      <c r="S2">
        <v>1</v>
      </c>
    </row>
    <row r="3" spans="1:19" x14ac:dyDescent="0.25">
      <c r="A3">
        <v>100</v>
      </c>
      <c r="B3">
        <v>48</v>
      </c>
      <c r="C3">
        <v>48</v>
      </c>
      <c r="D3">
        <v>47</v>
      </c>
      <c r="E3">
        <v>0</v>
      </c>
      <c r="F3">
        <v>48</v>
      </c>
      <c r="G3">
        <v>21.176289367310588</v>
      </c>
      <c r="H3">
        <v>49.923996507187404</v>
      </c>
      <c r="I3">
        <v>48.520319273136714</v>
      </c>
      <c r="J3">
        <v>144.32726326318112</v>
      </c>
      <c r="K3">
        <v>33.497563160583681</v>
      </c>
      <c r="L3">
        <v>16.74878158029184</v>
      </c>
      <c r="M3">
        <v>44.760249902909237</v>
      </c>
      <c r="N3">
        <v>88.2</v>
      </c>
      <c r="O3">
        <v>0.73599999999999999</v>
      </c>
      <c r="P3">
        <v>0.432</v>
      </c>
      <c r="Q3">
        <v>8.3333333333333339</v>
      </c>
      <c r="R3">
        <v>13.6</v>
      </c>
      <c r="S3">
        <v>2</v>
      </c>
    </row>
    <row r="4" spans="1:19" x14ac:dyDescent="0.25">
      <c r="A4">
        <v>100</v>
      </c>
      <c r="B4">
        <v>38</v>
      </c>
      <c r="C4">
        <v>36</v>
      </c>
      <c r="D4">
        <v>35</v>
      </c>
      <c r="E4">
        <v>0</v>
      </c>
      <c r="F4">
        <v>38</v>
      </c>
      <c r="G4">
        <v>26.799387611371419</v>
      </c>
      <c r="H4">
        <v>56.548592524803958</v>
      </c>
      <c r="I4">
        <v>45.719660863855331</v>
      </c>
      <c r="J4">
        <v>148.55731610103652</v>
      </c>
      <c r="K4">
        <v>41.508783579109064</v>
      </c>
      <c r="L4">
        <v>20.754391789554532</v>
      </c>
      <c r="M4">
        <v>45.385070133196052</v>
      </c>
      <c r="N4">
        <v>87.8</v>
      </c>
      <c r="O4">
        <v>0.38300000000000001</v>
      </c>
      <c r="P4">
        <v>0.749</v>
      </c>
      <c r="Q4">
        <v>8.3333333333333339</v>
      </c>
      <c r="R4">
        <v>6</v>
      </c>
      <c r="S4">
        <v>3</v>
      </c>
    </row>
    <row r="5" spans="1:19" x14ac:dyDescent="0.25">
      <c r="A5">
        <v>100</v>
      </c>
      <c r="B5">
        <v>41</v>
      </c>
      <c r="C5">
        <v>44</v>
      </c>
      <c r="D5">
        <v>46</v>
      </c>
      <c r="E5">
        <v>0</v>
      </c>
      <c r="F5">
        <v>40</v>
      </c>
      <c r="G5">
        <v>25.175634520591267</v>
      </c>
      <c r="H5">
        <v>50.759738145910177</v>
      </c>
      <c r="I5">
        <v>39.727937190483573</v>
      </c>
      <c r="J5">
        <v>136.2695955785569</v>
      </c>
      <c r="K5">
        <v>39.961746302054785</v>
      </c>
      <c r="L5">
        <v>19.980873151027392</v>
      </c>
      <c r="M5">
        <v>45.122112758221533</v>
      </c>
      <c r="N5">
        <v>85.2</v>
      </c>
      <c r="O5">
        <v>0.30599999999999999</v>
      </c>
      <c r="P5">
        <v>0.74099999999999999</v>
      </c>
      <c r="Q5">
        <v>13.636363636363637</v>
      </c>
      <c r="R5">
        <v>14.1</v>
      </c>
      <c r="S5">
        <v>4</v>
      </c>
    </row>
    <row r="6" spans="1:19" x14ac:dyDescent="0.25">
      <c r="A6">
        <v>100</v>
      </c>
      <c r="B6">
        <v>41</v>
      </c>
      <c r="C6">
        <v>41</v>
      </c>
      <c r="D6">
        <v>42</v>
      </c>
      <c r="E6">
        <v>0</v>
      </c>
      <c r="F6">
        <v>42</v>
      </c>
      <c r="G6">
        <v>24.29468362049932</v>
      </c>
      <c r="H6">
        <v>48.997694255453879</v>
      </c>
      <c r="I6">
        <v>47.071128056934953</v>
      </c>
      <c r="J6">
        <v>142.16001675358561</v>
      </c>
      <c r="K6">
        <v>40.698318561308604</v>
      </c>
      <c r="L6">
        <v>20.349159280654302</v>
      </c>
      <c r="M6">
        <v>45.145925028679684</v>
      </c>
      <c r="N6">
        <v>83.2</v>
      </c>
      <c r="O6">
        <v>0.52</v>
      </c>
      <c r="P6">
        <v>0.57999999999999996</v>
      </c>
      <c r="Q6">
        <v>17.073170731707318</v>
      </c>
      <c r="R6">
        <v>13.8</v>
      </c>
      <c r="S6">
        <v>5</v>
      </c>
    </row>
    <row r="7" spans="1:19" x14ac:dyDescent="0.25">
      <c r="A7">
        <v>100</v>
      </c>
      <c r="B7">
        <v>45</v>
      </c>
      <c r="C7">
        <v>45</v>
      </c>
      <c r="D7">
        <v>41</v>
      </c>
      <c r="E7">
        <v>0</v>
      </c>
      <c r="F7">
        <v>45</v>
      </c>
      <c r="G7">
        <v>22.444828378917279</v>
      </c>
      <c r="H7">
        <v>44.22104225879837</v>
      </c>
      <c r="I7">
        <v>44.860829161067116</v>
      </c>
      <c r="J7">
        <v>135.03080805975515</v>
      </c>
      <c r="K7">
        <v>35.955179140539173</v>
      </c>
      <c r="L7">
        <v>17.977589570269586</v>
      </c>
      <c r="M7">
        <v>45.108283804420829</v>
      </c>
      <c r="N7">
        <v>83.7</v>
      </c>
      <c r="O7">
        <v>0.26900000000000002</v>
      </c>
      <c r="P7">
        <v>0.69399999999999995</v>
      </c>
      <c r="Q7">
        <v>6.666666666666667</v>
      </c>
      <c r="R7">
        <v>8</v>
      </c>
      <c r="S7">
        <v>6</v>
      </c>
    </row>
    <row r="8" spans="1:19" x14ac:dyDescent="0.25">
      <c r="A8">
        <v>100</v>
      </c>
      <c r="B8">
        <v>37</v>
      </c>
      <c r="C8">
        <v>40</v>
      </c>
      <c r="D8">
        <v>39</v>
      </c>
      <c r="E8">
        <v>0</v>
      </c>
      <c r="F8">
        <v>37</v>
      </c>
      <c r="G8">
        <v>26.386708826290899</v>
      </c>
      <c r="H8">
        <v>55.119147633527831</v>
      </c>
      <c r="I8">
        <v>56.45104023783199</v>
      </c>
      <c r="J8">
        <v>157.8335099426892</v>
      </c>
      <c r="K8">
        <v>42.952700749253012</v>
      </c>
      <c r="L8">
        <v>21.476350374626506</v>
      </c>
      <c r="M8">
        <v>45.467148153564558</v>
      </c>
      <c r="N8">
        <v>84.4</v>
      </c>
      <c r="O8">
        <v>0.47299999999999998</v>
      </c>
      <c r="P8">
        <v>0.52600000000000002</v>
      </c>
      <c r="Q8">
        <v>10</v>
      </c>
      <c r="R8">
        <v>8.6999999999999993</v>
      </c>
      <c r="S8">
        <v>7</v>
      </c>
    </row>
    <row r="9" spans="1:19" x14ac:dyDescent="0.25">
      <c r="A9">
        <v>100</v>
      </c>
      <c r="B9">
        <v>38</v>
      </c>
      <c r="C9">
        <v>40</v>
      </c>
      <c r="D9">
        <v>41</v>
      </c>
      <c r="E9">
        <v>0</v>
      </c>
      <c r="F9">
        <v>37</v>
      </c>
      <c r="G9">
        <v>27.039529904509653</v>
      </c>
      <c r="H9">
        <v>62.330213459698449</v>
      </c>
      <c r="I9">
        <v>48.41586703735647</v>
      </c>
      <c r="J9">
        <v>156.49683663365619</v>
      </c>
      <c r="K9">
        <v>42.312260299747152</v>
      </c>
      <c r="L9">
        <v>21.156130149873576</v>
      </c>
      <c r="M9">
        <v>44.911384084490592</v>
      </c>
      <c r="N9">
        <v>88.3</v>
      </c>
      <c r="O9">
        <v>0.53300000000000003</v>
      </c>
      <c r="P9">
        <v>0.52500000000000002</v>
      </c>
      <c r="Q9">
        <v>12.5</v>
      </c>
      <c r="R9">
        <v>15.3</v>
      </c>
      <c r="S9">
        <v>8</v>
      </c>
    </row>
    <row r="10" spans="1:19" x14ac:dyDescent="0.25">
      <c r="A10">
        <v>100</v>
      </c>
      <c r="B10">
        <v>47</v>
      </c>
      <c r="C10">
        <v>47</v>
      </c>
      <c r="D10">
        <v>47</v>
      </c>
      <c r="E10">
        <v>0</v>
      </c>
      <c r="F10">
        <v>47</v>
      </c>
      <c r="G10">
        <v>22.443931991265814</v>
      </c>
      <c r="H10">
        <v>50.220026590266535</v>
      </c>
      <c r="I10">
        <v>47.211226172176232</v>
      </c>
      <c r="J10">
        <v>143.38837474184339</v>
      </c>
      <c r="K10">
        <v>37.646961812955226</v>
      </c>
      <c r="L10">
        <v>18.823480906477613</v>
      </c>
      <c r="M10">
        <v>44.907161665063725</v>
      </c>
      <c r="N10">
        <v>88.6</v>
      </c>
      <c r="O10">
        <v>0.46400000000000002</v>
      </c>
      <c r="P10">
        <v>0.42399999999999999</v>
      </c>
      <c r="Q10">
        <v>8.5106382978723403</v>
      </c>
      <c r="R10">
        <v>12.4</v>
      </c>
      <c r="S10">
        <v>9</v>
      </c>
    </row>
    <row r="11" spans="1:19" x14ac:dyDescent="0.25">
      <c r="A11">
        <v>100</v>
      </c>
      <c r="B11">
        <v>40</v>
      </c>
      <c r="C11">
        <v>39</v>
      </c>
      <c r="D11">
        <v>37</v>
      </c>
      <c r="E11">
        <v>0</v>
      </c>
      <c r="F11">
        <v>43</v>
      </c>
      <c r="G11">
        <v>23.99982759548449</v>
      </c>
      <c r="H11">
        <v>102.13400491497335</v>
      </c>
      <c r="I11">
        <v>63.418907573725186</v>
      </c>
      <c r="J11">
        <v>211.51107976221309</v>
      </c>
      <c r="K11">
        <v>36.177786839647588</v>
      </c>
      <c r="L11">
        <v>18.088893419823794</v>
      </c>
      <c r="M11">
        <v>44.68767368809479</v>
      </c>
      <c r="N11">
        <v>87.2</v>
      </c>
      <c r="O11">
        <v>2.5139999999999998</v>
      </c>
      <c r="P11">
        <v>0.20699999999999999</v>
      </c>
      <c r="Q11">
        <v>10.256410256410257</v>
      </c>
      <c r="R11">
        <v>14.9</v>
      </c>
      <c r="S11">
        <v>10</v>
      </c>
    </row>
    <row r="12" spans="1:19" x14ac:dyDescent="0.25">
      <c r="A12">
        <v>100</v>
      </c>
      <c r="B12">
        <v>36</v>
      </c>
      <c r="C12">
        <v>36</v>
      </c>
      <c r="D12">
        <v>35</v>
      </c>
      <c r="E12">
        <v>0</v>
      </c>
      <c r="F12">
        <v>36</v>
      </c>
      <c r="G12">
        <v>27.513969588367249</v>
      </c>
      <c r="H12">
        <v>61.855024495838009</v>
      </c>
      <c r="I12">
        <v>57.131419299171931</v>
      </c>
      <c r="J12">
        <v>164.95033008043632</v>
      </c>
      <c r="K12">
        <v>45.317256750271703</v>
      </c>
      <c r="L12">
        <v>22.658628375135851</v>
      </c>
      <c r="M12">
        <v>45.557579205469182</v>
      </c>
      <c r="N12">
        <v>85.7</v>
      </c>
      <c r="O12">
        <v>0.52700000000000002</v>
      </c>
      <c r="P12">
        <v>0.42199999999999999</v>
      </c>
      <c r="Q12">
        <v>5.5555555555555554</v>
      </c>
      <c r="R12">
        <v>7.6</v>
      </c>
      <c r="S12">
        <v>11</v>
      </c>
    </row>
    <row r="13" spans="1:19" x14ac:dyDescent="0.25">
      <c r="A13">
        <v>100</v>
      </c>
      <c r="B13">
        <v>29</v>
      </c>
      <c r="C13">
        <v>31</v>
      </c>
      <c r="D13">
        <v>31</v>
      </c>
      <c r="E13">
        <v>0</v>
      </c>
      <c r="F13">
        <v>29</v>
      </c>
      <c r="G13">
        <v>32.37962639398426</v>
      </c>
      <c r="H13">
        <v>61.735523400777545</v>
      </c>
      <c r="I13">
        <v>48.378283765389035</v>
      </c>
      <c r="J13">
        <v>156.6607225568649</v>
      </c>
      <c r="K13">
        <v>53.944149051185079</v>
      </c>
      <c r="L13">
        <v>26.972074525592539</v>
      </c>
      <c r="M13">
        <v>44.848131559746292</v>
      </c>
      <c r="N13">
        <v>78.900000000000006</v>
      </c>
      <c r="O13">
        <v>0.28100000000000003</v>
      </c>
      <c r="P13">
        <v>0.749</v>
      </c>
      <c r="Q13">
        <v>9.67741935483871</v>
      </c>
      <c r="R13">
        <v>10.199999999999999</v>
      </c>
      <c r="S13">
        <v>12</v>
      </c>
    </row>
    <row r="14" spans="1:19" x14ac:dyDescent="0.25">
      <c r="A14">
        <v>100</v>
      </c>
      <c r="B14">
        <v>33</v>
      </c>
      <c r="C14">
        <v>34</v>
      </c>
      <c r="D14">
        <v>34</v>
      </c>
      <c r="E14">
        <v>0</v>
      </c>
      <c r="F14">
        <v>33</v>
      </c>
      <c r="G14">
        <v>30.51855232552694</v>
      </c>
      <c r="H14">
        <v>77.256650913693676</v>
      </c>
      <c r="I14">
        <v>63.891554077421674</v>
      </c>
      <c r="J14">
        <v>186.98732541309874</v>
      </c>
      <c r="K14">
        <v>48.263089569564613</v>
      </c>
      <c r="L14">
        <v>24.131544784782307</v>
      </c>
      <c r="M14">
        <v>45.557880108891176</v>
      </c>
      <c r="N14">
        <v>83.7</v>
      </c>
      <c r="O14">
        <v>0.91500000000000004</v>
      </c>
      <c r="P14">
        <v>0.43</v>
      </c>
      <c r="Q14">
        <v>5.882352941176471</v>
      </c>
      <c r="R14">
        <v>8.5</v>
      </c>
      <c r="S14">
        <v>13</v>
      </c>
    </row>
    <row r="15" spans="1:19" x14ac:dyDescent="0.25">
      <c r="A15">
        <v>100</v>
      </c>
      <c r="B15">
        <v>40</v>
      </c>
      <c r="C15">
        <v>39</v>
      </c>
      <c r="D15">
        <v>39</v>
      </c>
      <c r="E15">
        <v>0</v>
      </c>
      <c r="F15">
        <v>42</v>
      </c>
      <c r="G15">
        <v>24.504361609397261</v>
      </c>
      <c r="H15">
        <v>41.487096267744981</v>
      </c>
      <c r="I15">
        <v>35.035459458360542</v>
      </c>
      <c r="J15">
        <v>122.08882757654945</v>
      </c>
      <c r="K15">
        <v>39.528213290116888</v>
      </c>
      <c r="L15">
        <v>19.764106645058444</v>
      </c>
      <c r="M15">
        <v>44.869946004464524</v>
      </c>
      <c r="N15">
        <v>79.900000000000006</v>
      </c>
      <c r="O15">
        <v>0.17899999999999999</v>
      </c>
      <c r="P15">
        <v>0.874</v>
      </c>
      <c r="Q15">
        <v>7.6923076923076925</v>
      </c>
      <c r="R15">
        <v>10.3</v>
      </c>
      <c r="S15">
        <v>14</v>
      </c>
    </row>
    <row r="16" spans="1:19" x14ac:dyDescent="0.25">
      <c r="A16">
        <v>100</v>
      </c>
      <c r="B16">
        <v>46</v>
      </c>
      <c r="C16">
        <v>47</v>
      </c>
      <c r="D16">
        <v>48</v>
      </c>
      <c r="E16">
        <v>0</v>
      </c>
      <c r="F16">
        <v>45</v>
      </c>
      <c r="G16">
        <v>21.215502099432729</v>
      </c>
      <c r="H16">
        <v>39.780774625676635</v>
      </c>
      <c r="I16">
        <v>34.640182628276612</v>
      </c>
      <c r="J16">
        <v>119.70845676717879</v>
      </c>
      <c r="K16">
        <v>36.57702845106359</v>
      </c>
      <c r="L16">
        <v>18.288514225531795</v>
      </c>
      <c r="M16">
        <v>44.727485857291065</v>
      </c>
      <c r="N16">
        <v>79.2</v>
      </c>
      <c r="O16">
        <v>0.186</v>
      </c>
      <c r="P16">
        <v>0.80600000000000005</v>
      </c>
      <c r="Q16">
        <v>2.1276595744680851</v>
      </c>
      <c r="R16">
        <v>17.100000000000001</v>
      </c>
      <c r="S16">
        <v>15</v>
      </c>
    </row>
    <row r="17" spans="1:19" x14ac:dyDescent="0.25">
      <c r="A17">
        <v>100</v>
      </c>
      <c r="B17">
        <v>47</v>
      </c>
      <c r="C17">
        <v>46</v>
      </c>
      <c r="D17">
        <v>48</v>
      </c>
      <c r="E17">
        <v>0</v>
      </c>
      <c r="F17">
        <v>45</v>
      </c>
      <c r="G17">
        <v>22.633850053835872</v>
      </c>
      <c r="H17">
        <v>70.153141765231723</v>
      </c>
      <c r="I17">
        <v>42.89855570698743</v>
      </c>
      <c r="J17">
        <v>158.63410728158792</v>
      </c>
      <c r="K17">
        <v>35.706310197150266</v>
      </c>
      <c r="L17">
        <v>17.853155098575133</v>
      </c>
      <c r="M17">
        <v>44.529394289188765</v>
      </c>
      <c r="N17">
        <v>85.5</v>
      </c>
      <c r="O17">
        <v>1.415</v>
      </c>
      <c r="P17">
        <v>0.44500000000000001</v>
      </c>
      <c r="Q17">
        <v>21.739130434782609</v>
      </c>
      <c r="R17">
        <v>23.6</v>
      </c>
      <c r="S17">
        <v>16</v>
      </c>
    </row>
    <row r="18" spans="1:19" x14ac:dyDescent="0.25">
      <c r="A18">
        <v>100</v>
      </c>
      <c r="B18">
        <v>46</v>
      </c>
      <c r="C18">
        <v>45</v>
      </c>
      <c r="D18">
        <v>42</v>
      </c>
      <c r="E18">
        <v>0</v>
      </c>
      <c r="F18">
        <v>53</v>
      </c>
      <c r="G18">
        <v>18.94754660069427</v>
      </c>
      <c r="H18">
        <v>55.384476057942912</v>
      </c>
      <c r="I18">
        <v>52.149752439106081</v>
      </c>
      <c r="J18">
        <v>152.92320114888884</v>
      </c>
      <c r="K18">
        <v>30.898956228907078</v>
      </c>
      <c r="L18">
        <v>15.449478114453539</v>
      </c>
      <c r="M18">
        <v>44.254570722833648</v>
      </c>
      <c r="N18">
        <v>85.8</v>
      </c>
      <c r="O18">
        <v>1.3069999999999999</v>
      </c>
      <c r="P18">
        <v>0.32200000000000001</v>
      </c>
      <c r="Q18">
        <v>13.333333333333334</v>
      </c>
      <c r="R18">
        <v>13.4</v>
      </c>
      <c r="S18">
        <v>17</v>
      </c>
    </row>
    <row r="19" spans="1:19" x14ac:dyDescent="0.25">
      <c r="A19">
        <v>100</v>
      </c>
      <c r="B19">
        <v>46</v>
      </c>
      <c r="C19">
        <v>46</v>
      </c>
      <c r="D19">
        <v>42</v>
      </c>
      <c r="E19">
        <v>0</v>
      </c>
      <c r="F19">
        <v>44</v>
      </c>
      <c r="G19">
        <v>23.525050995364946</v>
      </c>
      <c r="H19">
        <v>155.62109608120764</v>
      </c>
      <c r="I19">
        <v>67.999171374839662</v>
      </c>
      <c r="J19">
        <v>269.50882923156348</v>
      </c>
      <c r="K19">
        <v>36.082619949721966</v>
      </c>
      <c r="L19">
        <v>18.041309974860983</v>
      </c>
      <c r="M19">
        <v>44.702056081753121</v>
      </c>
      <c r="N19">
        <v>89.2</v>
      </c>
      <c r="O19">
        <v>5.2530000000000001</v>
      </c>
      <c r="P19">
        <v>0</v>
      </c>
      <c r="Q19">
        <v>19.565217391304348</v>
      </c>
      <c r="R19">
        <v>19</v>
      </c>
      <c r="S19">
        <v>18</v>
      </c>
    </row>
    <row r="20" spans="1:19" x14ac:dyDescent="0.25">
      <c r="A20">
        <v>100</v>
      </c>
      <c r="B20">
        <v>37</v>
      </c>
      <c r="C20">
        <v>39</v>
      </c>
      <c r="D20">
        <v>35</v>
      </c>
      <c r="E20">
        <v>0</v>
      </c>
      <c r="F20">
        <v>38</v>
      </c>
      <c r="G20">
        <v>26.430640447987706</v>
      </c>
      <c r="H20">
        <v>58.976279939532105</v>
      </c>
      <c r="I20">
        <v>54.270999949904841</v>
      </c>
      <c r="J20">
        <v>159.09579472022347</v>
      </c>
      <c r="K20">
        <v>42.730593948500115</v>
      </c>
      <c r="L20">
        <v>21.365296974250057</v>
      </c>
      <c r="M20">
        <v>45.018848940492632</v>
      </c>
      <c r="N20">
        <v>87.4</v>
      </c>
      <c r="O20">
        <v>0.56100000000000005</v>
      </c>
      <c r="P20">
        <v>0.46100000000000002</v>
      </c>
      <c r="Q20">
        <v>5.1282051282051286</v>
      </c>
      <c r="R20">
        <v>5.4</v>
      </c>
      <c r="S20">
        <v>19</v>
      </c>
    </row>
    <row r="21" spans="1:19" x14ac:dyDescent="0.25">
      <c r="A21">
        <v>100</v>
      </c>
      <c r="B21">
        <v>41</v>
      </c>
      <c r="C21">
        <v>42</v>
      </c>
      <c r="D21">
        <v>42</v>
      </c>
      <c r="E21">
        <v>0</v>
      </c>
      <c r="F21">
        <v>39</v>
      </c>
      <c r="G21">
        <v>24.748797772845858</v>
      </c>
      <c r="H21">
        <v>51.613923112895591</v>
      </c>
      <c r="I21">
        <v>44.588508057906786</v>
      </c>
      <c r="J21">
        <v>141.4869356072538</v>
      </c>
      <c r="K21">
        <v>45.169242390626401</v>
      </c>
      <c r="L21">
        <v>22.584621195313201</v>
      </c>
      <c r="M21">
        <v>45.113183894597334</v>
      </c>
      <c r="N21">
        <v>79.27927927927928</v>
      </c>
      <c r="O21">
        <v>0.51651651651651653</v>
      </c>
      <c r="P21">
        <v>0.47147147147147145</v>
      </c>
      <c r="Q21">
        <v>9.5238095238095237</v>
      </c>
      <c r="R21">
        <v>16.916916916916918</v>
      </c>
      <c r="S21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H A A B Q S w M E F A A C A A g A 8 3 B 8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D z c H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B 8 U R K G I 9 I 1 B A A A l 4 4 A A B M A H A B G b 3 J t d W x h c y 9 T Z W N 0 a W 9 u M S 5 t I K I Y A C i g F A A A A A A A A A A A A A A A A A A A A A A A A A A A A O 3 b X U / b S B Q G 4 H s k / o N l t J I j u V F s E k J b 5 Q I F V k u 1 7 X Y J q 7 0 g y B r s I Y x i e 7 w z Y 0 q E + O 8 d 2 w l J u h 6 g H y t t N W + F C o y P P 0 7 m H D 9 j l E g a K 8 Z z Z 9 J 8 D 9 7 u 7 u z u y B s i a O J I R R S T i s X S G T k p V b s 7 j v 4 3 4 a W I q R 4 Z y 9 v u M Y / L j O b K + 5 W l t D v m u d K / S M 8 d v 5 n + J a m Q 0 z / e n 0 7 O j 9 4 d T Y + p n C t e T O e l k J K p a d g L e 6 / 0 f 8 F U s q x M S X X 2 6 a Q U M y o W Z 5 x n k / X o y R 3 J i p T K q T 7 + N Z u V o h 7 W O z 5 e X z e W t 2 7 H v z i m K c u Y o m L k v n V 9 Z 8 z T M s v l K D j 0 n Z M 8 5 g n L Z 6 M g H I S + 8 2 f J F Z 2 o R U p H 6 x + 7 H 3 h O L z t + k + i e O 7 4 h + U y / E O e L g r o 6 4 3 N y p Y P O B c n l N R d Z c / h q o / S a V 8 W / v 3 e b 0 U C f X u k t j q J 3 6 s F 3 V u O h Y X z f M N 4 3 j A 8 M 4 w e G 8 a F h / N A w / t o w H v R M G 0 w Z B 6 a U A 1 P O g S n p w J R 1 Y E o 7 M O U d b C f + 0 N n d Y X n r v G 9 2 x J 6 7 0 R N e 2 H H R G G g M N M Y m F V E U t j b F y V 1 M 0 + 6 4 F E I 3 w t 9 c z K 8 4 n 3 u d + 4 s P J K M j d + s A 7 u X D x b J l L n 9 U z Z 3 m 6 q D f r b b X y S q u S B o V g h b V 9 X s d U w Q v q O 6 q p y I E j f n t U w E J j S m R T 0 U U O v f 6 9 t A S w f T L I G 4 3 g 2 5 0 d r K z m q W 8 z K 6 o q E O v B c + i T 4 S p S P E 6 t W d C q 5 A q t M r x h U e t k j W H Z p T k y 6 O y j E a J n t A n D l x H V + f + y u j q G p 6 L b q Z N 3 w y j U p I Z 9 X 5 p C y J C R P + U t K R R S v O Z u v H a g l i S 0 i g m B Y m Z W r R G Z H r 6 m 4 u 6 S n k 8 1 x P d f r Y 0 X U a V c v H v k G 8 S a N 8 g 0 I u b 7 b / o N N z d f 6 K 7 + + O k n 9 G q j v W k 8 8 I 5 4 5 / k e u I n c 1 Z 4 X 1 S F H 6 z 3 / K h v E H q h k D i / U Z L o p c 1 6 z + W W 5 b j X c h L f u V g G H a X p J C Y p E X K k R G l a b A T P 1 G P L 1 V T F W X B R 3 w z e n / 5 + 3 L Q e O A A H / 2 8 O H u v / K E l 0 O Z / m C b 1 b V 7 8 e r E e a 4 v e + 7 B L f c Z s d f C e o v 9 Z l t O X M 5 r H N z P T x o A M K Q S E o B I W g 0 G 4 K B 6 A Q F I J C U A g K Q a F t F K 7 K b L / X 6 0 F B K A g F o S A U h I J 2 K b j 9 Q H i A B 0 J Q C A p B I S g E h b Z R u C q z v u m B 8 C v e 9 T X 8 c e 9 F Q R + j j 3 + u P q 5 C V p 2 4 U Q I v f F M Y U 3 l d J Q P 8 X Q a L U S x G s R g F Y k D M u s X o 3 m O h 1 Q 4 a P 5 7 z z J p 0 E 1 M s S d H N t n b z d y 5 J l 1 V y g C U p l q R Y k m J J C s S A m H V L 0 l W Z D a E g F I S C U B A K Q k F r F T y E g l A Q C k J B K A g F r V X w N R S E g l A Q C k J B K G i t g k E P D I J B M A g G w S A Y t I 7 B 7 c 8 Q D v E Z Q l A I C k E h K A S F t l G 4 K r M Q z 4 N A E A g C Q S A I B G 1 F c B 8 I A k E g C A S B I B C 0 F c E + E A S C Q B A I A k E g a C u C w w E Q B I J A E A g C Q S B o K Y L B A I + C U B A K Q k E o C A V t V T C E g l A Q C k J B K A g F 7 V D w M 1 B L A Q I t A B Q A A g A I A P N w f F E W Z D l / p g A A A P U A A A A S A A A A A A A A A A A A A A A A A A A A A A B D b 2 5 m a W c v U G F j a 2 F n Z S 5 4 b W x Q S w E C L Q A U A A I A C A D z c H x R D 8 r p q 6 Q A A A D p A A A A E w A A A A A A A A A A A A A A A A D y A A A A W 0 N v b n R l b n R f V H l w Z X N d L n h t b F B L A Q I t A B Q A A g A I A P N w f F E S h i P S N Q Q A A J e O A A A T A A A A A A A A A A A A A A A A A O M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c A Q A A A A A A L 9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D o x M D o 1 N y 4 z N j Y w O D g 0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0 N o Y W 5 n Z W Q g V H l w Z S 5 7 Q 2 9 s d W 1 u M S w w f S Z x d W 9 0 O y w m c X V v d D t T Z W N 0 a W 9 u M S 9 z d G F 0 a X N 0 a W N z L 0 N o Y W 5 n Z W Q g V H l w Z S 5 7 Q 2 9 s d W 1 u M i w x f S Z x d W 9 0 O y w m c X V v d D t T Z W N 0 a W 9 u M S 9 z d G F 0 a X N 0 a W N z L 0 N o Y W 5 n Z W Q g V H l w Z S 5 7 Q 2 9 s d W 1 u M y w y f S Z x d W 9 0 O y w m c X V v d D t T Z W N 0 a W 9 u M S 9 z d G F 0 a X N 0 a W N z L 0 N o Y W 5 n Z W Q g V H l w Z S 5 7 Q 2 9 s d W 1 u N C w z f S Z x d W 9 0 O y w m c X V v d D t T Z W N 0 a W 9 u M S 9 z d G F 0 a X N 0 a W N z L 0 N o Y W 5 n Z W Q g V H l w Z S 5 7 Q 2 9 s d W 1 u N S w 0 f S Z x d W 9 0 O y w m c X V v d D t T Z W N 0 a W 9 u M S 9 z d G F 0 a X N 0 a W N z L 0 N o Y W 5 n Z W Q g V H l w Z S 5 7 Q 2 9 s d W 1 u N i w 1 f S Z x d W 9 0 O y w m c X V v d D t T Z W N 0 a W 9 u M S 9 z d G F 0 a X N 0 a W N z L 0 N o Y W 5 n Z W Q g V H l w Z S 5 7 Q 2 9 s d W 1 u N y w 2 f S Z x d W 9 0 O y w m c X V v d D t T Z W N 0 a W 9 u M S 9 z d G F 0 a X N 0 a W N z L 0 N o Y W 5 n Z W Q g V H l w Z S 5 7 Q 2 9 s d W 1 u O C w 3 f S Z x d W 9 0 O y w m c X V v d D t T Z W N 0 a W 9 u M S 9 z d G F 0 a X N 0 a W N z L 0 N o Y W 5 n Z W Q g V H l w Z S 5 7 Q 2 9 s d W 1 u O S w 4 f S Z x d W 9 0 O y w m c X V v d D t T Z W N 0 a W 9 u M S 9 z d G F 0 a X N 0 a W N z L 0 N o Y W 5 n Z W Q g V H l w Z S 5 7 Q 2 9 s d W 1 u M T A s O X 0 m c X V v d D s s J n F 1 b 3 Q 7 U 2 V j d G l v b j E v c 3 R h d G l z d G l j c y 9 D a G F u Z 2 V k I F R 5 c G U u e 0 N v b H V t b j E x L D E w f S Z x d W 9 0 O y w m c X V v d D t T Z W N 0 a W 9 u M S 9 z d G F 0 a X N 0 a W N z L 0 N o Y W 5 n Z W Q g V H l w Z S 5 7 Q 2 9 s d W 1 u M T I s M T F 9 J n F 1 b 3 Q 7 L C Z x d W 9 0 O 1 N l Y 3 R p b 2 4 x L 3 N 0 Y X R p c 3 R p Y 3 M v Q 2 h h b m d l Z C B U e X B l L n t D b 2 x 1 b W 4 x M y w x M n 0 m c X V v d D s s J n F 1 b 3 Q 7 U 2 V j d G l v b j E v c 3 R h d G l z d G l j c y 9 D a G F u Z 2 V k I F R 5 c G U u e 0 N v b H V t b j E 0 L D E z f S Z x d W 9 0 O y w m c X V v d D t T Z W N 0 a W 9 u M S 9 z d G F 0 a X N 0 a W N z L 0 N o Y W 5 n Z W Q g V H l w Z S 5 7 Q 2 9 s d W 1 u M T U s M T R 9 J n F 1 b 3 Q 7 L C Z x d W 9 0 O 1 N l Y 3 R p b 2 4 x L 3 N 0 Y X R p c 3 R p Y 3 M v Q 2 h h b m d l Z C B U e X B l L n t D b 2 x 1 b W 4 x N i w x N X 0 m c X V v d D s s J n F 1 b 3 Q 7 U 2 V j d G l v b j E v c 3 R h d G l z d G l j c y 9 D a G F u Z 2 V k I F R 5 c G U u e 0 N v b H V t b j E 3 L D E 2 f S Z x d W 9 0 O y w m c X V v d D t T Z W N 0 a W 9 u M S 9 z d G F 0 a X N 0 a W N z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G F 0 a X N 0 a W N z L 0 N o Y W 5 n Z W Q g V H l w Z S 5 7 Q 2 9 s d W 1 u M S w w f S Z x d W 9 0 O y w m c X V v d D t T Z W N 0 a W 9 u M S 9 z d G F 0 a X N 0 a W N z L 0 N o Y W 5 n Z W Q g V H l w Z S 5 7 Q 2 9 s d W 1 u M i w x f S Z x d W 9 0 O y w m c X V v d D t T Z W N 0 a W 9 u M S 9 z d G F 0 a X N 0 a W N z L 0 N o Y W 5 n Z W Q g V H l w Z S 5 7 Q 2 9 s d W 1 u M y w y f S Z x d W 9 0 O y w m c X V v d D t T Z W N 0 a W 9 u M S 9 z d G F 0 a X N 0 a W N z L 0 N o Y W 5 n Z W Q g V H l w Z S 5 7 Q 2 9 s d W 1 u N C w z f S Z x d W 9 0 O y w m c X V v d D t T Z W N 0 a W 9 u M S 9 z d G F 0 a X N 0 a W N z L 0 N o Y W 5 n Z W Q g V H l w Z S 5 7 Q 2 9 s d W 1 u N S w 0 f S Z x d W 9 0 O y w m c X V v d D t T Z W N 0 a W 9 u M S 9 z d G F 0 a X N 0 a W N z L 0 N o Y W 5 n Z W Q g V H l w Z S 5 7 Q 2 9 s d W 1 u N i w 1 f S Z x d W 9 0 O y w m c X V v d D t T Z W N 0 a W 9 u M S 9 z d G F 0 a X N 0 a W N z L 0 N o Y W 5 n Z W Q g V H l w Z S 5 7 Q 2 9 s d W 1 u N y w 2 f S Z x d W 9 0 O y w m c X V v d D t T Z W N 0 a W 9 u M S 9 z d G F 0 a X N 0 a W N z L 0 N o Y W 5 n Z W Q g V H l w Z S 5 7 Q 2 9 s d W 1 u O C w 3 f S Z x d W 9 0 O y w m c X V v d D t T Z W N 0 a W 9 u M S 9 z d G F 0 a X N 0 a W N z L 0 N o Y W 5 n Z W Q g V H l w Z S 5 7 Q 2 9 s d W 1 u O S w 4 f S Z x d W 9 0 O y w m c X V v d D t T Z W N 0 a W 9 u M S 9 z d G F 0 a X N 0 a W N z L 0 N o Y W 5 n Z W Q g V H l w Z S 5 7 Q 2 9 s d W 1 u M T A s O X 0 m c X V v d D s s J n F 1 b 3 Q 7 U 2 V j d G l v b j E v c 3 R h d G l z d G l j c y 9 D a G F u Z 2 V k I F R 5 c G U u e 0 N v b H V t b j E x L D E w f S Z x d W 9 0 O y w m c X V v d D t T Z W N 0 a W 9 u M S 9 z d G F 0 a X N 0 a W N z L 0 N o Y W 5 n Z W Q g V H l w Z S 5 7 Q 2 9 s d W 1 u M T I s M T F 9 J n F 1 b 3 Q 7 L C Z x d W 9 0 O 1 N l Y 3 R p b 2 4 x L 3 N 0 Y X R p c 3 R p Y 3 M v Q 2 h h b m d l Z C B U e X B l L n t D b 2 x 1 b W 4 x M y w x M n 0 m c X V v d D s s J n F 1 b 3 Q 7 U 2 V j d G l v b j E v c 3 R h d G l z d G l j c y 9 D a G F u Z 2 V k I F R 5 c G U u e 0 N v b H V t b j E 0 L D E z f S Z x d W 9 0 O y w m c X V v d D t T Z W N 0 a W 9 u M S 9 z d G F 0 a X N 0 a W N z L 0 N o Y W 5 n Z W Q g V H l w Z S 5 7 Q 2 9 s d W 1 u M T U s M T R 9 J n F 1 b 3 Q 7 L C Z x d W 9 0 O 1 N l Y 3 R p b 2 4 x L 3 N 0 Y X R p c 3 R p Y 3 M v Q 2 h h b m d l Z C B U e X B l L n t D b 2 x 1 b W 4 x N i w x N X 0 m c X V v d D s s J n F 1 b 3 Q 7 U 2 V j d G l v b j E v c 3 R h d G l z d G l j c y 9 D a G F u Z 2 V k I F R 5 c G U u e 0 N v b H V t b j E 3 L D E 2 f S Z x d W 9 0 O y w m c X V v d D t T Z W N 0 a W 9 u M S 9 z d G F 0 a X N 0 a W N z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A 6 M T c 6 M T E u N T g y M D k 2 M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M i k v Q 2 h h b m d l Z C B U e X B l L n t D b 2 x 1 b W 4 x L D B 9 J n F 1 b 3 Q 7 L C Z x d W 9 0 O 1 N l Y 3 R p b 2 4 x L 3 N 0 Y X R p c 3 R p Y 3 M g K D I p L 0 N o Y W 5 n Z W Q g V H l w Z S 5 7 Q 2 9 s d W 1 u M i w x f S Z x d W 9 0 O y w m c X V v d D t T Z W N 0 a W 9 u M S 9 z d G F 0 a X N 0 a W N z I C g y K S 9 D a G F u Z 2 V k I F R 5 c G U u e 0 N v b H V t b j M s M n 0 m c X V v d D s s J n F 1 b 3 Q 7 U 2 V j d G l v b j E v c 3 R h d G l z d G l j c y A o M i k v Q 2 h h b m d l Z C B U e X B l L n t D b 2 x 1 b W 4 0 L D N 9 J n F 1 b 3 Q 7 L C Z x d W 9 0 O 1 N l Y 3 R p b 2 4 x L 3 N 0 Y X R p c 3 R p Y 3 M g K D I p L 0 N o Y W 5 n Z W Q g V H l w Z S 5 7 Q 2 9 s d W 1 u N S w 0 f S Z x d W 9 0 O y w m c X V v d D t T Z W N 0 a W 9 u M S 9 z d G F 0 a X N 0 a W N z I C g y K S 9 D a G F u Z 2 V k I F R 5 c G U u e 0 N v b H V t b j Y s N X 0 m c X V v d D s s J n F 1 b 3 Q 7 U 2 V j d G l v b j E v c 3 R h d G l z d G l j c y A o M i k v Q 2 h h b m d l Z C B U e X B l L n t D b 2 x 1 b W 4 3 L D Z 9 J n F 1 b 3 Q 7 L C Z x d W 9 0 O 1 N l Y 3 R p b 2 4 x L 3 N 0 Y X R p c 3 R p Y 3 M g K D I p L 0 N o Y W 5 n Z W Q g V H l w Z S 5 7 Q 2 9 s d W 1 u O C w 3 f S Z x d W 9 0 O y w m c X V v d D t T Z W N 0 a W 9 u M S 9 z d G F 0 a X N 0 a W N z I C g y K S 9 D a G F u Z 2 V k I F R 5 c G U u e 0 N v b H V t b j k s O H 0 m c X V v d D s s J n F 1 b 3 Q 7 U 2 V j d G l v b j E v c 3 R h d G l z d G l j c y A o M i k v Q 2 h h b m d l Z C B U e X B l L n t D b 2 x 1 b W 4 x M C w 5 f S Z x d W 9 0 O y w m c X V v d D t T Z W N 0 a W 9 u M S 9 z d G F 0 a X N 0 a W N z I C g y K S 9 D a G F u Z 2 V k I F R 5 c G U u e 0 N v b H V t b j E x L D E w f S Z x d W 9 0 O y w m c X V v d D t T Z W N 0 a W 9 u M S 9 z d G F 0 a X N 0 a W N z I C g y K S 9 D a G F u Z 2 V k I F R 5 c G U u e 0 N v b H V t b j E y L D E x f S Z x d W 9 0 O y w m c X V v d D t T Z W N 0 a W 9 u M S 9 z d G F 0 a X N 0 a W N z I C g y K S 9 D a G F u Z 2 V k I F R 5 c G U u e 0 N v b H V t b j E z L D E y f S Z x d W 9 0 O y w m c X V v d D t T Z W N 0 a W 9 u M S 9 z d G F 0 a X N 0 a W N z I C g y K S 9 D a G F u Z 2 V k I F R 5 c G U u e 0 N v b H V t b j E 0 L D E z f S Z x d W 9 0 O y w m c X V v d D t T Z W N 0 a W 9 u M S 9 z d G F 0 a X N 0 a W N z I C g y K S 9 D a G F u Z 2 V k I F R 5 c G U u e 0 N v b H V t b j E 1 L D E 0 f S Z x d W 9 0 O y w m c X V v d D t T Z W N 0 a W 9 u M S 9 z d G F 0 a X N 0 a W N z I C g y K S 9 D a G F u Z 2 V k I F R 5 c G U u e 0 N v b H V t b j E 2 L D E 1 f S Z x d W 9 0 O y w m c X V v d D t T Z W N 0 a W 9 u M S 9 z d G F 0 a X N 0 a W N z I C g y K S 9 D a G F u Z 2 V k I F R 5 c G U u e 0 N v b H V t b j E 3 L D E 2 f S Z x d W 9 0 O y w m c X V v d D t T Z W N 0 a W 9 u M S 9 z d G F 0 a X N 0 a W N z I C g y K S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3 R h d G l z d G l j c y A o M i k v Q 2 h h b m d l Z C B U e X B l L n t D b 2 x 1 b W 4 x L D B 9 J n F 1 b 3 Q 7 L C Z x d W 9 0 O 1 N l Y 3 R p b 2 4 x L 3 N 0 Y X R p c 3 R p Y 3 M g K D I p L 0 N o Y W 5 n Z W Q g V H l w Z S 5 7 Q 2 9 s d W 1 u M i w x f S Z x d W 9 0 O y w m c X V v d D t T Z W N 0 a W 9 u M S 9 z d G F 0 a X N 0 a W N z I C g y K S 9 D a G F u Z 2 V k I F R 5 c G U u e 0 N v b H V t b j M s M n 0 m c X V v d D s s J n F 1 b 3 Q 7 U 2 V j d G l v b j E v c 3 R h d G l z d G l j c y A o M i k v Q 2 h h b m d l Z C B U e X B l L n t D b 2 x 1 b W 4 0 L D N 9 J n F 1 b 3 Q 7 L C Z x d W 9 0 O 1 N l Y 3 R p b 2 4 x L 3 N 0 Y X R p c 3 R p Y 3 M g K D I p L 0 N o Y W 5 n Z W Q g V H l w Z S 5 7 Q 2 9 s d W 1 u N S w 0 f S Z x d W 9 0 O y w m c X V v d D t T Z W N 0 a W 9 u M S 9 z d G F 0 a X N 0 a W N z I C g y K S 9 D a G F u Z 2 V k I F R 5 c G U u e 0 N v b H V t b j Y s N X 0 m c X V v d D s s J n F 1 b 3 Q 7 U 2 V j d G l v b j E v c 3 R h d G l z d G l j c y A o M i k v Q 2 h h b m d l Z C B U e X B l L n t D b 2 x 1 b W 4 3 L D Z 9 J n F 1 b 3 Q 7 L C Z x d W 9 0 O 1 N l Y 3 R p b 2 4 x L 3 N 0 Y X R p c 3 R p Y 3 M g K D I p L 0 N o Y W 5 n Z W Q g V H l w Z S 5 7 Q 2 9 s d W 1 u O C w 3 f S Z x d W 9 0 O y w m c X V v d D t T Z W N 0 a W 9 u M S 9 z d G F 0 a X N 0 a W N z I C g y K S 9 D a G F u Z 2 V k I F R 5 c G U u e 0 N v b H V t b j k s O H 0 m c X V v d D s s J n F 1 b 3 Q 7 U 2 V j d G l v b j E v c 3 R h d G l z d G l j c y A o M i k v Q 2 h h b m d l Z C B U e X B l L n t D b 2 x 1 b W 4 x M C w 5 f S Z x d W 9 0 O y w m c X V v d D t T Z W N 0 a W 9 u M S 9 z d G F 0 a X N 0 a W N z I C g y K S 9 D a G F u Z 2 V k I F R 5 c G U u e 0 N v b H V t b j E x L D E w f S Z x d W 9 0 O y w m c X V v d D t T Z W N 0 a W 9 u M S 9 z d G F 0 a X N 0 a W N z I C g y K S 9 D a G F u Z 2 V k I F R 5 c G U u e 0 N v b H V t b j E y L D E x f S Z x d W 9 0 O y w m c X V v d D t T Z W N 0 a W 9 u M S 9 z d G F 0 a X N 0 a W N z I C g y K S 9 D a G F u Z 2 V k I F R 5 c G U u e 0 N v b H V t b j E z L D E y f S Z x d W 9 0 O y w m c X V v d D t T Z W N 0 a W 9 u M S 9 z d G F 0 a X N 0 a W N z I C g y K S 9 D a G F u Z 2 V k I F R 5 c G U u e 0 N v b H V t b j E 0 L D E z f S Z x d W 9 0 O y w m c X V v d D t T Z W N 0 a W 9 u M S 9 z d G F 0 a X N 0 a W N z I C g y K S 9 D a G F u Z 2 V k I F R 5 c G U u e 0 N v b H V t b j E 1 L D E 0 f S Z x d W 9 0 O y w m c X V v d D t T Z W N 0 a W 9 u M S 9 z d G F 0 a X N 0 a W N z I C g y K S 9 D a G F u Z 2 V k I F R 5 c G U u e 0 N v b H V t b j E 2 L D E 1 f S Z x d W 9 0 O y w m c X V v d D t T Z W N 0 a W 9 u M S 9 z d G F 0 a X N 0 a W N z I C g y K S 9 D a G F u Z 2 V k I F R 5 c G U u e 0 N v b H V t b j E 3 L D E 2 f S Z x d W 9 0 O y w m c X V v d D t T Z W N 0 a W 9 u M S 9 z d G F 0 a X N 0 a W N z I C g y K S 9 D a G F u Z 2 V k I F R 5 c G U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3 R h d G l z d G l j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D o z N j o 1 N S 4 y N j M w O D k y W i I g L z 4 8 R W 5 0 c n k g V H l w Z T 0 i R m l s b E N v b H V t b l R 5 c G V z I i B W Y W x 1 Z T 0 i c 0 F 3 T U R B d 0 1 E Q l F V R k J R V U Z C U V V G Q l F V R i I g L z 4 8 R W 5 0 c n k g V H l w Z T 0 i R m l s b E N v b H V t b k 5 h b W V z I i B W Y W x 1 Z T 0 i c 1 s m c X V v d D t D b 2 x 1 b W 4 x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N f X z I v Q 2 h h b m d l Z C B U e X B l L n t D b 2 x 1 b W 4 x L D B 9 J n F 1 b 3 Q 7 L C Z x d W 9 0 O 1 N l Y 3 R p b 2 4 x L 3 N 0 Y X R p c 3 R p Y 3 N f X z I v Q 2 h h b m d l Z C B U e X B l L n t 0 b 3 R h b F 9 w c m V w Y X J l Z C g p L D F 9 J n F 1 b 3 Q 7 L C Z x d W 9 0 O 1 N l Y 3 R p b 2 4 x L 3 N 0 Y X R p c 3 R p Y 3 N f X z I v Q 2 h h b m d l Z C B U e X B l L n t 0 b 3 R h b F 9 v c G V y Y X R l Z C g p L D J 9 J n F 1 b 3 Q 7 L C Z x d W 9 0 O 1 N l Y 3 R p b 2 4 x L 3 N 0 Y X R p c 3 R p Y 3 N f X z I v Q 2 h h b m d l Z C B U e X B l L n t 0 b 3 R h b F 9 y Z W N v d m V k K C k s M 3 0 m c X V v d D s s J n F 1 b 3 Q 7 U 2 V j d G l v b j E v c 3 R h d G l z d G l j c 1 9 f M i 9 D a G F u Z 2 V k I F R 5 c G U u e 3 R v d G F s X 2 R l Y 2 V h c 2 V k K C k s N H 0 m c X V v d D s s J n F 1 b 3 Q 7 U 2 V j d G l v b j E v c 3 R h d G l z d G l j c 1 9 f M i 9 D a G F u Z 2 V k I F R 5 c G U u e 3 R v d G F s X 3 B h d G l l b n R z K C k s N X 0 m c X V v d D s s J n F 1 b 3 Q 7 U 2 V j d G l v b j E v c 3 R h d G l z d G l j c 1 9 f M i 9 D a G F u Z 2 V k I F R 5 c G U u e 2 l u d G V y d m F s X 3 B h d G l l b n R z K G h v d X J z K S w 2 f S Z x d W 9 0 O y w m c X V v d D t T Z W N 0 a W 9 u M S 9 z d G F 0 a X N 0 a W N z X 1 8 y L 0 N o Y W 5 n Z W Q g V H l w Z S 5 7 Z n J v b V 9 3 Y W l 0 X 3 R v X 3 B y Z X A o a G 9 1 c n M p L D d 9 J n F 1 b 3 Q 7 L C Z x d W 9 0 O 1 N l Y 3 R p b 2 4 x L 3 N 0 Y X R p c 3 R p Y 3 N f X z I v Q 2 h h b m d l Z C B U e X B l L n t m c m 9 t X 3 B y Z X B f d G 9 f b 3 B l c i h o b 3 V y c y k s O H 0 m c X V v d D s s J n F 1 b 3 Q 7 U 2 V j d G l v b j E v c 3 R h d G l z d G l j c 1 9 f M i 9 D a G F u Z 2 V k I F R 5 c G U u e 2 Z y b 2 1 f d 2 F p d F 9 0 b 1 9 y Z W N v K G h v d X J z K S w 5 f S Z x d W 9 0 O y w m c X V v d D t T Z W N 0 a W 9 u M S 9 z d G F 0 a X N 0 a W N z X 1 8 y L 0 N o Y W 5 n Z W Q g V H l w Z S 5 7 b W V h b l 9 w c m V w X 3 R p b W V f Z G l z d H I o a G 9 1 c n M p L D E w f S Z x d W 9 0 O y w m c X V v d D t T Z W N 0 a W 9 u M S 9 z d G F 0 a X N 0 a W N z X 1 8 y L 0 N o Y W 5 n Z W Q g V H l w Z S 5 7 b W V h b l 9 v c G V y X 3 R p b W V f Z G l z d H I o a G 9 1 c n M p L D E x f S Z x d W 9 0 O y w m c X V v d D t T Z W N 0 a W 9 u M S 9 z d G F 0 a X N 0 a W N z X 1 8 y L 0 N o Y W 5 n Z W Q g V H l w Z S 5 7 b W V h b l 9 v c G V y X 3 J l Y 2 9 f Z G l z d H I o a G 9 1 c n M p L D E y f S Z x d W 9 0 O y w m c X V v d D t T Z W N 0 a W 9 u M S 9 z d G F 0 a X N 0 a W N z X 1 8 y L 0 N o Y W 5 n Z W Q g V H l w Z S 5 7 b 3 B l c m F 0 a W 9 u X 3 V z Y W d l K C U p L D E z f S Z x d W 9 0 O y w m c X V v d D t T Z W N 0 a W 9 u M S 9 z d G F 0 a X N 0 a W N z X 1 8 y L 0 N o Y W 5 n Z W Q g V H l w Z S 5 7 Y X J y X 3 F 1 Z X V l X 2 x l b m d 0 a C g p L D E 0 f S Z x d W 9 0 O y w m c X V v d D t T Z W N 0 a W 9 u M S 9 z d G F 0 a X N 0 a W N z X 1 8 y L 0 N o Y W 5 n Z W Q g V H l w Z S 5 7 a W R s Z V 9 j Y X B h Y 2 l 0 e S g p L D E 1 f S Z x d W 9 0 O y w m c X V v d D t T Z W N 0 a W 9 u M S 9 z d G F 0 a X N 0 a W N z X 1 8 y L 0 N o Y W 5 n Z W Q g V H l w Z S 5 7 b W 9 2 Z V 9 y Z W N v X 2 J s b 2 N r Z W Q o J S k s M T Z 9 J n F 1 b 3 Q 7 L C Z x d W 9 0 O 1 N l Y 3 R p b 2 4 x L 3 N 0 Y X R p c 3 R p Y 3 N f X z I v Q 2 h h b m d l Z C B U e X B l L n t h b G x f c m V j b 1 9 i d X N 5 K C U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3 R h d G l z d G l j c 1 9 f M i 9 D a G F u Z 2 V k I F R 5 c G U u e 0 N v b H V t b j E s M H 0 m c X V v d D s s J n F 1 b 3 Q 7 U 2 V j d G l v b j E v c 3 R h d G l z d G l j c 1 9 f M i 9 D a G F u Z 2 V k I F R 5 c G U u e 3 R v d G F s X 3 B y Z X B h c m V k K C k s M X 0 m c X V v d D s s J n F 1 b 3 Q 7 U 2 V j d G l v b j E v c 3 R h d G l z d G l j c 1 9 f M i 9 D a G F u Z 2 V k I F R 5 c G U u e 3 R v d G F s X 2 9 w Z X J h d G V k K C k s M n 0 m c X V v d D s s J n F 1 b 3 Q 7 U 2 V j d G l v b j E v c 3 R h d G l z d G l j c 1 9 f M i 9 D a G F u Z 2 V k I F R 5 c G U u e 3 R v d G F s X 3 J l Y 2 9 2 Z W Q o K S w z f S Z x d W 9 0 O y w m c X V v d D t T Z W N 0 a W 9 u M S 9 z d G F 0 a X N 0 a W N z X 1 8 y L 0 N o Y W 5 n Z W Q g V H l w Z S 5 7 d G 9 0 Y W x f Z G V j Z W F z Z W Q o K S w 0 f S Z x d W 9 0 O y w m c X V v d D t T Z W N 0 a W 9 u M S 9 z d G F 0 a X N 0 a W N z X 1 8 y L 0 N o Y W 5 n Z W Q g V H l w Z S 5 7 d G 9 0 Y W x f c G F 0 a W V u d H M o K S w 1 f S Z x d W 9 0 O y w m c X V v d D t T Z W N 0 a W 9 u M S 9 z d G F 0 a X N 0 a W N z X 1 8 y L 0 N o Y W 5 n Z W Q g V H l w Z S 5 7 a W 5 0 Z X J 2 Y W x f c G F 0 a W V u d H M o a G 9 1 c n M p L D Z 9 J n F 1 b 3 Q 7 L C Z x d W 9 0 O 1 N l Y 3 R p b 2 4 x L 3 N 0 Y X R p c 3 R p Y 3 N f X z I v Q 2 h h b m d l Z C B U e X B l L n t m c m 9 t X 3 d h a X R f d G 9 f c H J l c C h o b 3 V y c y k s N 3 0 m c X V v d D s s J n F 1 b 3 Q 7 U 2 V j d G l v b j E v c 3 R h d G l z d G l j c 1 9 f M i 9 D a G F u Z 2 V k I F R 5 c G U u e 2 Z y b 2 1 f c H J l c F 9 0 b 1 9 v c G V y K G h v d X J z K S w 4 f S Z x d W 9 0 O y w m c X V v d D t T Z W N 0 a W 9 u M S 9 z d G F 0 a X N 0 a W N z X 1 8 y L 0 N o Y W 5 n Z W Q g V H l w Z S 5 7 Z n J v b V 9 3 Y W l 0 X 3 R v X 3 J l Y 2 8 o a G 9 1 c n M p L D l 9 J n F 1 b 3 Q 7 L C Z x d W 9 0 O 1 N l Y 3 R p b 2 4 x L 3 N 0 Y X R p c 3 R p Y 3 N f X z I v Q 2 h h b m d l Z C B U e X B l L n t t Z W F u X 3 B y Z X B f d G l t Z V 9 k a X N 0 c i h o b 3 V y c y k s M T B 9 J n F 1 b 3 Q 7 L C Z x d W 9 0 O 1 N l Y 3 R p b 2 4 x L 3 N 0 Y X R p c 3 R p Y 3 N f X z I v Q 2 h h b m d l Z C B U e X B l L n t t Z W F u X 2 9 w Z X J f d G l t Z V 9 k a X N 0 c i h o b 3 V y c y k s M T F 9 J n F 1 b 3 Q 7 L C Z x d W 9 0 O 1 N l Y 3 R p b 2 4 x L 3 N 0 Y X R p c 3 R p Y 3 N f X z I v Q 2 h h b m d l Z C B U e X B l L n t t Z W F u X 2 9 w Z X J f c m V j b 1 9 k a X N 0 c i h o b 3 V y c y k s M T J 9 J n F 1 b 3 Q 7 L C Z x d W 9 0 O 1 N l Y 3 R p b 2 4 x L 3 N 0 Y X R p c 3 R p Y 3 N f X z I v Q 2 h h b m d l Z C B U e X B l L n t v c G V y Y X R p b 2 5 f d X N h Z 2 U o J S k s M T N 9 J n F 1 b 3 Q 7 L C Z x d W 9 0 O 1 N l Y 3 R p b 2 4 x L 3 N 0 Y X R p c 3 R p Y 3 N f X z I v Q 2 h h b m d l Z C B U e X B l L n t h c n J f c X V l d W V f b G V u Z 3 R o K C k s M T R 9 J n F 1 b 3 Q 7 L C Z x d W 9 0 O 1 N l Y 3 R p b 2 4 x L 3 N 0 Y X R p c 3 R p Y 3 N f X z I v Q 2 h h b m d l Z C B U e X B l L n t p Z G x l X 2 N h c G F j a X R 5 K C k s M T V 9 J n F 1 b 3 Q 7 L C Z x d W 9 0 O 1 N l Y 3 R p b 2 4 x L 3 N 0 Y X R p c 3 R p Y 3 N f X z I v Q 2 h h b m d l Z C B U e X B l L n t t b 3 Z l X 3 J l Y 2 9 f Y m x v Y 2 t l Z C g l K S w x N n 0 m c X V v d D s s J n F 1 b 3 Q 7 U 2 V j d G l v b j E v c 3 R h d G l z d G l j c 1 9 f M i 9 D a G F u Z 2 V k I F R 5 c G U u e 2 F s b F 9 y Z W N v X 2 J 1 c 3 k o J S k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d G F 0 a X N 0 a W N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A 3 O j U z L j U 4 O D E w N D J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M y k v Q W R k Z W Q g S W 5 k Z X g u e 3 B v c n R p b 2 5 f T U l M R C g l K S w w f S Z x d W 9 0 O y w m c X V v d D t T Z W N 0 a W 9 u M S 9 z d G F 0 a X N 0 a W N z I C g z K S 9 B Z G R l Z C B J b m R l e C 5 7 d G 9 0 Y W x f c H J l c G F y Z W Q o K S w x f S Z x d W 9 0 O y w m c X V v d D t T Z W N 0 a W 9 u M S 9 z d G F 0 a X N 0 a W N z I C g z K S 9 B Z G R l Z C B J b m R l e C 5 7 d G 9 0 Y W x f b 3 B l c m F 0 Z W Q o K S w y f S Z x d W 9 0 O y w m c X V v d D t T Z W N 0 a W 9 u M S 9 z d G F 0 a X N 0 a W N z I C g z K S 9 B Z G R l Z C B J b m R l e C 5 7 d G 9 0 Y W x f c m V j b 3 Z l Z C g p L D N 9 J n F 1 b 3 Q 7 L C Z x d W 9 0 O 1 N l Y 3 R p b 2 4 x L 3 N 0 Y X R p c 3 R p Y 3 M g K D M p L 0 F k Z G V k I E l u Z G V 4 L n t 0 b 3 R h b F 9 k Z W N l Y X N l Z C g p L D R 9 J n F 1 b 3 Q 7 L C Z x d W 9 0 O 1 N l Y 3 R p b 2 4 x L 3 N 0 Y X R p c 3 R p Y 3 M g K D M p L 0 F k Z G V k I E l u Z G V 4 L n t 0 b 3 R h b F 9 w Y X R p Z W 5 0 c y g p L D V 9 J n F 1 b 3 Q 7 L C Z x d W 9 0 O 1 N l Y 3 R p b 2 4 x L 3 N 0 Y X R p c 3 R p Y 3 M g K D M p L 0 F k Z G V k I E l u Z G V 4 L n t p b n R l c n Z h b F 9 w Y X R p Z W 5 0 c y h o b 3 V y c y k s N n 0 m c X V v d D s s J n F 1 b 3 Q 7 U 2 V j d G l v b j E v c 3 R h d G l z d G l j c y A o M y k v Q W R k Z W Q g S W 5 k Z X g u e 2 Z y b 2 1 f d 2 F p d F 9 0 b 1 9 w c m V w K G h v d X J z K S w 3 f S Z x d W 9 0 O y w m c X V v d D t T Z W N 0 a W 9 u M S 9 z d G F 0 a X N 0 a W N z I C g z K S 9 B Z G R l Z C B J b m R l e C 5 7 Z n J v b V 9 w c m V w X 3 R v X 2 9 w Z X I o a G 9 1 c n M p L D h 9 J n F 1 b 3 Q 7 L C Z x d W 9 0 O 1 N l Y 3 R p b 2 4 x L 3 N 0 Y X R p c 3 R p Y 3 M g K D M p L 0 F k Z G V k I E l u Z G V 4 L n t m c m 9 t X 3 d h a X R f d G 9 f c m V j b y h o b 3 V y c y k s O X 0 m c X V v d D s s J n F 1 b 3 Q 7 U 2 V j d G l v b j E v c 3 R h d G l z d G l j c y A o M y k v Q W R k Z W Q g S W 5 k Z X g u e 2 1 l Y W 5 f c H J l c F 9 0 a W 1 l X 2 R p c 3 R y K G h v d X J z K S w x M H 0 m c X V v d D s s J n F 1 b 3 Q 7 U 2 V j d G l v b j E v c 3 R h d G l z d G l j c y A o M y k v Q W R k Z W Q g S W 5 k Z X g u e 2 1 l Y W 5 f b 3 B l c l 9 0 a W 1 l X 2 R p c 3 R y K G h v d X J z K S w x M X 0 m c X V v d D s s J n F 1 b 3 Q 7 U 2 V j d G l v b j E v c 3 R h d G l z d G l j c y A o M y k v Q W R k Z W Q g S W 5 k Z X g u e 2 1 l Y W 5 f b 3 B l c l 9 y Z W N v X 2 R p c 3 R y K G h v d X J z K S w x M n 0 m c X V v d D s s J n F 1 b 3 Q 7 U 2 V j d G l v b j E v c 3 R h d G l z d G l j c y A o M y k v Q W R k Z W Q g S W 5 k Z X g u e 2 9 w Z X J h d G l v b l 9 1 c 2 F n Z S g l K S w x M 3 0 m c X V v d D s s J n F 1 b 3 Q 7 U 2 V j d G l v b j E v c 3 R h d G l z d G l j c y A o M y k v Q W R k Z W Q g S W 5 k Z X g u e 2 F y c l 9 x d W V 1 Z V 9 s Z W 5 n d G g o K S w x N H 0 m c X V v d D s s J n F 1 b 3 Q 7 U 2 V j d G l v b j E v c 3 R h d G l z d G l j c y A o M y k v Q W R k Z W Q g S W 5 k Z X g u e 2 l k b G V f Y 2 F w Y W N p d H k o K S w x N X 0 m c X V v d D s s J n F 1 b 3 Q 7 U 2 V j d G l v b j E v c 3 R h d G l z d G l j c y A o M y k v Q W R k Z W Q g S W 5 k Z X g u e 2 1 v d m V f c m V j b 1 9 i b G 9 j a 2 V k K C U p L D E 2 f S Z x d W 9 0 O y w m c X V v d D t T Z W N 0 a W 9 u M S 9 z d G F 0 a X N 0 a W N z I C g z K S 9 B Z G R l Z C B J b m R l e C 5 7 Y W x s X 3 J l Y 2 9 f Y n V z e S g l K S w x N 3 0 m c X V v d D s s J n F 1 b 3 Q 7 U 2 V j d G l v b j E v c 3 R h d G l z d G l j c y A o M y k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3 R h d G l z d G l j c y A o M y k v Q W R k Z W Q g S W 5 k Z X g u e 3 B v c n R p b 2 5 f T U l M R C g l K S w w f S Z x d W 9 0 O y w m c X V v d D t T Z W N 0 a W 9 u M S 9 z d G F 0 a X N 0 a W N z I C g z K S 9 B Z G R l Z C B J b m R l e C 5 7 d G 9 0 Y W x f c H J l c G F y Z W Q o K S w x f S Z x d W 9 0 O y w m c X V v d D t T Z W N 0 a W 9 u M S 9 z d G F 0 a X N 0 a W N z I C g z K S 9 B Z G R l Z C B J b m R l e C 5 7 d G 9 0 Y W x f b 3 B l c m F 0 Z W Q o K S w y f S Z x d W 9 0 O y w m c X V v d D t T Z W N 0 a W 9 u M S 9 z d G F 0 a X N 0 a W N z I C g z K S 9 B Z G R l Z C B J b m R l e C 5 7 d G 9 0 Y W x f c m V j b 3 Z l Z C g p L D N 9 J n F 1 b 3 Q 7 L C Z x d W 9 0 O 1 N l Y 3 R p b 2 4 x L 3 N 0 Y X R p c 3 R p Y 3 M g K D M p L 0 F k Z G V k I E l u Z G V 4 L n t 0 b 3 R h b F 9 k Z W N l Y X N l Z C g p L D R 9 J n F 1 b 3 Q 7 L C Z x d W 9 0 O 1 N l Y 3 R p b 2 4 x L 3 N 0 Y X R p c 3 R p Y 3 M g K D M p L 0 F k Z G V k I E l u Z G V 4 L n t 0 b 3 R h b F 9 w Y X R p Z W 5 0 c y g p L D V 9 J n F 1 b 3 Q 7 L C Z x d W 9 0 O 1 N l Y 3 R p b 2 4 x L 3 N 0 Y X R p c 3 R p Y 3 M g K D M p L 0 F k Z G V k I E l u Z G V 4 L n t p b n R l c n Z h b F 9 w Y X R p Z W 5 0 c y h o b 3 V y c y k s N n 0 m c X V v d D s s J n F 1 b 3 Q 7 U 2 V j d G l v b j E v c 3 R h d G l z d G l j c y A o M y k v Q W R k Z W Q g S W 5 k Z X g u e 2 Z y b 2 1 f d 2 F p d F 9 0 b 1 9 w c m V w K G h v d X J z K S w 3 f S Z x d W 9 0 O y w m c X V v d D t T Z W N 0 a W 9 u M S 9 z d G F 0 a X N 0 a W N z I C g z K S 9 B Z G R l Z C B J b m R l e C 5 7 Z n J v b V 9 w c m V w X 3 R v X 2 9 w Z X I o a G 9 1 c n M p L D h 9 J n F 1 b 3 Q 7 L C Z x d W 9 0 O 1 N l Y 3 R p b 2 4 x L 3 N 0 Y X R p c 3 R p Y 3 M g K D M p L 0 F k Z G V k I E l u Z G V 4 L n t m c m 9 t X 3 d h a X R f d G 9 f c m V j b y h o b 3 V y c y k s O X 0 m c X V v d D s s J n F 1 b 3 Q 7 U 2 V j d G l v b j E v c 3 R h d G l z d G l j c y A o M y k v Q W R k Z W Q g S W 5 k Z X g u e 2 1 l Y W 5 f c H J l c F 9 0 a W 1 l X 2 R p c 3 R y K G h v d X J z K S w x M H 0 m c X V v d D s s J n F 1 b 3 Q 7 U 2 V j d G l v b j E v c 3 R h d G l z d G l j c y A o M y k v Q W R k Z W Q g S W 5 k Z X g u e 2 1 l Y W 5 f b 3 B l c l 9 0 a W 1 l X 2 R p c 3 R y K G h v d X J z K S w x M X 0 m c X V v d D s s J n F 1 b 3 Q 7 U 2 V j d G l v b j E v c 3 R h d G l z d G l j c y A o M y k v Q W R k Z W Q g S W 5 k Z X g u e 2 1 l Y W 5 f b 3 B l c l 9 y Z W N v X 2 R p c 3 R y K G h v d X J z K S w x M n 0 m c X V v d D s s J n F 1 b 3 Q 7 U 2 V j d G l v b j E v c 3 R h d G l z d G l j c y A o M y k v Q W R k Z W Q g S W 5 k Z X g u e 2 9 w Z X J h d G l v b l 9 1 c 2 F n Z S g l K S w x M 3 0 m c X V v d D s s J n F 1 b 3 Q 7 U 2 V j d G l v b j E v c 3 R h d G l z d G l j c y A o M y k v Q W R k Z W Q g S W 5 k Z X g u e 2 F y c l 9 x d W V 1 Z V 9 s Z W 5 n d G g o K S w x N H 0 m c X V v d D s s J n F 1 b 3 Q 7 U 2 V j d G l v b j E v c 3 R h d G l z d G l j c y A o M y k v Q W R k Z W Q g S W 5 k Z X g u e 2 l k b G V f Y 2 F w Y W N p d H k o K S w x N X 0 m c X V v d D s s J n F 1 b 3 Q 7 U 2 V j d G l v b j E v c 3 R h d G l z d G l j c y A o M y k v Q W R k Z W Q g S W 5 k Z X g u e 2 1 v d m V f c m V j b 1 9 i b G 9 j a 2 V k K C U p L D E 2 f S Z x d W 9 0 O y w m c X V v d D t T Z W N 0 a W 9 u M S 9 z d G F 0 a X N 0 a W N z I C g z K S 9 B Z G R l Z C B J b m R l e C 5 7 Y W x s X 3 J l Y 2 9 f Y n V z e S g l K S w x N 3 0 m c X V v d D s s J n F 1 b 3 Q 7 U 2 V j d G l v b j E v c 3 R h d G l z d G l j c y A o M y k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M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p c 3 R p Y 3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E 6 M T A 6 N T Q u M D g 4 O D Y y N F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I C g 0 K S 9 B Z G R l Z C B J b m R l e C 5 7 c G 9 y d G l v b l 9 N S U x E K C U p L D B 9 J n F 1 b 3 Q 7 L C Z x d W 9 0 O 1 N l Y 3 R p b 2 4 x L 3 N 0 Y X R p c 3 R p Y 3 M g K D Q p L 0 F k Z G V k I E l u Z G V 4 L n t 0 b 3 R h b F 9 w c m V w Y X J l Z C g p L D F 9 J n F 1 b 3 Q 7 L C Z x d W 9 0 O 1 N l Y 3 R p b 2 4 x L 3 N 0 Y X R p c 3 R p Y 3 M g K D Q p L 0 F k Z G V k I E l u Z G V 4 L n t 0 b 3 R h b F 9 v c G V y Y X R l Z C g p L D J 9 J n F 1 b 3 Q 7 L C Z x d W 9 0 O 1 N l Y 3 R p b 2 4 x L 3 N 0 Y X R p c 3 R p Y 3 M g K D Q p L 0 F k Z G V k I E l u Z G V 4 L n t 0 b 3 R h b F 9 y Z W N v d m V k K C k s M 3 0 m c X V v d D s s J n F 1 b 3 Q 7 U 2 V j d G l v b j E v c 3 R h d G l z d G l j c y A o N C k v Q W R k Z W Q g S W 5 k Z X g u e 3 R v d G F s X 2 R l Y 2 V h c 2 V k K C k s N H 0 m c X V v d D s s J n F 1 b 3 Q 7 U 2 V j d G l v b j E v c 3 R h d G l z d G l j c y A o N C k v Q W R k Z W Q g S W 5 k Z X g u e 3 R v d G F s X 3 B h d G l l b n R z K C k s N X 0 m c X V v d D s s J n F 1 b 3 Q 7 U 2 V j d G l v b j E v c 3 R h d G l z d G l j c y A o N C k v Q W R k Z W Q g S W 5 k Z X g u e 2 l u d G V y d m F s X 3 B h d G l l b n R z K G h v d X J z K S w 2 f S Z x d W 9 0 O y w m c X V v d D t T Z W N 0 a W 9 u M S 9 z d G F 0 a X N 0 a W N z I C g 0 K S 9 B Z G R l Z C B J b m R l e C 5 7 Z n J v b V 9 3 Y W l 0 X 3 R v X 3 B y Z X A o a G 9 1 c n M p L D d 9 J n F 1 b 3 Q 7 L C Z x d W 9 0 O 1 N l Y 3 R p b 2 4 x L 3 N 0 Y X R p c 3 R p Y 3 M g K D Q p L 0 F k Z G V k I E l u Z G V 4 L n t m c m 9 t X 3 B y Z X B f d G 9 f b 3 B l c i h o b 3 V y c y k s O H 0 m c X V v d D s s J n F 1 b 3 Q 7 U 2 V j d G l v b j E v c 3 R h d G l z d G l j c y A o N C k v Q W R k Z W Q g S W 5 k Z X g u e 2 Z y b 2 1 f d 2 F p d F 9 0 b 1 9 y Z W N v K G h v d X J z K S w 5 f S Z x d W 9 0 O y w m c X V v d D t T Z W N 0 a W 9 u M S 9 z d G F 0 a X N 0 a W N z I C g 0 K S 9 B Z G R l Z C B J b m R l e C 5 7 b W V h b l 9 w c m V w X 3 R p b W V f Z G l z d H I o a G 9 1 c n M p L D E w f S Z x d W 9 0 O y w m c X V v d D t T Z W N 0 a W 9 u M S 9 z d G F 0 a X N 0 a W N z I C g 0 K S 9 B Z G R l Z C B J b m R l e C 5 7 b W V h b l 9 v c G V y X 3 R p b W V f Z G l z d H I o a G 9 1 c n M p L D E x f S Z x d W 9 0 O y w m c X V v d D t T Z W N 0 a W 9 u M S 9 z d G F 0 a X N 0 a W N z I C g 0 K S 9 B Z G R l Z C B J b m R l e C 5 7 b W V h b l 9 v c G V y X 3 J l Y 2 9 f Z G l z d H I o a G 9 1 c n M p L D E y f S Z x d W 9 0 O y w m c X V v d D t T Z W N 0 a W 9 u M S 9 z d G F 0 a X N 0 a W N z I C g 0 K S 9 B Z G R l Z C B J b m R l e C 5 7 b 3 B l c m F 0 a W 9 u X 3 V z Y W d l K C U p L D E z f S Z x d W 9 0 O y w m c X V v d D t T Z W N 0 a W 9 u M S 9 z d G F 0 a X N 0 a W N z I C g 0 K S 9 B Z G R l Z C B J b m R l e C 5 7 Y X J y X 3 F 1 Z X V l X 2 x l b m d 0 a C g p L D E 0 f S Z x d W 9 0 O y w m c X V v d D t T Z W N 0 a W 9 u M S 9 z d G F 0 a X N 0 a W N z I C g 0 K S 9 B Z G R l Z C B J b m R l e C 5 7 a W R s Z V 9 j Y X B h Y 2 l 0 e S g p L D E 1 f S Z x d W 9 0 O y w m c X V v d D t T Z W N 0 a W 9 u M S 9 z d G F 0 a X N 0 a W N z I C g 0 K S 9 B Z G R l Z C B J b m R l e C 5 7 b W 9 2 Z V 9 y Z W N v X 2 J s b 2 N r Z W Q o J S k s M T Z 9 J n F 1 b 3 Q 7 L C Z x d W 9 0 O 1 N l Y 3 R p b 2 4 x L 3 N 0 Y X R p c 3 R p Y 3 M g K D Q p L 0 F k Z G V k I E l u Z G V 4 L n t h b G x f c m V j b 1 9 i d X N 5 K C U p L D E 3 f S Z x d W 9 0 O y w m c X V v d D t T Z W N 0 a W 9 u M S 9 z d G F 0 a X N 0 a W N z I C g 0 K S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d G F 0 a X N 0 a W N z I C g 0 K S 9 B Z G R l Z C B J b m R l e C 5 7 c G 9 y d G l v b l 9 N S U x E K C U p L D B 9 J n F 1 b 3 Q 7 L C Z x d W 9 0 O 1 N l Y 3 R p b 2 4 x L 3 N 0 Y X R p c 3 R p Y 3 M g K D Q p L 0 F k Z G V k I E l u Z G V 4 L n t 0 b 3 R h b F 9 w c m V w Y X J l Z C g p L D F 9 J n F 1 b 3 Q 7 L C Z x d W 9 0 O 1 N l Y 3 R p b 2 4 x L 3 N 0 Y X R p c 3 R p Y 3 M g K D Q p L 0 F k Z G V k I E l u Z G V 4 L n t 0 b 3 R h b F 9 v c G V y Y X R l Z C g p L D J 9 J n F 1 b 3 Q 7 L C Z x d W 9 0 O 1 N l Y 3 R p b 2 4 x L 3 N 0 Y X R p c 3 R p Y 3 M g K D Q p L 0 F k Z G V k I E l u Z G V 4 L n t 0 b 3 R h b F 9 y Z W N v d m V k K C k s M 3 0 m c X V v d D s s J n F 1 b 3 Q 7 U 2 V j d G l v b j E v c 3 R h d G l z d G l j c y A o N C k v Q W R k Z W Q g S W 5 k Z X g u e 3 R v d G F s X 2 R l Y 2 V h c 2 V k K C k s N H 0 m c X V v d D s s J n F 1 b 3 Q 7 U 2 V j d G l v b j E v c 3 R h d G l z d G l j c y A o N C k v Q W R k Z W Q g S W 5 k Z X g u e 3 R v d G F s X 3 B h d G l l b n R z K C k s N X 0 m c X V v d D s s J n F 1 b 3 Q 7 U 2 V j d G l v b j E v c 3 R h d G l z d G l j c y A o N C k v Q W R k Z W Q g S W 5 k Z X g u e 2 l u d G V y d m F s X 3 B h d G l l b n R z K G h v d X J z K S w 2 f S Z x d W 9 0 O y w m c X V v d D t T Z W N 0 a W 9 u M S 9 z d G F 0 a X N 0 a W N z I C g 0 K S 9 B Z G R l Z C B J b m R l e C 5 7 Z n J v b V 9 3 Y W l 0 X 3 R v X 3 B y Z X A o a G 9 1 c n M p L D d 9 J n F 1 b 3 Q 7 L C Z x d W 9 0 O 1 N l Y 3 R p b 2 4 x L 3 N 0 Y X R p c 3 R p Y 3 M g K D Q p L 0 F k Z G V k I E l u Z G V 4 L n t m c m 9 t X 3 B y Z X B f d G 9 f b 3 B l c i h o b 3 V y c y k s O H 0 m c X V v d D s s J n F 1 b 3 Q 7 U 2 V j d G l v b j E v c 3 R h d G l z d G l j c y A o N C k v Q W R k Z W Q g S W 5 k Z X g u e 2 Z y b 2 1 f d 2 F p d F 9 0 b 1 9 y Z W N v K G h v d X J z K S w 5 f S Z x d W 9 0 O y w m c X V v d D t T Z W N 0 a W 9 u M S 9 z d G F 0 a X N 0 a W N z I C g 0 K S 9 B Z G R l Z C B J b m R l e C 5 7 b W V h b l 9 w c m V w X 3 R p b W V f Z G l z d H I o a G 9 1 c n M p L D E w f S Z x d W 9 0 O y w m c X V v d D t T Z W N 0 a W 9 u M S 9 z d G F 0 a X N 0 a W N z I C g 0 K S 9 B Z G R l Z C B J b m R l e C 5 7 b W V h b l 9 v c G V y X 3 R p b W V f Z G l z d H I o a G 9 1 c n M p L D E x f S Z x d W 9 0 O y w m c X V v d D t T Z W N 0 a W 9 u M S 9 z d G F 0 a X N 0 a W N z I C g 0 K S 9 B Z G R l Z C B J b m R l e C 5 7 b W V h b l 9 v c G V y X 3 J l Y 2 9 f Z G l z d H I o a G 9 1 c n M p L D E y f S Z x d W 9 0 O y w m c X V v d D t T Z W N 0 a W 9 u M S 9 z d G F 0 a X N 0 a W N z I C g 0 K S 9 B Z G R l Z C B J b m R l e C 5 7 b 3 B l c m F 0 a W 9 u X 3 V z Y W d l K C U p L D E z f S Z x d W 9 0 O y w m c X V v d D t T Z W N 0 a W 9 u M S 9 z d G F 0 a X N 0 a W N z I C g 0 K S 9 B Z G R l Z C B J b m R l e C 5 7 Y X J y X 3 F 1 Z X V l X 2 x l b m d 0 a C g p L D E 0 f S Z x d W 9 0 O y w m c X V v d D t T Z W N 0 a W 9 u M S 9 z d G F 0 a X N 0 a W N z I C g 0 K S 9 B Z G R l Z C B J b m R l e C 5 7 a W R s Z V 9 j Y X B h Y 2 l 0 e S g p L D E 1 f S Z x d W 9 0 O y w m c X V v d D t T Z W N 0 a W 9 u M S 9 z d G F 0 a X N 0 a W N z I C g 0 K S 9 B Z G R l Z C B J b m R l e C 5 7 b W 9 2 Z V 9 y Z W N v X 2 J s b 2 N r Z W Q o J S k s M T Z 9 J n F 1 b 3 Q 7 L C Z x d W 9 0 O 1 N l Y 3 R p b 2 4 x L 3 N 0 Y X R p c 3 R p Y 3 M g K D Q p L 0 F k Z G V k I E l u Z G V 4 L n t h b G x f c m V j b 1 9 i d X N 5 K C U p L D E 3 f S Z x d W 9 0 O y w m c X V v d D t T Z W N 0 a W 9 u M S 9 z d G F 0 a X N 0 a W N z I C g 0 K S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C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z d G l j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x M z o w M y 4 z N z A x M T M 2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g K D U p L 0 F k Z G V k I E l u Z G V 4 L n t w b 3 J 0 a W 9 u X 0 1 J T E Q o J S k s M H 0 m c X V v d D s s J n F 1 b 3 Q 7 U 2 V j d G l v b j E v c 3 R h d G l z d G l j c y A o N S k v Q W R k Z W Q g S W 5 k Z X g u e 3 R v d G F s X 3 B y Z X B h c m V k K C k s M X 0 m c X V v d D s s J n F 1 b 3 Q 7 U 2 V j d G l v b j E v c 3 R h d G l z d G l j c y A o N S k v Q W R k Z W Q g S W 5 k Z X g u e 3 R v d G F s X 2 9 w Z X J h d G V k K C k s M n 0 m c X V v d D s s J n F 1 b 3 Q 7 U 2 V j d G l v b j E v c 3 R h d G l z d G l j c y A o N S k v Q W R k Z W Q g S W 5 k Z X g u e 3 R v d G F s X 3 J l Y 2 9 2 Z W Q o K S w z f S Z x d W 9 0 O y w m c X V v d D t T Z W N 0 a W 9 u M S 9 z d G F 0 a X N 0 a W N z I C g 1 K S 9 B Z G R l Z C B J b m R l e C 5 7 d G 9 0 Y W x f Z G V j Z W F z Z W Q o K S w 0 f S Z x d W 9 0 O y w m c X V v d D t T Z W N 0 a W 9 u M S 9 z d G F 0 a X N 0 a W N z I C g 1 K S 9 B Z G R l Z C B J b m R l e C 5 7 d G 9 0 Y W x f c G F 0 a W V u d H M o K S w 1 f S Z x d W 9 0 O y w m c X V v d D t T Z W N 0 a W 9 u M S 9 z d G F 0 a X N 0 a W N z I C g 1 K S 9 B Z G R l Z C B J b m R l e C 5 7 a W 5 0 Z X J 2 Y W x f c G F 0 a W V u d H M o a G 9 1 c n M p L D Z 9 J n F 1 b 3 Q 7 L C Z x d W 9 0 O 1 N l Y 3 R p b 2 4 x L 3 N 0 Y X R p c 3 R p Y 3 M g K D U p L 0 F k Z G V k I E l u Z G V 4 L n t m c m 9 t X 3 d h a X R f d G 9 f c H J l c C h o b 3 V y c y k s N 3 0 m c X V v d D s s J n F 1 b 3 Q 7 U 2 V j d G l v b j E v c 3 R h d G l z d G l j c y A o N S k v Q W R k Z W Q g S W 5 k Z X g u e 2 Z y b 2 1 f c H J l c F 9 0 b 1 9 v c G V y K G h v d X J z K S w 4 f S Z x d W 9 0 O y w m c X V v d D t T Z W N 0 a W 9 u M S 9 z d G F 0 a X N 0 a W N z I C g 1 K S 9 B Z G R l Z C B J b m R l e C 5 7 Z n J v b V 9 3 Y W l 0 X 3 R v X 3 J l Y 2 8 o a G 9 1 c n M p L D l 9 J n F 1 b 3 Q 7 L C Z x d W 9 0 O 1 N l Y 3 R p b 2 4 x L 3 N 0 Y X R p c 3 R p Y 3 M g K D U p L 0 F k Z G V k I E l u Z G V 4 L n t t Z W F u X 3 B y Z X B f d G l t Z V 9 k a X N 0 c i h o b 3 V y c y k s M T B 9 J n F 1 b 3 Q 7 L C Z x d W 9 0 O 1 N l Y 3 R p b 2 4 x L 3 N 0 Y X R p c 3 R p Y 3 M g K D U p L 0 F k Z G V k I E l u Z G V 4 L n t t Z W F u X 2 9 w Z X J f d G l t Z V 9 k a X N 0 c i h o b 3 V y c y k s M T F 9 J n F 1 b 3 Q 7 L C Z x d W 9 0 O 1 N l Y 3 R p b 2 4 x L 3 N 0 Y X R p c 3 R p Y 3 M g K D U p L 0 F k Z G V k I E l u Z G V 4 L n t t Z W F u X 2 9 w Z X J f c m V j b 1 9 k a X N 0 c i h o b 3 V y c y k s M T J 9 J n F 1 b 3 Q 7 L C Z x d W 9 0 O 1 N l Y 3 R p b 2 4 x L 3 N 0 Y X R p c 3 R p Y 3 M g K D U p L 0 F k Z G V k I E l u Z G V 4 L n t v c G V y Y X R p b 2 5 f d X N h Z 2 U o J S k s M T N 9 J n F 1 b 3 Q 7 L C Z x d W 9 0 O 1 N l Y 3 R p b 2 4 x L 3 N 0 Y X R p c 3 R p Y 3 M g K D U p L 0 F k Z G V k I E l u Z G V 4 L n t h c n J f c X V l d W V f b G V u Z 3 R o K C k s M T R 9 J n F 1 b 3 Q 7 L C Z x d W 9 0 O 1 N l Y 3 R p b 2 4 x L 3 N 0 Y X R p c 3 R p Y 3 M g K D U p L 0 F k Z G V k I E l u Z G V 4 L n t p Z G x l X 2 N h c G F j a X R 5 K C k s M T V 9 J n F 1 b 3 Q 7 L C Z x d W 9 0 O 1 N l Y 3 R p b 2 4 x L 3 N 0 Y X R p c 3 R p Y 3 M g K D U p L 0 F k Z G V k I E l u Z G V 4 L n t t b 3 Z l X 3 J l Y 2 9 f Y m x v Y 2 t l Z C g l K S w x N n 0 m c X V v d D s s J n F 1 b 3 Q 7 U 2 V j d G l v b j E v c 3 R h d G l z d G l j c y A o N S k v Q W R k Z W Q g S W 5 k Z X g u e 2 F s b F 9 y Z W N v X 2 J 1 c 3 k o J S k s M T d 9 J n F 1 b 3 Q 7 L C Z x d W 9 0 O 1 N l Y 3 R p b 2 4 x L 3 N 0 Y X R p c 3 R p Y 3 M g K D U p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0 Y X R p c 3 R p Y 3 M g K D U p L 0 F k Z G V k I E l u Z G V 4 L n t w b 3 J 0 a W 9 u X 0 1 J T E Q o J S k s M H 0 m c X V v d D s s J n F 1 b 3 Q 7 U 2 V j d G l v b j E v c 3 R h d G l z d G l j c y A o N S k v Q W R k Z W Q g S W 5 k Z X g u e 3 R v d G F s X 3 B y Z X B h c m V k K C k s M X 0 m c X V v d D s s J n F 1 b 3 Q 7 U 2 V j d G l v b j E v c 3 R h d G l z d G l j c y A o N S k v Q W R k Z W Q g S W 5 k Z X g u e 3 R v d G F s X 2 9 w Z X J h d G V k K C k s M n 0 m c X V v d D s s J n F 1 b 3 Q 7 U 2 V j d G l v b j E v c 3 R h d G l z d G l j c y A o N S k v Q W R k Z W Q g S W 5 k Z X g u e 3 R v d G F s X 3 J l Y 2 9 2 Z W Q o K S w z f S Z x d W 9 0 O y w m c X V v d D t T Z W N 0 a W 9 u M S 9 z d G F 0 a X N 0 a W N z I C g 1 K S 9 B Z G R l Z C B J b m R l e C 5 7 d G 9 0 Y W x f Z G V j Z W F z Z W Q o K S w 0 f S Z x d W 9 0 O y w m c X V v d D t T Z W N 0 a W 9 u M S 9 z d G F 0 a X N 0 a W N z I C g 1 K S 9 B Z G R l Z C B J b m R l e C 5 7 d G 9 0 Y W x f c G F 0 a W V u d H M o K S w 1 f S Z x d W 9 0 O y w m c X V v d D t T Z W N 0 a W 9 u M S 9 z d G F 0 a X N 0 a W N z I C g 1 K S 9 B Z G R l Z C B J b m R l e C 5 7 a W 5 0 Z X J 2 Y W x f c G F 0 a W V u d H M o a G 9 1 c n M p L D Z 9 J n F 1 b 3 Q 7 L C Z x d W 9 0 O 1 N l Y 3 R p b 2 4 x L 3 N 0 Y X R p c 3 R p Y 3 M g K D U p L 0 F k Z G V k I E l u Z G V 4 L n t m c m 9 t X 3 d h a X R f d G 9 f c H J l c C h o b 3 V y c y k s N 3 0 m c X V v d D s s J n F 1 b 3 Q 7 U 2 V j d G l v b j E v c 3 R h d G l z d G l j c y A o N S k v Q W R k Z W Q g S W 5 k Z X g u e 2 Z y b 2 1 f c H J l c F 9 0 b 1 9 v c G V y K G h v d X J z K S w 4 f S Z x d W 9 0 O y w m c X V v d D t T Z W N 0 a W 9 u M S 9 z d G F 0 a X N 0 a W N z I C g 1 K S 9 B Z G R l Z C B J b m R l e C 5 7 Z n J v b V 9 3 Y W l 0 X 3 R v X 3 J l Y 2 8 o a G 9 1 c n M p L D l 9 J n F 1 b 3 Q 7 L C Z x d W 9 0 O 1 N l Y 3 R p b 2 4 x L 3 N 0 Y X R p c 3 R p Y 3 M g K D U p L 0 F k Z G V k I E l u Z G V 4 L n t t Z W F u X 3 B y Z X B f d G l t Z V 9 k a X N 0 c i h o b 3 V y c y k s M T B 9 J n F 1 b 3 Q 7 L C Z x d W 9 0 O 1 N l Y 3 R p b 2 4 x L 3 N 0 Y X R p c 3 R p Y 3 M g K D U p L 0 F k Z G V k I E l u Z G V 4 L n t t Z W F u X 2 9 w Z X J f d G l t Z V 9 k a X N 0 c i h o b 3 V y c y k s M T F 9 J n F 1 b 3 Q 7 L C Z x d W 9 0 O 1 N l Y 3 R p b 2 4 x L 3 N 0 Y X R p c 3 R p Y 3 M g K D U p L 0 F k Z G V k I E l u Z G V 4 L n t t Z W F u X 2 9 w Z X J f c m V j b 1 9 k a X N 0 c i h o b 3 V y c y k s M T J 9 J n F 1 b 3 Q 7 L C Z x d W 9 0 O 1 N l Y 3 R p b 2 4 x L 3 N 0 Y X R p c 3 R p Y 3 M g K D U p L 0 F k Z G V k I E l u Z G V 4 L n t v c G V y Y X R p b 2 5 f d X N h Z 2 U o J S k s M T N 9 J n F 1 b 3 Q 7 L C Z x d W 9 0 O 1 N l Y 3 R p b 2 4 x L 3 N 0 Y X R p c 3 R p Y 3 M g K D U p L 0 F k Z G V k I E l u Z G V 4 L n t h c n J f c X V l d W V f b G V u Z 3 R o K C k s M T R 9 J n F 1 b 3 Q 7 L C Z x d W 9 0 O 1 N l Y 3 R p b 2 4 x L 3 N 0 Y X R p c 3 R p Y 3 M g K D U p L 0 F k Z G V k I E l u Z G V 4 L n t p Z G x l X 2 N h c G F j a X R 5 K C k s M T V 9 J n F 1 b 3 Q 7 L C Z x d W 9 0 O 1 N l Y 3 R p b 2 4 x L 3 N 0 Y X R p c 3 R p Y 3 M g K D U p L 0 F k Z G V k I E l u Z G V 4 L n t t b 3 Z l X 3 J l Y 2 9 f Y m x v Y 2 t l Z C g l K S w x N n 0 m c X V v d D s s J n F 1 b 3 Q 7 U 2 V j d G l v b j E v c 3 R h d G l z d G l j c y A o N S k v Q W R k Z W Q g S W 5 k Z X g u e 2 F s b F 9 y Z W N v X 2 J 1 c 3 k o J S k s M T d 9 J n F 1 b 3 Q 7 L C Z x d W 9 0 O 1 N l Y 3 R p b 2 4 x L 3 N 0 Y X R p c 3 R p Y 3 M g K D U p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1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G V y d m F s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x O D o y O C 4 0 M z A w M z E 2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M z A w M C 9 B Z G R l Z C B J b m R l e C 5 7 c G 9 y d G l v b l 9 N S U x E K C U p L D B 9 J n F 1 b 3 Q 7 L C Z x d W 9 0 O 1 N l Y 3 R p b 2 4 x L 2 l u d G V y d m F s M z A w M C 9 B Z G R l Z C B J b m R l e C 5 7 d G 9 0 Y W x f c H J l c G F y Z W Q o K S w x f S Z x d W 9 0 O y w m c X V v d D t T Z W N 0 a W 9 u M S 9 p b n R l c n Z h b D M w M D A v Q W R k Z W Q g S W 5 k Z X g u e 3 R v d G F s X 2 9 w Z X J h d G V k K C k s M n 0 m c X V v d D s s J n F 1 b 3 Q 7 U 2 V j d G l v b j E v a W 5 0 Z X J 2 Y W w z M D A w L 0 F k Z G V k I E l u Z G V 4 L n t 0 b 3 R h b F 9 y Z W N v d m V k K C k s M 3 0 m c X V v d D s s J n F 1 b 3 Q 7 U 2 V j d G l v b j E v a W 5 0 Z X J 2 Y W w z M D A w L 0 F k Z G V k I E l u Z G V 4 L n t 0 b 3 R h b F 9 k Z W N l Y X N l Z C g p L D R 9 J n F 1 b 3 Q 7 L C Z x d W 9 0 O 1 N l Y 3 R p b 2 4 x L 2 l u d G V y d m F s M z A w M C 9 B Z G R l Z C B J b m R l e C 5 7 d G 9 0 Y W x f c G F 0 a W V u d H M o K S w 1 f S Z x d W 9 0 O y w m c X V v d D t T Z W N 0 a W 9 u M S 9 p b n R l c n Z h b D M w M D A v Q W R k Z W Q g S W 5 k Z X g u e 2 l u d G V y d m F s X 3 B h d G l l b n R z K G h v d X J z K S w 2 f S Z x d W 9 0 O y w m c X V v d D t T Z W N 0 a W 9 u M S 9 p b n R l c n Z h b D M w M D A v Q W R k Z W Q g S W 5 k Z X g u e 2 Z y b 2 1 f d 2 F p d F 9 0 b 1 9 w c m V w K G h v d X J z K S w 3 f S Z x d W 9 0 O y w m c X V v d D t T Z W N 0 a W 9 u M S 9 p b n R l c n Z h b D M w M D A v Q W R k Z W Q g S W 5 k Z X g u e 2 Z y b 2 1 f c H J l c F 9 0 b 1 9 v c G V y K G h v d X J z K S w 4 f S Z x d W 9 0 O y w m c X V v d D t T Z W N 0 a W 9 u M S 9 p b n R l c n Z h b D M w M D A v Q W R k Z W Q g S W 5 k Z X g u e 2 Z y b 2 1 f d 2 F p d F 9 0 b 1 9 y Z W N v K G h v d X J z K S w 5 f S Z x d W 9 0 O y w m c X V v d D t T Z W N 0 a W 9 u M S 9 p b n R l c n Z h b D M w M D A v Q W R k Z W Q g S W 5 k Z X g u e 2 1 l Y W 5 f c H J l c F 9 0 a W 1 l X 2 R p c 3 R y K G h v d X J z K S w x M H 0 m c X V v d D s s J n F 1 b 3 Q 7 U 2 V j d G l v b j E v a W 5 0 Z X J 2 Y W w z M D A w L 0 F k Z G V k I E l u Z G V 4 L n t t Z W F u X 2 9 w Z X J f d G l t Z V 9 k a X N 0 c i h o b 3 V y c y k s M T F 9 J n F 1 b 3 Q 7 L C Z x d W 9 0 O 1 N l Y 3 R p b 2 4 x L 2 l u d G V y d m F s M z A w M C 9 B Z G R l Z C B J b m R l e C 5 7 b W V h b l 9 v c G V y X 3 J l Y 2 9 f Z G l z d H I o a G 9 1 c n M p L D E y f S Z x d W 9 0 O y w m c X V v d D t T Z W N 0 a W 9 u M S 9 p b n R l c n Z h b D M w M D A v Q W R k Z W Q g S W 5 k Z X g u e 2 9 w Z X J h d G l v b l 9 1 c 2 F n Z S g l K S w x M 3 0 m c X V v d D s s J n F 1 b 3 Q 7 U 2 V j d G l v b j E v a W 5 0 Z X J 2 Y W w z M D A w L 0 F k Z G V k I E l u Z G V 4 L n t h c n J f c X V l d W V f b G V u Z 3 R o K C k s M T R 9 J n F 1 b 3 Q 7 L C Z x d W 9 0 O 1 N l Y 3 R p b 2 4 x L 2 l u d G V y d m F s M z A w M C 9 B Z G R l Z C B J b m R l e C 5 7 a W R s Z V 9 j Y X B h Y 2 l 0 e S g p L D E 1 f S Z x d W 9 0 O y w m c X V v d D t T Z W N 0 a W 9 u M S 9 p b n R l c n Z h b D M w M D A v Q W R k Z W Q g S W 5 k Z X g u e 2 1 v d m V f c m V j b 1 9 i b G 9 j a 2 V k K C U p L D E 2 f S Z x d W 9 0 O y w m c X V v d D t T Z W N 0 a W 9 u M S 9 p b n R l c n Z h b D M w M D A v Q W R k Z W Q g S W 5 k Z X g u e 2 F s b F 9 y Z W N v X 2 J 1 c 3 k o J S k s M T d 9 J n F 1 b 3 Q 7 L C Z x d W 9 0 O 1 N l Y 3 R p b 2 4 x L 2 l u d G V y d m F s M z A w M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p b n R l c n Z h b D M w M D A v Q W R k Z W Q g S W 5 k Z X g u e 3 B v c n R p b 2 5 f T U l M R C g l K S w w f S Z x d W 9 0 O y w m c X V v d D t T Z W N 0 a W 9 u M S 9 p b n R l c n Z h b D M w M D A v Q W R k Z W Q g S W 5 k Z X g u e 3 R v d G F s X 3 B y Z X B h c m V k K C k s M X 0 m c X V v d D s s J n F 1 b 3 Q 7 U 2 V j d G l v b j E v a W 5 0 Z X J 2 Y W w z M D A w L 0 F k Z G V k I E l u Z G V 4 L n t 0 b 3 R h b F 9 v c G V y Y X R l Z C g p L D J 9 J n F 1 b 3 Q 7 L C Z x d W 9 0 O 1 N l Y 3 R p b 2 4 x L 2 l u d G V y d m F s M z A w M C 9 B Z G R l Z C B J b m R l e C 5 7 d G 9 0 Y W x f c m V j b 3 Z l Z C g p L D N 9 J n F 1 b 3 Q 7 L C Z x d W 9 0 O 1 N l Y 3 R p b 2 4 x L 2 l u d G V y d m F s M z A w M C 9 B Z G R l Z C B J b m R l e C 5 7 d G 9 0 Y W x f Z G V j Z W F z Z W Q o K S w 0 f S Z x d W 9 0 O y w m c X V v d D t T Z W N 0 a W 9 u M S 9 p b n R l c n Z h b D M w M D A v Q W R k Z W Q g S W 5 k Z X g u e 3 R v d G F s X 3 B h d G l l b n R z K C k s N X 0 m c X V v d D s s J n F 1 b 3 Q 7 U 2 V j d G l v b j E v a W 5 0 Z X J 2 Y W w z M D A w L 0 F k Z G V k I E l u Z G V 4 L n t p b n R l c n Z h b F 9 w Y X R p Z W 5 0 c y h o b 3 V y c y k s N n 0 m c X V v d D s s J n F 1 b 3 Q 7 U 2 V j d G l v b j E v a W 5 0 Z X J 2 Y W w z M D A w L 0 F k Z G V k I E l u Z G V 4 L n t m c m 9 t X 3 d h a X R f d G 9 f c H J l c C h o b 3 V y c y k s N 3 0 m c X V v d D s s J n F 1 b 3 Q 7 U 2 V j d G l v b j E v a W 5 0 Z X J 2 Y W w z M D A w L 0 F k Z G V k I E l u Z G V 4 L n t m c m 9 t X 3 B y Z X B f d G 9 f b 3 B l c i h o b 3 V y c y k s O H 0 m c X V v d D s s J n F 1 b 3 Q 7 U 2 V j d G l v b j E v a W 5 0 Z X J 2 Y W w z M D A w L 0 F k Z G V k I E l u Z G V 4 L n t m c m 9 t X 3 d h a X R f d G 9 f c m V j b y h o b 3 V y c y k s O X 0 m c X V v d D s s J n F 1 b 3 Q 7 U 2 V j d G l v b j E v a W 5 0 Z X J 2 Y W w z M D A w L 0 F k Z G V k I E l u Z G V 4 L n t t Z W F u X 3 B y Z X B f d G l t Z V 9 k a X N 0 c i h o b 3 V y c y k s M T B 9 J n F 1 b 3 Q 7 L C Z x d W 9 0 O 1 N l Y 3 R p b 2 4 x L 2 l u d G V y d m F s M z A w M C 9 B Z G R l Z C B J b m R l e C 5 7 b W V h b l 9 v c G V y X 3 R p b W V f Z G l z d H I o a G 9 1 c n M p L D E x f S Z x d W 9 0 O y w m c X V v d D t T Z W N 0 a W 9 u M S 9 p b n R l c n Z h b D M w M D A v Q W R k Z W Q g S W 5 k Z X g u e 2 1 l Y W 5 f b 3 B l c l 9 y Z W N v X 2 R p c 3 R y K G h v d X J z K S w x M n 0 m c X V v d D s s J n F 1 b 3 Q 7 U 2 V j d G l v b j E v a W 5 0 Z X J 2 Y W w z M D A w L 0 F k Z G V k I E l u Z G V 4 L n t v c G V y Y X R p b 2 5 f d X N h Z 2 U o J S k s M T N 9 J n F 1 b 3 Q 7 L C Z x d W 9 0 O 1 N l Y 3 R p b 2 4 x L 2 l u d G V y d m F s M z A w M C 9 B Z G R l Z C B J b m R l e C 5 7 Y X J y X 3 F 1 Z X V l X 2 x l b m d 0 a C g p L D E 0 f S Z x d W 9 0 O y w m c X V v d D t T Z W N 0 a W 9 u M S 9 p b n R l c n Z h b D M w M D A v Q W R k Z W Q g S W 5 k Z X g u e 2 l k b G V f Y 2 F w Y W N p d H k o K S w x N X 0 m c X V v d D s s J n F 1 b 3 Q 7 U 2 V j d G l v b j E v a W 5 0 Z X J 2 Y W w z M D A w L 0 F k Z G V k I E l u Z G V 4 L n t t b 3 Z l X 3 J l Y 2 9 f Y m x v Y 2 t l Z C g l K S w x N n 0 m c X V v d D s s J n F 1 b 3 Q 7 U 2 V j d G l v b j E v a W 5 0 Z X J 2 Y W w z M D A w L 0 F k Z G V k I E l u Z G V 4 L n t h b G x f c m V j b 1 9 i d X N 5 K C U p L D E 3 f S Z x d W 9 0 O y w m c X V v d D t T Z W N 0 a W 9 u M S 9 p b n R l c n Z h b D M w M D A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2 Y W w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z A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z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M w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I y O j I 3 L j M 4 M T E y N j F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N i k v Q W R k Z W Q g S W 5 k Z X g u e 3 B v c n R p b 2 5 f T U l M R C g l K S w w f S Z x d W 9 0 O y w m c X V v d D t T Z W N 0 a W 9 u M S 9 z d G F 0 a X N 0 a W N z I C g 2 K S 9 B Z G R l Z C B J b m R l e C 5 7 d G 9 0 Y W x f c H J l c G F y Z W Q o K S w x f S Z x d W 9 0 O y w m c X V v d D t T Z W N 0 a W 9 u M S 9 z d G F 0 a X N 0 a W N z I C g 2 K S 9 B Z G R l Z C B J b m R l e C 5 7 d G 9 0 Y W x f b 3 B l c m F 0 Z W Q o K S w y f S Z x d W 9 0 O y w m c X V v d D t T Z W N 0 a W 9 u M S 9 z d G F 0 a X N 0 a W N z I C g 2 K S 9 B Z G R l Z C B J b m R l e C 5 7 d G 9 0 Y W x f c m V j b 3 Z l Z C g p L D N 9 J n F 1 b 3 Q 7 L C Z x d W 9 0 O 1 N l Y 3 R p b 2 4 x L 3 N 0 Y X R p c 3 R p Y 3 M g K D Y p L 0 F k Z G V k I E l u Z G V 4 L n t 0 b 3 R h b F 9 k Z W N l Y X N l Z C g p L D R 9 J n F 1 b 3 Q 7 L C Z x d W 9 0 O 1 N l Y 3 R p b 2 4 x L 3 N 0 Y X R p c 3 R p Y 3 M g K D Y p L 0 F k Z G V k I E l u Z G V 4 L n t 0 b 3 R h b F 9 w Y X R p Z W 5 0 c y g p L D V 9 J n F 1 b 3 Q 7 L C Z x d W 9 0 O 1 N l Y 3 R p b 2 4 x L 3 N 0 Y X R p c 3 R p Y 3 M g K D Y p L 0 F k Z G V k I E l u Z G V 4 L n t p b n R l c n Z h b F 9 w Y X R p Z W 5 0 c y h o b 3 V y c y k s N n 0 m c X V v d D s s J n F 1 b 3 Q 7 U 2 V j d G l v b j E v c 3 R h d G l z d G l j c y A o N i k v Q W R k Z W Q g S W 5 k Z X g u e 2 Z y b 2 1 f d 2 F p d F 9 0 b 1 9 w c m V w K G h v d X J z K S w 3 f S Z x d W 9 0 O y w m c X V v d D t T Z W N 0 a W 9 u M S 9 z d G F 0 a X N 0 a W N z I C g 2 K S 9 B Z G R l Z C B J b m R l e C 5 7 Z n J v b V 9 w c m V w X 3 R v X 2 9 w Z X I o a G 9 1 c n M p L D h 9 J n F 1 b 3 Q 7 L C Z x d W 9 0 O 1 N l Y 3 R p b 2 4 x L 3 N 0 Y X R p c 3 R p Y 3 M g K D Y p L 0 F k Z G V k I E l u Z G V 4 L n t m c m 9 t X 3 d h a X R f d G 9 f c m V j b y h o b 3 V y c y k s O X 0 m c X V v d D s s J n F 1 b 3 Q 7 U 2 V j d G l v b j E v c 3 R h d G l z d G l j c y A o N i k v Q W R k Z W Q g S W 5 k Z X g u e 2 1 l Y W 5 f c H J l c F 9 0 a W 1 l X 2 R p c 3 R y K G h v d X J z K S w x M H 0 m c X V v d D s s J n F 1 b 3 Q 7 U 2 V j d G l v b j E v c 3 R h d G l z d G l j c y A o N i k v Q W R k Z W Q g S W 5 k Z X g u e 2 1 l Y W 5 f b 3 B l c l 9 0 a W 1 l X 2 R p c 3 R y K G h v d X J z K S w x M X 0 m c X V v d D s s J n F 1 b 3 Q 7 U 2 V j d G l v b j E v c 3 R h d G l z d G l j c y A o N i k v Q W R k Z W Q g S W 5 k Z X g u e 2 1 l Y W 5 f b 3 B l c l 9 y Z W N v X 2 R p c 3 R y K G h v d X J z K S w x M n 0 m c X V v d D s s J n F 1 b 3 Q 7 U 2 V j d G l v b j E v c 3 R h d G l z d G l j c y A o N i k v Q W R k Z W Q g S W 5 k Z X g u e 2 9 w Z X J h d G l v b l 9 1 c 2 F n Z S g l K S w x M 3 0 m c X V v d D s s J n F 1 b 3 Q 7 U 2 V j d G l v b j E v c 3 R h d G l z d G l j c y A o N i k v Q W R k Z W Q g S W 5 k Z X g u e 2 F y c l 9 x d W V 1 Z V 9 s Z W 5 n d G g o K S w x N H 0 m c X V v d D s s J n F 1 b 3 Q 7 U 2 V j d G l v b j E v c 3 R h d G l z d G l j c y A o N i k v Q W R k Z W Q g S W 5 k Z X g u e 2 l k b G V f Y 2 F w Y W N p d H k o K S w x N X 0 m c X V v d D s s J n F 1 b 3 Q 7 U 2 V j d G l v b j E v c 3 R h d G l z d G l j c y A o N i k v Q W R k Z W Q g S W 5 k Z X g u e 2 1 v d m V f c m V j b 1 9 i b G 9 j a 2 V k K C U p L D E 2 f S Z x d W 9 0 O y w m c X V v d D t T Z W N 0 a W 9 u M S 9 z d G F 0 a X N 0 a W N z I C g 2 K S 9 B Z G R l Z C B J b m R l e C 5 7 Y W x s X 3 J l Y 2 9 f Y n V z e S g l K S w x N 3 0 m c X V v d D s s J n F 1 b 3 Q 7 U 2 V j d G l v b j E v c 3 R h d G l z d G l j c y A o N i k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3 R h d G l z d G l j c y A o N i k v Q W R k Z W Q g S W 5 k Z X g u e 3 B v c n R p b 2 5 f T U l M R C g l K S w w f S Z x d W 9 0 O y w m c X V v d D t T Z W N 0 a W 9 u M S 9 z d G F 0 a X N 0 a W N z I C g 2 K S 9 B Z G R l Z C B J b m R l e C 5 7 d G 9 0 Y W x f c H J l c G F y Z W Q o K S w x f S Z x d W 9 0 O y w m c X V v d D t T Z W N 0 a W 9 u M S 9 z d G F 0 a X N 0 a W N z I C g 2 K S 9 B Z G R l Z C B J b m R l e C 5 7 d G 9 0 Y W x f b 3 B l c m F 0 Z W Q o K S w y f S Z x d W 9 0 O y w m c X V v d D t T Z W N 0 a W 9 u M S 9 z d G F 0 a X N 0 a W N z I C g 2 K S 9 B Z G R l Z C B J b m R l e C 5 7 d G 9 0 Y W x f c m V j b 3 Z l Z C g p L D N 9 J n F 1 b 3 Q 7 L C Z x d W 9 0 O 1 N l Y 3 R p b 2 4 x L 3 N 0 Y X R p c 3 R p Y 3 M g K D Y p L 0 F k Z G V k I E l u Z G V 4 L n t 0 b 3 R h b F 9 k Z W N l Y X N l Z C g p L D R 9 J n F 1 b 3 Q 7 L C Z x d W 9 0 O 1 N l Y 3 R p b 2 4 x L 3 N 0 Y X R p c 3 R p Y 3 M g K D Y p L 0 F k Z G V k I E l u Z G V 4 L n t 0 b 3 R h b F 9 w Y X R p Z W 5 0 c y g p L D V 9 J n F 1 b 3 Q 7 L C Z x d W 9 0 O 1 N l Y 3 R p b 2 4 x L 3 N 0 Y X R p c 3 R p Y 3 M g K D Y p L 0 F k Z G V k I E l u Z G V 4 L n t p b n R l c n Z h b F 9 w Y X R p Z W 5 0 c y h o b 3 V y c y k s N n 0 m c X V v d D s s J n F 1 b 3 Q 7 U 2 V j d G l v b j E v c 3 R h d G l z d G l j c y A o N i k v Q W R k Z W Q g S W 5 k Z X g u e 2 Z y b 2 1 f d 2 F p d F 9 0 b 1 9 w c m V w K G h v d X J z K S w 3 f S Z x d W 9 0 O y w m c X V v d D t T Z W N 0 a W 9 u M S 9 z d G F 0 a X N 0 a W N z I C g 2 K S 9 B Z G R l Z C B J b m R l e C 5 7 Z n J v b V 9 w c m V w X 3 R v X 2 9 w Z X I o a G 9 1 c n M p L D h 9 J n F 1 b 3 Q 7 L C Z x d W 9 0 O 1 N l Y 3 R p b 2 4 x L 3 N 0 Y X R p c 3 R p Y 3 M g K D Y p L 0 F k Z G V k I E l u Z G V 4 L n t m c m 9 t X 3 d h a X R f d G 9 f c m V j b y h o b 3 V y c y k s O X 0 m c X V v d D s s J n F 1 b 3 Q 7 U 2 V j d G l v b j E v c 3 R h d G l z d G l j c y A o N i k v Q W R k Z W Q g S W 5 k Z X g u e 2 1 l Y W 5 f c H J l c F 9 0 a W 1 l X 2 R p c 3 R y K G h v d X J z K S w x M H 0 m c X V v d D s s J n F 1 b 3 Q 7 U 2 V j d G l v b j E v c 3 R h d G l z d G l j c y A o N i k v Q W R k Z W Q g S W 5 k Z X g u e 2 1 l Y W 5 f b 3 B l c l 9 0 a W 1 l X 2 R p c 3 R y K G h v d X J z K S w x M X 0 m c X V v d D s s J n F 1 b 3 Q 7 U 2 V j d G l v b j E v c 3 R h d G l z d G l j c y A o N i k v Q W R k Z W Q g S W 5 k Z X g u e 2 1 l Y W 5 f b 3 B l c l 9 y Z W N v X 2 R p c 3 R y K G h v d X J z K S w x M n 0 m c X V v d D s s J n F 1 b 3 Q 7 U 2 V j d G l v b j E v c 3 R h d G l z d G l j c y A o N i k v Q W R k Z W Q g S W 5 k Z X g u e 2 9 w Z X J h d G l v b l 9 1 c 2 F n Z S g l K S w x M 3 0 m c X V v d D s s J n F 1 b 3 Q 7 U 2 V j d G l v b j E v c 3 R h d G l z d G l j c y A o N i k v Q W R k Z W Q g S W 5 k Z X g u e 2 F y c l 9 x d W V 1 Z V 9 s Z W 5 n d G g o K S w x N H 0 m c X V v d D s s J n F 1 b 3 Q 7 U 2 V j d G l v b j E v c 3 R h d G l z d G l j c y A o N i k v Q W R k Z W Q g S W 5 k Z X g u e 2 l k b G V f Y 2 F w Y W N p d H k o K S w x N X 0 m c X V v d D s s J n F 1 b 3 Q 7 U 2 V j d G l v b j E v c 3 R h d G l z d G l j c y A o N i k v Q W R k Z W Q g S W 5 k Z X g u e 2 1 v d m V f c m V j b 1 9 i b G 9 j a 2 V k K C U p L D E 2 f S Z x d W 9 0 O y w m c X V v d D t T Z W N 0 a W 9 u M S 9 z d G F 0 a X N 0 a W N z I C g 2 K S 9 B Z G R l Z C B J b m R l e C 5 7 Y W x s X 3 J l Y 2 9 f Y n V z e S g l K S w x N 3 0 m c X V v d D s s J n F 1 b 3 Q 7 U 2 V j d G l v b j E v c 3 R h d G l z d G l j c y A o N i k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2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Y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Q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u d G V y d m F s N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y M j o 1 M y 4 x O T c w O D k 2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N D A w M C 9 D a G F u Z 2 V k I F R 5 c G U u e 3 B v c n R p b 2 5 f T U l M R C g l K S w w f S Z x d W 9 0 O y w m c X V v d D t T Z W N 0 a W 9 u M S 9 p b n R l c n Z h b D Q w M D A v Q 2 h h b m d l Z C B U e X B l L n t 0 b 3 R h b F 9 w c m V w Y X J l Z C g p L D F 9 J n F 1 b 3 Q 7 L C Z x d W 9 0 O 1 N l Y 3 R p b 2 4 x L 2 l u d G V y d m F s N D A w M C 9 D a G F u Z 2 V k I F R 5 c G U u e 3 R v d G F s X 2 9 w Z X J h d G V k K C k s M n 0 m c X V v d D s s J n F 1 b 3 Q 7 U 2 V j d G l v b j E v a W 5 0 Z X J 2 Y W w 0 M D A w L 0 N o Y W 5 n Z W Q g V H l w Z S 5 7 d G 9 0 Y W x f c m V j b 3 Z l Z C g p L D N 9 J n F 1 b 3 Q 7 L C Z x d W 9 0 O 1 N l Y 3 R p b 2 4 x L 2 l u d G V y d m F s N D A w M C 9 D a G F u Z 2 V k I F R 5 c G U u e 3 R v d G F s X 2 R l Y 2 V h c 2 V k K C k s N H 0 m c X V v d D s s J n F 1 b 3 Q 7 U 2 V j d G l v b j E v a W 5 0 Z X J 2 Y W w 0 M D A w L 0 N o Y W 5 n Z W Q g V H l w Z S 5 7 d G 9 0 Y W x f c G F 0 a W V u d H M o K S w 1 f S Z x d W 9 0 O y w m c X V v d D t T Z W N 0 a W 9 u M S 9 p b n R l c n Z h b D Q w M D A v Q 2 h h b m d l Z C B U e X B l L n t p b n R l c n Z h b F 9 w Y X R p Z W 5 0 c y h o b 3 V y c y k s N n 0 m c X V v d D s s J n F 1 b 3 Q 7 U 2 V j d G l v b j E v a W 5 0 Z X J 2 Y W w 0 M D A w L 0 N o Y W 5 n Z W Q g V H l w Z S 5 7 Z n J v b V 9 3 Y W l 0 X 3 R v X 3 B y Z X A o a G 9 1 c n M p L D d 9 J n F 1 b 3 Q 7 L C Z x d W 9 0 O 1 N l Y 3 R p b 2 4 x L 2 l u d G V y d m F s N D A w M C 9 D a G F u Z 2 V k I F R 5 c G U u e 2 Z y b 2 1 f c H J l c F 9 0 b 1 9 v c G V y K G h v d X J z K S w 4 f S Z x d W 9 0 O y w m c X V v d D t T Z W N 0 a W 9 u M S 9 p b n R l c n Z h b D Q w M D A v Q 2 h h b m d l Z C B U e X B l L n t m c m 9 t X 3 d h a X R f d G 9 f c m V j b y h o b 3 V y c y k s O X 0 m c X V v d D s s J n F 1 b 3 Q 7 U 2 V j d G l v b j E v a W 5 0 Z X J 2 Y W w 0 M D A w L 0 N o Y W 5 n Z W Q g V H l w Z S 5 7 b W V h b l 9 w c m V w X 3 R p b W V f Z G l z d H I o a G 9 1 c n M p L D E w f S Z x d W 9 0 O y w m c X V v d D t T Z W N 0 a W 9 u M S 9 p b n R l c n Z h b D Q w M D A v Q 2 h h b m d l Z C B U e X B l L n t t Z W F u X 2 9 w Z X J f d G l t Z V 9 k a X N 0 c i h o b 3 V y c y k s M T F 9 J n F 1 b 3 Q 7 L C Z x d W 9 0 O 1 N l Y 3 R p b 2 4 x L 2 l u d G V y d m F s N D A w M C 9 D a G F u Z 2 V k I F R 5 c G U u e 2 1 l Y W 5 f b 3 B l c l 9 y Z W N v X 2 R p c 3 R y K G h v d X J z K S w x M n 0 m c X V v d D s s J n F 1 b 3 Q 7 U 2 V j d G l v b j E v a W 5 0 Z X J 2 Y W w 0 M D A w L 0 N o Y W 5 n Z W Q g V H l w Z S 5 7 b 3 B l c m F 0 a W 9 u X 3 V z Y W d l K C U p L D E z f S Z x d W 9 0 O y w m c X V v d D t T Z W N 0 a W 9 u M S 9 p b n R l c n Z h b D Q w M D A v Q 2 h h b m d l Z C B U e X B l L n t h c n J f c X V l d W V f b G V u Z 3 R o K C k s M T R 9 J n F 1 b 3 Q 7 L C Z x d W 9 0 O 1 N l Y 3 R p b 2 4 x L 2 l u d G V y d m F s N D A w M C 9 D a G F u Z 2 V k I F R 5 c G U u e 2 l k b G V f Y 2 F w Y W N p d H k o K S w x N X 0 m c X V v d D s s J n F 1 b 3 Q 7 U 2 V j d G l v b j E v a W 5 0 Z X J 2 Y W w 0 M D A w L 0 N o Y W 5 n Z W Q g V H l w Z S 5 7 b W 9 2 Z V 9 y Z W N v X 2 J s b 2 N r Z W Q o J S k s M T Z 9 J n F 1 b 3 Q 7 L C Z x d W 9 0 O 1 N l Y 3 R p b 2 4 x L 2 l u d G V y d m F s N D A w M C 9 D a G F u Z 2 V k I F R 5 c G U u e 2 F s b F 9 y Z W N v X 2 J 1 c 3 k o J S k s M T d 9 J n F 1 b 3 Q 7 L C Z x d W 9 0 O 1 N l Y 3 R p b 2 4 x L 2 l u d G V y d m F s N D A w M C 9 D a G F u Z 2 V k I F R 5 c G U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W 5 0 Z X J 2 Y W w 0 M D A w L 0 N o Y W 5 n Z W Q g V H l w Z S 5 7 c G 9 y d G l v b l 9 N S U x E K C U p L D B 9 J n F 1 b 3 Q 7 L C Z x d W 9 0 O 1 N l Y 3 R p b 2 4 x L 2 l u d G V y d m F s N D A w M C 9 D a G F u Z 2 V k I F R 5 c G U u e 3 R v d G F s X 3 B y Z X B h c m V k K C k s M X 0 m c X V v d D s s J n F 1 b 3 Q 7 U 2 V j d G l v b j E v a W 5 0 Z X J 2 Y W w 0 M D A w L 0 N o Y W 5 n Z W Q g V H l w Z S 5 7 d G 9 0 Y W x f b 3 B l c m F 0 Z W Q o K S w y f S Z x d W 9 0 O y w m c X V v d D t T Z W N 0 a W 9 u M S 9 p b n R l c n Z h b D Q w M D A v Q 2 h h b m d l Z C B U e X B l L n t 0 b 3 R h b F 9 y Z W N v d m V k K C k s M 3 0 m c X V v d D s s J n F 1 b 3 Q 7 U 2 V j d G l v b j E v a W 5 0 Z X J 2 Y W w 0 M D A w L 0 N o Y W 5 n Z W Q g V H l w Z S 5 7 d G 9 0 Y W x f Z G V j Z W F z Z W Q o K S w 0 f S Z x d W 9 0 O y w m c X V v d D t T Z W N 0 a W 9 u M S 9 p b n R l c n Z h b D Q w M D A v Q 2 h h b m d l Z C B U e X B l L n t 0 b 3 R h b F 9 w Y X R p Z W 5 0 c y g p L D V 9 J n F 1 b 3 Q 7 L C Z x d W 9 0 O 1 N l Y 3 R p b 2 4 x L 2 l u d G V y d m F s N D A w M C 9 D a G F u Z 2 V k I F R 5 c G U u e 2 l u d G V y d m F s X 3 B h d G l l b n R z K G h v d X J z K S w 2 f S Z x d W 9 0 O y w m c X V v d D t T Z W N 0 a W 9 u M S 9 p b n R l c n Z h b D Q w M D A v Q 2 h h b m d l Z C B U e X B l L n t m c m 9 t X 3 d h a X R f d G 9 f c H J l c C h o b 3 V y c y k s N 3 0 m c X V v d D s s J n F 1 b 3 Q 7 U 2 V j d G l v b j E v a W 5 0 Z X J 2 Y W w 0 M D A w L 0 N o Y W 5 n Z W Q g V H l w Z S 5 7 Z n J v b V 9 w c m V w X 3 R v X 2 9 w Z X I o a G 9 1 c n M p L D h 9 J n F 1 b 3 Q 7 L C Z x d W 9 0 O 1 N l Y 3 R p b 2 4 x L 2 l u d G V y d m F s N D A w M C 9 D a G F u Z 2 V k I F R 5 c G U u e 2 Z y b 2 1 f d 2 F p d F 9 0 b 1 9 y Z W N v K G h v d X J z K S w 5 f S Z x d W 9 0 O y w m c X V v d D t T Z W N 0 a W 9 u M S 9 p b n R l c n Z h b D Q w M D A v Q 2 h h b m d l Z C B U e X B l L n t t Z W F u X 3 B y Z X B f d G l t Z V 9 k a X N 0 c i h o b 3 V y c y k s M T B 9 J n F 1 b 3 Q 7 L C Z x d W 9 0 O 1 N l Y 3 R p b 2 4 x L 2 l u d G V y d m F s N D A w M C 9 D a G F u Z 2 V k I F R 5 c G U u e 2 1 l Y W 5 f b 3 B l c l 9 0 a W 1 l X 2 R p c 3 R y K G h v d X J z K S w x M X 0 m c X V v d D s s J n F 1 b 3 Q 7 U 2 V j d G l v b j E v a W 5 0 Z X J 2 Y W w 0 M D A w L 0 N o Y W 5 n Z W Q g V H l w Z S 5 7 b W V h b l 9 v c G V y X 3 J l Y 2 9 f Z G l z d H I o a G 9 1 c n M p L D E y f S Z x d W 9 0 O y w m c X V v d D t T Z W N 0 a W 9 u M S 9 p b n R l c n Z h b D Q w M D A v Q 2 h h b m d l Z C B U e X B l L n t v c G V y Y X R p b 2 5 f d X N h Z 2 U o J S k s M T N 9 J n F 1 b 3 Q 7 L C Z x d W 9 0 O 1 N l Y 3 R p b 2 4 x L 2 l u d G V y d m F s N D A w M C 9 D a G F u Z 2 V k I F R 5 c G U u e 2 F y c l 9 x d W V 1 Z V 9 s Z W 5 n d G g o K S w x N H 0 m c X V v d D s s J n F 1 b 3 Q 7 U 2 V j d G l v b j E v a W 5 0 Z X J 2 Y W w 0 M D A w L 0 N o Y W 5 n Z W Q g V H l w Z S 5 7 a W R s Z V 9 j Y X B h Y 2 l 0 e S g p L D E 1 f S Z x d W 9 0 O y w m c X V v d D t T Z W N 0 a W 9 u M S 9 p b n R l c n Z h b D Q w M D A v Q 2 h h b m d l Z C B U e X B l L n t t b 3 Z l X 3 J l Y 2 9 f Y m x v Y 2 t l Z C g l K S w x N n 0 m c X V v d D s s J n F 1 b 3 Q 7 U 2 V j d G l v b j E v a W 5 0 Z X J 2 Y W w 0 M D A w L 0 N o Y W 5 n Z W Q g V H l w Z S 5 7 Y W x s X 3 J l Y 2 9 f Y n V z e S g l K S w x N 3 0 m c X V v d D s s J n F 1 b 3 Q 7 U 2 V j d G l v b j E v a W 5 0 Z X J 2 Y W w 0 M D A w L 0 N o Y W 5 n Z W Q g V H l w Z S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Z h b D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0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u Z X J 2 Y W w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I 0 O j U 2 L j k w N z A z M T B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u Z X J 2 Y W w 1 M D A w L 0 F k Z G V k I E l u Z G V 4 L n t w b 3 J 0 a W 9 u X 0 1 J T E Q o J S k s M H 0 m c X V v d D s s J n F 1 b 3 Q 7 U 2 V j d G l v b j E v a X R u Z X J 2 Y W w 1 M D A w L 0 F k Z G V k I E l u Z G V 4 L n t 0 b 3 R h b F 9 w c m V w Y X J l Z C g p L D F 9 J n F 1 b 3 Q 7 L C Z x d W 9 0 O 1 N l Y 3 R p b 2 4 x L 2 l 0 b m V y d m F s N T A w M C 9 B Z G R l Z C B J b m R l e C 5 7 d G 9 0 Y W x f b 3 B l c m F 0 Z W Q o K S w y f S Z x d W 9 0 O y w m c X V v d D t T Z W N 0 a W 9 u M S 9 p d G 5 l c n Z h b D U w M D A v Q W R k Z W Q g S W 5 k Z X g u e 3 R v d G F s X 3 J l Y 2 9 2 Z W Q o K S w z f S Z x d W 9 0 O y w m c X V v d D t T Z W N 0 a W 9 u M S 9 p d G 5 l c n Z h b D U w M D A v Q W R k Z W Q g S W 5 k Z X g u e 3 R v d G F s X 2 R l Y 2 V h c 2 V k K C k s N H 0 m c X V v d D s s J n F 1 b 3 Q 7 U 2 V j d G l v b j E v a X R u Z X J 2 Y W w 1 M D A w L 0 F k Z G V k I E l u Z G V 4 L n t 0 b 3 R h b F 9 w Y X R p Z W 5 0 c y g p L D V 9 J n F 1 b 3 Q 7 L C Z x d W 9 0 O 1 N l Y 3 R p b 2 4 x L 2 l 0 b m V y d m F s N T A w M C 9 B Z G R l Z C B J b m R l e C 5 7 a W 5 0 Z X J 2 Y W x f c G F 0 a W V u d H M o a G 9 1 c n M p L D Z 9 J n F 1 b 3 Q 7 L C Z x d W 9 0 O 1 N l Y 3 R p b 2 4 x L 2 l 0 b m V y d m F s N T A w M C 9 B Z G R l Z C B J b m R l e C 5 7 Z n J v b V 9 3 Y W l 0 X 3 R v X 3 B y Z X A o a G 9 1 c n M p L D d 9 J n F 1 b 3 Q 7 L C Z x d W 9 0 O 1 N l Y 3 R p b 2 4 x L 2 l 0 b m V y d m F s N T A w M C 9 B Z G R l Z C B J b m R l e C 5 7 Z n J v b V 9 w c m V w X 3 R v X 2 9 w Z X I o a G 9 1 c n M p L D h 9 J n F 1 b 3 Q 7 L C Z x d W 9 0 O 1 N l Y 3 R p b 2 4 x L 2 l 0 b m V y d m F s N T A w M C 9 B Z G R l Z C B J b m R l e C 5 7 Z n J v b V 9 3 Y W l 0 X 3 R v X 3 J l Y 2 8 o a G 9 1 c n M p L D l 9 J n F 1 b 3 Q 7 L C Z x d W 9 0 O 1 N l Y 3 R p b 2 4 x L 2 l 0 b m V y d m F s N T A w M C 9 B Z G R l Z C B J b m R l e C 5 7 b W V h b l 9 w c m V w X 3 R p b W V f Z G l z d H I o a G 9 1 c n M p L D E w f S Z x d W 9 0 O y w m c X V v d D t T Z W N 0 a W 9 u M S 9 p d G 5 l c n Z h b D U w M D A v Q W R k Z W Q g S W 5 k Z X g u e 2 1 l Y W 5 f b 3 B l c l 9 0 a W 1 l X 2 R p c 3 R y K G h v d X J z K S w x M X 0 m c X V v d D s s J n F 1 b 3 Q 7 U 2 V j d G l v b j E v a X R u Z X J 2 Y W w 1 M D A w L 0 F k Z G V k I E l u Z G V 4 L n t t Z W F u X 2 9 w Z X J f c m V j b 1 9 k a X N 0 c i h o b 3 V y c y k s M T J 9 J n F 1 b 3 Q 7 L C Z x d W 9 0 O 1 N l Y 3 R p b 2 4 x L 2 l 0 b m V y d m F s N T A w M C 9 B Z G R l Z C B J b m R l e C 5 7 b 3 B l c m F 0 a W 9 u X 3 V z Y W d l K C U p L D E z f S Z x d W 9 0 O y w m c X V v d D t T Z W N 0 a W 9 u M S 9 p d G 5 l c n Z h b D U w M D A v Q W R k Z W Q g S W 5 k Z X g u e 2 F y c l 9 x d W V 1 Z V 9 s Z W 5 n d G g o K S w x N H 0 m c X V v d D s s J n F 1 b 3 Q 7 U 2 V j d G l v b j E v a X R u Z X J 2 Y W w 1 M D A w L 0 F k Z G V k I E l u Z G V 4 L n t p Z G x l X 2 N h c G F j a X R 5 K C k s M T V 9 J n F 1 b 3 Q 7 L C Z x d W 9 0 O 1 N l Y 3 R p b 2 4 x L 2 l 0 b m V y d m F s N T A w M C 9 B Z G R l Z C B J b m R l e C 5 7 b W 9 2 Z V 9 y Z W N v X 2 J s b 2 N r Z W Q o J S k s M T Z 9 J n F 1 b 3 Q 7 L C Z x d W 9 0 O 1 N l Y 3 R p b 2 4 x L 2 l 0 b m V y d m F s N T A w M C 9 B Z G R l Z C B J b m R l e C 5 7 Y W x s X 3 J l Y 2 9 f Y n V z e S g l K S w x N 3 0 m c X V v d D s s J n F 1 b 3 Q 7 U 2 V j d G l v b j E v a X R u Z X J 2 Y W w 1 M D A w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0 b m V y d m F s N T A w M C 9 B Z G R l Z C B J b m R l e C 5 7 c G 9 y d G l v b l 9 N S U x E K C U p L D B 9 J n F 1 b 3 Q 7 L C Z x d W 9 0 O 1 N l Y 3 R p b 2 4 x L 2 l 0 b m V y d m F s N T A w M C 9 B Z G R l Z C B J b m R l e C 5 7 d G 9 0 Y W x f c H J l c G F y Z W Q o K S w x f S Z x d W 9 0 O y w m c X V v d D t T Z W N 0 a W 9 u M S 9 p d G 5 l c n Z h b D U w M D A v Q W R k Z W Q g S W 5 k Z X g u e 3 R v d G F s X 2 9 w Z X J h d G V k K C k s M n 0 m c X V v d D s s J n F 1 b 3 Q 7 U 2 V j d G l v b j E v a X R u Z X J 2 Y W w 1 M D A w L 0 F k Z G V k I E l u Z G V 4 L n t 0 b 3 R h b F 9 y Z W N v d m V k K C k s M 3 0 m c X V v d D s s J n F 1 b 3 Q 7 U 2 V j d G l v b j E v a X R u Z X J 2 Y W w 1 M D A w L 0 F k Z G V k I E l u Z G V 4 L n t 0 b 3 R h b F 9 k Z W N l Y X N l Z C g p L D R 9 J n F 1 b 3 Q 7 L C Z x d W 9 0 O 1 N l Y 3 R p b 2 4 x L 2 l 0 b m V y d m F s N T A w M C 9 B Z G R l Z C B J b m R l e C 5 7 d G 9 0 Y W x f c G F 0 a W V u d H M o K S w 1 f S Z x d W 9 0 O y w m c X V v d D t T Z W N 0 a W 9 u M S 9 p d G 5 l c n Z h b D U w M D A v Q W R k Z W Q g S W 5 k Z X g u e 2 l u d G V y d m F s X 3 B h d G l l b n R z K G h v d X J z K S w 2 f S Z x d W 9 0 O y w m c X V v d D t T Z W N 0 a W 9 u M S 9 p d G 5 l c n Z h b D U w M D A v Q W R k Z W Q g S W 5 k Z X g u e 2 Z y b 2 1 f d 2 F p d F 9 0 b 1 9 w c m V w K G h v d X J z K S w 3 f S Z x d W 9 0 O y w m c X V v d D t T Z W N 0 a W 9 u M S 9 p d G 5 l c n Z h b D U w M D A v Q W R k Z W Q g S W 5 k Z X g u e 2 Z y b 2 1 f c H J l c F 9 0 b 1 9 v c G V y K G h v d X J z K S w 4 f S Z x d W 9 0 O y w m c X V v d D t T Z W N 0 a W 9 u M S 9 p d G 5 l c n Z h b D U w M D A v Q W R k Z W Q g S W 5 k Z X g u e 2 Z y b 2 1 f d 2 F p d F 9 0 b 1 9 y Z W N v K G h v d X J z K S w 5 f S Z x d W 9 0 O y w m c X V v d D t T Z W N 0 a W 9 u M S 9 p d G 5 l c n Z h b D U w M D A v Q W R k Z W Q g S W 5 k Z X g u e 2 1 l Y W 5 f c H J l c F 9 0 a W 1 l X 2 R p c 3 R y K G h v d X J z K S w x M H 0 m c X V v d D s s J n F 1 b 3 Q 7 U 2 V j d G l v b j E v a X R u Z X J 2 Y W w 1 M D A w L 0 F k Z G V k I E l u Z G V 4 L n t t Z W F u X 2 9 w Z X J f d G l t Z V 9 k a X N 0 c i h o b 3 V y c y k s M T F 9 J n F 1 b 3 Q 7 L C Z x d W 9 0 O 1 N l Y 3 R p b 2 4 x L 2 l 0 b m V y d m F s N T A w M C 9 B Z G R l Z C B J b m R l e C 5 7 b W V h b l 9 v c G V y X 3 J l Y 2 9 f Z G l z d H I o a G 9 1 c n M p L D E y f S Z x d W 9 0 O y w m c X V v d D t T Z W N 0 a W 9 u M S 9 p d G 5 l c n Z h b D U w M D A v Q W R k Z W Q g S W 5 k Z X g u e 2 9 w Z X J h d G l v b l 9 1 c 2 F n Z S g l K S w x M 3 0 m c X V v d D s s J n F 1 b 3 Q 7 U 2 V j d G l v b j E v a X R u Z X J 2 Y W w 1 M D A w L 0 F k Z G V k I E l u Z G V 4 L n t h c n J f c X V l d W V f b G V u Z 3 R o K C k s M T R 9 J n F 1 b 3 Q 7 L C Z x d W 9 0 O 1 N l Y 3 R p b 2 4 x L 2 l 0 b m V y d m F s N T A w M C 9 B Z G R l Z C B J b m R l e C 5 7 a W R s Z V 9 j Y X B h Y 2 l 0 e S g p L D E 1 f S Z x d W 9 0 O y w m c X V v d D t T Z W N 0 a W 9 u M S 9 p d G 5 l c n Z h b D U w M D A v Q W R k Z W Q g S W 5 k Z X g u e 2 1 v d m V f c m V j b 1 9 i b G 9 j a 2 V k K C U p L D E 2 f S Z x d W 9 0 O y w m c X V v d D t T Z W N 0 a W 9 u M S 9 p d G 5 l c n Z h b D U w M D A v Q W R k Z W Q g S W 5 k Z X g u e 2 F s b F 9 y Z W N v X 2 J 1 c 3 k o J S k s M T d 9 J n F 1 b 3 Q 7 L C Z x d W 9 0 O 1 N l Y 3 R p b 2 4 x L 2 l 0 b m V y d m F s N T A w M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G 5 l c n Z h b D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u Z X J 2 Y W w 1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u Z X J 2 Y W w 1 M D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u Z X J 2 Y W w 1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b m V y d m F s N T A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5 l c n Z h b D U w M D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W 5 0 Z X J 2 Y W w 1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M x O j I w L j Q 5 M T E w O D h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2 Y W w 1 M D A w I C g y K S 9 D a G F u Z 2 V k I F R 5 c G U u e 3 B v c n R p b 2 5 f T U l M R C g l K S w w f S Z x d W 9 0 O y w m c X V v d D t T Z W N 0 a W 9 u M S 9 p b n R l c n Z h b D U w M D A g K D I p L 0 N o Y W 5 n Z W Q g V H l w Z S 5 7 d G 9 0 Y W x f c H J l c G F y Z W Q o K S w x f S Z x d W 9 0 O y w m c X V v d D t T Z W N 0 a W 9 u M S 9 p b n R l c n Z h b D U w M D A g K D I p L 0 N o Y W 5 n Z W Q g V H l w Z S 5 7 d G 9 0 Y W x f b 3 B l c m F 0 Z W Q o K S w y f S Z x d W 9 0 O y w m c X V v d D t T Z W N 0 a W 9 u M S 9 p b n R l c n Z h b D U w M D A g K D I p L 0 N o Y W 5 n Z W Q g V H l w Z S 5 7 d G 9 0 Y W x f c m V j b 3 Z l Z C g p L D N 9 J n F 1 b 3 Q 7 L C Z x d W 9 0 O 1 N l Y 3 R p b 2 4 x L 2 l u d G V y d m F s N T A w M C A o M i k v Q 2 h h b m d l Z C B U e X B l L n t 0 b 3 R h b F 9 k Z W N l Y X N l Z C g p L D R 9 J n F 1 b 3 Q 7 L C Z x d W 9 0 O 1 N l Y 3 R p b 2 4 x L 2 l u d G V y d m F s N T A w M C A o M i k v Q 2 h h b m d l Z C B U e X B l L n t 0 b 3 R h b F 9 w Y X R p Z W 5 0 c y g p L D V 9 J n F 1 b 3 Q 7 L C Z x d W 9 0 O 1 N l Y 3 R p b 2 4 x L 2 l u d G V y d m F s N T A w M C A o M i k v Q 2 h h b m d l Z C B U e X B l L n t p b n R l c n Z h b F 9 w Y X R p Z W 5 0 c y h o b 3 V y c y k s N n 0 m c X V v d D s s J n F 1 b 3 Q 7 U 2 V j d G l v b j E v a W 5 0 Z X J 2 Y W w 1 M D A w I C g y K S 9 D a G F u Z 2 V k I F R 5 c G U u e 2 Z y b 2 1 f d 2 F p d F 9 0 b 1 9 w c m V w K G h v d X J z K S w 3 f S Z x d W 9 0 O y w m c X V v d D t T Z W N 0 a W 9 u M S 9 p b n R l c n Z h b D U w M D A g K D I p L 0 N o Y W 5 n Z W Q g V H l w Z S 5 7 Z n J v b V 9 w c m V w X 3 R v X 2 9 w Z X I o a G 9 1 c n M p L D h 9 J n F 1 b 3 Q 7 L C Z x d W 9 0 O 1 N l Y 3 R p b 2 4 x L 2 l u d G V y d m F s N T A w M C A o M i k v Q 2 h h b m d l Z C B U e X B l L n t m c m 9 t X 3 d h a X R f d G 9 f c m V j b y h o b 3 V y c y k s O X 0 m c X V v d D s s J n F 1 b 3 Q 7 U 2 V j d G l v b j E v a W 5 0 Z X J 2 Y W w 1 M D A w I C g y K S 9 D a G F u Z 2 V k I F R 5 c G U u e 2 1 l Y W 5 f c H J l c F 9 0 a W 1 l X 2 R p c 3 R y K G h v d X J z K S w x M H 0 m c X V v d D s s J n F 1 b 3 Q 7 U 2 V j d G l v b j E v a W 5 0 Z X J 2 Y W w 1 M D A w I C g y K S 9 D a G F u Z 2 V k I F R 5 c G U u e 2 1 l Y W 5 f b 3 B l c l 9 0 a W 1 l X 2 R p c 3 R y K G h v d X J z K S w x M X 0 m c X V v d D s s J n F 1 b 3 Q 7 U 2 V j d G l v b j E v a W 5 0 Z X J 2 Y W w 1 M D A w I C g y K S 9 D a G F u Z 2 V k I F R 5 c G U u e 2 1 l Y W 5 f b 3 B l c l 9 y Z W N v X 2 R p c 3 R y K G h v d X J z K S w x M n 0 m c X V v d D s s J n F 1 b 3 Q 7 U 2 V j d G l v b j E v a W 5 0 Z X J 2 Y W w 1 M D A w I C g y K S 9 D a G F u Z 2 V k I F R 5 c G U u e 2 9 w Z X J h d G l v b l 9 1 c 2 F n Z S g l K S w x M 3 0 m c X V v d D s s J n F 1 b 3 Q 7 U 2 V j d G l v b j E v a W 5 0 Z X J 2 Y W w 1 M D A w I C g y K S 9 D a G F u Z 2 V k I F R 5 c G U u e 2 F y c l 9 x d W V 1 Z V 9 s Z W 5 n d G g o K S w x N H 0 m c X V v d D s s J n F 1 b 3 Q 7 U 2 V j d G l v b j E v a W 5 0 Z X J 2 Y W w 1 M D A w I C g y K S 9 D a G F u Z 2 V k I F R 5 c G U u e 2 l k b G V f Y 2 F w Y W N p d H k o K S w x N X 0 m c X V v d D s s J n F 1 b 3 Q 7 U 2 V j d G l v b j E v a W 5 0 Z X J 2 Y W w 1 M D A w I C g y K S 9 D a G F u Z 2 V k I F R 5 c G U u e 2 1 v d m V f c m V j b 1 9 i b G 9 j a 2 V k K C U p L D E 2 f S Z x d W 9 0 O y w m c X V v d D t T Z W N 0 a W 9 u M S 9 p b n R l c n Z h b D U w M D A g K D I p L 0 N o Y W 5 n Z W Q g V H l w Z S 5 7 Y W x s X 3 J l Y 2 9 f Y n V z e S g l K S w x N 3 0 m c X V v d D s s J n F 1 b 3 Q 7 U 2 V j d G l v b j E v a W 5 0 Z X J 2 Y W w 1 M D A w I C g y K S 9 D a G F u Z 2 V k I F R 5 c G U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W 5 0 Z X J 2 Y W w 1 M D A w I C g y K S 9 D a G F u Z 2 V k I F R 5 c G U u e 3 B v c n R p b 2 5 f T U l M R C g l K S w w f S Z x d W 9 0 O y w m c X V v d D t T Z W N 0 a W 9 u M S 9 p b n R l c n Z h b D U w M D A g K D I p L 0 N o Y W 5 n Z W Q g V H l w Z S 5 7 d G 9 0 Y W x f c H J l c G F y Z W Q o K S w x f S Z x d W 9 0 O y w m c X V v d D t T Z W N 0 a W 9 u M S 9 p b n R l c n Z h b D U w M D A g K D I p L 0 N o Y W 5 n Z W Q g V H l w Z S 5 7 d G 9 0 Y W x f b 3 B l c m F 0 Z W Q o K S w y f S Z x d W 9 0 O y w m c X V v d D t T Z W N 0 a W 9 u M S 9 p b n R l c n Z h b D U w M D A g K D I p L 0 N o Y W 5 n Z W Q g V H l w Z S 5 7 d G 9 0 Y W x f c m V j b 3 Z l Z C g p L D N 9 J n F 1 b 3 Q 7 L C Z x d W 9 0 O 1 N l Y 3 R p b 2 4 x L 2 l u d G V y d m F s N T A w M C A o M i k v Q 2 h h b m d l Z C B U e X B l L n t 0 b 3 R h b F 9 k Z W N l Y X N l Z C g p L D R 9 J n F 1 b 3 Q 7 L C Z x d W 9 0 O 1 N l Y 3 R p b 2 4 x L 2 l u d G V y d m F s N T A w M C A o M i k v Q 2 h h b m d l Z C B U e X B l L n t 0 b 3 R h b F 9 w Y X R p Z W 5 0 c y g p L D V 9 J n F 1 b 3 Q 7 L C Z x d W 9 0 O 1 N l Y 3 R p b 2 4 x L 2 l u d G V y d m F s N T A w M C A o M i k v Q 2 h h b m d l Z C B U e X B l L n t p b n R l c n Z h b F 9 w Y X R p Z W 5 0 c y h o b 3 V y c y k s N n 0 m c X V v d D s s J n F 1 b 3 Q 7 U 2 V j d G l v b j E v a W 5 0 Z X J 2 Y W w 1 M D A w I C g y K S 9 D a G F u Z 2 V k I F R 5 c G U u e 2 Z y b 2 1 f d 2 F p d F 9 0 b 1 9 w c m V w K G h v d X J z K S w 3 f S Z x d W 9 0 O y w m c X V v d D t T Z W N 0 a W 9 u M S 9 p b n R l c n Z h b D U w M D A g K D I p L 0 N o Y W 5 n Z W Q g V H l w Z S 5 7 Z n J v b V 9 w c m V w X 3 R v X 2 9 w Z X I o a G 9 1 c n M p L D h 9 J n F 1 b 3 Q 7 L C Z x d W 9 0 O 1 N l Y 3 R p b 2 4 x L 2 l u d G V y d m F s N T A w M C A o M i k v Q 2 h h b m d l Z C B U e X B l L n t m c m 9 t X 3 d h a X R f d G 9 f c m V j b y h o b 3 V y c y k s O X 0 m c X V v d D s s J n F 1 b 3 Q 7 U 2 V j d G l v b j E v a W 5 0 Z X J 2 Y W w 1 M D A w I C g y K S 9 D a G F u Z 2 V k I F R 5 c G U u e 2 1 l Y W 5 f c H J l c F 9 0 a W 1 l X 2 R p c 3 R y K G h v d X J z K S w x M H 0 m c X V v d D s s J n F 1 b 3 Q 7 U 2 V j d G l v b j E v a W 5 0 Z X J 2 Y W w 1 M D A w I C g y K S 9 D a G F u Z 2 V k I F R 5 c G U u e 2 1 l Y W 5 f b 3 B l c l 9 0 a W 1 l X 2 R p c 3 R y K G h v d X J z K S w x M X 0 m c X V v d D s s J n F 1 b 3 Q 7 U 2 V j d G l v b j E v a W 5 0 Z X J 2 Y W w 1 M D A w I C g y K S 9 D a G F u Z 2 V k I F R 5 c G U u e 2 1 l Y W 5 f b 3 B l c l 9 y Z W N v X 2 R p c 3 R y K G h v d X J z K S w x M n 0 m c X V v d D s s J n F 1 b 3 Q 7 U 2 V j d G l v b j E v a W 5 0 Z X J 2 Y W w 1 M D A w I C g y K S 9 D a G F u Z 2 V k I F R 5 c G U u e 2 9 w Z X J h d G l v b l 9 1 c 2 F n Z S g l K S w x M 3 0 m c X V v d D s s J n F 1 b 3 Q 7 U 2 V j d G l v b j E v a W 5 0 Z X J 2 Y W w 1 M D A w I C g y K S 9 D a G F u Z 2 V k I F R 5 c G U u e 2 F y c l 9 x d W V 1 Z V 9 s Z W 5 n d G g o K S w x N H 0 m c X V v d D s s J n F 1 b 3 Q 7 U 2 V j d G l v b j E v a W 5 0 Z X J 2 Y W w 1 M D A w I C g y K S 9 D a G F u Z 2 V k I F R 5 c G U u e 2 l k b G V f Y 2 F w Y W N p d H k o K S w x N X 0 m c X V v d D s s J n F 1 b 3 Q 7 U 2 V j d G l v b j E v a W 5 0 Z X J 2 Y W w 1 M D A w I C g y K S 9 D a G F u Z 2 V k I F R 5 c G U u e 2 1 v d m V f c m V j b 1 9 i b G 9 j a 2 V k K C U p L D E 2 f S Z x d W 9 0 O y w m c X V v d D t T Z W N 0 a W 9 u M S 9 p b n R l c n Z h b D U w M D A g K D I p L 0 N o Y W 5 n Z W Q g V H l w Z S 5 7 Y W x s X 3 J l Y 2 9 f Y n V z e S g l K S w x N 3 0 m c X V v d D s s J n F 1 b 3 Q 7 U 2 V j d G l v b j E v a W 5 0 Z X J 2 Y W w 1 M D A w I C g y K S 9 D a G F u Z 2 V k I F R 5 c G U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2 Y W w 1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T A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R l c n Z h b D Y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E 6 M z M 6 N D U u N z k 4 M D g 1 N V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Z h b D Y w M D A v Q W R k Z W Q g S W 5 k Z X g u e 3 B v c n R p b 2 5 f T U l M R C g l K S w w f S Z x d W 9 0 O y w m c X V v d D t T Z W N 0 a W 9 u M S 9 p b n R l c n Z h b D Y w M D A v Q W R k Z W Q g S W 5 k Z X g u e 3 R v d G F s X 3 B y Z X B h c m V k K C k s M X 0 m c X V v d D s s J n F 1 b 3 Q 7 U 2 V j d G l v b j E v a W 5 0 Z X J 2 Y W w 2 M D A w L 0 F k Z G V k I E l u Z G V 4 L n t 0 b 3 R h b F 9 v c G V y Y X R l Z C g p L D J 9 J n F 1 b 3 Q 7 L C Z x d W 9 0 O 1 N l Y 3 R p b 2 4 x L 2 l u d G V y d m F s N j A w M C 9 B Z G R l Z C B J b m R l e C 5 7 d G 9 0 Y W x f c m V j b 3 Z l Z C g p L D N 9 J n F 1 b 3 Q 7 L C Z x d W 9 0 O 1 N l Y 3 R p b 2 4 x L 2 l u d G V y d m F s N j A w M C 9 B Z G R l Z C B J b m R l e C 5 7 d G 9 0 Y W x f Z G V j Z W F z Z W Q o K S w 0 f S Z x d W 9 0 O y w m c X V v d D t T Z W N 0 a W 9 u M S 9 p b n R l c n Z h b D Y w M D A v Q W R k Z W Q g S W 5 k Z X g u e 3 R v d G F s X 3 B h d G l l b n R z K C k s N X 0 m c X V v d D s s J n F 1 b 3 Q 7 U 2 V j d G l v b j E v a W 5 0 Z X J 2 Y W w 2 M D A w L 0 F k Z G V k I E l u Z G V 4 L n t p b n R l c n Z h b F 9 w Y X R p Z W 5 0 c y h o b 3 V y c y k s N n 0 m c X V v d D s s J n F 1 b 3 Q 7 U 2 V j d G l v b j E v a W 5 0 Z X J 2 Y W w 2 M D A w L 0 F k Z G V k I E l u Z G V 4 L n t m c m 9 t X 3 d h a X R f d G 9 f c H J l c C h o b 3 V y c y k s N 3 0 m c X V v d D s s J n F 1 b 3 Q 7 U 2 V j d G l v b j E v a W 5 0 Z X J 2 Y W w 2 M D A w L 0 F k Z G V k I E l u Z G V 4 L n t m c m 9 t X 3 B y Z X B f d G 9 f b 3 B l c i h o b 3 V y c y k s O H 0 m c X V v d D s s J n F 1 b 3 Q 7 U 2 V j d G l v b j E v a W 5 0 Z X J 2 Y W w 2 M D A w L 0 F k Z G V k I E l u Z G V 4 L n t m c m 9 t X 3 d h a X R f d G 9 f c m V j b y h o b 3 V y c y k s O X 0 m c X V v d D s s J n F 1 b 3 Q 7 U 2 V j d G l v b j E v a W 5 0 Z X J 2 Y W w 2 M D A w L 0 F k Z G V k I E l u Z G V 4 L n t t Z W F u X 3 B y Z X B f d G l t Z V 9 k a X N 0 c i h o b 3 V y c y k s M T B 9 J n F 1 b 3 Q 7 L C Z x d W 9 0 O 1 N l Y 3 R p b 2 4 x L 2 l u d G V y d m F s N j A w M C 9 B Z G R l Z C B J b m R l e C 5 7 b W V h b l 9 v c G V y X 3 R p b W V f Z G l z d H I o a G 9 1 c n M p L D E x f S Z x d W 9 0 O y w m c X V v d D t T Z W N 0 a W 9 u M S 9 p b n R l c n Z h b D Y w M D A v Q W R k Z W Q g S W 5 k Z X g u e 2 1 l Y W 5 f b 3 B l c l 9 y Z W N v X 2 R p c 3 R y K G h v d X J z K S w x M n 0 m c X V v d D s s J n F 1 b 3 Q 7 U 2 V j d G l v b j E v a W 5 0 Z X J 2 Y W w 2 M D A w L 0 F k Z G V k I E l u Z G V 4 L n t v c G V y Y X R p b 2 5 f d X N h Z 2 U o J S k s M T N 9 J n F 1 b 3 Q 7 L C Z x d W 9 0 O 1 N l Y 3 R p b 2 4 x L 2 l u d G V y d m F s N j A w M C 9 B Z G R l Z C B J b m R l e C 5 7 Y X J y X 3 F 1 Z X V l X 2 x l b m d 0 a C g p L D E 0 f S Z x d W 9 0 O y w m c X V v d D t T Z W N 0 a W 9 u M S 9 p b n R l c n Z h b D Y w M D A v Q W R k Z W Q g S W 5 k Z X g u e 2 l k b G V f Y 2 F w Y W N p d H k o K S w x N X 0 m c X V v d D s s J n F 1 b 3 Q 7 U 2 V j d G l v b j E v a W 5 0 Z X J 2 Y W w 2 M D A w L 0 F k Z G V k I E l u Z G V 4 L n t t b 3 Z l X 3 J l Y 2 9 f Y m x v Y 2 t l Z C g l K S w x N n 0 m c X V v d D s s J n F 1 b 3 Q 7 U 2 V j d G l v b j E v a W 5 0 Z X J 2 Y W w 2 M D A w L 0 F k Z G V k I E l u Z G V 4 L n t h b G x f c m V j b 1 9 i d X N 5 K C U p L D E 3 f S Z x d W 9 0 O y w m c X V v d D t T Z W N 0 a W 9 u M S 9 p b n R l c n Z h b D Y w M D A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W 5 0 Z X J 2 Y W w 2 M D A w L 0 F k Z G V k I E l u Z G V 4 L n t w b 3 J 0 a W 9 u X 0 1 J T E Q o J S k s M H 0 m c X V v d D s s J n F 1 b 3 Q 7 U 2 V j d G l v b j E v a W 5 0 Z X J 2 Y W w 2 M D A w L 0 F k Z G V k I E l u Z G V 4 L n t 0 b 3 R h b F 9 w c m V w Y X J l Z C g p L D F 9 J n F 1 b 3 Q 7 L C Z x d W 9 0 O 1 N l Y 3 R p b 2 4 x L 2 l u d G V y d m F s N j A w M C 9 B Z G R l Z C B J b m R l e C 5 7 d G 9 0 Y W x f b 3 B l c m F 0 Z W Q o K S w y f S Z x d W 9 0 O y w m c X V v d D t T Z W N 0 a W 9 u M S 9 p b n R l c n Z h b D Y w M D A v Q W R k Z W Q g S W 5 k Z X g u e 3 R v d G F s X 3 J l Y 2 9 2 Z W Q o K S w z f S Z x d W 9 0 O y w m c X V v d D t T Z W N 0 a W 9 u M S 9 p b n R l c n Z h b D Y w M D A v Q W R k Z W Q g S W 5 k Z X g u e 3 R v d G F s X 2 R l Y 2 V h c 2 V k K C k s N H 0 m c X V v d D s s J n F 1 b 3 Q 7 U 2 V j d G l v b j E v a W 5 0 Z X J 2 Y W w 2 M D A w L 0 F k Z G V k I E l u Z G V 4 L n t 0 b 3 R h b F 9 w Y X R p Z W 5 0 c y g p L D V 9 J n F 1 b 3 Q 7 L C Z x d W 9 0 O 1 N l Y 3 R p b 2 4 x L 2 l u d G V y d m F s N j A w M C 9 B Z G R l Z C B J b m R l e C 5 7 a W 5 0 Z X J 2 Y W x f c G F 0 a W V u d H M o a G 9 1 c n M p L D Z 9 J n F 1 b 3 Q 7 L C Z x d W 9 0 O 1 N l Y 3 R p b 2 4 x L 2 l u d G V y d m F s N j A w M C 9 B Z G R l Z C B J b m R l e C 5 7 Z n J v b V 9 3 Y W l 0 X 3 R v X 3 B y Z X A o a G 9 1 c n M p L D d 9 J n F 1 b 3 Q 7 L C Z x d W 9 0 O 1 N l Y 3 R p b 2 4 x L 2 l u d G V y d m F s N j A w M C 9 B Z G R l Z C B J b m R l e C 5 7 Z n J v b V 9 w c m V w X 3 R v X 2 9 w Z X I o a G 9 1 c n M p L D h 9 J n F 1 b 3 Q 7 L C Z x d W 9 0 O 1 N l Y 3 R p b 2 4 x L 2 l u d G V y d m F s N j A w M C 9 B Z G R l Z C B J b m R l e C 5 7 Z n J v b V 9 3 Y W l 0 X 3 R v X 3 J l Y 2 8 o a G 9 1 c n M p L D l 9 J n F 1 b 3 Q 7 L C Z x d W 9 0 O 1 N l Y 3 R p b 2 4 x L 2 l u d G V y d m F s N j A w M C 9 B Z G R l Z C B J b m R l e C 5 7 b W V h b l 9 w c m V w X 3 R p b W V f Z G l z d H I o a G 9 1 c n M p L D E w f S Z x d W 9 0 O y w m c X V v d D t T Z W N 0 a W 9 u M S 9 p b n R l c n Z h b D Y w M D A v Q W R k Z W Q g S W 5 k Z X g u e 2 1 l Y W 5 f b 3 B l c l 9 0 a W 1 l X 2 R p c 3 R y K G h v d X J z K S w x M X 0 m c X V v d D s s J n F 1 b 3 Q 7 U 2 V j d G l v b j E v a W 5 0 Z X J 2 Y W w 2 M D A w L 0 F k Z G V k I E l u Z G V 4 L n t t Z W F u X 2 9 w Z X J f c m V j b 1 9 k a X N 0 c i h o b 3 V y c y k s M T J 9 J n F 1 b 3 Q 7 L C Z x d W 9 0 O 1 N l Y 3 R p b 2 4 x L 2 l u d G V y d m F s N j A w M C 9 B Z G R l Z C B J b m R l e C 5 7 b 3 B l c m F 0 a W 9 u X 3 V z Y W d l K C U p L D E z f S Z x d W 9 0 O y w m c X V v d D t T Z W N 0 a W 9 u M S 9 p b n R l c n Z h b D Y w M D A v Q W R k Z W Q g S W 5 k Z X g u e 2 F y c l 9 x d W V 1 Z V 9 s Z W 5 n d G g o K S w x N H 0 m c X V v d D s s J n F 1 b 3 Q 7 U 2 V j d G l v b j E v a W 5 0 Z X J 2 Y W w 2 M D A w L 0 F k Z G V k I E l u Z G V 4 L n t p Z G x l X 2 N h c G F j a X R 5 K C k s M T V 9 J n F 1 b 3 Q 7 L C Z x d W 9 0 O 1 N l Y 3 R p b 2 4 x L 2 l u d G V y d m F s N j A w M C 9 B Z G R l Z C B J b m R l e C 5 7 b W 9 2 Z V 9 y Z W N v X 2 J s b 2 N r Z W Q o J S k s M T Z 9 J n F 1 b 3 Q 7 L C Z x d W 9 0 O 1 N l Y 3 R p b 2 4 x L 2 l u d G V y d m F s N j A w M C 9 B Z G R l Z C B J b m R l e C 5 7 Y W x s X 3 J l Y 2 9 f Y n V z e S g l K S w x N 3 0 m c X V v d D s s J n F 1 b 3 Q 7 U 2 V j d G l v b j E v a W 5 0 Z X J 2 Y W w 2 M D A w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d m F s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Y w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Y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2 M D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j A w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3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G V y d m F s N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z N T o y M C 4 0 N j A w O T Y 0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N z A w M C 9 B Z G R l Z C B J b m R l e C 5 7 c G 9 y d G l v b l 9 N S U x E K C U p L D B 9 J n F 1 b 3 Q 7 L C Z x d W 9 0 O 1 N l Y 3 R p b 2 4 x L 2 l u d G V y d m F s N z A w M C 9 B Z G R l Z C B J b m R l e C 5 7 d G 9 0 Y W x f c H J l c G F y Z W Q o K S w x f S Z x d W 9 0 O y w m c X V v d D t T Z W N 0 a W 9 u M S 9 p b n R l c n Z h b D c w M D A v Q W R k Z W Q g S W 5 k Z X g u e 3 R v d G F s X 2 9 w Z X J h d G V k K C k s M n 0 m c X V v d D s s J n F 1 b 3 Q 7 U 2 V j d G l v b j E v a W 5 0 Z X J 2 Y W w 3 M D A w L 0 F k Z G V k I E l u Z G V 4 L n t 0 b 3 R h b F 9 y Z W N v d m V k K C k s M 3 0 m c X V v d D s s J n F 1 b 3 Q 7 U 2 V j d G l v b j E v a W 5 0 Z X J 2 Y W w 3 M D A w L 0 F k Z G V k I E l u Z G V 4 L n t 0 b 3 R h b F 9 k Z W N l Y X N l Z C g p L D R 9 J n F 1 b 3 Q 7 L C Z x d W 9 0 O 1 N l Y 3 R p b 2 4 x L 2 l u d G V y d m F s N z A w M C 9 B Z G R l Z C B J b m R l e C 5 7 d G 9 0 Y W x f c G F 0 a W V u d H M o K S w 1 f S Z x d W 9 0 O y w m c X V v d D t T Z W N 0 a W 9 u M S 9 p b n R l c n Z h b D c w M D A v Q W R k Z W Q g S W 5 k Z X g u e 2 l u d G V y d m F s X 3 B h d G l l b n R z K G h v d X J z K S w 2 f S Z x d W 9 0 O y w m c X V v d D t T Z W N 0 a W 9 u M S 9 p b n R l c n Z h b D c w M D A v Q W R k Z W Q g S W 5 k Z X g u e 2 Z y b 2 1 f d 2 F p d F 9 0 b 1 9 w c m V w K G h v d X J z K S w 3 f S Z x d W 9 0 O y w m c X V v d D t T Z W N 0 a W 9 u M S 9 p b n R l c n Z h b D c w M D A v Q W R k Z W Q g S W 5 k Z X g u e 2 Z y b 2 1 f c H J l c F 9 0 b 1 9 v c G V y K G h v d X J z K S w 4 f S Z x d W 9 0 O y w m c X V v d D t T Z W N 0 a W 9 u M S 9 p b n R l c n Z h b D c w M D A v Q W R k Z W Q g S W 5 k Z X g u e 2 Z y b 2 1 f d 2 F p d F 9 0 b 1 9 y Z W N v K G h v d X J z K S w 5 f S Z x d W 9 0 O y w m c X V v d D t T Z W N 0 a W 9 u M S 9 p b n R l c n Z h b D c w M D A v Q W R k Z W Q g S W 5 k Z X g u e 2 1 l Y W 5 f c H J l c F 9 0 a W 1 l X 2 R p c 3 R y K G h v d X J z K S w x M H 0 m c X V v d D s s J n F 1 b 3 Q 7 U 2 V j d G l v b j E v a W 5 0 Z X J 2 Y W w 3 M D A w L 0 F k Z G V k I E l u Z G V 4 L n t t Z W F u X 2 9 w Z X J f d G l t Z V 9 k a X N 0 c i h o b 3 V y c y k s M T F 9 J n F 1 b 3 Q 7 L C Z x d W 9 0 O 1 N l Y 3 R p b 2 4 x L 2 l u d G V y d m F s N z A w M C 9 B Z G R l Z C B J b m R l e C 5 7 b W V h b l 9 v c G V y X 3 J l Y 2 9 f Z G l z d H I o a G 9 1 c n M p L D E y f S Z x d W 9 0 O y w m c X V v d D t T Z W N 0 a W 9 u M S 9 p b n R l c n Z h b D c w M D A v Q W R k Z W Q g S W 5 k Z X g u e 2 9 w Z X J h d G l v b l 9 1 c 2 F n Z S g l K S w x M 3 0 m c X V v d D s s J n F 1 b 3 Q 7 U 2 V j d G l v b j E v a W 5 0 Z X J 2 Y W w 3 M D A w L 0 F k Z G V k I E l u Z G V 4 L n t h c n J f c X V l d W V f b G V u Z 3 R o K C k s M T R 9 J n F 1 b 3 Q 7 L C Z x d W 9 0 O 1 N l Y 3 R p b 2 4 x L 2 l u d G V y d m F s N z A w M C 9 B Z G R l Z C B J b m R l e C 5 7 a W R s Z V 9 j Y X B h Y 2 l 0 e S g p L D E 1 f S Z x d W 9 0 O y w m c X V v d D t T Z W N 0 a W 9 u M S 9 p b n R l c n Z h b D c w M D A v Q W R k Z W Q g S W 5 k Z X g u e 2 1 v d m V f c m V j b 1 9 i b G 9 j a 2 V k K C U p L D E 2 f S Z x d W 9 0 O y w m c X V v d D t T Z W N 0 a W 9 u M S 9 p b n R l c n Z h b D c w M D A v Q W R k Z W Q g S W 5 k Z X g u e 2 F s b F 9 y Z W N v X 2 J 1 c 3 k o J S k s M T d 9 J n F 1 b 3 Q 7 L C Z x d W 9 0 O 1 N l Y 3 R p b 2 4 x L 2 l u d G V y d m F s N z A w M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p b n R l c n Z h b D c w M D A v Q W R k Z W Q g S W 5 k Z X g u e 3 B v c n R p b 2 5 f T U l M R C g l K S w w f S Z x d W 9 0 O y w m c X V v d D t T Z W N 0 a W 9 u M S 9 p b n R l c n Z h b D c w M D A v Q W R k Z W Q g S W 5 k Z X g u e 3 R v d G F s X 3 B y Z X B h c m V k K C k s M X 0 m c X V v d D s s J n F 1 b 3 Q 7 U 2 V j d G l v b j E v a W 5 0 Z X J 2 Y W w 3 M D A w L 0 F k Z G V k I E l u Z G V 4 L n t 0 b 3 R h b F 9 v c G V y Y X R l Z C g p L D J 9 J n F 1 b 3 Q 7 L C Z x d W 9 0 O 1 N l Y 3 R p b 2 4 x L 2 l u d G V y d m F s N z A w M C 9 B Z G R l Z C B J b m R l e C 5 7 d G 9 0 Y W x f c m V j b 3 Z l Z C g p L D N 9 J n F 1 b 3 Q 7 L C Z x d W 9 0 O 1 N l Y 3 R p b 2 4 x L 2 l u d G V y d m F s N z A w M C 9 B Z G R l Z C B J b m R l e C 5 7 d G 9 0 Y W x f Z G V j Z W F z Z W Q o K S w 0 f S Z x d W 9 0 O y w m c X V v d D t T Z W N 0 a W 9 u M S 9 p b n R l c n Z h b D c w M D A v Q W R k Z W Q g S W 5 k Z X g u e 3 R v d G F s X 3 B h d G l l b n R z K C k s N X 0 m c X V v d D s s J n F 1 b 3 Q 7 U 2 V j d G l v b j E v a W 5 0 Z X J 2 Y W w 3 M D A w L 0 F k Z G V k I E l u Z G V 4 L n t p b n R l c n Z h b F 9 w Y X R p Z W 5 0 c y h o b 3 V y c y k s N n 0 m c X V v d D s s J n F 1 b 3 Q 7 U 2 V j d G l v b j E v a W 5 0 Z X J 2 Y W w 3 M D A w L 0 F k Z G V k I E l u Z G V 4 L n t m c m 9 t X 3 d h a X R f d G 9 f c H J l c C h o b 3 V y c y k s N 3 0 m c X V v d D s s J n F 1 b 3 Q 7 U 2 V j d G l v b j E v a W 5 0 Z X J 2 Y W w 3 M D A w L 0 F k Z G V k I E l u Z G V 4 L n t m c m 9 t X 3 B y Z X B f d G 9 f b 3 B l c i h o b 3 V y c y k s O H 0 m c X V v d D s s J n F 1 b 3 Q 7 U 2 V j d G l v b j E v a W 5 0 Z X J 2 Y W w 3 M D A w L 0 F k Z G V k I E l u Z G V 4 L n t m c m 9 t X 3 d h a X R f d G 9 f c m V j b y h o b 3 V y c y k s O X 0 m c X V v d D s s J n F 1 b 3 Q 7 U 2 V j d G l v b j E v a W 5 0 Z X J 2 Y W w 3 M D A w L 0 F k Z G V k I E l u Z G V 4 L n t t Z W F u X 3 B y Z X B f d G l t Z V 9 k a X N 0 c i h o b 3 V y c y k s M T B 9 J n F 1 b 3 Q 7 L C Z x d W 9 0 O 1 N l Y 3 R p b 2 4 x L 2 l u d G V y d m F s N z A w M C 9 B Z G R l Z C B J b m R l e C 5 7 b W V h b l 9 v c G V y X 3 R p b W V f Z G l z d H I o a G 9 1 c n M p L D E x f S Z x d W 9 0 O y w m c X V v d D t T Z W N 0 a W 9 u M S 9 p b n R l c n Z h b D c w M D A v Q W R k Z W Q g S W 5 k Z X g u e 2 1 l Y W 5 f b 3 B l c l 9 y Z W N v X 2 R p c 3 R y K G h v d X J z K S w x M n 0 m c X V v d D s s J n F 1 b 3 Q 7 U 2 V j d G l v b j E v a W 5 0 Z X J 2 Y W w 3 M D A w L 0 F k Z G V k I E l u Z G V 4 L n t v c G V y Y X R p b 2 5 f d X N h Z 2 U o J S k s M T N 9 J n F 1 b 3 Q 7 L C Z x d W 9 0 O 1 N l Y 3 R p b 2 4 x L 2 l u d G V y d m F s N z A w M C 9 B Z G R l Z C B J b m R l e C 5 7 Y X J y X 3 F 1 Z X V l X 2 x l b m d 0 a C g p L D E 0 f S Z x d W 9 0 O y w m c X V v d D t T Z W N 0 a W 9 u M S 9 p b n R l c n Z h b D c w M D A v Q W R k Z W Q g S W 5 k Z X g u e 2 l k b G V f Y 2 F w Y W N p d H k o K S w x N X 0 m c X V v d D s s J n F 1 b 3 Q 7 U 2 V j d G l v b j E v a W 5 0 Z X J 2 Y W w 3 M D A w L 0 F k Z G V k I E l u Z G V 4 L n t t b 3 Z l X 3 J l Y 2 9 f Y m x v Y 2 t l Z C g l K S w x N n 0 m c X V v d D s s J n F 1 b 3 Q 7 U 2 V j d G l v b j E v a W 5 0 Z X J 2 Y W w 3 M D A w L 0 F k Z G V k I E l u Z G V 4 L n t h b G x f c m V j b 1 9 i d X N 5 K C U p L D E 3 f S Z x d W 9 0 O y w m c X V v d D t T Z W N 0 a W 9 u M S 9 p b n R l c n Z h b D c w M D A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2 Y W w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z A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z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c w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3 M D A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g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0 Z X J 2 Y W w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Q w O j A z L j k 3 N D A 4 M z l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2 Y W w 4 M D A w L 0 F k Z G V k I E l u Z G V 4 L n t w b 3 J 0 a W 9 u X 0 1 J T E Q o J S k s M H 0 m c X V v d D s s J n F 1 b 3 Q 7 U 2 V j d G l v b j E v a W 5 0 Z X J 2 Y W w 4 M D A w L 0 F k Z G V k I E l u Z G V 4 L n t 0 b 3 R h b F 9 w c m V w Y X J l Z C g p L D F 9 J n F 1 b 3 Q 7 L C Z x d W 9 0 O 1 N l Y 3 R p b 2 4 x L 2 l u d G V y d m F s O D A w M C 9 B Z G R l Z C B J b m R l e C 5 7 d G 9 0 Y W x f b 3 B l c m F 0 Z W Q o K S w y f S Z x d W 9 0 O y w m c X V v d D t T Z W N 0 a W 9 u M S 9 p b n R l c n Z h b D g w M D A v Q W R k Z W Q g S W 5 k Z X g u e 3 R v d G F s X 3 J l Y 2 9 2 Z W Q o K S w z f S Z x d W 9 0 O y w m c X V v d D t T Z W N 0 a W 9 u M S 9 p b n R l c n Z h b D g w M D A v Q W R k Z W Q g S W 5 k Z X g u e 3 R v d G F s X 2 R l Y 2 V h c 2 V k K C k s N H 0 m c X V v d D s s J n F 1 b 3 Q 7 U 2 V j d G l v b j E v a W 5 0 Z X J 2 Y W w 4 M D A w L 0 F k Z G V k I E l u Z G V 4 L n t 0 b 3 R h b F 9 w Y X R p Z W 5 0 c y g p L D V 9 J n F 1 b 3 Q 7 L C Z x d W 9 0 O 1 N l Y 3 R p b 2 4 x L 2 l u d G V y d m F s O D A w M C 9 B Z G R l Z C B J b m R l e C 5 7 a W 5 0 Z X J 2 Y W x f c G F 0 a W V u d H M o a G 9 1 c n M p L D Z 9 J n F 1 b 3 Q 7 L C Z x d W 9 0 O 1 N l Y 3 R p b 2 4 x L 2 l u d G V y d m F s O D A w M C 9 B Z G R l Z C B J b m R l e C 5 7 Z n J v b V 9 3 Y W l 0 X 3 R v X 3 B y Z X A o a G 9 1 c n M p L D d 9 J n F 1 b 3 Q 7 L C Z x d W 9 0 O 1 N l Y 3 R p b 2 4 x L 2 l u d G V y d m F s O D A w M C 9 B Z G R l Z C B J b m R l e C 5 7 Z n J v b V 9 w c m V w X 3 R v X 2 9 w Z X I o a G 9 1 c n M p L D h 9 J n F 1 b 3 Q 7 L C Z x d W 9 0 O 1 N l Y 3 R p b 2 4 x L 2 l u d G V y d m F s O D A w M C 9 B Z G R l Z C B J b m R l e C 5 7 Z n J v b V 9 3 Y W l 0 X 3 R v X 3 J l Y 2 8 o a G 9 1 c n M p L D l 9 J n F 1 b 3 Q 7 L C Z x d W 9 0 O 1 N l Y 3 R p b 2 4 x L 2 l u d G V y d m F s O D A w M C 9 B Z G R l Z C B J b m R l e C 5 7 b W V h b l 9 w c m V w X 3 R p b W V f Z G l z d H I o a G 9 1 c n M p L D E w f S Z x d W 9 0 O y w m c X V v d D t T Z W N 0 a W 9 u M S 9 p b n R l c n Z h b D g w M D A v Q W R k Z W Q g S W 5 k Z X g u e 2 1 l Y W 5 f b 3 B l c l 9 0 a W 1 l X 2 R p c 3 R y K G h v d X J z K S w x M X 0 m c X V v d D s s J n F 1 b 3 Q 7 U 2 V j d G l v b j E v a W 5 0 Z X J 2 Y W w 4 M D A w L 0 F k Z G V k I E l u Z G V 4 L n t t Z W F u X 2 9 w Z X J f c m V j b 1 9 k a X N 0 c i h o b 3 V y c y k s M T J 9 J n F 1 b 3 Q 7 L C Z x d W 9 0 O 1 N l Y 3 R p b 2 4 x L 2 l u d G V y d m F s O D A w M C 9 B Z G R l Z C B J b m R l e C 5 7 b 3 B l c m F 0 a W 9 u X 3 V z Y W d l K C U p L D E z f S Z x d W 9 0 O y w m c X V v d D t T Z W N 0 a W 9 u M S 9 p b n R l c n Z h b D g w M D A v Q W R k Z W Q g S W 5 k Z X g u e 2 F y c l 9 x d W V 1 Z V 9 s Z W 5 n d G g o K S w x N H 0 m c X V v d D s s J n F 1 b 3 Q 7 U 2 V j d G l v b j E v a W 5 0 Z X J 2 Y W w 4 M D A w L 0 F k Z G V k I E l u Z G V 4 L n t p Z G x l X 2 N h c G F j a X R 5 K C k s M T V 9 J n F 1 b 3 Q 7 L C Z x d W 9 0 O 1 N l Y 3 R p b 2 4 x L 2 l u d G V y d m F s O D A w M C 9 B Z G R l Z C B J b m R l e C 5 7 b W 9 2 Z V 9 y Z W N v X 2 J s b 2 N r Z W Q o J S k s M T Z 9 J n F 1 b 3 Q 7 L C Z x d W 9 0 O 1 N l Y 3 R p b 2 4 x L 2 l u d G V y d m F s O D A w M C 9 B Z G R l Z C B J b m R l e C 5 7 Y W x s X 3 J l Y 2 9 f Y n V z e S g l K S w x N 3 0 m c X V v d D s s J n F 1 b 3 Q 7 U 2 V j d G l v b j E v a W 5 0 Z X J 2 Y W w 4 M D A w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u d G V y d m F s O D A w M C 9 B Z G R l Z C B J b m R l e C 5 7 c G 9 y d G l v b l 9 N S U x E K C U p L D B 9 J n F 1 b 3 Q 7 L C Z x d W 9 0 O 1 N l Y 3 R p b 2 4 x L 2 l u d G V y d m F s O D A w M C 9 B Z G R l Z C B J b m R l e C 5 7 d G 9 0 Y W x f c H J l c G F y Z W Q o K S w x f S Z x d W 9 0 O y w m c X V v d D t T Z W N 0 a W 9 u M S 9 p b n R l c n Z h b D g w M D A v Q W R k Z W Q g S W 5 k Z X g u e 3 R v d G F s X 2 9 w Z X J h d G V k K C k s M n 0 m c X V v d D s s J n F 1 b 3 Q 7 U 2 V j d G l v b j E v a W 5 0 Z X J 2 Y W w 4 M D A w L 0 F k Z G V k I E l u Z G V 4 L n t 0 b 3 R h b F 9 y Z W N v d m V k K C k s M 3 0 m c X V v d D s s J n F 1 b 3 Q 7 U 2 V j d G l v b j E v a W 5 0 Z X J 2 Y W w 4 M D A w L 0 F k Z G V k I E l u Z G V 4 L n t 0 b 3 R h b F 9 k Z W N l Y X N l Z C g p L D R 9 J n F 1 b 3 Q 7 L C Z x d W 9 0 O 1 N l Y 3 R p b 2 4 x L 2 l u d G V y d m F s O D A w M C 9 B Z G R l Z C B J b m R l e C 5 7 d G 9 0 Y W x f c G F 0 a W V u d H M o K S w 1 f S Z x d W 9 0 O y w m c X V v d D t T Z W N 0 a W 9 u M S 9 p b n R l c n Z h b D g w M D A v Q W R k Z W Q g S W 5 k Z X g u e 2 l u d G V y d m F s X 3 B h d G l l b n R z K G h v d X J z K S w 2 f S Z x d W 9 0 O y w m c X V v d D t T Z W N 0 a W 9 u M S 9 p b n R l c n Z h b D g w M D A v Q W R k Z W Q g S W 5 k Z X g u e 2 Z y b 2 1 f d 2 F p d F 9 0 b 1 9 w c m V w K G h v d X J z K S w 3 f S Z x d W 9 0 O y w m c X V v d D t T Z W N 0 a W 9 u M S 9 p b n R l c n Z h b D g w M D A v Q W R k Z W Q g S W 5 k Z X g u e 2 Z y b 2 1 f c H J l c F 9 0 b 1 9 v c G V y K G h v d X J z K S w 4 f S Z x d W 9 0 O y w m c X V v d D t T Z W N 0 a W 9 u M S 9 p b n R l c n Z h b D g w M D A v Q W R k Z W Q g S W 5 k Z X g u e 2 Z y b 2 1 f d 2 F p d F 9 0 b 1 9 y Z W N v K G h v d X J z K S w 5 f S Z x d W 9 0 O y w m c X V v d D t T Z W N 0 a W 9 u M S 9 p b n R l c n Z h b D g w M D A v Q W R k Z W Q g S W 5 k Z X g u e 2 1 l Y W 5 f c H J l c F 9 0 a W 1 l X 2 R p c 3 R y K G h v d X J z K S w x M H 0 m c X V v d D s s J n F 1 b 3 Q 7 U 2 V j d G l v b j E v a W 5 0 Z X J 2 Y W w 4 M D A w L 0 F k Z G V k I E l u Z G V 4 L n t t Z W F u X 2 9 w Z X J f d G l t Z V 9 k a X N 0 c i h o b 3 V y c y k s M T F 9 J n F 1 b 3 Q 7 L C Z x d W 9 0 O 1 N l Y 3 R p b 2 4 x L 2 l u d G V y d m F s O D A w M C 9 B Z G R l Z C B J b m R l e C 5 7 b W V h b l 9 v c G V y X 3 J l Y 2 9 f Z G l z d H I o a G 9 1 c n M p L D E y f S Z x d W 9 0 O y w m c X V v d D t T Z W N 0 a W 9 u M S 9 p b n R l c n Z h b D g w M D A v Q W R k Z W Q g S W 5 k Z X g u e 2 9 w Z X J h d G l v b l 9 1 c 2 F n Z S g l K S w x M 3 0 m c X V v d D s s J n F 1 b 3 Q 7 U 2 V j d G l v b j E v a W 5 0 Z X J 2 Y W w 4 M D A w L 0 F k Z G V k I E l u Z G V 4 L n t h c n J f c X V l d W V f b G V u Z 3 R o K C k s M T R 9 J n F 1 b 3 Q 7 L C Z x d W 9 0 O 1 N l Y 3 R p b 2 4 x L 2 l u d G V y d m F s O D A w M C 9 B Z G R l Z C B J b m R l e C 5 7 a W R s Z V 9 j Y X B h Y 2 l 0 e S g p L D E 1 f S Z x d W 9 0 O y w m c X V v d D t T Z W N 0 a W 9 u M S 9 p b n R l c n Z h b D g w M D A v Q W R k Z W Q g S W 5 k Z X g u e 2 1 v d m V f c m V j b 1 9 i b G 9 j a 2 V k K C U p L D E 2 f S Z x d W 9 0 O y w m c X V v d D t T Z W N 0 a W 9 u M S 9 p b n R l c n Z h b D g w M D A v Q W R k Z W Q g S W 5 k Z X g u e 2 F s b F 9 y Z W N v X 2 J 1 c 3 k o J S k s M T d 9 J n F 1 b 3 Q 7 L C Z x d W 9 0 O 1 N l Y 3 R p b 2 4 x L 2 l u d G V y d m F s O D A w M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Z h b D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4 M D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4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O D A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g w M D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R l c n Z h b D k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E 6 N D E 6 M z k u M z U x M D g 0 N F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Z h b D k w M D A v Q W R k Z W Q g S W 5 k Z X g u e 3 B v c n R p b 2 5 f T U l M R C g l K S w w f S Z x d W 9 0 O y w m c X V v d D t T Z W N 0 a W 9 u M S 9 p b n R l c n Z h b D k w M D A v Q W R k Z W Q g S W 5 k Z X g u e 3 R v d G F s X 3 B y Z X B h c m V k K C k s M X 0 m c X V v d D s s J n F 1 b 3 Q 7 U 2 V j d G l v b j E v a W 5 0 Z X J 2 Y W w 5 M D A w L 0 F k Z G V k I E l u Z G V 4 L n t 0 b 3 R h b F 9 v c G V y Y X R l Z C g p L D J 9 J n F 1 b 3 Q 7 L C Z x d W 9 0 O 1 N l Y 3 R p b 2 4 x L 2 l u d G V y d m F s O T A w M C 9 B Z G R l Z C B J b m R l e C 5 7 d G 9 0 Y W x f c m V j b 3 Z l Z C g p L D N 9 J n F 1 b 3 Q 7 L C Z x d W 9 0 O 1 N l Y 3 R p b 2 4 x L 2 l u d G V y d m F s O T A w M C 9 B Z G R l Z C B J b m R l e C 5 7 d G 9 0 Y W x f Z G V j Z W F z Z W Q o K S w 0 f S Z x d W 9 0 O y w m c X V v d D t T Z W N 0 a W 9 u M S 9 p b n R l c n Z h b D k w M D A v Q W R k Z W Q g S W 5 k Z X g u e 3 R v d G F s X 3 B h d G l l b n R z K C k s N X 0 m c X V v d D s s J n F 1 b 3 Q 7 U 2 V j d G l v b j E v a W 5 0 Z X J 2 Y W w 5 M D A w L 0 F k Z G V k I E l u Z G V 4 L n t p b n R l c n Z h b F 9 w Y X R p Z W 5 0 c y h o b 3 V y c y k s N n 0 m c X V v d D s s J n F 1 b 3 Q 7 U 2 V j d G l v b j E v a W 5 0 Z X J 2 Y W w 5 M D A w L 0 F k Z G V k I E l u Z G V 4 L n t m c m 9 t X 3 d h a X R f d G 9 f c H J l c C h o b 3 V y c y k s N 3 0 m c X V v d D s s J n F 1 b 3 Q 7 U 2 V j d G l v b j E v a W 5 0 Z X J 2 Y W w 5 M D A w L 0 F k Z G V k I E l u Z G V 4 L n t m c m 9 t X 3 B y Z X B f d G 9 f b 3 B l c i h o b 3 V y c y k s O H 0 m c X V v d D s s J n F 1 b 3 Q 7 U 2 V j d G l v b j E v a W 5 0 Z X J 2 Y W w 5 M D A w L 0 F k Z G V k I E l u Z G V 4 L n t m c m 9 t X 3 d h a X R f d G 9 f c m V j b y h o b 3 V y c y k s O X 0 m c X V v d D s s J n F 1 b 3 Q 7 U 2 V j d G l v b j E v a W 5 0 Z X J 2 Y W w 5 M D A w L 0 F k Z G V k I E l u Z G V 4 L n t t Z W F u X 3 B y Z X B f d G l t Z V 9 k a X N 0 c i h o b 3 V y c y k s M T B 9 J n F 1 b 3 Q 7 L C Z x d W 9 0 O 1 N l Y 3 R p b 2 4 x L 2 l u d G V y d m F s O T A w M C 9 B Z G R l Z C B J b m R l e C 5 7 b W V h b l 9 v c G V y X 3 R p b W V f Z G l z d H I o a G 9 1 c n M p L D E x f S Z x d W 9 0 O y w m c X V v d D t T Z W N 0 a W 9 u M S 9 p b n R l c n Z h b D k w M D A v Q W R k Z W Q g S W 5 k Z X g u e 2 1 l Y W 5 f b 3 B l c l 9 y Z W N v X 2 R p c 3 R y K G h v d X J z K S w x M n 0 m c X V v d D s s J n F 1 b 3 Q 7 U 2 V j d G l v b j E v a W 5 0 Z X J 2 Y W w 5 M D A w L 0 F k Z G V k I E l u Z G V 4 L n t v c G V y Y X R p b 2 5 f d X N h Z 2 U o J S k s M T N 9 J n F 1 b 3 Q 7 L C Z x d W 9 0 O 1 N l Y 3 R p b 2 4 x L 2 l u d G V y d m F s O T A w M C 9 B Z G R l Z C B J b m R l e C 5 7 Y X J y X 3 F 1 Z X V l X 2 x l b m d 0 a C g p L D E 0 f S Z x d W 9 0 O y w m c X V v d D t T Z W N 0 a W 9 u M S 9 p b n R l c n Z h b D k w M D A v Q W R k Z W Q g S W 5 k Z X g u e 2 l k b G V f Y 2 F w Y W N p d H k o K S w x N X 0 m c X V v d D s s J n F 1 b 3 Q 7 U 2 V j d G l v b j E v a W 5 0 Z X J 2 Y W w 5 M D A w L 0 F k Z G V k I E l u Z G V 4 L n t t b 3 Z l X 3 J l Y 2 9 f Y m x v Y 2 t l Z C g l K S w x N n 0 m c X V v d D s s J n F 1 b 3 Q 7 U 2 V j d G l v b j E v a W 5 0 Z X J 2 Y W w 5 M D A w L 0 F k Z G V k I E l u Z G V 4 L n t h b G x f c m V j b 1 9 i d X N 5 K C U p L D E 3 f S Z x d W 9 0 O y w m c X V v d D t T Z W N 0 a W 9 u M S 9 p b n R l c n Z h b D k w M D A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W 5 0 Z X J 2 Y W w 5 M D A w L 0 F k Z G V k I E l u Z G V 4 L n t w b 3 J 0 a W 9 u X 0 1 J T E Q o J S k s M H 0 m c X V v d D s s J n F 1 b 3 Q 7 U 2 V j d G l v b j E v a W 5 0 Z X J 2 Y W w 5 M D A w L 0 F k Z G V k I E l u Z G V 4 L n t 0 b 3 R h b F 9 w c m V w Y X J l Z C g p L D F 9 J n F 1 b 3 Q 7 L C Z x d W 9 0 O 1 N l Y 3 R p b 2 4 x L 2 l u d G V y d m F s O T A w M C 9 B Z G R l Z C B J b m R l e C 5 7 d G 9 0 Y W x f b 3 B l c m F 0 Z W Q o K S w y f S Z x d W 9 0 O y w m c X V v d D t T Z W N 0 a W 9 u M S 9 p b n R l c n Z h b D k w M D A v Q W R k Z W Q g S W 5 k Z X g u e 3 R v d G F s X 3 J l Y 2 9 2 Z W Q o K S w z f S Z x d W 9 0 O y w m c X V v d D t T Z W N 0 a W 9 u M S 9 p b n R l c n Z h b D k w M D A v Q W R k Z W Q g S W 5 k Z X g u e 3 R v d G F s X 2 R l Y 2 V h c 2 V k K C k s N H 0 m c X V v d D s s J n F 1 b 3 Q 7 U 2 V j d G l v b j E v a W 5 0 Z X J 2 Y W w 5 M D A w L 0 F k Z G V k I E l u Z G V 4 L n t 0 b 3 R h b F 9 w Y X R p Z W 5 0 c y g p L D V 9 J n F 1 b 3 Q 7 L C Z x d W 9 0 O 1 N l Y 3 R p b 2 4 x L 2 l u d G V y d m F s O T A w M C 9 B Z G R l Z C B J b m R l e C 5 7 a W 5 0 Z X J 2 Y W x f c G F 0 a W V u d H M o a G 9 1 c n M p L D Z 9 J n F 1 b 3 Q 7 L C Z x d W 9 0 O 1 N l Y 3 R p b 2 4 x L 2 l u d G V y d m F s O T A w M C 9 B Z G R l Z C B J b m R l e C 5 7 Z n J v b V 9 3 Y W l 0 X 3 R v X 3 B y Z X A o a G 9 1 c n M p L D d 9 J n F 1 b 3 Q 7 L C Z x d W 9 0 O 1 N l Y 3 R p b 2 4 x L 2 l u d G V y d m F s O T A w M C 9 B Z G R l Z C B J b m R l e C 5 7 Z n J v b V 9 w c m V w X 3 R v X 2 9 w Z X I o a G 9 1 c n M p L D h 9 J n F 1 b 3 Q 7 L C Z x d W 9 0 O 1 N l Y 3 R p b 2 4 x L 2 l u d G V y d m F s O T A w M C 9 B Z G R l Z C B J b m R l e C 5 7 Z n J v b V 9 3 Y W l 0 X 3 R v X 3 J l Y 2 8 o a G 9 1 c n M p L D l 9 J n F 1 b 3 Q 7 L C Z x d W 9 0 O 1 N l Y 3 R p b 2 4 x L 2 l u d G V y d m F s O T A w M C 9 B Z G R l Z C B J b m R l e C 5 7 b W V h b l 9 w c m V w X 3 R p b W V f Z G l z d H I o a G 9 1 c n M p L D E w f S Z x d W 9 0 O y w m c X V v d D t T Z W N 0 a W 9 u M S 9 p b n R l c n Z h b D k w M D A v Q W R k Z W Q g S W 5 k Z X g u e 2 1 l Y W 5 f b 3 B l c l 9 0 a W 1 l X 2 R p c 3 R y K G h v d X J z K S w x M X 0 m c X V v d D s s J n F 1 b 3 Q 7 U 2 V j d G l v b j E v a W 5 0 Z X J 2 Y W w 5 M D A w L 0 F k Z G V k I E l u Z G V 4 L n t t Z W F u X 2 9 w Z X J f c m V j b 1 9 k a X N 0 c i h o b 3 V y c y k s M T J 9 J n F 1 b 3 Q 7 L C Z x d W 9 0 O 1 N l Y 3 R p b 2 4 x L 2 l u d G V y d m F s O T A w M C 9 B Z G R l Z C B J b m R l e C 5 7 b 3 B l c m F 0 a W 9 u X 3 V z Y W d l K C U p L D E z f S Z x d W 9 0 O y w m c X V v d D t T Z W N 0 a W 9 u M S 9 p b n R l c n Z h b D k w M D A v Q W R k Z W Q g S W 5 k Z X g u e 2 F y c l 9 x d W V 1 Z V 9 s Z W 5 n d G g o K S w x N H 0 m c X V v d D s s J n F 1 b 3 Q 7 U 2 V j d G l v b j E v a W 5 0 Z X J 2 Y W w 5 M D A w L 0 F k Z G V k I E l u Z G V 4 L n t p Z G x l X 2 N h c G F j a X R 5 K C k s M T V 9 J n F 1 b 3 Q 7 L C Z x d W 9 0 O 1 N l Y 3 R p b 2 4 x L 2 l u d G V y d m F s O T A w M C 9 B Z G R l Z C B J b m R l e C 5 7 b W 9 2 Z V 9 y Z W N v X 2 J s b 2 N r Z W Q o J S k s M T Z 9 J n F 1 b 3 Q 7 L C Z x d W 9 0 O 1 N l Y 3 R p b 2 4 x L 2 l u d G V y d m F s O T A w M C 9 B Z G R l Z C B J b m R l e C 5 7 Y W x s X 3 J l Y 2 9 f Y n V z e S g l K S w x N 3 0 m c X V v d D s s J n F 1 b 3 Q 7 U 2 V j d G l v b j E v a W 5 0 Z X J 2 Y W w 5 M D A w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d m F s O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k w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k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5 M D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O T A w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R l c n Z h b D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Q y O j U 4 L j E 2 N T A 5 M D B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2 Y W w x M D A w M C 9 B Z G R l Z C B J b m R l e C 5 7 c G 9 y d G l v b l 9 N S U x E K C U p L D B 9 J n F 1 b 3 Q 7 L C Z x d W 9 0 O 1 N l Y 3 R p b 2 4 x L 2 l u d G V y d m F s M T A w M D A v Q W R k Z W Q g S W 5 k Z X g u e 3 R v d G F s X 3 B y Z X B h c m V k K C k s M X 0 m c X V v d D s s J n F 1 b 3 Q 7 U 2 V j d G l v b j E v a W 5 0 Z X J 2 Y W w x M D A w M C 9 B Z G R l Z C B J b m R l e C 5 7 d G 9 0 Y W x f b 3 B l c m F 0 Z W Q o K S w y f S Z x d W 9 0 O y w m c X V v d D t T Z W N 0 a W 9 u M S 9 p b n R l c n Z h b D E w M D A w L 0 F k Z G V k I E l u Z G V 4 L n t 0 b 3 R h b F 9 y Z W N v d m V k K C k s M 3 0 m c X V v d D s s J n F 1 b 3 Q 7 U 2 V j d G l v b j E v a W 5 0 Z X J 2 Y W w x M D A w M C 9 B Z G R l Z C B J b m R l e C 5 7 d G 9 0 Y W x f Z G V j Z W F z Z W Q o K S w 0 f S Z x d W 9 0 O y w m c X V v d D t T Z W N 0 a W 9 u M S 9 p b n R l c n Z h b D E w M D A w L 0 F k Z G V k I E l u Z G V 4 L n t 0 b 3 R h b F 9 w Y X R p Z W 5 0 c y g p L D V 9 J n F 1 b 3 Q 7 L C Z x d W 9 0 O 1 N l Y 3 R p b 2 4 x L 2 l u d G V y d m F s M T A w M D A v Q W R k Z W Q g S W 5 k Z X g u e 2 l u d G V y d m F s X 3 B h d G l l b n R z K G h v d X J z K S w 2 f S Z x d W 9 0 O y w m c X V v d D t T Z W N 0 a W 9 u M S 9 p b n R l c n Z h b D E w M D A w L 0 F k Z G V k I E l u Z G V 4 L n t m c m 9 t X 3 d h a X R f d G 9 f c H J l c C h o b 3 V y c y k s N 3 0 m c X V v d D s s J n F 1 b 3 Q 7 U 2 V j d G l v b j E v a W 5 0 Z X J 2 Y W w x M D A w M C 9 B Z G R l Z C B J b m R l e C 5 7 Z n J v b V 9 w c m V w X 3 R v X 2 9 w Z X I o a G 9 1 c n M p L D h 9 J n F 1 b 3 Q 7 L C Z x d W 9 0 O 1 N l Y 3 R p b 2 4 x L 2 l u d G V y d m F s M T A w M D A v Q W R k Z W Q g S W 5 k Z X g u e 2 Z y b 2 1 f d 2 F p d F 9 0 b 1 9 y Z W N v K G h v d X J z K S w 5 f S Z x d W 9 0 O y w m c X V v d D t T Z W N 0 a W 9 u M S 9 p b n R l c n Z h b D E w M D A w L 0 F k Z G V k I E l u Z G V 4 L n t t Z W F u X 3 B y Z X B f d G l t Z V 9 k a X N 0 c i h o b 3 V y c y k s M T B 9 J n F 1 b 3 Q 7 L C Z x d W 9 0 O 1 N l Y 3 R p b 2 4 x L 2 l u d G V y d m F s M T A w M D A v Q W R k Z W Q g S W 5 k Z X g u e 2 1 l Y W 5 f b 3 B l c l 9 0 a W 1 l X 2 R p c 3 R y K G h v d X J z K S w x M X 0 m c X V v d D s s J n F 1 b 3 Q 7 U 2 V j d G l v b j E v a W 5 0 Z X J 2 Y W w x M D A w M C 9 B Z G R l Z C B J b m R l e C 5 7 b W V h b l 9 v c G V y X 3 J l Y 2 9 f Z G l z d H I o a G 9 1 c n M p L D E y f S Z x d W 9 0 O y w m c X V v d D t T Z W N 0 a W 9 u M S 9 p b n R l c n Z h b D E w M D A w L 0 F k Z G V k I E l u Z G V 4 L n t v c G V y Y X R p b 2 5 f d X N h Z 2 U o J S k s M T N 9 J n F 1 b 3 Q 7 L C Z x d W 9 0 O 1 N l Y 3 R p b 2 4 x L 2 l u d G V y d m F s M T A w M D A v Q W R k Z W Q g S W 5 k Z X g u e 2 F y c l 9 x d W V 1 Z V 9 s Z W 5 n d G g o K S w x N H 0 m c X V v d D s s J n F 1 b 3 Q 7 U 2 V j d G l v b j E v a W 5 0 Z X J 2 Y W w x M D A w M C 9 B Z G R l Z C B J b m R l e C 5 7 a W R s Z V 9 j Y X B h Y 2 l 0 e S g p L D E 1 f S Z x d W 9 0 O y w m c X V v d D t T Z W N 0 a W 9 u M S 9 p b n R l c n Z h b D E w M D A w L 0 F k Z G V k I E l u Z G V 4 L n t t b 3 Z l X 3 J l Y 2 9 f Y m x v Y 2 t l Z C g l K S w x N n 0 m c X V v d D s s J n F 1 b 3 Q 7 U 2 V j d G l v b j E v a W 5 0 Z X J 2 Y W w x M D A w M C 9 B Z G R l Z C B J b m R l e C 5 7 Y W x s X 3 J l Y 2 9 f Y n V z e S g l K S w x N 3 0 m c X V v d D s s J n F 1 b 3 Q 7 U 2 V j d G l v b j E v a W 5 0 Z X J 2 Y W w x M D A w M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p b n R l c n Z h b D E w M D A w L 0 F k Z G V k I E l u Z G V 4 L n t w b 3 J 0 a W 9 u X 0 1 J T E Q o J S k s M H 0 m c X V v d D s s J n F 1 b 3 Q 7 U 2 V j d G l v b j E v a W 5 0 Z X J 2 Y W w x M D A w M C 9 B Z G R l Z C B J b m R l e C 5 7 d G 9 0 Y W x f c H J l c G F y Z W Q o K S w x f S Z x d W 9 0 O y w m c X V v d D t T Z W N 0 a W 9 u M S 9 p b n R l c n Z h b D E w M D A w L 0 F k Z G V k I E l u Z G V 4 L n t 0 b 3 R h b F 9 v c G V y Y X R l Z C g p L D J 9 J n F 1 b 3 Q 7 L C Z x d W 9 0 O 1 N l Y 3 R p b 2 4 x L 2 l u d G V y d m F s M T A w M D A v Q W R k Z W Q g S W 5 k Z X g u e 3 R v d G F s X 3 J l Y 2 9 2 Z W Q o K S w z f S Z x d W 9 0 O y w m c X V v d D t T Z W N 0 a W 9 u M S 9 p b n R l c n Z h b D E w M D A w L 0 F k Z G V k I E l u Z G V 4 L n t 0 b 3 R h b F 9 k Z W N l Y X N l Z C g p L D R 9 J n F 1 b 3 Q 7 L C Z x d W 9 0 O 1 N l Y 3 R p b 2 4 x L 2 l u d G V y d m F s M T A w M D A v Q W R k Z W Q g S W 5 k Z X g u e 3 R v d G F s X 3 B h d G l l b n R z K C k s N X 0 m c X V v d D s s J n F 1 b 3 Q 7 U 2 V j d G l v b j E v a W 5 0 Z X J 2 Y W w x M D A w M C 9 B Z G R l Z C B J b m R l e C 5 7 a W 5 0 Z X J 2 Y W x f c G F 0 a W V u d H M o a G 9 1 c n M p L D Z 9 J n F 1 b 3 Q 7 L C Z x d W 9 0 O 1 N l Y 3 R p b 2 4 x L 2 l u d G V y d m F s M T A w M D A v Q W R k Z W Q g S W 5 k Z X g u e 2 Z y b 2 1 f d 2 F p d F 9 0 b 1 9 w c m V w K G h v d X J z K S w 3 f S Z x d W 9 0 O y w m c X V v d D t T Z W N 0 a W 9 u M S 9 p b n R l c n Z h b D E w M D A w L 0 F k Z G V k I E l u Z G V 4 L n t m c m 9 t X 3 B y Z X B f d G 9 f b 3 B l c i h o b 3 V y c y k s O H 0 m c X V v d D s s J n F 1 b 3 Q 7 U 2 V j d G l v b j E v a W 5 0 Z X J 2 Y W w x M D A w M C 9 B Z G R l Z C B J b m R l e C 5 7 Z n J v b V 9 3 Y W l 0 X 3 R v X 3 J l Y 2 8 o a G 9 1 c n M p L D l 9 J n F 1 b 3 Q 7 L C Z x d W 9 0 O 1 N l Y 3 R p b 2 4 x L 2 l u d G V y d m F s M T A w M D A v Q W R k Z W Q g S W 5 k Z X g u e 2 1 l Y W 5 f c H J l c F 9 0 a W 1 l X 2 R p c 3 R y K G h v d X J z K S w x M H 0 m c X V v d D s s J n F 1 b 3 Q 7 U 2 V j d G l v b j E v a W 5 0 Z X J 2 Y W w x M D A w M C 9 B Z G R l Z C B J b m R l e C 5 7 b W V h b l 9 v c G V y X 3 R p b W V f Z G l z d H I o a G 9 1 c n M p L D E x f S Z x d W 9 0 O y w m c X V v d D t T Z W N 0 a W 9 u M S 9 p b n R l c n Z h b D E w M D A w L 0 F k Z G V k I E l u Z G V 4 L n t t Z W F u X 2 9 w Z X J f c m V j b 1 9 k a X N 0 c i h o b 3 V y c y k s M T J 9 J n F 1 b 3 Q 7 L C Z x d W 9 0 O 1 N l Y 3 R p b 2 4 x L 2 l u d G V y d m F s M T A w M D A v Q W R k Z W Q g S W 5 k Z X g u e 2 9 w Z X J h d G l v b l 9 1 c 2 F n Z S g l K S w x M 3 0 m c X V v d D s s J n F 1 b 3 Q 7 U 2 V j d G l v b j E v a W 5 0 Z X J 2 Y W w x M D A w M C 9 B Z G R l Z C B J b m R l e C 5 7 Y X J y X 3 F 1 Z X V l X 2 x l b m d 0 a C g p L D E 0 f S Z x d W 9 0 O y w m c X V v d D t T Z W N 0 a W 9 u M S 9 p b n R l c n Z h b D E w M D A w L 0 F k Z G V k I E l u Z G V 4 L n t p Z G x l X 2 N h c G F j a X R 5 K C k s M T V 9 J n F 1 b 3 Q 7 L C Z x d W 9 0 O 1 N l Y 3 R p b 2 4 x L 2 l u d G V y d m F s M T A w M D A v Q W R k Z W Q g S W 5 k Z X g u e 2 1 v d m V f c m V j b 1 9 i b G 9 j a 2 V k K C U p L D E 2 f S Z x d W 9 0 O y w m c X V v d D t T Z W N 0 a W 9 u M S 9 p b n R l c n Z h b D E w M D A w L 0 F k Z G V k I E l u Z G V 4 L n t h b G x f c m V j b 1 9 i d X N 5 K C U p L D E 3 f S Z x d W 9 0 O y w m c X V v d D t T Z W N 0 a W 9 u M S 9 p b n R l c n Z h b D E w M D A w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d m F s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T A w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T A w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x M D A w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a X N 0 a W N z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Q 0 O j M x L j M y M D k 3 N z l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N y k v Q W R k Z W Q g S W 5 k Z X g u e 3 B v c n R p b 2 5 f T U l M R C g l K S w w f S Z x d W 9 0 O y w m c X V v d D t T Z W N 0 a W 9 u M S 9 z d G F 0 a X N 0 a W N z I C g 3 K S 9 B Z G R l Z C B J b m R l e C 5 7 d G 9 0 Y W x f c H J l c G F y Z W Q o K S w x f S Z x d W 9 0 O y w m c X V v d D t T Z W N 0 a W 9 u M S 9 z d G F 0 a X N 0 a W N z I C g 3 K S 9 B Z G R l Z C B J b m R l e C 5 7 d G 9 0 Y W x f b 3 B l c m F 0 Z W Q o K S w y f S Z x d W 9 0 O y w m c X V v d D t T Z W N 0 a W 9 u M S 9 z d G F 0 a X N 0 a W N z I C g 3 K S 9 B Z G R l Z C B J b m R l e C 5 7 d G 9 0 Y W x f c m V j b 3 Z l Z C g p L D N 9 J n F 1 b 3 Q 7 L C Z x d W 9 0 O 1 N l Y 3 R p b 2 4 x L 3 N 0 Y X R p c 3 R p Y 3 M g K D c p L 0 F k Z G V k I E l u Z G V 4 L n t 0 b 3 R h b F 9 k Z W N l Y X N l Z C g p L D R 9 J n F 1 b 3 Q 7 L C Z x d W 9 0 O 1 N l Y 3 R p b 2 4 x L 3 N 0 Y X R p c 3 R p Y 3 M g K D c p L 0 F k Z G V k I E l u Z G V 4 L n t 0 b 3 R h b F 9 w Y X R p Z W 5 0 c y g p L D V 9 J n F 1 b 3 Q 7 L C Z x d W 9 0 O 1 N l Y 3 R p b 2 4 x L 3 N 0 Y X R p c 3 R p Y 3 M g K D c p L 0 F k Z G V k I E l u Z G V 4 L n t p b n R l c n Z h b F 9 w Y X R p Z W 5 0 c y h o b 3 V y c y k s N n 0 m c X V v d D s s J n F 1 b 3 Q 7 U 2 V j d G l v b j E v c 3 R h d G l z d G l j c y A o N y k v Q W R k Z W Q g S W 5 k Z X g u e 2 Z y b 2 1 f d 2 F p d F 9 0 b 1 9 w c m V w K G h v d X J z K S w 3 f S Z x d W 9 0 O y w m c X V v d D t T Z W N 0 a W 9 u M S 9 z d G F 0 a X N 0 a W N z I C g 3 K S 9 B Z G R l Z C B J b m R l e C 5 7 Z n J v b V 9 w c m V w X 3 R v X 2 9 w Z X I o a G 9 1 c n M p L D h 9 J n F 1 b 3 Q 7 L C Z x d W 9 0 O 1 N l Y 3 R p b 2 4 x L 3 N 0 Y X R p c 3 R p Y 3 M g K D c p L 0 F k Z G V k I E l u Z G V 4 L n t m c m 9 t X 3 d h a X R f d G 9 f c m V j b y h o b 3 V y c y k s O X 0 m c X V v d D s s J n F 1 b 3 Q 7 U 2 V j d G l v b j E v c 3 R h d G l z d G l j c y A o N y k v Q W R k Z W Q g S W 5 k Z X g u e 2 1 l Y W 5 f c H J l c F 9 0 a W 1 l X 2 R p c 3 R y K G h v d X J z K S w x M H 0 m c X V v d D s s J n F 1 b 3 Q 7 U 2 V j d G l v b j E v c 3 R h d G l z d G l j c y A o N y k v Q W R k Z W Q g S W 5 k Z X g u e 2 1 l Y W 5 f b 3 B l c l 9 0 a W 1 l X 2 R p c 3 R y K G h v d X J z K S w x M X 0 m c X V v d D s s J n F 1 b 3 Q 7 U 2 V j d G l v b j E v c 3 R h d G l z d G l j c y A o N y k v Q W R k Z W Q g S W 5 k Z X g u e 2 1 l Y W 5 f b 3 B l c l 9 y Z W N v X 2 R p c 3 R y K G h v d X J z K S w x M n 0 m c X V v d D s s J n F 1 b 3 Q 7 U 2 V j d G l v b j E v c 3 R h d G l z d G l j c y A o N y k v Q W R k Z W Q g S W 5 k Z X g u e 2 9 w Z X J h d G l v b l 9 1 c 2 F n Z S g l K S w x M 3 0 m c X V v d D s s J n F 1 b 3 Q 7 U 2 V j d G l v b j E v c 3 R h d G l z d G l j c y A o N y k v Q W R k Z W Q g S W 5 k Z X g u e 2 F y c l 9 x d W V 1 Z V 9 s Z W 5 n d G g o K S w x N H 0 m c X V v d D s s J n F 1 b 3 Q 7 U 2 V j d G l v b j E v c 3 R h d G l z d G l j c y A o N y k v Q W R k Z W Q g S W 5 k Z X g u e 2 l k b G V f Y 2 F w Y W N p d H k o K S w x N X 0 m c X V v d D s s J n F 1 b 3 Q 7 U 2 V j d G l v b j E v c 3 R h d G l z d G l j c y A o N y k v Q W R k Z W Q g S W 5 k Z X g u e 2 1 v d m V f c m V j b 1 9 i b G 9 j a 2 V k K C U p L D E 2 f S Z x d W 9 0 O y w m c X V v d D t T Z W N 0 a W 9 u M S 9 z d G F 0 a X N 0 a W N z I C g 3 K S 9 B Z G R l Z C B J b m R l e C 5 7 Y W x s X 3 J l Y 2 9 f Y n V z e S g l K S w x N 3 0 m c X V v d D s s J n F 1 b 3 Q 7 U 2 V j d G l v b j E v c 3 R h d G l z d G l j c y A o N y k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3 R h d G l z d G l j c y A o N y k v Q W R k Z W Q g S W 5 k Z X g u e 3 B v c n R p b 2 5 f T U l M R C g l K S w w f S Z x d W 9 0 O y w m c X V v d D t T Z W N 0 a W 9 u M S 9 z d G F 0 a X N 0 a W N z I C g 3 K S 9 B Z G R l Z C B J b m R l e C 5 7 d G 9 0 Y W x f c H J l c G F y Z W Q o K S w x f S Z x d W 9 0 O y w m c X V v d D t T Z W N 0 a W 9 u M S 9 z d G F 0 a X N 0 a W N z I C g 3 K S 9 B Z G R l Z C B J b m R l e C 5 7 d G 9 0 Y W x f b 3 B l c m F 0 Z W Q o K S w y f S Z x d W 9 0 O y w m c X V v d D t T Z W N 0 a W 9 u M S 9 z d G F 0 a X N 0 a W N z I C g 3 K S 9 B Z G R l Z C B J b m R l e C 5 7 d G 9 0 Y W x f c m V j b 3 Z l Z C g p L D N 9 J n F 1 b 3 Q 7 L C Z x d W 9 0 O 1 N l Y 3 R p b 2 4 x L 3 N 0 Y X R p c 3 R p Y 3 M g K D c p L 0 F k Z G V k I E l u Z G V 4 L n t 0 b 3 R h b F 9 k Z W N l Y X N l Z C g p L D R 9 J n F 1 b 3 Q 7 L C Z x d W 9 0 O 1 N l Y 3 R p b 2 4 x L 3 N 0 Y X R p c 3 R p Y 3 M g K D c p L 0 F k Z G V k I E l u Z G V 4 L n t 0 b 3 R h b F 9 w Y X R p Z W 5 0 c y g p L D V 9 J n F 1 b 3 Q 7 L C Z x d W 9 0 O 1 N l Y 3 R p b 2 4 x L 3 N 0 Y X R p c 3 R p Y 3 M g K D c p L 0 F k Z G V k I E l u Z G V 4 L n t p b n R l c n Z h b F 9 w Y X R p Z W 5 0 c y h o b 3 V y c y k s N n 0 m c X V v d D s s J n F 1 b 3 Q 7 U 2 V j d G l v b j E v c 3 R h d G l z d G l j c y A o N y k v Q W R k Z W Q g S W 5 k Z X g u e 2 Z y b 2 1 f d 2 F p d F 9 0 b 1 9 w c m V w K G h v d X J z K S w 3 f S Z x d W 9 0 O y w m c X V v d D t T Z W N 0 a W 9 u M S 9 z d G F 0 a X N 0 a W N z I C g 3 K S 9 B Z G R l Z C B J b m R l e C 5 7 Z n J v b V 9 w c m V w X 3 R v X 2 9 w Z X I o a G 9 1 c n M p L D h 9 J n F 1 b 3 Q 7 L C Z x d W 9 0 O 1 N l Y 3 R p b 2 4 x L 3 N 0 Y X R p c 3 R p Y 3 M g K D c p L 0 F k Z G V k I E l u Z G V 4 L n t m c m 9 t X 3 d h a X R f d G 9 f c m V j b y h o b 3 V y c y k s O X 0 m c X V v d D s s J n F 1 b 3 Q 7 U 2 V j d G l v b j E v c 3 R h d G l z d G l j c y A o N y k v Q W R k Z W Q g S W 5 k Z X g u e 2 1 l Y W 5 f c H J l c F 9 0 a W 1 l X 2 R p c 3 R y K G h v d X J z K S w x M H 0 m c X V v d D s s J n F 1 b 3 Q 7 U 2 V j d G l v b j E v c 3 R h d G l z d G l j c y A o N y k v Q W R k Z W Q g S W 5 k Z X g u e 2 1 l Y W 5 f b 3 B l c l 9 0 a W 1 l X 2 R p c 3 R y K G h v d X J z K S w x M X 0 m c X V v d D s s J n F 1 b 3 Q 7 U 2 V j d G l v b j E v c 3 R h d G l z d G l j c y A o N y k v Q W R k Z W Q g S W 5 k Z X g u e 2 1 l Y W 5 f b 3 B l c l 9 y Z W N v X 2 R p c 3 R y K G h v d X J z K S w x M n 0 m c X V v d D s s J n F 1 b 3 Q 7 U 2 V j d G l v b j E v c 3 R h d G l z d G l j c y A o N y k v Q W R k Z W Q g S W 5 k Z X g u e 2 9 w Z X J h d G l v b l 9 1 c 2 F n Z S g l K S w x M 3 0 m c X V v d D s s J n F 1 b 3 Q 7 U 2 V j d G l v b j E v c 3 R h d G l z d G l j c y A o N y k v Q W R k Z W Q g S W 5 k Z X g u e 2 F y c l 9 x d W V 1 Z V 9 s Z W 5 n d G g o K S w x N H 0 m c X V v d D s s J n F 1 b 3 Q 7 U 2 V j d G l v b j E v c 3 R h d G l z d G l j c y A o N y k v Q W R k Z W Q g S W 5 k Z X g u e 2 l k b G V f Y 2 F w Y W N p d H k o K S w x N X 0 m c X V v d D s s J n F 1 b 3 Q 7 U 2 V j d G l v b j E v c 3 R h d G l z d G l j c y A o N y k v Q W R k Z W Q g S W 5 k Z X g u e 2 1 v d m V f c m V j b 1 9 i b G 9 j a 2 V k K C U p L D E 2 f S Z x d W 9 0 O y w m c X V v d D t T Z W N 0 a W 9 u M S 9 z d G F 0 a X N 0 a W N z I C g 3 K S 9 B Z G R l Z C B J b m R l e C 5 7 Y W x s X 3 J l Y 2 9 f Y n V z e S g l K S w x N 3 0 m c X V v d D s s J n F 1 b 3 Q 7 U 2 V j d G l v b j E v c 3 R h d G l z d G l j c y A o N y k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3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c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R l c n Z h b D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0 N z o x M y 4 y N D Y w O T A y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M j A w L 0 F k Z G V k I E l u Z G V 4 L n t w b 3 J 0 a W 9 u X 0 1 J T E Q o J S k s M H 0 m c X V v d D s s J n F 1 b 3 Q 7 U 2 V j d G l v b j E v a W 5 0 Z X J 2 Y W w y M D A v Q W R k Z W Q g S W 5 k Z X g u e 3 R v d G F s X 3 B y Z X B h c m V k K C k s M X 0 m c X V v d D s s J n F 1 b 3 Q 7 U 2 V j d G l v b j E v a W 5 0 Z X J 2 Y W w y M D A v Q W R k Z W Q g S W 5 k Z X g u e 3 R v d G F s X 2 9 w Z X J h d G V k K C k s M n 0 m c X V v d D s s J n F 1 b 3 Q 7 U 2 V j d G l v b j E v a W 5 0 Z X J 2 Y W w y M D A v Q W R k Z W Q g S W 5 k Z X g u e 3 R v d G F s X 3 J l Y 2 9 2 Z W Q o K S w z f S Z x d W 9 0 O y w m c X V v d D t T Z W N 0 a W 9 u M S 9 p b n R l c n Z h b D I w M C 9 B Z G R l Z C B J b m R l e C 5 7 d G 9 0 Y W x f Z G V j Z W F z Z W Q o K S w 0 f S Z x d W 9 0 O y w m c X V v d D t T Z W N 0 a W 9 u M S 9 p b n R l c n Z h b D I w M C 9 B Z G R l Z C B J b m R l e C 5 7 d G 9 0 Y W x f c G F 0 a W V u d H M o K S w 1 f S Z x d W 9 0 O y w m c X V v d D t T Z W N 0 a W 9 u M S 9 p b n R l c n Z h b D I w M C 9 B Z G R l Z C B J b m R l e C 5 7 a W 5 0 Z X J 2 Y W x f c G F 0 a W V u d H M o a G 9 1 c n M p L D Z 9 J n F 1 b 3 Q 7 L C Z x d W 9 0 O 1 N l Y 3 R p b 2 4 x L 2 l u d G V y d m F s M j A w L 0 F k Z G V k I E l u Z G V 4 L n t m c m 9 t X 3 d h a X R f d G 9 f c H J l c C h o b 3 V y c y k s N 3 0 m c X V v d D s s J n F 1 b 3 Q 7 U 2 V j d G l v b j E v a W 5 0 Z X J 2 Y W w y M D A v Q W R k Z W Q g S W 5 k Z X g u e 2 Z y b 2 1 f c H J l c F 9 0 b 1 9 v c G V y K G h v d X J z K S w 4 f S Z x d W 9 0 O y w m c X V v d D t T Z W N 0 a W 9 u M S 9 p b n R l c n Z h b D I w M C 9 B Z G R l Z C B J b m R l e C 5 7 Z n J v b V 9 3 Y W l 0 X 3 R v X 3 J l Y 2 8 o a G 9 1 c n M p L D l 9 J n F 1 b 3 Q 7 L C Z x d W 9 0 O 1 N l Y 3 R p b 2 4 x L 2 l u d G V y d m F s M j A w L 0 F k Z G V k I E l u Z G V 4 L n t t Z W F u X 3 B y Z X B f d G l t Z V 9 k a X N 0 c i h o b 3 V y c y k s M T B 9 J n F 1 b 3 Q 7 L C Z x d W 9 0 O 1 N l Y 3 R p b 2 4 x L 2 l u d G V y d m F s M j A w L 0 F k Z G V k I E l u Z G V 4 L n t t Z W F u X 2 9 w Z X J f d G l t Z V 9 k a X N 0 c i h o b 3 V y c y k s M T F 9 J n F 1 b 3 Q 7 L C Z x d W 9 0 O 1 N l Y 3 R p b 2 4 x L 2 l u d G V y d m F s M j A w L 0 F k Z G V k I E l u Z G V 4 L n t t Z W F u X 2 9 w Z X J f c m V j b 1 9 k a X N 0 c i h o b 3 V y c y k s M T J 9 J n F 1 b 3 Q 7 L C Z x d W 9 0 O 1 N l Y 3 R p b 2 4 x L 2 l u d G V y d m F s M j A w L 0 F k Z G V k I E l u Z G V 4 L n t v c G V y Y X R p b 2 5 f d X N h Z 2 U o J S k s M T N 9 J n F 1 b 3 Q 7 L C Z x d W 9 0 O 1 N l Y 3 R p b 2 4 x L 2 l u d G V y d m F s M j A w L 0 F k Z G V k I E l u Z G V 4 L n t h c n J f c X V l d W V f b G V u Z 3 R o K C k s M T R 9 J n F 1 b 3 Q 7 L C Z x d W 9 0 O 1 N l Y 3 R p b 2 4 x L 2 l u d G V y d m F s M j A w L 0 F k Z G V k I E l u Z G V 4 L n t p Z G x l X 2 N h c G F j a X R 5 K C k s M T V 9 J n F 1 b 3 Q 7 L C Z x d W 9 0 O 1 N l Y 3 R p b 2 4 x L 2 l u d G V y d m F s M j A w L 0 F k Z G V k I E l u Z G V 4 L n t t b 3 Z l X 3 J l Y 2 9 f Y m x v Y 2 t l Z C g l K S w x N n 0 m c X V v d D s s J n F 1 b 3 Q 7 U 2 V j d G l v b j E v a W 5 0 Z X J 2 Y W w y M D A v Q W R k Z W Q g S W 5 k Z X g u e 2 F s b F 9 y Z W N v X 2 J 1 c 3 k o J S k s M T d 9 J n F 1 b 3 Q 7 L C Z x d W 9 0 O 1 N l Y 3 R p b 2 4 x L 2 l u d G V y d m F s M j A w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u d G V y d m F s M j A w L 0 F k Z G V k I E l u Z G V 4 L n t w b 3 J 0 a W 9 u X 0 1 J T E Q o J S k s M H 0 m c X V v d D s s J n F 1 b 3 Q 7 U 2 V j d G l v b j E v a W 5 0 Z X J 2 Y W w y M D A v Q W R k Z W Q g S W 5 k Z X g u e 3 R v d G F s X 3 B y Z X B h c m V k K C k s M X 0 m c X V v d D s s J n F 1 b 3 Q 7 U 2 V j d G l v b j E v a W 5 0 Z X J 2 Y W w y M D A v Q W R k Z W Q g S W 5 k Z X g u e 3 R v d G F s X 2 9 w Z X J h d G V k K C k s M n 0 m c X V v d D s s J n F 1 b 3 Q 7 U 2 V j d G l v b j E v a W 5 0 Z X J 2 Y W w y M D A v Q W R k Z W Q g S W 5 k Z X g u e 3 R v d G F s X 3 J l Y 2 9 2 Z W Q o K S w z f S Z x d W 9 0 O y w m c X V v d D t T Z W N 0 a W 9 u M S 9 p b n R l c n Z h b D I w M C 9 B Z G R l Z C B J b m R l e C 5 7 d G 9 0 Y W x f Z G V j Z W F z Z W Q o K S w 0 f S Z x d W 9 0 O y w m c X V v d D t T Z W N 0 a W 9 u M S 9 p b n R l c n Z h b D I w M C 9 B Z G R l Z C B J b m R l e C 5 7 d G 9 0 Y W x f c G F 0 a W V u d H M o K S w 1 f S Z x d W 9 0 O y w m c X V v d D t T Z W N 0 a W 9 u M S 9 p b n R l c n Z h b D I w M C 9 B Z G R l Z C B J b m R l e C 5 7 a W 5 0 Z X J 2 Y W x f c G F 0 a W V u d H M o a G 9 1 c n M p L D Z 9 J n F 1 b 3 Q 7 L C Z x d W 9 0 O 1 N l Y 3 R p b 2 4 x L 2 l u d G V y d m F s M j A w L 0 F k Z G V k I E l u Z G V 4 L n t m c m 9 t X 3 d h a X R f d G 9 f c H J l c C h o b 3 V y c y k s N 3 0 m c X V v d D s s J n F 1 b 3 Q 7 U 2 V j d G l v b j E v a W 5 0 Z X J 2 Y W w y M D A v Q W R k Z W Q g S W 5 k Z X g u e 2 Z y b 2 1 f c H J l c F 9 0 b 1 9 v c G V y K G h v d X J z K S w 4 f S Z x d W 9 0 O y w m c X V v d D t T Z W N 0 a W 9 u M S 9 p b n R l c n Z h b D I w M C 9 B Z G R l Z C B J b m R l e C 5 7 Z n J v b V 9 3 Y W l 0 X 3 R v X 3 J l Y 2 8 o a G 9 1 c n M p L D l 9 J n F 1 b 3 Q 7 L C Z x d W 9 0 O 1 N l Y 3 R p b 2 4 x L 2 l u d G V y d m F s M j A w L 0 F k Z G V k I E l u Z G V 4 L n t t Z W F u X 3 B y Z X B f d G l t Z V 9 k a X N 0 c i h o b 3 V y c y k s M T B 9 J n F 1 b 3 Q 7 L C Z x d W 9 0 O 1 N l Y 3 R p b 2 4 x L 2 l u d G V y d m F s M j A w L 0 F k Z G V k I E l u Z G V 4 L n t t Z W F u X 2 9 w Z X J f d G l t Z V 9 k a X N 0 c i h o b 3 V y c y k s M T F 9 J n F 1 b 3 Q 7 L C Z x d W 9 0 O 1 N l Y 3 R p b 2 4 x L 2 l u d G V y d m F s M j A w L 0 F k Z G V k I E l u Z G V 4 L n t t Z W F u X 2 9 w Z X J f c m V j b 1 9 k a X N 0 c i h o b 3 V y c y k s M T J 9 J n F 1 b 3 Q 7 L C Z x d W 9 0 O 1 N l Y 3 R p b 2 4 x L 2 l u d G V y d m F s M j A w L 0 F k Z G V k I E l u Z G V 4 L n t v c G V y Y X R p b 2 5 f d X N h Z 2 U o J S k s M T N 9 J n F 1 b 3 Q 7 L C Z x d W 9 0 O 1 N l Y 3 R p b 2 4 x L 2 l u d G V y d m F s M j A w L 0 F k Z G V k I E l u Z G V 4 L n t h c n J f c X V l d W V f b G V u Z 3 R o K C k s M T R 9 J n F 1 b 3 Q 7 L C Z x d W 9 0 O 1 N l Y 3 R p b 2 4 x L 2 l u d G V y d m F s M j A w L 0 F k Z G V k I E l u Z G V 4 L n t p Z G x l X 2 N h c G F j a X R 5 K C k s M T V 9 J n F 1 b 3 Q 7 L C Z x d W 9 0 O 1 N l Y 3 R p b 2 4 x L 2 l u d G V y d m F s M j A w L 0 F k Z G V k I E l u Z G V 4 L n t t b 3 Z l X 3 J l Y 2 9 f Y m x v Y 2 t l Z C g l K S w x N n 0 m c X V v d D s s J n F 1 b 3 Q 7 U 2 V j d G l v b j E v a W 5 0 Z X J 2 Y W w y M D A v Q W R k Z W Q g S W 5 k Z X g u e 2 F s b F 9 y Z W N v X 2 J 1 c 3 k o J S k s M T d 9 J n F 1 b 3 Q 7 L C Z x d W 9 0 O 1 N l Y 3 R p b 2 4 x L 2 l u d G V y d m F s M j A w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d m F s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w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0 Z X J 2 Y W w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E 6 N D g 6 N D Q u N z I 3 M D g 5 M l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Z h b D M w M C 9 B Z G R l Z C B J b m R l e C 5 7 c G 9 y d G l v b l 9 N S U x E K C U p L D B 9 J n F 1 b 3 Q 7 L C Z x d W 9 0 O 1 N l Y 3 R p b 2 4 x L 2 l u d G V y d m F s M z A w L 0 F k Z G V k I E l u Z G V 4 L n t 0 b 3 R h b F 9 w c m V w Y X J l Z C g p L D F 9 J n F 1 b 3 Q 7 L C Z x d W 9 0 O 1 N l Y 3 R p b 2 4 x L 2 l u d G V y d m F s M z A w L 0 F k Z G V k I E l u Z G V 4 L n t 0 b 3 R h b F 9 v c G V y Y X R l Z C g p L D J 9 J n F 1 b 3 Q 7 L C Z x d W 9 0 O 1 N l Y 3 R p b 2 4 x L 2 l u d G V y d m F s M z A w L 0 F k Z G V k I E l u Z G V 4 L n t 0 b 3 R h b F 9 y Z W N v d m V k K C k s M 3 0 m c X V v d D s s J n F 1 b 3 Q 7 U 2 V j d G l v b j E v a W 5 0 Z X J 2 Y W w z M D A v Q W R k Z W Q g S W 5 k Z X g u e 3 R v d G F s X 2 R l Y 2 V h c 2 V k K C k s N H 0 m c X V v d D s s J n F 1 b 3 Q 7 U 2 V j d G l v b j E v a W 5 0 Z X J 2 Y W w z M D A v Q W R k Z W Q g S W 5 k Z X g u e 3 R v d G F s X 3 B h d G l l b n R z K C k s N X 0 m c X V v d D s s J n F 1 b 3 Q 7 U 2 V j d G l v b j E v a W 5 0 Z X J 2 Y W w z M D A v Q W R k Z W Q g S W 5 k Z X g u e 2 l u d G V y d m F s X 3 B h d G l l b n R z K G h v d X J z K S w 2 f S Z x d W 9 0 O y w m c X V v d D t T Z W N 0 a W 9 u M S 9 p b n R l c n Z h b D M w M C 9 B Z G R l Z C B J b m R l e C 5 7 Z n J v b V 9 3 Y W l 0 X 3 R v X 3 B y Z X A o a G 9 1 c n M p L D d 9 J n F 1 b 3 Q 7 L C Z x d W 9 0 O 1 N l Y 3 R p b 2 4 x L 2 l u d G V y d m F s M z A w L 0 F k Z G V k I E l u Z G V 4 L n t m c m 9 t X 3 B y Z X B f d G 9 f b 3 B l c i h o b 3 V y c y k s O H 0 m c X V v d D s s J n F 1 b 3 Q 7 U 2 V j d G l v b j E v a W 5 0 Z X J 2 Y W w z M D A v Q W R k Z W Q g S W 5 k Z X g u e 2 Z y b 2 1 f d 2 F p d F 9 0 b 1 9 y Z W N v K G h v d X J z K S w 5 f S Z x d W 9 0 O y w m c X V v d D t T Z W N 0 a W 9 u M S 9 p b n R l c n Z h b D M w M C 9 B Z G R l Z C B J b m R l e C 5 7 b W V h b l 9 w c m V w X 3 R p b W V f Z G l z d H I o a G 9 1 c n M p L D E w f S Z x d W 9 0 O y w m c X V v d D t T Z W N 0 a W 9 u M S 9 p b n R l c n Z h b D M w M C 9 B Z G R l Z C B J b m R l e C 5 7 b W V h b l 9 v c G V y X 3 R p b W V f Z G l z d H I o a G 9 1 c n M p L D E x f S Z x d W 9 0 O y w m c X V v d D t T Z W N 0 a W 9 u M S 9 p b n R l c n Z h b D M w M C 9 B Z G R l Z C B J b m R l e C 5 7 b W V h b l 9 v c G V y X 3 J l Y 2 9 f Z G l z d H I o a G 9 1 c n M p L D E y f S Z x d W 9 0 O y w m c X V v d D t T Z W N 0 a W 9 u M S 9 p b n R l c n Z h b D M w M C 9 B Z G R l Z C B J b m R l e C 5 7 b 3 B l c m F 0 a W 9 u X 3 V z Y W d l K C U p L D E z f S Z x d W 9 0 O y w m c X V v d D t T Z W N 0 a W 9 u M S 9 p b n R l c n Z h b D M w M C 9 B Z G R l Z C B J b m R l e C 5 7 Y X J y X 3 F 1 Z X V l X 2 x l b m d 0 a C g p L D E 0 f S Z x d W 9 0 O y w m c X V v d D t T Z W N 0 a W 9 u M S 9 p b n R l c n Z h b D M w M C 9 B Z G R l Z C B J b m R l e C 5 7 a W R s Z V 9 j Y X B h Y 2 l 0 e S g p L D E 1 f S Z x d W 9 0 O y w m c X V v d D t T Z W N 0 a W 9 u M S 9 p b n R l c n Z h b D M w M C 9 B Z G R l Z C B J b m R l e C 5 7 b W 9 2 Z V 9 y Z W N v X 2 J s b 2 N r Z W Q o J S k s M T Z 9 J n F 1 b 3 Q 7 L C Z x d W 9 0 O 1 N l Y 3 R p b 2 4 x L 2 l u d G V y d m F s M z A w L 0 F k Z G V k I E l u Z G V 4 L n t h b G x f c m V j b 1 9 i d X N 5 K C U p L D E 3 f S Z x d W 9 0 O y w m c X V v d D t T Z W N 0 a W 9 u M S 9 p b n R l c n Z h b D M w M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p b n R l c n Z h b D M w M C 9 B Z G R l Z C B J b m R l e C 5 7 c G 9 y d G l v b l 9 N S U x E K C U p L D B 9 J n F 1 b 3 Q 7 L C Z x d W 9 0 O 1 N l Y 3 R p b 2 4 x L 2 l u d G V y d m F s M z A w L 0 F k Z G V k I E l u Z G V 4 L n t 0 b 3 R h b F 9 w c m V w Y X J l Z C g p L D F 9 J n F 1 b 3 Q 7 L C Z x d W 9 0 O 1 N l Y 3 R p b 2 4 x L 2 l u d G V y d m F s M z A w L 0 F k Z G V k I E l u Z G V 4 L n t 0 b 3 R h b F 9 v c G V y Y X R l Z C g p L D J 9 J n F 1 b 3 Q 7 L C Z x d W 9 0 O 1 N l Y 3 R p b 2 4 x L 2 l u d G V y d m F s M z A w L 0 F k Z G V k I E l u Z G V 4 L n t 0 b 3 R h b F 9 y Z W N v d m V k K C k s M 3 0 m c X V v d D s s J n F 1 b 3 Q 7 U 2 V j d G l v b j E v a W 5 0 Z X J 2 Y W w z M D A v Q W R k Z W Q g S W 5 k Z X g u e 3 R v d G F s X 2 R l Y 2 V h c 2 V k K C k s N H 0 m c X V v d D s s J n F 1 b 3 Q 7 U 2 V j d G l v b j E v a W 5 0 Z X J 2 Y W w z M D A v Q W R k Z W Q g S W 5 k Z X g u e 3 R v d G F s X 3 B h d G l l b n R z K C k s N X 0 m c X V v d D s s J n F 1 b 3 Q 7 U 2 V j d G l v b j E v a W 5 0 Z X J 2 Y W w z M D A v Q W R k Z W Q g S W 5 k Z X g u e 2 l u d G V y d m F s X 3 B h d G l l b n R z K G h v d X J z K S w 2 f S Z x d W 9 0 O y w m c X V v d D t T Z W N 0 a W 9 u M S 9 p b n R l c n Z h b D M w M C 9 B Z G R l Z C B J b m R l e C 5 7 Z n J v b V 9 3 Y W l 0 X 3 R v X 3 B y Z X A o a G 9 1 c n M p L D d 9 J n F 1 b 3 Q 7 L C Z x d W 9 0 O 1 N l Y 3 R p b 2 4 x L 2 l u d G V y d m F s M z A w L 0 F k Z G V k I E l u Z G V 4 L n t m c m 9 t X 3 B y Z X B f d G 9 f b 3 B l c i h o b 3 V y c y k s O H 0 m c X V v d D s s J n F 1 b 3 Q 7 U 2 V j d G l v b j E v a W 5 0 Z X J 2 Y W w z M D A v Q W R k Z W Q g S W 5 k Z X g u e 2 Z y b 2 1 f d 2 F p d F 9 0 b 1 9 y Z W N v K G h v d X J z K S w 5 f S Z x d W 9 0 O y w m c X V v d D t T Z W N 0 a W 9 u M S 9 p b n R l c n Z h b D M w M C 9 B Z G R l Z C B J b m R l e C 5 7 b W V h b l 9 w c m V w X 3 R p b W V f Z G l z d H I o a G 9 1 c n M p L D E w f S Z x d W 9 0 O y w m c X V v d D t T Z W N 0 a W 9 u M S 9 p b n R l c n Z h b D M w M C 9 B Z G R l Z C B J b m R l e C 5 7 b W V h b l 9 v c G V y X 3 R p b W V f Z G l z d H I o a G 9 1 c n M p L D E x f S Z x d W 9 0 O y w m c X V v d D t T Z W N 0 a W 9 u M S 9 p b n R l c n Z h b D M w M C 9 B Z G R l Z C B J b m R l e C 5 7 b W V h b l 9 v c G V y X 3 J l Y 2 9 f Z G l z d H I o a G 9 1 c n M p L D E y f S Z x d W 9 0 O y w m c X V v d D t T Z W N 0 a W 9 u M S 9 p b n R l c n Z h b D M w M C 9 B Z G R l Z C B J b m R l e C 5 7 b 3 B l c m F 0 a W 9 u X 3 V z Y W d l K C U p L D E z f S Z x d W 9 0 O y w m c X V v d D t T Z W N 0 a W 9 u M S 9 p b n R l c n Z h b D M w M C 9 B Z G R l Z C B J b m R l e C 5 7 Y X J y X 3 F 1 Z X V l X 2 x l b m d 0 a C g p L D E 0 f S Z x d W 9 0 O y w m c X V v d D t T Z W N 0 a W 9 u M S 9 p b n R l c n Z h b D M w M C 9 B Z G R l Z C B J b m R l e C 5 7 a W R s Z V 9 j Y X B h Y 2 l 0 e S g p L D E 1 f S Z x d W 9 0 O y w m c X V v d D t T Z W N 0 a W 9 u M S 9 p b n R l c n Z h b D M w M C 9 B Z G R l Z C B J b m R l e C 5 7 b W 9 2 Z V 9 y Z W N v X 2 J s b 2 N r Z W Q o J S k s M T Z 9 J n F 1 b 3 Q 7 L C Z x d W 9 0 O 1 N l Y 3 R p b 2 4 x L 2 l u d G V y d m F s M z A w L 0 F k Z G V k I E l u Z G V 4 L n t h b G x f c m V j b 1 9 i d X N 5 K C U p L D E 3 f S Z x d W 9 0 O y w m c X V v d D t T Z W N 0 a W 9 u M S 9 p b n R l c n Z h b D M w M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Z h b D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M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z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z M D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G V y d m F s N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x O j U w O j E y L j M 5 N z g x N z J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2 Y W w 0 M D A v Q W R k Z W Q g S W 5 k Z X g u e 3 B v c n R p b 2 5 f T U l M R C g l K S w w f S Z x d W 9 0 O y w m c X V v d D t T Z W N 0 a W 9 u M S 9 p b n R l c n Z h b D Q w M C 9 B Z G R l Z C B J b m R l e C 5 7 d G 9 0 Y W x f c H J l c G F y Z W Q o K S w x f S Z x d W 9 0 O y w m c X V v d D t T Z W N 0 a W 9 u M S 9 p b n R l c n Z h b D Q w M C 9 B Z G R l Z C B J b m R l e C 5 7 d G 9 0 Y W x f b 3 B l c m F 0 Z W Q o K S w y f S Z x d W 9 0 O y w m c X V v d D t T Z W N 0 a W 9 u M S 9 p b n R l c n Z h b D Q w M C 9 B Z G R l Z C B J b m R l e C 5 7 d G 9 0 Y W x f c m V j b 3 Z l Z C g p L D N 9 J n F 1 b 3 Q 7 L C Z x d W 9 0 O 1 N l Y 3 R p b 2 4 x L 2 l u d G V y d m F s N D A w L 0 F k Z G V k I E l u Z G V 4 L n t 0 b 3 R h b F 9 k Z W N l Y X N l Z C g p L D R 9 J n F 1 b 3 Q 7 L C Z x d W 9 0 O 1 N l Y 3 R p b 2 4 x L 2 l u d G V y d m F s N D A w L 0 F k Z G V k I E l u Z G V 4 L n t 0 b 3 R h b F 9 w Y X R p Z W 5 0 c y g p L D V 9 J n F 1 b 3 Q 7 L C Z x d W 9 0 O 1 N l Y 3 R p b 2 4 x L 2 l u d G V y d m F s N D A w L 0 F k Z G V k I E l u Z G V 4 L n t p b n R l c n Z h b F 9 w Y X R p Z W 5 0 c y h o b 3 V y c y k s N n 0 m c X V v d D s s J n F 1 b 3 Q 7 U 2 V j d G l v b j E v a W 5 0 Z X J 2 Y W w 0 M D A v Q W R k Z W Q g S W 5 k Z X g u e 2 Z y b 2 1 f d 2 F p d F 9 0 b 1 9 w c m V w K G h v d X J z K S w 3 f S Z x d W 9 0 O y w m c X V v d D t T Z W N 0 a W 9 u M S 9 p b n R l c n Z h b D Q w M C 9 B Z G R l Z C B J b m R l e C 5 7 Z n J v b V 9 w c m V w X 3 R v X 2 9 w Z X I o a G 9 1 c n M p L D h 9 J n F 1 b 3 Q 7 L C Z x d W 9 0 O 1 N l Y 3 R p b 2 4 x L 2 l u d G V y d m F s N D A w L 0 F k Z G V k I E l u Z G V 4 L n t m c m 9 t X 3 d h a X R f d G 9 f c m V j b y h o b 3 V y c y k s O X 0 m c X V v d D s s J n F 1 b 3 Q 7 U 2 V j d G l v b j E v a W 5 0 Z X J 2 Y W w 0 M D A v Q W R k Z W Q g S W 5 k Z X g u e 2 1 l Y W 5 f c H J l c F 9 0 a W 1 l X 2 R p c 3 R y K G h v d X J z K S w x M H 0 m c X V v d D s s J n F 1 b 3 Q 7 U 2 V j d G l v b j E v a W 5 0 Z X J 2 Y W w 0 M D A v Q W R k Z W Q g S W 5 k Z X g u e 2 1 l Y W 5 f b 3 B l c l 9 0 a W 1 l X 2 R p c 3 R y K G h v d X J z K S w x M X 0 m c X V v d D s s J n F 1 b 3 Q 7 U 2 V j d G l v b j E v a W 5 0 Z X J 2 Y W w 0 M D A v Q W R k Z W Q g S W 5 k Z X g u e 2 1 l Y W 5 f b 3 B l c l 9 y Z W N v X 2 R p c 3 R y K G h v d X J z K S w x M n 0 m c X V v d D s s J n F 1 b 3 Q 7 U 2 V j d G l v b j E v a W 5 0 Z X J 2 Y W w 0 M D A v Q W R k Z W Q g S W 5 k Z X g u e 2 9 w Z X J h d G l v b l 9 1 c 2 F n Z S g l K S w x M 3 0 m c X V v d D s s J n F 1 b 3 Q 7 U 2 V j d G l v b j E v a W 5 0 Z X J 2 Y W w 0 M D A v Q W R k Z W Q g S W 5 k Z X g u e 2 F y c l 9 x d W V 1 Z V 9 s Z W 5 n d G g o K S w x N H 0 m c X V v d D s s J n F 1 b 3 Q 7 U 2 V j d G l v b j E v a W 5 0 Z X J 2 Y W w 0 M D A v Q W R k Z W Q g S W 5 k Z X g u e 2 l k b G V f Y 2 F w Y W N p d H k o K S w x N X 0 m c X V v d D s s J n F 1 b 3 Q 7 U 2 V j d G l v b j E v a W 5 0 Z X J 2 Y W w 0 M D A v Q W R k Z W Q g S W 5 k Z X g u e 2 1 v d m V f c m V j b 1 9 i b G 9 j a 2 V k K C U p L D E 2 f S Z x d W 9 0 O y w m c X V v d D t T Z W N 0 a W 9 u M S 9 p b n R l c n Z h b D Q w M C 9 B Z G R l Z C B J b m R l e C 5 7 Y W x s X 3 J l Y 2 9 f Y n V z e S g l K S w x N 3 0 m c X V v d D s s J n F 1 b 3 Q 7 U 2 V j d G l v b j E v a W 5 0 Z X J 2 Y W w 0 M D A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W 5 0 Z X J 2 Y W w 0 M D A v Q W R k Z W Q g S W 5 k Z X g u e 3 B v c n R p b 2 5 f T U l M R C g l K S w w f S Z x d W 9 0 O y w m c X V v d D t T Z W N 0 a W 9 u M S 9 p b n R l c n Z h b D Q w M C 9 B Z G R l Z C B J b m R l e C 5 7 d G 9 0 Y W x f c H J l c G F y Z W Q o K S w x f S Z x d W 9 0 O y w m c X V v d D t T Z W N 0 a W 9 u M S 9 p b n R l c n Z h b D Q w M C 9 B Z G R l Z C B J b m R l e C 5 7 d G 9 0 Y W x f b 3 B l c m F 0 Z W Q o K S w y f S Z x d W 9 0 O y w m c X V v d D t T Z W N 0 a W 9 u M S 9 p b n R l c n Z h b D Q w M C 9 B Z G R l Z C B J b m R l e C 5 7 d G 9 0 Y W x f c m V j b 3 Z l Z C g p L D N 9 J n F 1 b 3 Q 7 L C Z x d W 9 0 O 1 N l Y 3 R p b 2 4 x L 2 l u d G V y d m F s N D A w L 0 F k Z G V k I E l u Z G V 4 L n t 0 b 3 R h b F 9 k Z W N l Y X N l Z C g p L D R 9 J n F 1 b 3 Q 7 L C Z x d W 9 0 O 1 N l Y 3 R p b 2 4 x L 2 l u d G V y d m F s N D A w L 0 F k Z G V k I E l u Z G V 4 L n t 0 b 3 R h b F 9 w Y X R p Z W 5 0 c y g p L D V 9 J n F 1 b 3 Q 7 L C Z x d W 9 0 O 1 N l Y 3 R p b 2 4 x L 2 l u d G V y d m F s N D A w L 0 F k Z G V k I E l u Z G V 4 L n t p b n R l c n Z h b F 9 w Y X R p Z W 5 0 c y h o b 3 V y c y k s N n 0 m c X V v d D s s J n F 1 b 3 Q 7 U 2 V j d G l v b j E v a W 5 0 Z X J 2 Y W w 0 M D A v Q W R k Z W Q g S W 5 k Z X g u e 2 Z y b 2 1 f d 2 F p d F 9 0 b 1 9 w c m V w K G h v d X J z K S w 3 f S Z x d W 9 0 O y w m c X V v d D t T Z W N 0 a W 9 u M S 9 p b n R l c n Z h b D Q w M C 9 B Z G R l Z C B J b m R l e C 5 7 Z n J v b V 9 w c m V w X 3 R v X 2 9 w Z X I o a G 9 1 c n M p L D h 9 J n F 1 b 3 Q 7 L C Z x d W 9 0 O 1 N l Y 3 R p b 2 4 x L 2 l u d G V y d m F s N D A w L 0 F k Z G V k I E l u Z G V 4 L n t m c m 9 t X 3 d h a X R f d G 9 f c m V j b y h o b 3 V y c y k s O X 0 m c X V v d D s s J n F 1 b 3 Q 7 U 2 V j d G l v b j E v a W 5 0 Z X J 2 Y W w 0 M D A v Q W R k Z W Q g S W 5 k Z X g u e 2 1 l Y W 5 f c H J l c F 9 0 a W 1 l X 2 R p c 3 R y K G h v d X J z K S w x M H 0 m c X V v d D s s J n F 1 b 3 Q 7 U 2 V j d G l v b j E v a W 5 0 Z X J 2 Y W w 0 M D A v Q W R k Z W Q g S W 5 k Z X g u e 2 1 l Y W 5 f b 3 B l c l 9 0 a W 1 l X 2 R p c 3 R y K G h v d X J z K S w x M X 0 m c X V v d D s s J n F 1 b 3 Q 7 U 2 V j d G l v b j E v a W 5 0 Z X J 2 Y W w 0 M D A v Q W R k Z W Q g S W 5 k Z X g u e 2 1 l Y W 5 f b 3 B l c l 9 y Z W N v X 2 R p c 3 R y K G h v d X J z K S w x M n 0 m c X V v d D s s J n F 1 b 3 Q 7 U 2 V j d G l v b j E v a W 5 0 Z X J 2 Y W w 0 M D A v Q W R k Z W Q g S W 5 k Z X g u e 2 9 w Z X J h d G l v b l 9 1 c 2 F n Z S g l K S w x M 3 0 m c X V v d D s s J n F 1 b 3 Q 7 U 2 V j d G l v b j E v a W 5 0 Z X J 2 Y W w 0 M D A v Q W R k Z W Q g S W 5 k Z X g u e 2 F y c l 9 x d W V 1 Z V 9 s Z W 5 n d G g o K S w x N H 0 m c X V v d D s s J n F 1 b 3 Q 7 U 2 V j d G l v b j E v a W 5 0 Z X J 2 Y W w 0 M D A v Q W R k Z W Q g S W 5 k Z X g u e 2 l k b G V f Y 2 F w Y W N p d H k o K S w x N X 0 m c X V v d D s s J n F 1 b 3 Q 7 U 2 V j d G l v b j E v a W 5 0 Z X J 2 Y W w 0 M D A v Q W R k Z W Q g S W 5 k Z X g u e 2 1 v d m V f c m V j b 1 9 i b G 9 j a 2 V k K C U p L D E 2 f S Z x d W 9 0 O y w m c X V v d D t T Z W N 0 a W 9 u M S 9 p b n R l c n Z h b D Q w M C 9 B Z G R l Z C B J b m R l e C 5 7 Y W x s X 3 J l Y 2 9 f Y n V z e S g l K S w x N 3 0 m c X V v d D s s J n F 1 b 3 Q 7 U 2 V j d G l v b j E v a W 5 0 Z X J 2 Y W w 0 M D A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2 Y W w 0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0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Q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D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D A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c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R l c n Z h b D c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T o 1 M T o z M S 4 x N D E w O D k y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N z U w L 0 F k Z G V k I E l u Z G V 4 L n t w b 3 J 0 a W 9 u X 0 1 J T E Q o J S k s M H 0 m c X V v d D s s J n F 1 b 3 Q 7 U 2 V j d G l v b j E v a W 5 0 Z X J 2 Y W w 3 N T A v Q W R k Z W Q g S W 5 k Z X g u e 3 R v d G F s X 3 B y Z X B h c m V k K C k s M X 0 m c X V v d D s s J n F 1 b 3 Q 7 U 2 V j d G l v b j E v a W 5 0 Z X J 2 Y W w 3 N T A v Q W R k Z W Q g S W 5 k Z X g u e 3 R v d G F s X 2 9 w Z X J h d G V k K C k s M n 0 m c X V v d D s s J n F 1 b 3 Q 7 U 2 V j d G l v b j E v a W 5 0 Z X J 2 Y W w 3 N T A v Q W R k Z W Q g S W 5 k Z X g u e 3 R v d G F s X 3 J l Y 2 9 2 Z W Q o K S w z f S Z x d W 9 0 O y w m c X V v d D t T Z W N 0 a W 9 u M S 9 p b n R l c n Z h b D c 1 M C 9 B Z G R l Z C B J b m R l e C 5 7 d G 9 0 Y W x f Z G V j Z W F z Z W Q o K S w 0 f S Z x d W 9 0 O y w m c X V v d D t T Z W N 0 a W 9 u M S 9 p b n R l c n Z h b D c 1 M C 9 B Z G R l Z C B J b m R l e C 5 7 d G 9 0 Y W x f c G F 0 a W V u d H M o K S w 1 f S Z x d W 9 0 O y w m c X V v d D t T Z W N 0 a W 9 u M S 9 p b n R l c n Z h b D c 1 M C 9 B Z G R l Z C B J b m R l e C 5 7 a W 5 0 Z X J 2 Y W x f c G F 0 a W V u d H M o a G 9 1 c n M p L D Z 9 J n F 1 b 3 Q 7 L C Z x d W 9 0 O 1 N l Y 3 R p b 2 4 x L 2 l u d G V y d m F s N z U w L 0 F k Z G V k I E l u Z G V 4 L n t m c m 9 t X 3 d h a X R f d G 9 f c H J l c C h o b 3 V y c y k s N 3 0 m c X V v d D s s J n F 1 b 3 Q 7 U 2 V j d G l v b j E v a W 5 0 Z X J 2 Y W w 3 N T A v Q W R k Z W Q g S W 5 k Z X g u e 2 Z y b 2 1 f c H J l c F 9 0 b 1 9 v c G V y K G h v d X J z K S w 4 f S Z x d W 9 0 O y w m c X V v d D t T Z W N 0 a W 9 u M S 9 p b n R l c n Z h b D c 1 M C 9 B Z G R l Z C B J b m R l e C 5 7 Z n J v b V 9 3 Y W l 0 X 3 R v X 3 J l Y 2 8 o a G 9 1 c n M p L D l 9 J n F 1 b 3 Q 7 L C Z x d W 9 0 O 1 N l Y 3 R p b 2 4 x L 2 l u d G V y d m F s N z U w L 0 F k Z G V k I E l u Z G V 4 L n t t Z W F u X 3 B y Z X B f d G l t Z V 9 k a X N 0 c i h o b 3 V y c y k s M T B 9 J n F 1 b 3 Q 7 L C Z x d W 9 0 O 1 N l Y 3 R p b 2 4 x L 2 l u d G V y d m F s N z U w L 0 F k Z G V k I E l u Z G V 4 L n t t Z W F u X 2 9 w Z X J f d G l t Z V 9 k a X N 0 c i h o b 3 V y c y k s M T F 9 J n F 1 b 3 Q 7 L C Z x d W 9 0 O 1 N l Y 3 R p b 2 4 x L 2 l u d G V y d m F s N z U w L 0 F k Z G V k I E l u Z G V 4 L n t t Z W F u X 2 9 w Z X J f c m V j b 1 9 k a X N 0 c i h o b 3 V y c y k s M T J 9 J n F 1 b 3 Q 7 L C Z x d W 9 0 O 1 N l Y 3 R p b 2 4 x L 2 l u d G V y d m F s N z U w L 0 F k Z G V k I E l u Z G V 4 L n t v c G V y Y X R p b 2 5 f d X N h Z 2 U o J S k s M T N 9 J n F 1 b 3 Q 7 L C Z x d W 9 0 O 1 N l Y 3 R p b 2 4 x L 2 l u d G V y d m F s N z U w L 0 F k Z G V k I E l u Z G V 4 L n t h c n J f c X V l d W V f b G V u Z 3 R o K C k s M T R 9 J n F 1 b 3 Q 7 L C Z x d W 9 0 O 1 N l Y 3 R p b 2 4 x L 2 l u d G V y d m F s N z U w L 0 F k Z G V k I E l u Z G V 4 L n t p Z G x l X 2 N h c G F j a X R 5 K C k s M T V 9 J n F 1 b 3 Q 7 L C Z x d W 9 0 O 1 N l Y 3 R p b 2 4 x L 2 l u d G V y d m F s N z U w L 0 F k Z G V k I E l u Z G V 4 L n t t b 3 Z l X 3 J l Y 2 9 f Y m x v Y 2 t l Z C g l K S w x N n 0 m c X V v d D s s J n F 1 b 3 Q 7 U 2 V j d G l v b j E v a W 5 0 Z X J 2 Y W w 3 N T A v Q W R k Z W Q g S W 5 k Z X g u e 2 F s b F 9 y Z W N v X 2 J 1 c 3 k o J S k s M T d 9 J n F 1 b 3 Q 7 L C Z x d W 9 0 O 1 N l Y 3 R p b 2 4 x L 2 l u d G V y d m F s N z U w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u d G V y d m F s N z U w L 0 F k Z G V k I E l u Z G V 4 L n t w b 3 J 0 a W 9 u X 0 1 J T E Q o J S k s M H 0 m c X V v d D s s J n F 1 b 3 Q 7 U 2 V j d G l v b j E v a W 5 0 Z X J 2 Y W w 3 N T A v Q W R k Z W Q g S W 5 k Z X g u e 3 R v d G F s X 3 B y Z X B h c m V k K C k s M X 0 m c X V v d D s s J n F 1 b 3 Q 7 U 2 V j d G l v b j E v a W 5 0 Z X J 2 Y W w 3 N T A v Q W R k Z W Q g S W 5 k Z X g u e 3 R v d G F s X 2 9 w Z X J h d G V k K C k s M n 0 m c X V v d D s s J n F 1 b 3 Q 7 U 2 V j d G l v b j E v a W 5 0 Z X J 2 Y W w 3 N T A v Q W R k Z W Q g S W 5 k Z X g u e 3 R v d G F s X 3 J l Y 2 9 2 Z W Q o K S w z f S Z x d W 9 0 O y w m c X V v d D t T Z W N 0 a W 9 u M S 9 p b n R l c n Z h b D c 1 M C 9 B Z G R l Z C B J b m R l e C 5 7 d G 9 0 Y W x f Z G V j Z W F z Z W Q o K S w 0 f S Z x d W 9 0 O y w m c X V v d D t T Z W N 0 a W 9 u M S 9 p b n R l c n Z h b D c 1 M C 9 B Z G R l Z C B J b m R l e C 5 7 d G 9 0 Y W x f c G F 0 a W V u d H M o K S w 1 f S Z x d W 9 0 O y w m c X V v d D t T Z W N 0 a W 9 u M S 9 p b n R l c n Z h b D c 1 M C 9 B Z G R l Z C B J b m R l e C 5 7 a W 5 0 Z X J 2 Y W x f c G F 0 a W V u d H M o a G 9 1 c n M p L D Z 9 J n F 1 b 3 Q 7 L C Z x d W 9 0 O 1 N l Y 3 R p b 2 4 x L 2 l u d G V y d m F s N z U w L 0 F k Z G V k I E l u Z G V 4 L n t m c m 9 t X 3 d h a X R f d G 9 f c H J l c C h o b 3 V y c y k s N 3 0 m c X V v d D s s J n F 1 b 3 Q 7 U 2 V j d G l v b j E v a W 5 0 Z X J 2 Y W w 3 N T A v Q W R k Z W Q g S W 5 k Z X g u e 2 Z y b 2 1 f c H J l c F 9 0 b 1 9 v c G V y K G h v d X J z K S w 4 f S Z x d W 9 0 O y w m c X V v d D t T Z W N 0 a W 9 u M S 9 p b n R l c n Z h b D c 1 M C 9 B Z G R l Z C B J b m R l e C 5 7 Z n J v b V 9 3 Y W l 0 X 3 R v X 3 J l Y 2 8 o a G 9 1 c n M p L D l 9 J n F 1 b 3 Q 7 L C Z x d W 9 0 O 1 N l Y 3 R p b 2 4 x L 2 l u d G V y d m F s N z U w L 0 F k Z G V k I E l u Z G V 4 L n t t Z W F u X 3 B y Z X B f d G l t Z V 9 k a X N 0 c i h o b 3 V y c y k s M T B 9 J n F 1 b 3 Q 7 L C Z x d W 9 0 O 1 N l Y 3 R p b 2 4 x L 2 l u d G V y d m F s N z U w L 0 F k Z G V k I E l u Z G V 4 L n t t Z W F u X 2 9 w Z X J f d G l t Z V 9 k a X N 0 c i h o b 3 V y c y k s M T F 9 J n F 1 b 3 Q 7 L C Z x d W 9 0 O 1 N l Y 3 R p b 2 4 x L 2 l u d G V y d m F s N z U w L 0 F k Z G V k I E l u Z G V 4 L n t t Z W F u X 2 9 w Z X J f c m V j b 1 9 k a X N 0 c i h o b 3 V y c y k s M T J 9 J n F 1 b 3 Q 7 L C Z x d W 9 0 O 1 N l Y 3 R p b 2 4 x L 2 l u d G V y d m F s N z U w L 0 F k Z G V k I E l u Z G V 4 L n t v c G V y Y X R p b 2 5 f d X N h Z 2 U o J S k s M T N 9 J n F 1 b 3 Q 7 L C Z x d W 9 0 O 1 N l Y 3 R p b 2 4 x L 2 l u d G V y d m F s N z U w L 0 F k Z G V k I E l u Z G V 4 L n t h c n J f c X V l d W V f b G V u Z 3 R o K C k s M T R 9 J n F 1 b 3 Q 7 L C Z x d W 9 0 O 1 N l Y 3 R p b 2 4 x L 2 l u d G V y d m F s N z U w L 0 F k Z G V k I E l u Z G V 4 L n t p Z G x l X 2 N h c G F j a X R 5 K C k s M T V 9 J n F 1 b 3 Q 7 L C Z x d W 9 0 O 1 N l Y 3 R p b 2 4 x L 2 l u d G V y d m F s N z U w L 0 F k Z G V k I E l u Z G V 4 L n t t b 3 Z l X 3 J l Y 2 9 f Y m x v Y 2 t l Z C g l K S w x N n 0 m c X V v d D s s J n F 1 b 3 Q 7 U 2 V j d G l v b j E v a W 5 0 Z X J 2 Y W w 3 N T A v Q W R k Z W Q g S W 5 k Z X g u e 2 F s b F 9 y Z W N v X 2 J 1 c 3 k o J S k s M T d 9 J n F 1 b 3 Q 7 L C Z x d W 9 0 O 1 N l Y 3 R p b 2 4 x L 2 l u d G V y d m F s N z U w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d m F s N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N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3 N T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c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c 1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c 1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x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G V y d m F s M T U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M j o w N j o w N y 4 2 N j E x M D Q y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d m F s M T U w M C 9 B Z G R l Z C B J b m R l e C 5 7 c G 9 y d G l v b l 9 N S U x E K C U p L D B 9 J n F 1 b 3 Q 7 L C Z x d W 9 0 O 1 N l Y 3 R p b 2 4 x L 2 l u d G V y d m F s M T U w M C 9 B Z G R l Z C B J b m R l e C 5 7 d G 9 0 Y W x f c H J l c G F y Z W Q o K S w x f S Z x d W 9 0 O y w m c X V v d D t T Z W N 0 a W 9 u M S 9 p b n R l c n Z h b D E 1 M D A v Q W R k Z W Q g S W 5 k Z X g u e 3 R v d G F s X 2 9 w Z X J h d G V k K C k s M n 0 m c X V v d D s s J n F 1 b 3 Q 7 U 2 V j d G l v b j E v a W 5 0 Z X J 2 Y W w x N T A w L 0 F k Z G V k I E l u Z G V 4 L n t 0 b 3 R h b F 9 y Z W N v d m V k K C k s M 3 0 m c X V v d D s s J n F 1 b 3 Q 7 U 2 V j d G l v b j E v a W 5 0 Z X J 2 Y W w x N T A w L 0 F k Z G V k I E l u Z G V 4 L n t 0 b 3 R h b F 9 k Z W N l Y X N l Z C g p L D R 9 J n F 1 b 3 Q 7 L C Z x d W 9 0 O 1 N l Y 3 R p b 2 4 x L 2 l u d G V y d m F s M T U w M C 9 B Z G R l Z C B J b m R l e C 5 7 d G 9 0 Y W x f c G F 0 a W V u d H M o K S w 1 f S Z x d W 9 0 O y w m c X V v d D t T Z W N 0 a W 9 u M S 9 p b n R l c n Z h b D E 1 M D A v Q W R k Z W Q g S W 5 k Z X g u e 2 l u d G V y d m F s X 3 B h d G l l b n R z K G h v d X J z K S w 2 f S Z x d W 9 0 O y w m c X V v d D t T Z W N 0 a W 9 u M S 9 p b n R l c n Z h b D E 1 M D A v Q W R k Z W Q g S W 5 k Z X g u e 2 Z y b 2 1 f d 2 F p d F 9 0 b 1 9 w c m V w K G h v d X J z K S w 3 f S Z x d W 9 0 O y w m c X V v d D t T Z W N 0 a W 9 u M S 9 p b n R l c n Z h b D E 1 M D A v Q W R k Z W Q g S W 5 k Z X g u e 2 Z y b 2 1 f c H J l c F 9 0 b 1 9 v c G V y K G h v d X J z K S w 4 f S Z x d W 9 0 O y w m c X V v d D t T Z W N 0 a W 9 u M S 9 p b n R l c n Z h b D E 1 M D A v Q W R k Z W Q g S W 5 k Z X g u e 2 Z y b 2 1 f d 2 F p d F 9 0 b 1 9 y Z W N v K G h v d X J z K S w 5 f S Z x d W 9 0 O y w m c X V v d D t T Z W N 0 a W 9 u M S 9 p b n R l c n Z h b D E 1 M D A v Q W R k Z W Q g S W 5 k Z X g u e 2 1 l Y W 5 f c H J l c F 9 0 a W 1 l X 2 R p c 3 R y K G h v d X J z K S w x M H 0 m c X V v d D s s J n F 1 b 3 Q 7 U 2 V j d G l v b j E v a W 5 0 Z X J 2 Y W w x N T A w L 0 F k Z G V k I E l u Z G V 4 L n t t Z W F u X 2 9 w Z X J f d G l t Z V 9 k a X N 0 c i h o b 3 V y c y k s M T F 9 J n F 1 b 3 Q 7 L C Z x d W 9 0 O 1 N l Y 3 R p b 2 4 x L 2 l u d G V y d m F s M T U w M C 9 B Z G R l Z C B J b m R l e C 5 7 b W V h b l 9 v c G V y X 3 J l Y 2 9 f Z G l z d H I o a G 9 1 c n M p L D E y f S Z x d W 9 0 O y w m c X V v d D t T Z W N 0 a W 9 u M S 9 p b n R l c n Z h b D E 1 M D A v Q W R k Z W Q g S W 5 k Z X g u e 2 9 w Z X J h d G l v b l 9 1 c 2 F n Z S g l K S w x M 3 0 m c X V v d D s s J n F 1 b 3 Q 7 U 2 V j d G l v b j E v a W 5 0 Z X J 2 Y W w x N T A w L 0 F k Z G V k I E l u Z G V 4 L n t h c n J f c X V l d W V f b G V u Z 3 R o K C k s M T R 9 J n F 1 b 3 Q 7 L C Z x d W 9 0 O 1 N l Y 3 R p b 2 4 x L 2 l u d G V y d m F s M T U w M C 9 B Z G R l Z C B J b m R l e C 5 7 a W R s Z V 9 j Y X B h Y 2 l 0 e S g p L D E 1 f S Z x d W 9 0 O y w m c X V v d D t T Z W N 0 a W 9 u M S 9 p b n R l c n Z h b D E 1 M D A v Q W R k Z W Q g S W 5 k Z X g u e 2 1 v d m V f c m V j b 1 9 i b G 9 j a 2 V k K C U p L D E 2 f S Z x d W 9 0 O y w m c X V v d D t T Z W N 0 a W 9 u M S 9 p b n R l c n Z h b D E 1 M D A v Q W R k Z W Q g S W 5 k Z X g u e 2 F s b F 9 y Z W N v X 2 J 1 c 3 k o J S k s M T d 9 J n F 1 b 3 Q 7 L C Z x d W 9 0 O 1 N l Y 3 R p b 2 4 x L 2 l u d G V y d m F s M T U w M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p b n R l c n Z h b D E 1 M D A v Q W R k Z W Q g S W 5 k Z X g u e 3 B v c n R p b 2 5 f T U l M R C g l K S w w f S Z x d W 9 0 O y w m c X V v d D t T Z W N 0 a W 9 u M S 9 p b n R l c n Z h b D E 1 M D A v Q W R k Z W Q g S W 5 k Z X g u e 3 R v d G F s X 3 B y Z X B h c m V k K C k s M X 0 m c X V v d D s s J n F 1 b 3 Q 7 U 2 V j d G l v b j E v a W 5 0 Z X J 2 Y W w x N T A w L 0 F k Z G V k I E l u Z G V 4 L n t 0 b 3 R h b F 9 v c G V y Y X R l Z C g p L D J 9 J n F 1 b 3 Q 7 L C Z x d W 9 0 O 1 N l Y 3 R p b 2 4 x L 2 l u d G V y d m F s M T U w M C 9 B Z G R l Z C B J b m R l e C 5 7 d G 9 0 Y W x f c m V j b 3 Z l Z C g p L D N 9 J n F 1 b 3 Q 7 L C Z x d W 9 0 O 1 N l Y 3 R p b 2 4 x L 2 l u d G V y d m F s M T U w M C 9 B Z G R l Z C B J b m R l e C 5 7 d G 9 0 Y W x f Z G V j Z W F z Z W Q o K S w 0 f S Z x d W 9 0 O y w m c X V v d D t T Z W N 0 a W 9 u M S 9 p b n R l c n Z h b D E 1 M D A v Q W R k Z W Q g S W 5 k Z X g u e 3 R v d G F s X 3 B h d G l l b n R z K C k s N X 0 m c X V v d D s s J n F 1 b 3 Q 7 U 2 V j d G l v b j E v a W 5 0 Z X J 2 Y W w x N T A w L 0 F k Z G V k I E l u Z G V 4 L n t p b n R l c n Z h b F 9 w Y X R p Z W 5 0 c y h o b 3 V y c y k s N n 0 m c X V v d D s s J n F 1 b 3 Q 7 U 2 V j d G l v b j E v a W 5 0 Z X J 2 Y W w x N T A w L 0 F k Z G V k I E l u Z G V 4 L n t m c m 9 t X 3 d h a X R f d G 9 f c H J l c C h o b 3 V y c y k s N 3 0 m c X V v d D s s J n F 1 b 3 Q 7 U 2 V j d G l v b j E v a W 5 0 Z X J 2 Y W w x N T A w L 0 F k Z G V k I E l u Z G V 4 L n t m c m 9 t X 3 B y Z X B f d G 9 f b 3 B l c i h o b 3 V y c y k s O H 0 m c X V v d D s s J n F 1 b 3 Q 7 U 2 V j d G l v b j E v a W 5 0 Z X J 2 Y W w x N T A w L 0 F k Z G V k I E l u Z G V 4 L n t m c m 9 t X 3 d h a X R f d G 9 f c m V j b y h o b 3 V y c y k s O X 0 m c X V v d D s s J n F 1 b 3 Q 7 U 2 V j d G l v b j E v a W 5 0 Z X J 2 Y W w x N T A w L 0 F k Z G V k I E l u Z G V 4 L n t t Z W F u X 3 B y Z X B f d G l t Z V 9 k a X N 0 c i h o b 3 V y c y k s M T B 9 J n F 1 b 3 Q 7 L C Z x d W 9 0 O 1 N l Y 3 R p b 2 4 x L 2 l u d G V y d m F s M T U w M C 9 B Z G R l Z C B J b m R l e C 5 7 b W V h b l 9 v c G V y X 3 R p b W V f Z G l z d H I o a G 9 1 c n M p L D E x f S Z x d W 9 0 O y w m c X V v d D t T Z W N 0 a W 9 u M S 9 p b n R l c n Z h b D E 1 M D A v Q W R k Z W Q g S W 5 k Z X g u e 2 1 l Y W 5 f b 3 B l c l 9 y Z W N v X 2 R p c 3 R y K G h v d X J z K S w x M n 0 m c X V v d D s s J n F 1 b 3 Q 7 U 2 V j d G l v b j E v a W 5 0 Z X J 2 Y W w x N T A w L 0 F k Z G V k I E l u Z G V 4 L n t v c G V y Y X R p b 2 5 f d X N h Z 2 U o J S k s M T N 9 J n F 1 b 3 Q 7 L C Z x d W 9 0 O 1 N l Y 3 R p b 2 4 x L 2 l u d G V y d m F s M T U w M C 9 B Z G R l Z C B J b m R l e C 5 7 Y X J y X 3 F 1 Z X V l X 2 x l b m d 0 a C g p L D E 0 f S Z x d W 9 0 O y w m c X V v d D t T Z W N 0 a W 9 u M S 9 p b n R l c n Z h b D E 1 M D A v Q W R k Z W Q g S W 5 k Z X g u e 2 l k b G V f Y 2 F w Y W N p d H k o K S w x N X 0 m c X V v d D s s J n F 1 b 3 Q 7 U 2 V j d G l v b j E v a W 5 0 Z X J 2 Y W w x N T A w L 0 F k Z G V k I E l u Z G V 4 L n t t b 3 Z l X 3 J l Y 2 9 f Y m x v Y 2 t l Z C g l K S w x N n 0 m c X V v d D s s J n F 1 b 3 Q 7 U 2 V j d G l v b j E v a W 5 0 Z X J 2 Y W w x N T A w L 0 F k Z G V k I E l u Z G V 4 L n t h b G x f c m V j b 1 9 i d X N 5 K C U p L D E 3 f S Z x d W 9 0 O y w m c X V v d D t T Z W N 0 a W 9 u M S 9 p b n R l c n Z h b D E 1 M D A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2 Y W w x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T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T U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T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E 1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x N T A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0 Z X J 2 Y W w y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y O j A 3 O j M 5 L j k w M T c y N z l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2 Y W w y N T A w L 0 F k Z G V k I E l u Z G V 4 L n t w b 3 J 0 a W 9 u X 0 1 J T E Q o J S k s M H 0 m c X V v d D s s J n F 1 b 3 Q 7 U 2 V j d G l v b j E v a W 5 0 Z X J 2 Y W w y N T A w L 0 F k Z G V k I E l u Z G V 4 L n t 0 b 3 R h b F 9 w c m V w Y X J l Z C g p L D F 9 J n F 1 b 3 Q 7 L C Z x d W 9 0 O 1 N l Y 3 R p b 2 4 x L 2 l u d G V y d m F s M j U w M C 9 B Z G R l Z C B J b m R l e C 5 7 d G 9 0 Y W x f b 3 B l c m F 0 Z W Q o K S w y f S Z x d W 9 0 O y w m c X V v d D t T Z W N 0 a W 9 u M S 9 p b n R l c n Z h b D I 1 M D A v Q W R k Z W Q g S W 5 k Z X g u e 3 R v d G F s X 3 J l Y 2 9 2 Z W Q o K S w z f S Z x d W 9 0 O y w m c X V v d D t T Z W N 0 a W 9 u M S 9 p b n R l c n Z h b D I 1 M D A v Q W R k Z W Q g S W 5 k Z X g u e 3 R v d G F s X 2 R l Y 2 V h c 2 V k K C k s N H 0 m c X V v d D s s J n F 1 b 3 Q 7 U 2 V j d G l v b j E v a W 5 0 Z X J 2 Y W w y N T A w L 0 F k Z G V k I E l u Z G V 4 L n t 0 b 3 R h b F 9 w Y X R p Z W 5 0 c y g p L D V 9 J n F 1 b 3 Q 7 L C Z x d W 9 0 O 1 N l Y 3 R p b 2 4 x L 2 l u d G V y d m F s M j U w M C 9 B Z G R l Z C B J b m R l e C 5 7 a W 5 0 Z X J 2 Y W x f c G F 0 a W V u d H M o a G 9 1 c n M p L D Z 9 J n F 1 b 3 Q 7 L C Z x d W 9 0 O 1 N l Y 3 R p b 2 4 x L 2 l u d G V y d m F s M j U w M C 9 B Z G R l Z C B J b m R l e C 5 7 Z n J v b V 9 3 Y W l 0 X 3 R v X 3 B y Z X A o a G 9 1 c n M p L D d 9 J n F 1 b 3 Q 7 L C Z x d W 9 0 O 1 N l Y 3 R p b 2 4 x L 2 l u d G V y d m F s M j U w M C 9 B Z G R l Z C B J b m R l e C 5 7 Z n J v b V 9 w c m V w X 3 R v X 2 9 w Z X I o a G 9 1 c n M p L D h 9 J n F 1 b 3 Q 7 L C Z x d W 9 0 O 1 N l Y 3 R p b 2 4 x L 2 l u d G V y d m F s M j U w M C 9 B Z G R l Z C B J b m R l e C 5 7 Z n J v b V 9 3 Y W l 0 X 3 R v X 3 J l Y 2 8 o a G 9 1 c n M p L D l 9 J n F 1 b 3 Q 7 L C Z x d W 9 0 O 1 N l Y 3 R p b 2 4 x L 2 l u d G V y d m F s M j U w M C 9 B Z G R l Z C B J b m R l e C 5 7 b W V h b l 9 w c m V w X 3 R p b W V f Z G l z d H I o a G 9 1 c n M p L D E w f S Z x d W 9 0 O y w m c X V v d D t T Z W N 0 a W 9 u M S 9 p b n R l c n Z h b D I 1 M D A v Q W R k Z W Q g S W 5 k Z X g u e 2 1 l Y W 5 f b 3 B l c l 9 0 a W 1 l X 2 R p c 3 R y K G h v d X J z K S w x M X 0 m c X V v d D s s J n F 1 b 3 Q 7 U 2 V j d G l v b j E v a W 5 0 Z X J 2 Y W w y N T A w L 0 F k Z G V k I E l u Z G V 4 L n t t Z W F u X 2 9 w Z X J f c m V j b 1 9 k a X N 0 c i h o b 3 V y c y k s M T J 9 J n F 1 b 3 Q 7 L C Z x d W 9 0 O 1 N l Y 3 R p b 2 4 x L 2 l u d G V y d m F s M j U w M C 9 B Z G R l Z C B J b m R l e C 5 7 b 3 B l c m F 0 a W 9 u X 3 V z Y W d l K C U p L D E z f S Z x d W 9 0 O y w m c X V v d D t T Z W N 0 a W 9 u M S 9 p b n R l c n Z h b D I 1 M D A v Q W R k Z W Q g S W 5 k Z X g u e 2 F y c l 9 x d W V 1 Z V 9 s Z W 5 n d G g o K S w x N H 0 m c X V v d D s s J n F 1 b 3 Q 7 U 2 V j d G l v b j E v a W 5 0 Z X J 2 Y W w y N T A w L 0 F k Z G V k I E l u Z G V 4 L n t p Z G x l X 2 N h c G F j a X R 5 K C k s M T V 9 J n F 1 b 3 Q 7 L C Z x d W 9 0 O 1 N l Y 3 R p b 2 4 x L 2 l u d G V y d m F s M j U w M C 9 B Z G R l Z C B J b m R l e C 5 7 b W 9 2 Z V 9 y Z W N v X 2 J s b 2 N r Z W Q o J S k s M T Z 9 J n F 1 b 3 Q 7 L C Z x d W 9 0 O 1 N l Y 3 R p b 2 4 x L 2 l u d G V y d m F s M j U w M C 9 B Z G R l Z C B J b m R l e C 5 7 Y W x s X 3 J l Y 2 9 f Y n V z e S g l K S w x N 3 0 m c X V v d D s s J n F 1 b 3 Q 7 U 2 V j d G l v b j E v a W 5 0 Z X J 2 Y W w y N T A w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u d G V y d m F s M j U w M C 9 B Z G R l Z C B J b m R l e C 5 7 c G 9 y d G l v b l 9 N S U x E K C U p L D B 9 J n F 1 b 3 Q 7 L C Z x d W 9 0 O 1 N l Y 3 R p b 2 4 x L 2 l u d G V y d m F s M j U w M C 9 B Z G R l Z C B J b m R l e C 5 7 d G 9 0 Y W x f c H J l c G F y Z W Q o K S w x f S Z x d W 9 0 O y w m c X V v d D t T Z W N 0 a W 9 u M S 9 p b n R l c n Z h b D I 1 M D A v Q W R k Z W Q g S W 5 k Z X g u e 3 R v d G F s X 2 9 w Z X J h d G V k K C k s M n 0 m c X V v d D s s J n F 1 b 3 Q 7 U 2 V j d G l v b j E v a W 5 0 Z X J 2 Y W w y N T A w L 0 F k Z G V k I E l u Z G V 4 L n t 0 b 3 R h b F 9 y Z W N v d m V k K C k s M 3 0 m c X V v d D s s J n F 1 b 3 Q 7 U 2 V j d G l v b j E v a W 5 0 Z X J 2 Y W w y N T A w L 0 F k Z G V k I E l u Z G V 4 L n t 0 b 3 R h b F 9 k Z W N l Y X N l Z C g p L D R 9 J n F 1 b 3 Q 7 L C Z x d W 9 0 O 1 N l Y 3 R p b 2 4 x L 2 l u d G V y d m F s M j U w M C 9 B Z G R l Z C B J b m R l e C 5 7 d G 9 0 Y W x f c G F 0 a W V u d H M o K S w 1 f S Z x d W 9 0 O y w m c X V v d D t T Z W N 0 a W 9 u M S 9 p b n R l c n Z h b D I 1 M D A v Q W R k Z W Q g S W 5 k Z X g u e 2 l u d G V y d m F s X 3 B h d G l l b n R z K G h v d X J z K S w 2 f S Z x d W 9 0 O y w m c X V v d D t T Z W N 0 a W 9 u M S 9 p b n R l c n Z h b D I 1 M D A v Q W R k Z W Q g S W 5 k Z X g u e 2 Z y b 2 1 f d 2 F p d F 9 0 b 1 9 w c m V w K G h v d X J z K S w 3 f S Z x d W 9 0 O y w m c X V v d D t T Z W N 0 a W 9 u M S 9 p b n R l c n Z h b D I 1 M D A v Q W R k Z W Q g S W 5 k Z X g u e 2 Z y b 2 1 f c H J l c F 9 0 b 1 9 v c G V y K G h v d X J z K S w 4 f S Z x d W 9 0 O y w m c X V v d D t T Z W N 0 a W 9 u M S 9 p b n R l c n Z h b D I 1 M D A v Q W R k Z W Q g S W 5 k Z X g u e 2 Z y b 2 1 f d 2 F p d F 9 0 b 1 9 y Z W N v K G h v d X J z K S w 5 f S Z x d W 9 0 O y w m c X V v d D t T Z W N 0 a W 9 u M S 9 p b n R l c n Z h b D I 1 M D A v Q W R k Z W Q g S W 5 k Z X g u e 2 1 l Y W 5 f c H J l c F 9 0 a W 1 l X 2 R p c 3 R y K G h v d X J z K S w x M H 0 m c X V v d D s s J n F 1 b 3 Q 7 U 2 V j d G l v b j E v a W 5 0 Z X J 2 Y W w y N T A w L 0 F k Z G V k I E l u Z G V 4 L n t t Z W F u X 2 9 w Z X J f d G l t Z V 9 k a X N 0 c i h o b 3 V y c y k s M T F 9 J n F 1 b 3 Q 7 L C Z x d W 9 0 O 1 N l Y 3 R p b 2 4 x L 2 l u d G V y d m F s M j U w M C 9 B Z G R l Z C B J b m R l e C 5 7 b W V h b l 9 v c G V y X 3 J l Y 2 9 f Z G l z d H I o a G 9 1 c n M p L D E y f S Z x d W 9 0 O y w m c X V v d D t T Z W N 0 a W 9 u M S 9 p b n R l c n Z h b D I 1 M D A v Q W R k Z W Q g S W 5 k Z X g u e 2 9 w Z X J h d G l v b l 9 1 c 2 F n Z S g l K S w x M 3 0 m c X V v d D s s J n F 1 b 3 Q 7 U 2 V j d G l v b j E v a W 5 0 Z X J 2 Y W w y N T A w L 0 F k Z G V k I E l u Z G V 4 L n t h c n J f c X V l d W V f b G V u Z 3 R o K C k s M T R 9 J n F 1 b 3 Q 7 L C Z x d W 9 0 O 1 N l Y 3 R p b 2 4 x L 2 l u d G V y d m F s M j U w M C 9 B Z G R l Z C B J b m R l e C 5 7 a W R s Z V 9 j Y X B h Y 2 l 0 e S g p L D E 1 f S Z x d W 9 0 O y w m c X V v d D t T Z W N 0 a W 9 u M S 9 p b n R l c n Z h b D I 1 M D A v Q W R k Z W Q g S W 5 k Z X g u e 2 1 v d m V f c m V j b 1 9 i b G 9 j a 2 V k K C U p L D E 2 f S Z x d W 9 0 O y w m c X V v d D t T Z W N 0 a W 9 u M S 9 p b n R l c n Z h b D I 1 M D A v Q W R k Z W Q g S W 5 k Z X g u e 2 F s b F 9 y Z W N v X 2 J 1 c 3 k o J S k s M T d 9 J n F 1 b 3 Q 7 L C Z x d W 9 0 O 1 N l Y 3 R p b 2 4 x L 2 l u d G V y d m F s M j U w M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Z h b D I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y N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y N T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2 Y W w y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d m F s M j U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Z h b D I 1 M D A v Q W R k Z W Q l M j B J b m R l e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G T A 9 7 P N / Q L J b d C d 6 5 9 7 I A A A A A A I A A A A A A B B m A A A A A Q A A I A A A A A e r R f + 7 c F n Q M s Q O f y d Y A a M Y T 2 B W 7 X i 2 X A B l k T p x V a o O A A A A A A 6 A A A A A A g A A I A A A A F C M m b x p x k s y 2 S M G y f 8 h 7 k Q n 9 B b k u v c J K H k 8 2 D a L 9 h I n U A A A A D S d d e j r R R Z a 8 t l c 4 V Q B N J u x c + / 1 v R s V f Q y 1 0 3 8 S E b s i a C a 1 c e 8 0 T A 7 q h h X N Q t 1 C e R e 0 H 0 n h H S X C v C H I 2 X l t I X w C S X f A z m t Y Q l d f J Y 5 Y n X 9 H Q A A A A J M O 4 Y a m F Y k 7 F l / l I l Z s J z I d W I l y v J 8 3 3 j k t B M + A + x t d 3 w I c 3 R U e U 1 K T b m 8 P W z P w 0 N P e l 0 o p e E d w w T x H q F Q 6 v f 0 = < / D a t a M a s h u p > 
</file>

<file path=customXml/itemProps1.xml><?xml version="1.0" encoding="utf-8"?>
<ds:datastoreItem xmlns:ds="http://schemas.openxmlformats.org/officeDocument/2006/customXml" ds:itemID="{604730B6-EFB0-4A4A-A9D6-A59AA7832B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covariances</vt:lpstr>
      <vt:lpstr>interval=0</vt:lpstr>
      <vt:lpstr>interval=100</vt:lpstr>
      <vt:lpstr>interval=200</vt:lpstr>
      <vt:lpstr>interval=300</vt:lpstr>
      <vt:lpstr>interval=400</vt:lpstr>
      <vt:lpstr>interval=500</vt:lpstr>
      <vt:lpstr>interval=750</vt:lpstr>
      <vt:lpstr>interval=1000</vt:lpstr>
      <vt:lpstr>interval=1500</vt:lpstr>
      <vt:lpstr>interval=2000</vt:lpstr>
      <vt:lpstr>interval=2500</vt:lpstr>
      <vt:lpstr>interval=3000</vt:lpstr>
      <vt:lpstr>interval4000</vt:lpstr>
      <vt:lpstr>interval=5000</vt:lpstr>
      <vt:lpstr>interval=6000</vt:lpstr>
      <vt:lpstr>interval=7000</vt:lpstr>
      <vt:lpstr>interval=8000</vt:lpstr>
      <vt:lpstr>interval=9000</vt:lpstr>
      <vt:lpstr>interval10000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OMISTAJA</cp:lastModifiedBy>
  <dcterms:created xsi:type="dcterms:W3CDTF">2020-11-28T10:08:41Z</dcterms:created>
  <dcterms:modified xsi:type="dcterms:W3CDTF">2020-11-28T12:16:31Z</dcterms:modified>
</cp:coreProperties>
</file>