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upolev/Desktop/Coding/Python/py_parts/test_data/"/>
    </mc:Choice>
  </mc:AlternateContent>
  <xr:revisionPtr revIDLastSave="0" documentId="13_ncr:1_{35AE7081-5624-6D4F-B104-B3DE4C7E0E4E}" xr6:coauthVersionLast="47" xr6:coauthVersionMax="47" xr10:uidLastSave="{00000000-0000-0000-0000-000000000000}"/>
  <bookViews>
    <workbookView xWindow="0" yWindow="8080" windowWidth="30240" windowHeight="18880" xr2:uid="{00000000-000D-0000-FFFF-FFFF00000000}"/>
  </bookViews>
  <sheets>
    <sheet name="Blatt 1" sheetId="1" r:id="rId1"/>
  </sheets>
  <definedNames>
    <definedName name="_xlnm._FilterDatabase" localSheetId="0" hidden="1">'Blatt 1'!$A$1:$N$269</definedName>
  </definedNames>
  <calcPr calcId="191029"/>
</workbook>
</file>

<file path=xl/calcChain.xml><?xml version="1.0" encoding="utf-8"?>
<calcChain xmlns="http://schemas.openxmlformats.org/spreadsheetml/2006/main">
  <c r="K267" i="1" l="1"/>
  <c r="M267" i="1" s="1"/>
  <c r="J267" i="1"/>
  <c r="L267" i="1" s="1"/>
  <c r="F267" i="1"/>
  <c r="M266" i="1"/>
  <c r="L266" i="1"/>
  <c r="F266" i="1"/>
  <c r="J265" i="1"/>
  <c r="F265" i="1"/>
  <c r="M264" i="1"/>
  <c r="L264" i="1"/>
  <c r="K264" i="1"/>
  <c r="J264" i="1"/>
  <c r="F264" i="1"/>
  <c r="L263" i="1"/>
  <c r="K263" i="1"/>
  <c r="M263" i="1" s="1"/>
  <c r="J263" i="1"/>
  <c r="F263" i="1"/>
  <c r="M262" i="1"/>
  <c r="K262" i="1"/>
  <c r="J262" i="1"/>
  <c r="L262" i="1" s="1"/>
  <c r="F262" i="1"/>
  <c r="M261" i="1"/>
  <c r="L261" i="1"/>
  <c r="K261" i="1"/>
  <c r="J261" i="1"/>
  <c r="F261" i="1"/>
  <c r="K260" i="1"/>
  <c r="M260" i="1" s="1"/>
  <c r="J260" i="1"/>
  <c r="L260" i="1" s="1"/>
  <c r="F260" i="1"/>
  <c r="M259" i="1"/>
  <c r="K259" i="1"/>
  <c r="J259" i="1"/>
  <c r="L259" i="1" s="1"/>
  <c r="F259" i="1"/>
  <c r="M258" i="1"/>
  <c r="L258" i="1"/>
  <c r="K258" i="1"/>
  <c r="J258" i="1"/>
  <c r="F258" i="1"/>
  <c r="K257" i="1"/>
  <c r="M257" i="1" s="1"/>
  <c r="J257" i="1"/>
  <c r="L257" i="1" s="1"/>
  <c r="F257" i="1"/>
  <c r="M256" i="1"/>
  <c r="L256" i="1"/>
  <c r="K256" i="1"/>
  <c r="J256" i="1"/>
  <c r="F256" i="1"/>
  <c r="L255" i="1"/>
  <c r="K255" i="1"/>
  <c r="M255" i="1" s="1"/>
  <c r="J255" i="1"/>
  <c r="F255" i="1"/>
  <c r="K254" i="1"/>
  <c r="M254" i="1" s="1"/>
  <c r="J254" i="1"/>
  <c r="L254" i="1" s="1"/>
  <c r="F254" i="1"/>
  <c r="M253" i="1"/>
  <c r="J253" i="1"/>
  <c r="L253" i="1" s="1"/>
  <c r="F253" i="1"/>
  <c r="M252" i="1"/>
  <c r="J252" i="1"/>
  <c r="L252" i="1" s="1"/>
  <c r="F252" i="1"/>
  <c r="M251" i="1"/>
  <c r="L251" i="1"/>
  <c r="J251" i="1"/>
  <c r="F251" i="1"/>
  <c r="M250" i="1"/>
  <c r="J250" i="1"/>
  <c r="L250" i="1" s="1"/>
  <c r="F250" i="1"/>
  <c r="M249" i="1"/>
  <c r="L249" i="1"/>
  <c r="J249" i="1"/>
  <c r="F249" i="1"/>
  <c r="M248" i="1"/>
  <c r="J248" i="1"/>
  <c r="L248" i="1" s="1"/>
  <c r="F248" i="1"/>
  <c r="M247" i="1"/>
  <c r="L247" i="1"/>
  <c r="J247" i="1"/>
  <c r="F247" i="1"/>
  <c r="K246" i="1"/>
  <c r="M246" i="1" s="1"/>
  <c r="J246" i="1"/>
  <c r="L246" i="1" s="1"/>
  <c r="F246" i="1"/>
  <c r="M245" i="1"/>
  <c r="L245" i="1"/>
  <c r="K245" i="1"/>
  <c r="J245" i="1"/>
  <c r="F245" i="1"/>
  <c r="K244" i="1"/>
  <c r="M244" i="1" s="1"/>
  <c r="J244" i="1"/>
  <c r="L244" i="1" s="1"/>
  <c r="F244" i="1"/>
  <c r="K243" i="1"/>
  <c r="M243" i="1" s="1"/>
  <c r="J243" i="1"/>
  <c r="L243" i="1" s="1"/>
  <c r="F243" i="1"/>
  <c r="M242" i="1"/>
  <c r="L242" i="1"/>
  <c r="K242" i="1"/>
  <c r="J242" i="1"/>
  <c r="F242" i="1"/>
  <c r="K241" i="1"/>
  <c r="M241" i="1" s="1"/>
  <c r="J241" i="1"/>
  <c r="L241" i="1" s="1"/>
  <c r="F241" i="1"/>
  <c r="M240" i="1"/>
  <c r="K240" i="1"/>
  <c r="J240" i="1"/>
  <c r="L240" i="1" s="1"/>
  <c r="F240" i="1"/>
  <c r="L239" i="1"/>
  <c r="K239" i="1"/>
  <c r="M239" i="1" s="1"/>
  <c r="J239" i="1"/>
  <c r="F239" i="1"/>
  <c r="K238" i="1"/>
  <c r="M238" i="1" s="1"/>
  <c r="J238" i="1"/>
  <c r="L238" i="1" s="1"/>
  <c r="F238" i="1"/>
  <c r="M237" i="1"/>
  <c r="L237" i="1"/>
  <c r="K237" i="1"/>
  <c r="J237" i="1"/>
  <c r="F237" i="1"/>
  <c r="K236" i="1"/>
  <c r="M236" i="1" s="1"/>
  <c r="J236" i="1"/>
  <c r="L236" i="1" s="1"/>
  <c r="F236" i="1"/>
  <c r="M235" i="1"/>
  <c r="J235" i="1"/>
  <c r="L235" i="1" s="1"/>
  <c r="F235" i="1"/>
  <c r="M234" i="1"/>
  <c r="L234" i="1"/>
  <c r="K234" i="1"/>
  <c r="J234" i="1"/>
  <c r="F234" i="1"/>
  <c r="K233" i="1"/>
  <c r="M233" i="1" s="1"/>
  <c r="J233" i="1"/>
  <c r="L233" i="1" s="1"/>
  <c r="F233" i="1"/>
  <c r="M232" i="1"/>
  <c r="L232" i="1"/>
  <c r="K232" i="1"/>
  <c r="J232" i="1"/>
  <c r="F232" i="1"/>
  <c r="E231" i="1"/>
  <c r="M231" i="1" s="1"/>
  <c r="M230" i="1"/>
  <c r="K230" i="1"/>
  <c r="J230" i="1"/>
  <c r="L230" i="1" s="1"/>
  <c r="F230" i="1"/>
  <c r="L229" i="1"/>
  <c r="K229" i="1"/>
  <c r="M229" i="1" s="1"/>
  <c r="J229" i="1"/>
  <c r="F229" i="1"/>
  <c r="M228" i="1"/>
  <c r="J228" i="1"/>
  <c r="L228" i="1" s="1"/>
  <c r="F228" i="1"/>
  <c r="M227" i="1"/>
  <c r="L227" i="1"/>
  <c r="J227" i="1"/>
  <c r="F227" i="1"/>
  <c r="M226" i="1"/>
  <c r="J226" i="1"/>
  <c r="L226" i="1" s="1"/>
  <c r="F226" i="1"/>
  <c r="M225" i="1"/>
  <c r="L225" i="1"/>
  <c r="J225" i="1"/>
  <c r="F225" i="1"/>
  <c r="M224" i="1"/>
  <c r="J224" i="1"/>
  <c r="L224" i="1" s="1"/>
  <c r="F224" i="1"/>
  <c r="M223" i="1"/>
  <c r="L223" i="1"/>
  <c r="K223" i="1"/>
  <c r="J223" i="1"/>
  <c r="F223" i="1"/>
  <c r="K222" i="1"/>
  <c r="M222" i="1" s="1"/>
  <c r="J222" i="1"/>
  <c r="L222" i="1" s="1"/>
  <c r="F222" i="1"/>
  <c r="K221" i="1"/>
  <c r="F221" i="1"/>
  <c r="K220" i="1"/>
  <c r="F220" i="1"/>
  <c r="K219" i="1"/>
  <c r="F219" i="1"/>
  <c r="L218" i="1"/>
  <c r="K218" i="1"/>
  <c r="F218" i="1"/>
  <c r="L217" i="1"/>
  <c r="K217" i="1"/>
  <c r="F217" i="1"/>
  <c r="K216" i="1"/>
  <c r="J216" i="1"/>
  <c r="L216" i="1" s="1"/>
  <c r="F216" i="1"/>
  <c r="L215" i="1"/>
  <c r="K215" i="1"/>
  <c r="J215" i="1"/>
  <c r="F215" i="1"/>
  <c r="K214" i="1"/>
  <c r="J214" i="1"/>
  <c r="L214" i="1" s="1"/>
  <c r="F214" i="1"/>
  <c r="L213" i="1"/>
  <c r="K213" i="1"/>
  <c r="J213" i="1"/>
  <c r="F213" i="1"/>
  <c r="K212" i="1"/>
  <c r="M212" i="1" s="1"/>
  <c r="J212" i="1"/>
  <c r="L212" i="1" s="1"/>
  <c r="F212" i="1"/>
  <c r="E212" i="1"/>
  <c r="E270" i="1" s="1"/>
  <c r="K211" i="1"/>
  <c r="M211" i="1" s="1"/>
  <c r="J211" i="1"/>
  <c r="L211" i="1" s="1"/>
  <c r="F211" i="1"/>
  <c r="M210" i="1"/>
  <c r="L210" i="1"/>
  <c r="K210" i="1"/>
  <c r="J210" i="1"/>
  <c r="F210" i="1"/>
  <c r="K209" i="1"/>
  <c r="M209" i="1" s="1"/>
  <c r="J209" i="1"/>
  <c r="L209" i="1" s="1"/>
  <c r="F209" i="1"/>
  <c r="K208" i="1"/>
  <c r="M208" i="1" s="1"/>
  <c r="J208" i="1"/>
  <c r="L208" i="1" s="1"/>
  <c r="F208" i="1"/>
  <c r="M207" i="1"/>
  <c r="L207" i="1"/>
  <c r="K207" i="1"/>
  <c r="J207" i="1"/>
  <c r="F207" i="1"/>
  <c r="K206" i="1"/>
  <c r="M206" i="1" s="1"/>
  <c r="J206" i="1"/>
  <c r="L206" i="1" s="1"/>
  <c r="F206" i="1"/>
  <c r="M205" i="1"/>
  <c r="K205" i="1"/>
  <c r="J205" i="1"/>
  <c r="L205" i="1" s="1"/>
  <c r="F205" i="1"/>
  <c r="L204" i="1"/>
  <c r="K204" i="1"/>
  <c r="M204" i="1" s="1"/>
  <c r="J204" i="1"/>
  <c r="F204" i="1"/>
  <c r="K203" i="1"/>
  <c r="M203" i="1" s="1"/>
  <c r="J203" i="1"/>
  <c r="L203" i="1" s="1"/>
  <c r="F203" i="1"/>
  <c r="M202" i="1"/>
  <c r="L202" i="1"/>
  <c r="K202" i="1"/>
  <c r="J202" i="1"/>
  <c r="F202" i="1"/>
  <c r="K201" i="1"/>
  <c r="M201" i="1" s="1"/>
  <c r="J201" i="1"/>
  <c r="L201" i="1" s="1"/>
  <c r="F201" i="1"/>
  <c r="K200" i="1"/>
  <c r="M200" i="1" s="1"/>
  <c r="J200" i="1"/>
  <c r="L200" i="1" s="1"/>
  <c r="F200" i="1"/>
  <c r="M199" i="1"/>
  <c r="L199" i="1"/>
  <c r="K199" i="1"/>
  <c r="J199" i="1"/>
  <c r="F199" i="1"/>
  <c r="K198" i="1"/>
  <c r="M198" i="1" s="1"/>
  <c r="J198" i="1"/>
  <c r="L198" i="1" s="1"/>
  <c r="F198" i="1"/>
  <c r="M197" i="1"/>
  <c r="K197" i="1"/>
  <c r="J197" i="1"/>
  <c r="L197" i="1" s="1"/>
  <c r="F197" i="1"/>
  <c r="L196" i="1"/>
  <c r="K196" i="1"/>
  <c r="M196" i="1" s="1"/>
  <c r="J196" i="1"/>
  <c r="F196" i="1"/>
  <c r="K195" i="1"/>
  <c r="M195" i="1" s="1"/>
  <c r="J195" i="1"/>
  <c r="L195" i="1" s="1"/>
  <c r="F195" i="1"/>
  <c r="M194" i="1"/>
  <c r="L194" i="1"/>
  <c r="K194" i="1"/>
  <c r="J194" i="1"/>
  <c r="F194" i="1"/>
  <c r="K193" i="1"/>
  <c r="M193" i="1" s="1"/>
  <c r="J193" i="1"/>
  <c r="L193" i="1" s="1"/>
  <c r="F193" i="1"/>
  <c r="K192" i="1"/>
  <c r="M192" i="1" s="1"/>
  <c r="J192" i="1"/>
  <c r="L192" i="1" s="1"/>
  <c r="F192" i="1"/>
  <c r="M191" i="1"/>
  <c r="L191" i="1"/>
  <c r="K191" i="1"/>
  <c r="J191" i="1"/>
  <c r="F191" i="1"/>
  <c r="K190" i="1"/>
  <c r="M190" i="1" s="1"/>
  <c r="J190" i="1"/>
  <c r="L190" i="1" s="1"/>
  <c r="F190" i="1"/>
  <c r="M189" i="1"/>
  <c r="K189" i="1"/>
  <c r="J189" i="1"/>
  <c r="L189" i="1" s="1"/>
  <c r="F189" i="1"/>
  <c r="L188" i="1"/>
  <c r="K188" i="1"/>
  <c r="M188" i="1" s="1"/>
  <c r="J188" i="1"/>
  <c r="F188" i="1"/>
  <c r="K187" i="1"/>
  <c r="M187" i="1" s="1"/>
  <c r="J187" i="1"/>
  <c r="L187" i="1" s="1"/>
  <c r="F187" i="1"/>
  <c r="M186" i="1"/>
  <c r="L186" i="1"/>
  <c r="K186" i="1"/>
  <c r="J186" i="1"/>
  <c r="F186" i="1"/>
  <c r="K185" i="1"/>
  <c r="M185" i="1" s="1"/>
  <c r="J185" i="1"/>
  <c r="L185" i="1" s="1"/>
  <c r="F185" i="1"/>
  <c r="K184" i="1"/>
  <c r="M184" i="1" s="1"/>
  <c r="J184" i="1"/>
  <c r="L184" i="1" s="1"/>
  <c r="F184" i="1"/>
  <c r="M183" i="1"/>
  <c r="L183" i="1"/>
  <c r="F183" i="1"/>
  <c r="K182" i="1"/>
  <c r="M182" i="1" s="1"/>
  <c r="J182" i="1"/>
  <c r="L182" i="1" s="1"/>
  <c r="F182" i="1"/>
  <c r="M181" i="1"/>
  <c r="L181" i="1"/>
  <c r="K181" i="1"/>
  <c r="J181" i="1"/>
  <c r="F181" i="1"/>
  <c r="K180" i="1"/>
  <c r="J180" i="1"/>
  <c r="L180" i="1" s="1"/>
  <c r="F180" i="1"/>
  <c r="M179" i="1"/>
  <c r="L179" i="1"/>
  <c r="K179" i="1"/>
  <c r="J179" i="1"/>
  <c r="F179" i="1"/>
  <c r="J178" i="1"/>
  <c r="F178" i="1"/>
  <c r="M177" i="1"/>
  <c r="L177" i="1"/>
  <c r="K177" i="1"/>
  <c r="J177" i="1"/>
  <c r="F177" i="1"/>
  <c r="K176" i="1"/>
  <c r="M176" i="1" s="1"/>
  <c r="J176" i="1"/>
  <c r="L176" i="1" s="1"/>
  <c r="F176" i="1"/>
  <c r="M175" i="1"/>
  <c r="K175" i="1"/>
  <c r="J175" i="1"/>
  <c r="L175" i="1" s="1"/>
  <c r="F175" i="1"/>
  <c r="L174" i="1"/>
  <c r="K174" i="1"/>
  <c r="M174" i="1" s="1"/>
  <c r="J174" i="1"/>
  <c r="F174" i="1"/>
  <c r="K173" i="1"/>
  <c r="M173" i="1" s="1"/>
  <c r="J173" i="1"/>
  <c r="L173" i="1" s="1"/>
  <c r="F173" i="1"/>
  <c r="M172" i="1"/>
  <c r="L172" i="1"/>
  <c r="K172" i="1"/>
  <c r="J172" i="1"/>
  <c r="F172" i="1"/>
  <c r="K171" i="1"/>
  <c r="M171" i="1" s="1"/>
  <c r="J171" i="1"/>
  <c r="L171" i="1" s="1"/>
  <c r="F171" i="1"/>
  <c r="K170" i="1"/>
  <c r="M170" i="1" s="1"/>
  <c r="J170" i="1"/>
  <c r="L170" i="1" s="1"/>
  <c r="F170" i="1"/>
  <c r="M169" i="1"/>
  <c r="L169" i="1"/>
  <c r="K169" i="1"/>
  <c r="J169" i="1"/>
  <c r="F169" i="1"/>
  <c r="K168" i="1"/>
  <c r="M168" i="1" s="1"/>
  <c r="J168" i="1"/>
  <c r="L168" i="1" s="1"/>
  <c r="F168" i="1"/>
  <c r="M167" i="1"/>
  <c r="K167" i="1"/>
  <c r="J167" i="1"/>
  <c r="L167" i="1" s="1"/>
  <c r="F167" i="1"/>
  <c r="L166" i="1"/>
  <c r="K166" i="1"/>
  <c r="M166" i="1" s="1"/>
  <c r="J166" i="1"/>
  <c r="F166" i="1"/>
  <c r="K165" i="1"/>
  <c r="M165" i="1" s="1"/>
  <c r="J165" i="1"/>
  <c r="L165" i="1" s="1"/>
  <c r="F165" i="1"/>
  <c r="M164" i="1"/>
  <c r="L164" i="1"/>
  <c r="K164" i="1"/>
  <c r="J164" i="1"/>
  <c r="F164" i="1"/>
  <c r="K163" i="1"/>
  <c r="M163" i="1" s="1"/>
  <c r="J163" i="1"/>
  <c r="L163" i="1" s="1"/>
  <c r="F163" i="1"/>
  <c r="K162" i="1"/>
  <c r="M162" i="1" s="1"/>
  <c r="J162" i="1"/>
  <c r="L162" i="1" s="1"/>
  <c r="F162" i="1"/>
  <c r="M161" i="1"/>
  <c r="L161" i="1"/>
  <c r="K161" i="1"/>
  <c r="J161" i="1"/>
  <c r="F161" i="1"/>
  <c r="K160" i="1"/>
  <c r="M160" i="1" s="1"/>
  <c r="J160" i="1"/>
  <c r="L160" i="1" s="1"/>
  <c r="F160" i="1"/>
  <c r="M159" i="1"/>
  <c r="K159" i="1"/>
  <c r="J159" i="1"/>
  <c r="L159" i="1" s="1"/>
  <c r="F159" i="1"/>
  <c r="L158" i="1"/>
  <c r="K158" i="1"/>
  <c r="M158" i="1" s="1"/>
  <c r="J158" i="1"/>
  <c r="F158" i="1"/>
  <c r="K157" i="1"/>
  <c r="M157" i="1" s="1"/>
  <c r="J157" i="1"/>
  <c r="L157" i="1" s="1"/>
  <c r="F157" i="1"/>
  <c r="M156" i="1"/>
  <c r="L156" i="1"/>
  <c r="K156" i="1"/>
  <c r="J156" i="1"/>
  <c r="F156" i="1"/>
  <c r="K155" i="1"/>
  <c r="M155" i="1" s="1"/>
  <c r="J155" i="1"/>
  <c r="L155" i="1" s="1"/>
  <c r="F155" i="1"/>
  <c r="K154" i="1"/>
  <c r="M154" i="1" s="1"/>
  <c r="J154" i="1"/>
  <c r="L154" i="1" s="1"/>
  <c r="F154" i="1"/>
  <c r="M153" i="1"/>
  <c r="L153" i="1"/>
  <c r="K153" i="1"/>
  <c r="J153" i="1"/>
  <c r="F153" i="1"/>
  <c r="K152" i="1"/>
  <c r="M152" i="1" s="1"/>
  <c r="J152" i="1"/>
  <c r="L152" i="1" s="1"/>
  <c r="F152" i="1"/>
  <c r="M151" i="1"/>
  <c r="K151" i="1"/>
  <c r="J151" i="1"/>
  <c r="L151" i="1" s="1"/>
  <c r="F151" i="1"/>
  <c r="L150" i="1"/>
  <c r="K150" i="1"/>
  <c r="M150" i="1" s="1"/>
  <c r="J150" i="1"/>
  <c r="F150" i="1"/>
  <c r="K149" i="1"/>
  <c r="M149" i="1" s="1"/>
  <c r="J149" i="1"/>
  <c r="L149" i="1" s="1"/>
  <c r="F149" i="1"/>
  <c r="L148" i="1"/>
  <c r="K148" i="1"/>
  <c r="J148" i="1"/>
  <c r="F148" i="1"/>
  <c r="K147" i="1"/>
  <c r="J147" i="1"/>
  <c r="L147" i="1" s="1"/>
  <c r="F147" i="1"/>
  <c r="M146" i="1"/>
  <c r="L146" i="1"/>
  <c r="K146" i="1"/>
  <c r="J146" i="1"/>
  <c r="F146" i="1"/>
  <c r="K145" i="1"/>
  <c r="M145" i="1" s="1"/>
  <c r="J145" i="1"/>
  <c r="L145" i="1" s="1"/>
  <c r="F145" i="1"/>
  <c r="K144" i="1"/>
  <c r="M144" i="1" s="1"/>
  <c r="J144" i="1"/>
  <c r="L144" i="1" s="1"/>
  <c r="F144" i="1"/>
  <c r="L143" i="1"/>
  <c r="K143" i="1"/>
  <c r="M143" i="1" s="1"/>
  <c r="J143" i="1"/>
  <c r="F143" i="1"/>
  <c r="K142" i="1"/>
  <c r="M142" i="1" s="1"/>
  <c r="J142" i="1"/>
  <c r="L142" i="1" s="1"/>
  <c r="F142" i="1"/>
  <c r="M141" i="1"/>
  <c r="K141" i="1"/>
  <c r="J141" i="1"/>
  <c r="L141" i="1" s="1"/>
  <c r="F141" i="1"/>
  <c r="M140" i="1"/>
  <c r="K140" i="1"/>
  <c r="J140" i="1"/>
  <c r="L140" i="1" s="1"/>
  <c r="F140" i="1"/>
  <c r="K139" i="1"/>
  <c r="M139" i="1" s="1"/>
  <c r="J139" i="1"/>
  <c r="L139" i="1" s="1"/>
  <c r="F139" i="1"/>
  <c r="M138" i="1"/>
  <c r="L138" i="1"/>
  <c r="K138" i="1"/>
  <c r="J138" i="1"/>
  <c r="F138" i="1"/>
  <c r="K137" i="1"/>
  <c r="M137" i="1" s="1"/>
  <c r="J137" i="1"/>
  <c r="L137" i="1" s="1"/>
  <c r="F137" i="1"/>
  <c r="K136" i="1"/>
  <c r="M136" i="1" s="1"/>
  <c r="J136" i="1"/>
  <c r="L136" i="1" s="1"/>
  <c r="F136" i="1"/>
  <c r="L135" i="1"/>
  <c r="K135" i="1"/>
  <c r="M135" i="1" s="1"/>
  <c r="J135" i="1"/>
  <c r="F135" i="1"/>
  <c r="K134" i="1"/>
  <c r="M134" i="1" s="1"/>
  <c r="J134" i="1"/>
  <c r="L134" i="1" s="1"/>
  <c r="F134" i="1"/>
  <c r="M133" i="1"/>
  <c r="K133" i="1"/>
  <c r="J133" i="1"/>
  <c r="L133" i="1" s="1"/>
  <c r="F133" i="1"/>
  <c r="M132" i="1"/>
  <c r="K132" i="1"/>
  <c r="J132" i="1"/>
  <c r="L132" i="1" s="1"/>
  <c r="F132" i="1"/>
  <c r="M131" i="1"/>
  <c r="L131" i="1"/>
  <c r="F131" i="1"/>
  <c r="M130" i="1"/>
  <c r="K130" i="1"/>
  <c r="J130" i="1"/>
  <c r="L130" i="1" s="1"/>
  <c r="F130" i="1"/>
  <c r="K129" i="1"/>
  <c r="M129" i="1" s="1"/>
  <c r="J129" i="1"/>
  <c r="L129" i="1" s="1"/>
  <c r="F129" i="1"/>
  <c r="M128" i="1"/>
  <c r="L128" i="1"/>
  <c r="K128" i="1"/>
  <c r="J128" i="1"/>
  <c r="F128" i="1"/>
  <c r="K127" i="1"/>
  <c r="M127" i="1" s="1"/>
  <c r="J127" i="1"/>
  <c r="L127" i="1" s="1"/>
  <c r="F127" i="1"/>
  <c r="K126" i="1"/>
  <c r="M126" i="1" s="1"/>
  <c r="J126" i="1"/>
  <c r="L126" i="1" s="1"/>
  <c r="F126" i="1"/>
  <c r="L125" i="1"/>
  <c r="K125" i="1"/>
  <c r="M125" i="1" s="1"/>
  <c r="J125" i="1"/>
  <c r="F125" i="1"/>
  <c r="K124" i="1"/>
  <c r="M124" i="1" s="1"/>
  <c r="J124" i="1"/>
  <c r="L124" i="1" s="1"/>
  <c r="F124" i="1"/>
  <c r="M123" i="1"/>
  <c r="K123" i="1"/>
  <c r="J123" i="1"/>
  <c r="L123" i="1" s="1"/>
  <c r="F123" i="1"/>
  <c r="M122" i="1"/>
  <c r="K122" i="1"/>
  <c r="J122" i="1"/>
  <c r="L122" i="1" s="1"/>
  <c r="F122" i="1"/>
  <c r="F121" i="1"/>
  <c r="F120" i="1"/>
  <c r="F119" i="1"/>
  <c r="L118" i="1"/>
  <c r="F118" i="1"/>
  <c r="L117" i="1"/>
  <c r="K117" i="1"/>
  <c r="J117" i="1"/>
  <c r="F117" i="1"/>
  <c r="K116" i="1"/>
  <c r="M116" i="1" s="1"/>
  <c r="J116" i="1"/>
  <c r="L116" i="1" s="1"/>
  <c r="F116" i="1"/>
  <c r="M115" i="1"/>
  <c r="L115" i="1"/>
  <c r="K115" i="1"/>
  <c r="J115" i="1"/>
  <c r="F115" i="1"/>
  <c r="K114" i="1"/>
  <c r="M114" i="1" s="1"/>
  <c r="J114" i="1"/>
  <c r="L114" i="1" s="1"/>
  <c r="F114" i="1"/>
  <c r="K113" i="1"/>
  <c r="M113" i="1" s="1"/>
  <c r="J113" i="1"/>
  <c r="L113" i="1" s="1"/>
  <c r="F113" i="1"/>
  <c r="M112" i="1"/>
  <c r="F112" i="1"/>
  <c r="M111" i="1"/>
  <c r="K111" i="1"/>
  <c r="J111" i="1"/>
  <c r="L111" i="1" s="1"/>
  <c r="F111" i="1"/>
  <c r="K110" i="1"/>
  <c r="M110" i="1" s="1"/>
  <c r="J110" i="1"/>
  <c r="L110" i="1" s="1"/>
  <c r="F110" i="1"/>
  <c r="K109" i="1"/>
  <c r="M109" i="1" s="1"/>
  <c r="J109" i="1"/>
  <c r="L109" i="1" s="1"/>
  <c r="F109" i="1"/>
  <c r="M108" i="1"/>
  <c r="L108" i="1"/>
  <c r="K108" i="1"/>
  <c r="J108" i="1"/>
  <c r="F108" i="1"/>
  <c r="M107" i="1"/>
  <c r="L107" i="1"/>
  <c r="K107" i="1"/>
  <c r="J107" i="1"/>
  <c r="F107" i="1"/>
  <c r="K106" i="1"/>
  <c r="M106" i="1" s="1"/>
  <c r="J106" i="1"/>
  <c r="L106" i="1" s="1"/>
  <c r="F106" i="1"/>
  <c r="M105" i="1"/>
  <c r="L105" i="1"/>
  <c r="K105" i="1"/>
  <c r="J105" i="1"/>
  <c r="F105" i="1"/>
  <c r="L104" i="1"/>
  <c r="K104" i="1"/>
  <c r="M104" i="1" s="1"/>
  <c r="J104" i="1"/>
  <c r="F104" i="1"/>
  <c r="M103" i="1"/>
  <c r="K103" i="1"/>
  <c r="J103" i="1"/>
  <c r="L103" i="1" s="1"/>
  <c r="F103" i="1"/>
  <c r="M102" i="1"/>
  <c r="K102" i="1"/>
  <c r="J102" i="1"/>
  <c r="L102" i="1" s="1"/>
  <c r="F102" i="1"/>
  <c r="K101" i="1"/>
  <c r="M101" i="1" s="1"/>
  <c r="J101" i="1"/>
  <c r="L101" i="1" s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M86" i="1"/>
  <c r="L86" i="1"/>
  <c r="J86" i="1"/>
  <c r="F86" i="1"/>
  <c r="F85" i="1"/>
  <c r="J84" i="1"/>
  <c r="F84" i="1"/>
  <c r="J83" i="1"/>
  <c r="L83" i="1" s="1"/>
  <c r="F83" i="1"/>
  <c r="L82" i="1"/>
  <c r="J82" i="1"/>
  <c r="F82" i="1"/>
  <c r="J81" i="1"/>
  <c r="L81" i="1" s="1"/>
  <c r="F81" i="1"/>
  <c r="K80" i="1"/>
  <c r="J80" i="1"/>
  <c r="L80" i="1" s="1"/>
  <c r="F80" i="1"/>
  <c r="K79" i="1"/>
  <c r="J79" i="1"/>
  <c r="L79" i="1" s="1"/>
  <c r="F79" i="1"/>
  <c r="K78" i="1"/>
  <c r="J78" i="1"/>
  <c r="L78" i="1" s="1"/>
  <c r="F78" i="1"/>
  <c r="K77" i="1"/>
  <c r="M77" i="1" s="1"/>
  <c r="J77" i="1"/>
  <c r="L77" i="1" s="1"/>
  <c r="F77" i="1"/>
  <c r="L76" i="1"/>
  <c r="K76" i="1"/>
  <c r="M76" i="1" s="1"/>
  <c r="J76" i="1"/>
  <c r="F76" i="1"/>
  <c r="L75" i="1"/>
  <c r="K75" i="1"/>
  <c r="M75" i="1" s="1"/>
  <c r="J75" i="1"/>
  <c r="F75" i="1"/>
  <c r="M74" i="1"/>
  <c r="K74" i="1"/>
  <c r="J74" i="1"/>
  <c r="L74" i="1" s="1"/>
  <c r="F74" i="1"/>
  <c r="M73" i="1"/>
  <c r="L73" i="1"/>
  <c r="K73" i="1"/>
  <c r="J73" i="1"/>
  <c r="F73" i="1"/>
  <c r="K72" i="1"/>
  <c r="M72" i="1" s="1"/>
  <c r="J72" i="1"/>
  <c r="L72" i="1" s="1"/>
  <c r="F72" i="1"/>
  <c r="M71" i="1"/>
  <c r="L71" i="1"/>
  <c r="K71" i="1"/>
  <c r="J71" i="1"/>
  <c r="F71" i="1"/>
  <c r="M70" i="1"/>
  <c r="K70" i="1"/>
  <c r="J70" i="1"/>
  <c r="L70" i="1" s="1"/>
  <c r="F70" i="1"/>
  <c r="K69" i="1"/>
  <c r="M69" i="1" s="1"/>
  <c r="J69" i="1"/>
  <c r="L69" i="1" s="1"/>
  <c r="F69" i="1"/>
  <c r="M68" i="1"/>
  <c r="L68" i="1"/>
  <c r="K68" i="1"/>
  <c r="J68" i="1"/>
  <c r="F68" i="1"/>
  <c r="K67" i="1"/>
  <c r="M67" i="1" s="1"/>
  <c r="J67" i="1"/>
  <c r="L67" i="1" s="1"/>
  <c r="F67" i="1"/>
  <c r="M66" i="1"/>
  <c r="K66" i="1"/>
  <c r="J66" i="1"/>
  <c r="L66" i="1" s="1"/>
  <c r="F66" i="1"/>
  <c r="K65" i="1"/>
  <c r="M65" i="1" s="1"/>
  <c r="J65" i="1"/>
  <c r="L65" i="1" s="1"/>
  <c r="F65" i="1"/>
  <c r="L64" i="1"/>
  <c r="K64" i="1"/>
  <c r="M64" i="1" s="1"/>
  <c r="J64" i="1"/>
  <c r="F64" i="1"/>
  <c r="M63" i="1"/>
  <c r="L63" i="1"/>
  <c r="K63" i="1"/>
  <c r="J63" i="1"/>
  <c r="F63" i="1"/>
  <c r="K62" i="1"/>
  <c r="M62" i="1" s="1"/>
  <c r="J62" i="1"/>
  <c r="L62" i="1" s="1"/>
  <c r="F62" i="1"/>
  <c r="K61" i="1"/>
  <c r="M61" i="1" s="1"/>
  <c r="J61" i="1"/>
  <c r="L61" i="1" s="1"/>
  <c r="F61" i="1"/>
  <c r="L60" i="1"/>
  <c r="K60" i="1"/>
  <c r="M60" i="1" s="1"/>
  <c r="J60" i="1"/>
  <c r="F60" i="1"/>
  <c r="L59" i="1"/>
  <c r="K59" i="1"/>
  <c r="M59" i="1" s="1"/>
  <c r="J59" i="1"/>
  <c r="F59" i="1"/>
  <c r="M58" i="1"/>
  <c r="K58" i="1"/>
  <c r="J58" i="1"/>
  <c r="L58" i="1" s="1"/>
  <c r="F58" i="1"/>
  <c r="M57" i="1"/>
  <c r="L57" i="1"/>
  <c r="K57" i="1"/>
  <c r="J57" i="1"/>
  <c r="F57" i="1"/>
  <c r="M56" i="1"/>
  <c r="L56" i="1"/>
  <c r="F56" i="1"/>
  <c r="M55" i="1"/>
  <c r="L55" i="1"/>
  <c r="K55" i="1"/>
  <c r="J55" i="1"/>
  <c r="F55" i="1"/>
  <c r="K54" i="1"/>
  <c r="M54" i="1" s="1"/>
  <c r="J54" i="1"/>
  <c r="L54" i="1" s="1"/>
  <c r="F54" i="1"/>
  <c r="M53" i="1"/>
  <c r="L53" i="1"/>
  <c r="K53" i="1"/>
  <c r="J53" i="1"/>
  <c r="F53" i="1"/>
  <c r="M52" i="1"/>
  <c r="K52" i="1"/>
  <c r="J52" i="1"/>
  <c r="L52" i="1" s="1"/>
  <c r="F52" i="1"/>
  <c r="K51" i="1"/>
  <c r="M51" i="1" s="1"/>
  <c r="J51" i="1"/>
  <c r="L51" i="1" s="1"/>
  <c r="F51" i="1"/>
  <c r="M50" i="1"/>
  <c r="L50" i="1"/>
  <c r="K50" i="1"/>
  <c r="J50" i="1"/>
  <c r="F50" i="1"/>
  <c r="K49" i="1"/>
  <c r="M49" i="1" s="1"/>
  <c r="J49" i="1"/>
  <c r="L49" i="1" s="1"/>
  <c r="F49" i="1"/>
  <c r="M48" i="1"/>
  <c r="K48" i="1"/>
  <c r="J48" i="1"/>
  <c r="L48" i="1" s="1"/>
  <c r="F48" i="1"/>
  <c r="K47" i="1"/>
  <c r="M47" i="1" s="1"/>
  <c r="J47" i="1"/>
  <c r="L47" i="1" s="1"/>
  <c r="F47" i="1"/>
  <c r="L46" i="1"/>
  <c r="K46" i="1"/>
  <c r="M46" i="1" s="1"/>
  <c r="J46" i="1"/>
  <c r="F46" i="1"/>
  <c r="M45" i="1"/>
  <c r="L45" i="1"/>
  <c r="K45" i="1"/>
  <c r="J45" i="1"/>
  <c r="F45" i="1"/>
  <c r="K44" i="1"/>
  <c r="M44" i="1" s="1"/>
  <c r="J44" i="1"/>
  <c r="L44" i="1" s="1"/>
  <c r="F44" i="1"/>
  <c r="K43" i="1"/>
  <c r="M43" i="1" s="1"/>
  <c r="J43" i="1"/>
  <c r="L43" i="1" s="1"/>
  <c r="F43" i="1"/>
  <c r="L42" i="1"/>
  <c r="K42" i="1"/>
  <c r="M42" i="1" s="1"/>
  <c r="J42" i="1"/>
  <c r="F42" i="1"/>
  <c r="L41" i="1"/>
  <c r="K41" i="1"/>
  <c r="M41" i="1" s="1"/>
  <c r="J41" i="1"/>
  <c r="F41" i="1"/>
  <c r="M40" i="1"/>
  <c r="K40" i="1"/>
  <c r="J40" i="1"/>
  <c r="L40" i="1" s="1"/>
  <c r="F40" i="1"/>
  <c r="M39" i="1"/>
  <c r="L39" i="1"/>
  <c r="K39" i="1"/>
  <c r="J39" i="1"/>
  <c r="F39" i="1"/>
  <c r="K38" i="1"/>
  <c r="M38" i="1" s="1"/>
  <c r="J38" i="1"/>
  <c r="L38" i="1" s="1"/>
  <c r="F38" i="1"/>
  <c r="M37" i="1"/>
  <c r="L37" i="1"/>
  <c r="F37" i="1"/>
  <c r="K36" i="1"/>
  <c r="M36" i="1" s="1"/>
  <c r="J36" i="1"/>
  <c r="L36" i="1" s="1"/>
  <c r="F36" i="1"/>
  <c r="M35" i="1"/>
  <c r="L35" i="1"/>
  <c r="F35" i="1"/>
  <c r="K34" i="1"/>
  <c r="M34" i="1" s="1"/>
  <c r="J34" i="1"/>
  <c r="L34" i="1" s="1"/>
  <c r="F34" i="1"/>
  <c r="M33" i="1"/>
  <c r="L33" i="1"/>
  <c r="K33" i="1"/>
  <c r="J33" i="1"/>
  <c r="F33" i="1"/>
  <c r="K32" i="1"/>
  <c r="M32" i="1" s="1"/>
  <c r="J32" i="1"/>
  <c r="L32" i="1" s="1"/>
  <c r="F32" i="1"/>
  <c r="K31" i="1"/>
  <c r="M31" i="1" s="1"/>
  <c r="J31" i="1"/>
  <c r="L31" i="1" s="1"/>
  <c r="F31" i="1"/>
  <c r="L30" i="1"/>
  <c r="K30" i="1"/>
  <c r="M30" i="1" s="1"/>
  <c r="J30" i="1"/>
  <c r="F30" i="1"/>
  <c r="M29" i="1"/>
  <c r="K29" i="1"/>
  <c r="J29" i="1"/>
  <c r="L29" i="1" s="1"/>
  <c r="F29" i="1"/>
  <c r="M28" i="1"/>
  <c r="K28" i="1"/>
  <c r="J28" i="1"/>
  <c r="L28" i="1" s="1"/>
  <c r="F28" i="1"/>
  <c r="K27" i="1"/>
  <c r="M27" i="1" s="1"/>
  <c r="J27" i="1"/>
  <c r="L27" i="1" s="1"/>
  <c r="F27" i="1"/>
  <c r="K26" i="1"/>
  <c r="M26" i="1" s="1"/>
  <c r="J26" i="1"/>
  <c r="L26" i="1" s="1"/>
  <c r="F26" i="1"/>
  <c r="M25" i="1"/>
  <c r="L25" i="1"/>
  <c r="K25" i="1"/>
  <c r="J25" i="1"/>
  <c r="F25" i="1"/>
  <c r="M24" i="1"/>
  <c r="L24" i="1"/>
  <c r="K24" i="1"/>
  <c r="J24" i="1"/>
  <c r="F24" i="1"/>
  <c r="K23" i="1"/>
  <c r="M23" i="1" s="1"/>
  <c r="J23" i="1"/>
  <c r="L23" i="1" s="1"/>
  <c r="F23" i="1"/>
  <c r="M22" i="1"/>
  <c r="L22" i="1"/>
  <c r="K22" i="1"/>
  <c r="J22" i="1"/>
  <c r="F22" i="1"/>
  <c r="L21" i="1"/>
  <c r="K21" i="1"/>
  <c r="M21" i="1" s="1"/>
  <c r="J21" i="1"/>
  <c r="F21" i="1"/>
  <c r="M20" i="1"/>
  <c r="K20" i="1"/>
  <c r="J20" i="1"/>
  <c r="L20" i="1" s="1"/>
  <c r="F20" i="1"/>
  <c r="M19" i="1"/>
  <c r="K19" i="1"/>
  <c r="J19" i="1"/>
  <c r="L19" i="1" s="1"/>
  <c r="F19" i="1"/>
  <c r="K18" i="1"/>
  <c r="M18" i="1" s="1"/>
  <c r="J18" i="1"/>
  <c r="L18" i="1" s="1"/>
  <c r="F18" i="1"/>
  <c r="M17" i="1"/>
  <c r="L17" i="1"/>
  <c r="K17" i="1"/>
  <c r="J17" i="1"/>
  <c r="F17" i="1"/>
  <c r="K16" i="1"/>
  <c r="M16" i="1" s="1"/>
  <c r="J16" i="1"/>
  <c r="L16" i="1" s="1"/>
  <c r="F16" i="1"/>
  <c r="K15" i="1"/>
  <c r="M15" i="1" s="1"/>
  <c r="J15" i="1"/>
  <c r="L15" i="1" s="1"/>
  <c r="F15" i="1"/>
  <c r="L14" i="1"/>
  <c r="K14" i="1"/>
  <c r="M14" i="1" s="1"/>
  <c r="J14" i="1"/>
  <c r="F14" i="1"/>
  <c r="M13" i="1"/>
  <c r="J13" i="1"/>
  <c r="L13" i="1" s="1"/>
  <c r="F13" i="1"/>
  <c r="M12" i="1"/>
  <c r="L12" i="1"/>
  <c r="K12" i="1"/>
  <c r="J12" i="1"/>
  <c r="F12" i="1"/>
  <c r="K11" i="1"/>
  <c r="M11" i="1" s="1"/>
  <c r="J11" i="1"/>
  <c r="L11" i="1" s="1"/>
  <c r="F11" i="1"/>
  <c r="M10" i="1"/>
  <c r="L10" i="1"/>
  <c r="F10" i="1"/>
  <c r="K9" i="1"/>
  <c r="M9" i="1" s="1"/>
  <c r="J9" i="1"/>
  <c r="L9" i="1" s="1"/>
  <c r="F9" i="1"/>
  <c r="K8" i="1"/>
  <c r="M8" i="1" s="1"/>
  <c r="J8" i="1"/>
  <c r="L8" i="1" s="1"/>
  <c r="F8" i="1"/>
  <c r="L7" i="1"/>
  <c r="K7" i="1"/>
  <c r="M7" i="1" s="1"/>
  <c r="J7" i="1"/>
  <c r="F7" i="1"/>
  <c r="L6" i="1"/>
  <c r="K6" i="1"/>
  <c r="M6" i="1" s="1"/>
  <c r="J6" i="1"/>
  <c r="F6" i="1"/>
  <c r="M5" i="1"/>
  <c r="K5" i="1"/>
  <c r="J5" i="1"/>
  <c r="L5" i="1" s="1"/>
  <c r="F5" i="1"/>
  <c r="M4" i="1"/>
  <c r="L4" i="1"/>
  <c r="K4" i="1"/>
  <c r="J4" i="1"/>
  <c r="F4" i="1"/>
  <c r="K3" i="1"/>
  <c r="M3" i="1" s="1"/>
  <c r="J3" i="1"/>
  <c r="L3" i="1" s="1"/>
  <c r="F3" i="1"/>
  <c r="M2" i="1"/>
  <c r="L2" i="1"/>
  <c r="K2" i="1"/>
  <c r="J2" i="1"/>
  <c r="F2" i="1"/>
  <c r="M269" i="1" l="1"/>
  <c r="F270" i="1"/>
  <c r="F231" i="1"/>
  <c r="L231" i="1"/>
  <c r="L269" i="1"/>
  <c r="M270" i="1" s="1"/>
</calcChain>
</file>

<file path=xl/sharedStrings.xml><?xml version="1.0" encoding="utf-8"?>
<sst xmlns="http://schemas.openxmlformats.org/spreadsheetml/2006/main" count="1286" uniqueCount="503">
  <si>
    <t>Kategorie</t>
  </si>
  <si>
    <t>Artikelnummer</t>
  </si>
  <si>
    <t xml:space="preserve">Bezeichnung </t>
  </si>
  <si>
    <t>Menge</t>
  </si>
  <si>
    <t>Einzelpreis</t>
  </si>
  <si>
    <t>Gesamtpreis errechnet</t>
  </si>
  <si>
    <t>Händler</t>
  </si>
  <si>
    <t>DA</t>
  </si>
  <si>
    <t>DI</t>
  </si>
  <si>
    <t>Menge DA</t>
  </si>
  <si>
    <t>Menge DI</t>
  </si>
  <si>
    <t>Anteil DA</t>
  </si>
  <si>
    <t>Anteil DI</t>
  </si>
  <si>
    <t>ANBAUTEILE KAROSSERIE</t>
  </si>
  <si>
    <t>RBL242TUV</t>
  </si>
  <si>
    <t>Defender 110 Aussenkäfig für 5 Türen ohne Innenbügel</t>
  </si>
  <si>
    <t>4WARD 4x4 Equipment</t>
  </si>
  <si>
    <t>ANTRIEBSTRANG</t>
  </si>
  <si>
    <t>EN-1LR104HD</t>
  </si>
  <si>
    <t>HD2 Doppelgelenk Kardan110 Td4 HA</t>
  </si>
  <si>
    <t>EN-1LR700HD</t>
  </si>
  <si>
    <t xml:space="preserve">HD2 Doppelgelenk Kardan Td4 </t>
  </si>
  <si>
    <t>BREMSE</t>
  </si>
  <si>
    <t>EN-5LR01</t>
  </si>
  <si>
    <t xml:space="preserve">Engage High Performance Bremsanlage Defender VA+HA </t>
  </si>
  <si>
    <t>Fahrwerk</t>
  </si>
  <si>
    <t>4W-42HCK</t>
  </si>
  <si>
    <t>Fahrwerks Buchsen Kit HD PU</t>
  </si>
  <si>
    <t>4W7204</t>
  </si>
  <si>
    <t>Schraubensatz Fahrwerk Td4 VA</t>
  </si>
  <si>
    <t>4W7208</t>
  </si>
  <si>
    <t>Schraubensatz Fahrwerk</t>
  </si>
  <si>
    <t>EN-7LR003</t>
  </si>
  <si>
    <t>Lenkschub-&amp; Spurstangen Kit mit verstärkten Gelenken</t>
  </si>
  <si>
    <t>EN-6LR003</t>
  </si>
  <si>
    <t>LR Engage Stossdämpfer Step 3  46mm Kit (Einstellbar), 1 Satz</t>
  </si>
  <si>
    <t>EN-6LR010R</t>
  </si>
  <si>
    <t>Schubstreben Rookie HA Defender mit TÜV</t>
  </si>
  <si>
    <t>EN-6LR008S</t>
  </si>
  <si>
    <t>HD DAEMPFERDOME FUER STIFTAUFNAHME WARENZOLLTARIFNUMMER 73089059</t>
  </si>
  <si>
    <t>EN-6LR010</t>
  </si>
  <si>
    <t>Schubstreben Hochleistung HA Defender mit TÜV</t>
  </si>
  <si>
    <t xml:space="preserve">DI </t>
  </si>
  <si>
    <t>EN-6LR011</t>
  </si>
  <si>
    <t>Panhardstab einstellbar mit Teilegutachten</t>
  </si>
  <si>
    <t>EN-6LR111SL</t>
  </si>
  <si>
    <t xml:space="preserve">Engage 4x4 Expedition Schwerlastfedern + 40 mm mit TÜV </t>
  </si>
  <si>
    <t>EN-6LR009S</t>
  </si>
  <si>
    <t>Zugstreben 3* Rookie Series Nachlauf Korrektur (Stahl)</t>
  </si>
  <si>
    <t>KUPPLUNG</t>
  </si>
  <si>
    <t>4W10175</t>
  </si>
  <si>
    <t>Heavy Duty Kupplungs-Kit Defender Td5</t>
  </si>
  <si>
    <t>LR072972HD</t>
  </si>
  <si>
    <t xml:space="preserve">HD Kupplungs-Kit Defender Td4 SAC-Kit </t>
  </si>
  <si>
    <t>LENKUNG</t>
  </si>
  <si>
    <t>24-022354</t>
  </si>
  <si>
    <t>Lenkunsdämpfer B6 Bilstein</t>
  </si>
  <si>
    <t xml:space="preserve"> A-Frame-Gelenk mit Weitwinkel für mehr Verschränkung </t>
  </si>
  <si>
    <t xml:space="preserve"> Schrauben-Satz Defender Fahrwerk </t>
  </si>
  <si>
    <t xml:space="preserve"> Schrauben-Satz Fahrwerk Hinterachse Land Rover Defender </t>
  </si>
  <si>
    <t xml:space="preserve"> Fahrwerksbuchsen-Satz Polyurethan Defender TD5 1999 &gt; 2002 </t>
  </si>
  <si>
    <t xml:space="preserve"> Verstärkter Lenkstangen-Spurstangen-Kit </t>
  </si>
  <si>
    <t xml:space="preserve"> Panhardstab einstellbar für Land Rover Defender mit TÜV Teilegutachten </t>
  </si>
  <si>
    <t xml:space="preserve"> Buchse Panhardstab für Defender &amp; Discovery 2 </t>
  </si>
  <si>
    <t>DR11016510V2</t>
  </si>
  <si>
    <t>KOMPRESSOR KIT FUER COIL RITE</t>
  </si>
  <si>
    <t>DR01015028</t>
  </si>
  <si>
    <t>Firestone Air Springs Defender 110 - 130</t>
  </si>
  <si>
    <t>DA9500XS</t>
  </si>
  <si>
    <t>Frontstossstange mit Integrierten Led-Leuchten</t>
  </si>
  <si>
    <t>4X4 Roversland</t>
  </si>
  <si>
    <t>ALQ710040K</t>
  </si>
  <si>
    <t>Befestigungskit Stoßstange</t>
  </si>
  <si>
    <t xml:space="preserve">DA </t>
  </si>
  <si>
    <t>INNENRAUM</t>
  </si>
  <si>
    <t>DA8102</t>
  </si>
  <si>
    <t>Dynatape</t>
  </si>
  <si>
    <t>MOTOR</t>
  </si>
  <si>
    <t>ERR7266</t>
  </si>
  <si>
    <t>Isolatorbuchse Ventildeckel Td5</t>
  </si>
  <si>
    <t>Aluminium header tank cap for Defender Td5 &amp; Tdci / Discovery 2 v8 &amp; Td5 - Black</t>
  </si>
  <si>
    <t>Alisport</t>
  </si>
  <si>
    <t>Engine oil filler cap for Td5 - Black</t>
  </si>
  <si>
    <t>LRO55339GEN</t>
  </si>
  <si>
    <t>Schmutzfänger Defender 130/110 HCPU hinten links mit Halter</t>
  </si>
  <si>
    <t>Allrad Kontor Bremen e.K.</t>
  </si>
  <si>
    <t>LR055331GEN</t>
  </si>
  <si>
    <t>Schmutzfänger Defender 130/110 HCPU hinten rechts mit Halter</t>
  </si>
  <si>
    <t>AUSPUFF</t>
  </si>
  <si>
    <t>WCD000500B</t>
  </si>
  <si>
    <t>Flammrohr Td5 mit Katalysator</t>
  </si>
  <si>
    <t>ICW500010B</t>
  </si>
  <si>
    <t>Handbremsbacken defender, Discovery 1/2, New Range Rover</t>
  </si>
  <si>
    <t>ICW500020B</t>
  </si>
  <si>
    <t>Einsteller Handbremsbacken Defender ab LA Discovery 2</t>
  </si>
  <si>
    <t>SDC100200B</t>
  </si>
  <si>
    <t>Handbremstrommel Land Rover Defender und Discovery 1/2</t>
  </si>
  <si>
    <t>SPB500200B</t>
  </si>
  <si>
    <t>Handbremsseil Defender ab LA</t>
  </si>
  <si>
    <t>SYP50090B</t>
  </si>
  <si>
    <t>Schraube Bremssattel M12x35</t>
  </si>
  <si>
    <t>LRO13018GB</t>
  </si>
  <si>
    <t>Hauptbremszylinder Defender ohne ABS</t>
  </si>
  <si>
    <t>PRC4297B</t>
  </si>
  <si>
    <t xml:space="preserve">Bremslichtschalter Land Rover Defender </t>
  </si>
  <si>
    <t>SGL1000000GEN</t>
  </si>
  <si>
    <t>T-Verteiler Bremse hinten Defender ab Td5 ohne ABS</t>
  </si>
  <si>
    <t>ICW1000050GB</t>
  </si>
  <si>
    <t>Befestigungssatz Handbremsbacken Defender</t>
  </si>
  <si>
    <t>DA1860B</t>
  </si>
  <si>
    <t>Schmutzschild Paar Bremse vorne Verzinkt</t>
  </si>
  <si>
    <t>LR017960GALVB</t>
  </si>
  <si>
    <t>Schmutzschild Bremse hinten rechts verzinkt</t>
  </si>
  <si>
    <t>LR017961GALVB</t>
  </si>
  <si>
    <t>Schmutzschild Bremse hinten links verzinkt</t>
  </si>
  <si>
    <t>ANR4189B</t>
  </si>
  <si>
    <t>Achsanschlaggumi hinten Defender Discovery Range</t>
  </si>
  <si>
    <t>ANR4188B</t>
  </si>
  <si>
    <t>Achsanschlaggumi vorne Defender Discovery Range</t>
  </si>
  <si>
    <t>DA8953B</t>
  </si>
  <si>
    <t>Umrandung Türöffner Paar Aluminium schwarz</t>
  </si>
  <si>
    <t xml:space="preserve">DA8935B </t>
  </si>
  <si>
    <t>Türgriff innen Defender Aluminium schwarz eloxiert</t>
  </si>
  <si>
    <t>DA8093B</t>
  </si>
  <si>
    <t>Dämmmatten Set Motorhaube Defender Td5 Marke Dynamat Xtreme</t>
  </si>
  <si>
    <t>DA8082B</t>
  </si>
  <si>
    <t>Dämmmatten Set Motorhaube Defender Td4 Marke Dynamat Xtreme</t>
  </si>
  <si>
    <t>DA8095B</t>
  </si>
  <si>
    <t>Dämmmatten Set Sitzkasten Defender Td5 Marke Dynamat Xtreme</t>
  </si>
  <si>
    <t>DA8094B</t>
  </si>
  <si>
    <t>Dämmmatten Set Fußraum Defender Td5 Marke Dynamat Xtreme</t>
  </si>
  <si>
    <t>SKE500060GB</t>
  </si>
  <si>
    <t>Pedalgummi Defender Bremse Kupplung</t>
  </si>
  <si>
    <t>SAD000010PMAB</t>
  </si>
  <si>
    <t>Pedalgummi Land Rover Defender Gaspedal Td4/Td5</t>
  </si>
  <si>
    <t>KRAFTSTOFFSYSTEM</t>
  </si>
  <si>
    <t>WKT100020B</t>
  </si>
  <si>
    <t>Deckel Abdeckung Kraftstofffilter vom Defender Td5</t>
  </si>
  <si>
    <t>WJP107940B</t>
  </si>
  <si>
    <t>Leitung Rücklauf Td5 Defender 110 130 Pumpe an Filter</t>
  </si>
  <si>
    <t>WJP107930B</t>
  </si>
  <si>
    <t>Leitung Rücklauf Td5 Defender 110 130 Filter an Pumpe</t>
  </si>
  <si>
    <t>QRH10030GB</t>
  </si>
  <si>
    <t>Abrissschraube Lenksäulenschloss Defender</t>
  </si>
  <si>
    <t>QME50031GB</t>
  </si>
  <si>
    <t>Kreuzgelenke mit Lenksäule Defender VA133509 inkl. Td5</t>
  </si>
  <si>
    <t>YKL100120B</t>
  </si>
  <si>
    <t>Leitung Ölzulauf Lichtmaschine Td5</t>
  </si>
  <si>
    <t>PNH101840B</t>
  </si>
  <si>
    <t>Rohr Ölablauf Turbolader Defender Discovery 2Td5</t>
  </si>
  <si>
    <t>ERR7042B</t>
  </si>
  <si>
    <t>Welle Lüfterrad Td 5</t>
  </si>
  <si>
    <t>ERR5285B</t>
  </si>
  <si>
    <t>Lager Viskolüfterwelle</t>
  </si>
  <si>
    <t>SCHEIBENWISCHER</t>
  </si>
  <si>
    <t>DKK500010GEN</t>
  </si>
  <si>
    <t>Dichtung Wischerspindel Defender</t>
  </si>
  <si>
    <t>DMC100550B</t>
  </si>
  <si>
    <t>Scheibenwaschpumpe Freelancer, Discovery 2, Defender</t>
  </si>
  <si>
    <t>VERTEILERGETRIEBE</t>
  </si>
  <si>
    <t>RTC3890B</t>
  </si>
  <si>
    <t>Getriebedichtsatz Verteilergetriebe LT230</t>
  </si>
  <si>
    <t>LRO55718B</t>
  </si>
  <si>
    <t>Flange Kit vorne LT230 Verteilergetriebe Td5/Td4</t>
  </si>
  <si>
    <t>STC3433B</t>
  </si>
  <si>
    <t>Flansch Kit hinten LT230 Verteilergetriebe</t>
  </si>
  <si>
    <t xml:space="preserve">ACHSEN </t>
  </si>
  <si>
    <t>Def 90/Def 110/130 Front Disco I/Disco II/RRC</t>
  </si>
  <si>
    <t>Ashcroft Transmissions</t>
  </si>
  <si>
    <t>Salisbury ATB</t>
  </si>
  <si>
    <t xml:space="preserve">LT230 Master Rebuild Kit </t>
  </si>
  <si>
    <t xml:space="preserve">LT230 Bolt Kit </t>
  </si>
  <si>
    <t xml:space="preserve">FRC6968, Planet Gear Thrust Washers x 4 </t>
  </si>
  <si>
    <t xml:space="preserve">Pair of 859 Drive Flanges </t>
  </si>
  <si>
    <t>LT 230 Verteilergertiebe Komplett Überholt</t>
  </si>
  <si>
    <t>Ashcroft Trasmissions</t>
  </si>
  <si>
    <t xml:space="preserve">LT 230 Verteilergertiebe Komplett Überholt </t>
  </si>
  <si>
    <t>FRC2894</t>
  </si>
  <si>
    <t>Achsschenkelbolzen unten Defender/Discovery I/RRC</t>
  </si>
  <si>
    <t>Landy Scheune</t>
  </si>
  <si>
    <t>607187.G</t>
  </si>
  <si>
    <t>Lager Differential Salisbury (OEM)</t>
  </si>
  <si>
    <t>STC4403</t>
  </si>
  <si>
    <t>Flansch-Kit Salisbury-Achse ab XA159807</t>
  </si>
  <si>
    <t>607181.T</t>
  </si>
  <si>
    <t>Lager, Diff.-Ausgang außen, Salisbury</t>
  </si>
  <si>
    <t>607197.</t>
  </si>
  <si>
    <t>Lagereinstellhülse Diff.-Ausgang, Salisbury</t>
  </si>
  <si>
    <t>607180.G</t>
  </si>
  <si>
    <t>Lager Diff.-Ausgang innen Salisbury (OEM)</t>
  </si>
  <si>
    <t>607177.</t>
  </si>
  <si>
    <t>Einstellscheibe Antr.-Ritzel Salisbury-Diff. 0.003"</t>
  </si>
  <si>
    <t>607179.</t>
  </si>
  <si>
    <t>Einstellscheibe Antr.-Ritzel Salisbury-Diff. 0.010</t>
  </si>
  <si>
    <t>607189.</t>
  </si>
  <si>
    <t>Beilage, Diff.-Lager, Salisbury, 0.005"</t>
  </si>
  <si>
    <t>607188.</t>
  </si>
  <si>
    <t>Beilage, Diff.-Lager, Salisbury, 0.003</t>
  </si>
  <si>
    <t>607190.</t>
  </si>
  <si>
    <t>Beilage, Diff.-Lager, Salisbury, 0.010</t>
  </si>
  <si>
    <t>607191.</t>
  </si>
  <si>
    <t>Beilage, Diff.-Lager, Salisbury, 0.030</t>
  </si>
  <si>
    <t>549473.</t>
  </si>
  <si>
    <t>Sicherungsring Steckachse Defender/Discovery I/RRC</t>
  </si>
  <si>
    <t>3292.</t>
  </si>
  <si>
    <t>Stopfen VA Gehäüse</t>
  </si>
  <si>
    <t>607169.</t>
  </si>
  <si>
    <t>Druckscheibe Salisbury-Diff</t>
  </si>
  <si>
    <t xml:space="preserve"> FTC3647</t>
  </si>
  <si>
    <t>Dichtung ASB</t>
  </si>
  <si>
    <t xml:space="preserve"> FTC3154</t>
  </si>
  <si>
    <t>Achsschenkel/Achsstumpf Def/Discovery I/RRC VA (ab15M...)</t>
  </si>
  <si>
    <t>FTC861.G</t>
  </si>
  <si>
    <t>Lager Achsschenkel VA (OEM)</t>
  </si>
  <si>
    <t xml:space="preserve"> FTC840</t>
  </si>
  <si>
    <t>Simmerring Achszapfen Defender/Discovery I/RRC</t>
  </si>
  <si>
    <t>FTC56</t>
  </si>
  <si>
    <t>Anlaufring Achsschenkel VA</t>
  </si>
  <si>
    <t>TAU100170</t>
  </si>
  <si>
    <t>Halterung Lenkanschlag</t>
  </si>
  <si>
    <t>FTC3188</t>
  </si>
  <si>
    <t>Achsschenkel/Achsstumpf Defender/Discovery I/RRC HA</t>
  </si>
  <si>
    <t>BX110111L</t>
  </si>
  <si>
    <t>Schraube M10x55</t>
  </si>
  <si>
    <t>TDB500280</t>
  </si>
  <si>
    <t>Steckachse VA rechts kpl. mit Gleichlaufgelenk Defender ab 7A000001</t>
  </si>
  <si>
    <t>TDB500290</t>
  </si>
  <si>
    <t>Steckachse VA links kpl. mit Gleichlaufgelenk Defender ab 7A000001</t>
  </si>
  <si>
    <t>DA2381.G</t>
  </si>
  <si>
    <t>Radlagersatz Defender ab LA930456/Modelljahr 1994 (OEM)</t>
  </si>
  <si>
    <t>Stopfen</t>
  </si>
  <si>
    <t>DA3179</t>
  </si>
  <si>
    <t>Achsschenkelgehäuse-Kit Defender ab XA159807 ohne ABS</t>
  </si>
  <si>
    <t>BELEUCHTUNG</t>
  </si>
  <si>
    <t>DA2868</t>
  </si>
  <si>
    <t>Komfort Blinker Modul Defender</t>
  </si>
  <si>
    <t>LR017952EBC</t>
  </si>
  <si>
    <t>Bremsscheiben VA Defender/Discovery 1 innenbelüftet bel./gelocht/geschlitzt mit ABE/KBA Nummer (Paar)</t>
  </si>
  <si>
    <t>LR018026EBC</t>
  </si>
  <si>
    <t>Bremsscheiben HA Defender 110/130 ab XA159807 mit ABE/KBA Nummer (Paar)</t>
  </si>
  <si>
    <t>NTC1888.G</t>
  </si>
  <si>
    <t>Kugelgelenk Stabilisator (OEM)</t>
  </si>
  <si>
    <t>NV116047</t>
  </si>
  <si>
    <t>Mutter M16 selbstsichernd</t>
  </si>
  <si>
    <t>552819.</t>
  </si>
  <si>
    <t>Stabi/Stoßdämpfergummi</t>
  </si>
  <si>
    <t>NTC8202</t>
  </si>
  <si>
    <t>Bolzen Stabibefestigung</t>
  </si>
  <si>
    <t>NC112041</t>
  </si>
  <si>
    <t>Kronenmutter M12</t>
  </si>
  <si>
    <t>GETRIEBE</t>
  </si>
  <si>
    <t>KRO1000030</t>
  </si>
  <si>
    <t>Hitzeschild Getriebelager</t>
  </si>
  <si>
    <t>KQB500560.LR</t>
  </si>
  <si>
    <t>Getriebelager (Gummi) links Defender ab XA159807</t>
  </si>
  <si>
    <t>KQB500550.LR</t>
  </si>
  <si>
    <t>Getriebelager (Gummi) rechts Defender ab XA159807</t>
  </si>
  <si>
    <t>KQB500550</t>
  </si>
  <si>
    <t>DA8084</t>
  </si>
  <si>
    <t>Schalldämmmatten Dynamat Xtreme für die Sitzbox vorn Defender Td4</t>
  </si>
  <si>
    <t>KÜHLER/SCHLÄUCHE</t>
  </si>
  <si>
    <t>AS70</t>
  </si>
  <si>
    <t>Upgrade Wasserkühler Allisport Td4/Td5</t>
  </si>
  <si>
    <t>AS112</t>
  </si>
  <si>
    <t>Ladeluftkühler Allisport Td5</t>
  </si>
  <si>
    <t>AS53</t>
  </si>
  <si>
    <t>Upgrade Wasserkühler Allisport</t>
  </si>
  <si>
    <t>AS249-S-BLK</t>
  </si>
  <si>
    <t>Ausgleichsbehälter Kühlmittel Allisport schwarz</t>
  </si>
  <si>
    <t>ASH16-BLK</t>
  </si>
  <si>
    <t>Ladeluftschlauchset Silikon Allisport schwarz Td4</t>
  </si>
  <si>
    <t>ASH09</t>
  </si>
  <si>
    <t>Ladeluftschlauchset Silikon Allisport schwarz Td5</t>
  </si>
  <si>
    <t>ASH32-LHD-BLK</t>
  </si>
  <si>
    <t>Silikon Kühlwasserschlauchset Komplett Defender Td5 schwarz</t>
  </si>
  <si>
    <t>1208396.LS</t>
  </si>
  <si>
    <t xml:space="preserve">Lenkungsdämpfer Defender BILSTEIN TREKFINDER </t>
  </si>
  <si>
    <t>RTC308</t>
  </si>
  <si>
    <t xml:space="preserve">Dichtsatz Servolenkgetriebe Adwest Heavyweight </t>
  </si>
  <si>
    <t>QFW000030.G</t>
  </si>
  <si>
    <t>Lenkarm Adwest Defender (LHD) kpl. mit Kugelkopf (OEM)</t>
  </si>
  <si>
    <t>STC874</t>
  </si>
  <si>
    <t>Sicherungsblech Lenkarm an Welle Servolenkgetr. (60 mm)</t>
  </si>
  <si>
    <t>NH614041</t>
  </si>
  <si>
    <t>Mutter Lenkarm Adwest Heavyweight manuell (Normalausf.)</t>
  </si>
  <si>
    <t>QYX100280</t>
  </si>
  <si>
    <t>O-Ring Leitung Servolenkung</t>
  </si>
  <si>
    <t>KKB500750.LR</t>
  </si>
  <si>
    <t>Motorlager (Gummi) Defender Td5/Td4 (ab XA159807)</t>
  </si>
  <si>
    <t>MSC000040E</t>
  </si>
  <si>
    <t>Einspritzdüse &amp; Sensor Td5 (überholt)</t>
  </si>
  <si>
    <t>ERR7234</t>
  </si>
  <si>
    <t>Kipphebel Td5 (OEM)</t>
  </si>
  <si>
    <t>LHG100580</t>
  </si>
  <si>
    <t>Riemenscheibe/Schwingungsdämpfer KW Td5</t>
  </si>
  <si>
    <t>LYG101190</t>
  </si>
  <si>
    <t>Bolzen KW Riemenscheibe Td5</t>
  </si>
  <si>
    <t>QVB101350</t>
  </si>
  <si>
    <t>Servopumpe Td5 Defender ggf. benötigte O-Ringe: 2x QYX100280</t>
  </si>
  <si>
    <t>LR025985</t>
  </si>
  <si>
    <t>Kondensator Klimaanlage (kpl. mit Gebläse) Defender (OEM)</t>
  </si>
  <si>
    <t>LPF500020</t>
  </si>
  <si>
    <t>Ölpumpe Baugruppe Td5</t>
  </si>
  <si>
    <t>JPB101330</t>
  </si>
  <si>
    <t>Kompressor Klimaanlage Td5 u. V8</t>
  </si>
  <si>
    <t>PQS101500.G</t>
  </si>
  <si>
    <t>Keilrippenriemen Td5 mit Klima ohne ACE</t>
  </si>
  <si>
    <t>LR042752</t>
  </si>
  <si>
    <t>Turbolader Defender Td4 2.2</t>
  </si>
  <si>
    <t>LR017315</t>
  </si>
  <si>
    <t>Turbolader Td5 (Garrett) NEU ohne Austausch</t>
  </si>
  <si>
    <t>ER7233.G</t>
  </si>
  <si>
    <t>Hydrostößel Td5 ( OEM )</t>
  </si>
  <si>
    <t>ERR3683</t>
  </si>
  <si>
    <t>O-Ring Führungsrohr Ölmessstab</t>
  </si>
  <si>
    <t>NAD101240.G</t>
  </si>
  <si>
    <t>Anlasser Td5 (OEM Denso)</t>
  </si>
  <si>
    <t>ERR6951</t>
  </si>
  <si>
    <t>Keilriemenspanner Td5 Defender/Discovery</t>
  </si>
  <si>
    <t>ERR6066</t>
  </si>
  <si>
    <t>Glühkerze Td5</t>
  </si>
  <si>
    <t>AMR6103NB</t>
  </si>
  <si>
    <t xml:space="preserve">Kabelebaum Pumpe-Düse Einspritzung Td5 </t>
  </si>
  <si>
    <t>ERR6949</t>
  </si>
  <si>
    <t>Umlenkrolle Keilrippenriemen mit Halter Td5</t>
  </si>
  <si>
    <t>LGJ100690</t>
  </si>
  <si>
    <t>Führung Steuerkette Td5</t>
  </si>
  <si>
    <t>LGQ000020</t>
  </si>
  <si>
    <t>Kettenspanner Td5</t>
  </si>
  <si>
    <t>LHA000030</t>
  </si>
  <si>
    <t>Steuerkette mit Zahnrad Td5 (Servicekit)</t>
  </si>
  <si>
    <t>KKJ500260</t>
  </si>
  <si>
    <t>Schutzblech Motorlager</t>
  </si>
  <si>
    <t>MHK100620</t>
  </si>
  <si>
    <t>Luftmassenmesser Td5</t>
  </si>
  <si>
    <t>PBC500230.REP</t>
  </si>
  <si>
    <t>Reparatursatz Motorölkühler</t>
  </si>
  <si>
    <t>DA6004P</t>
  </si>
  <si>
    <t>Service-Kit Defender/Discovery Td5 (OEM) inkl. ÖL-,Zentrifugenöl-,Kraftstoff- u. Luftfilter, Dichtring Ölablaßschraube OE- Qualität</t>
  </si>
  <si>
    <t>PEM500040</t>
  </si>
  <si>
    <t>Wasserpumpe Td5 (NB)</t>
  </si>
  <si>
    <t>ERR5369</t>
  </si>
  <si>
    <t>Dichtung Nockenwelle Td5</t>
  </si>
  <si>
    <t>LLN100140L</t>
  </si>
  <si>
    <t>Ventil Entlüftung Nockenwellendeckel Td5 / TDCi</t>
  </si>
  <si>
    <t>ERR5992</t>
  </si>
  <si>
    <t>Simmering Kurbelwelle vorne Td5 (OEM)</t>
  </si>
  <si>
    <t>NSC100790</t>
  </si>
  <si>
    <t>Sensor Kurbelwelle (OT) Td5</t>
  </si>
  <si>
    <t>LWQ100270</t>
  </si>
  <si>
    <t>Hitzeschutzblech Turbolader Td5</t>
  </si>
  <si>
    <t>KKB500750</t>
  </si>
  <si>
    <t>ERR5384</t>
  </si>
  <si>
    <t>Zylinderkopfschraube Td5 (NB)</t>
  </si>
  <si>
    <t>DA2113</t>
  </si>
  <si>
    <t>Motordichtsatz (Block) Td5</t>
  </si>
  <si>
    <t>LKC102020.LR</t>
  </si>
  <si>
    <t>Abgaskrümmer Td5 (orig. LR</t>
  </si>
  <si>
    <t>TRL100040</t>
  </si>
  <si>
    <t>Ölablaßschraube Td5</t>
  </si>
  <si>
    <t>DKB000051PMD</t>
  </si>
  <si>
    <t>Scheibenwischerarm Defender links/rechts (LHD) ab 2002</t>
  </si>
  <si>
    <t>DA9018</t>
  </si>
  <si>
    <t>Deckel LT230 Verstärkt</t>
  </si>
  <si>
    <t>ASH37-BLK</t>
  </si>
  <si>
    <t>Defender Puma 2.2 TDCI Silicone Coolant Hose Kit in Black - By Allisport</t>
  </si>
  <si>
    <t>LR Centre Limited</t>
  </si>
  <si>
    <t>DA5051BLACK</t>
  </si>
  <si>
    <t>DA5051 - Black Aluminium Gear and Transfer Knobs for Land Rover Defender from 2007 Onwards - Fits All Defender Puma Models</t>
  </si>
  <si>
    <t>LRC9936</t>
  </si>
  <si>
    <t>Land Rover Defender Puma TDCi Key Saver</t>
  </si>
  <si>
    <t>LRC2494</t>
  </si>
  <si>
    <t>LRC2494 - Rear Lamp Plinth in Black by Optimill for Land Rover Defender - Comes as a Pair - To Fit NAS Style Lights / Reverse and Fog Lamp</t>
  </si>
  <si>
    <t>LRC1577</t>
  </si>
  <si>
    <t>LRC1577 - Defender Aluminium Seat Release Handles - Fits to Back of Rear Seats on Puma Defenders - Comes as a Pair</t>
  </si>
  <si>
    <t>LRC1576</t>
  </si>
  <si>
    <t>LRC1576 - Defender Aluminium Seat Reclining Handles - Comes as a Pair - Fits All Defender Front Seats as well as Puma Rear Seats</t>
  </si>
  <si>
    <t>LRC2491</t>
  </si>
  <si>
    <t>Front Lamp Plinth in Black by Optimill for Land Rover Defender - Comes as a Pair - To Fit NAS Style Lights to Front</t>
  </si>
  <si>
    <t>ORP50/NH</t>
  </si>
  <si>
    <t>Gloss Black Mirror Heads for Land Rover Defender by Optimill</t>
  </si>
  <si>
    <t>LRC2482</t>
  </si>
  <si>
    <t>- Upgraded Washer System and Jet Kit In Black for Land Rover Defender by Optimill - Fits 1998-2016 - Fits Front and Rear</t>
  </si>
  <si>
    <t>LRI32080</t>
  </si>
  <si>
    <t>Audison+ Hertz Stage 3 sound system speaker upgrade set Fits Land Rover Defender</t>
  </si>
  <si>
    <t>LRI Solutions</t>
  </si>
  <si>
    <t>BLKslks</t>
  </si>
  <si>
    <t>BLACK ALUMINIUM indicator, wiper &amp; light stalks FIT LAND ROVER DEFENDER 90 110</t>
  </si>
  <si>
    <t>LRI36185</t>
  </si>
  <si>
    <t>Black Aluminium number plate light bracket Fits Land Rover Defender 90 110</t>
  </si>
  <si>
    <t>Lucari Solutions</t>
  </si>
  <si>
    <t>1000650</t>
  </si>
  <si>
    <t>EDELSTAHL-ABGASANLAGE - DEFENDER - DEFENDER 110 TD4</t>
  </si>
  <si>
    <t>Matzker KFZ-Technik</t>
  </si>
  <si>
    <t>EDELSTAHL-ABGASANLAGE - DEFENDER - DEFENDER 130 TD5</t>
  </si>
  <si>
    <t>TANK</t>
  </si>
  <si>
    <t>8001100</t>
  </si>
  <si>
    <t>LONGRANGE-KRAFTSTOFFTANK – DEFENDER 110</t>
  </si>
  <si>
    <t>1000400</t>
  </si>
  <si>
    <t xml:space="preserve">GESCHWINDIGKEITS REGELANLAGE </t>
  </si>
  <si>
    <t>TEMPTD5</t>
  </si>
  <si>
    <t>TEMPOMAT TD5</t>
  </si>
  <si>
    <t>STC50301</t>
  </si>
  <si>
    <t xml:space="preserve">Land Rover  Defender Heckstoßstange </t>
  </si>
  <si>
    <t>Nakanatenga</t>
  </si>
  <si>
    <t>LEDSLDEF-C11DRL</t>
  </si>
  <si>
    <t>LED Siganalleuchtenset für Land Rover Defender</t>
  </si>
  <si>
    <t>NA7Z-DEF-SM-VAPB</t>
  </si>
  <si>
    <t>Nolden 7 Zoll BI-LED Refelektor-Hauptscheinwerfer</t>
  </si>
  <si>
    <t>LEDRPLDEF-B</t>
  </si>
  <si>
    <t>Nakanatenga LED Kotflügelblinker für Land Rover Defender</t>
  </si>
  <si>
    <t>DA8083</t>
  </si>
  <si>
    <t>Schalldämmmatten Dynamat Xtreme für den Fußraum vorn defender Td4</t>
  </si>
  <si>
    <t>KUPFED</t>
  </si>
  <si>
    <t xml:space="preserve">Kupplungsfeder für Land Rover Defender </t>
  </si>
  <si>
    <t>LR-20-4</t>
  </si>
  <si>
    <t>Scheibenrahmenhalter für Land Rover Defender</t>
  </si>
  <si>
    <t>Offroad Monkeys</t>
  </si>
  <si>
    <t>LR-22-4</t>
  </si>
  <si>
    <t>Motorhaubenhalter für Land Rover Defender schwarz</t>
  </si>
  <si>
    <t>LR-12-4</t>
  </si>
  <si>
    <t>Türscharniere für Land Rover Defender 4 Türen</t>
  </si>
  <si>
    <t>DIE-050549</t>
  </si>
  <si>
    <t xml:space="preserve">DEI extremer Hitzeschild "Floor &amp; Tunnel Shield II" Schwarz 42" x 48" (106,6 cm x 121,9 cm) </t>
  </si>
  <si>
    <t>R-Parts</t>
  </si>
  <si>
    <t>KAROSSERIE</t>
  </si>
  <si>
    <t>JWP872</t>
  </si>
  <si>
    <t>JWP872 - Pair Built Up 2nd Row 110 Galvanised Push Button Doors &amp; Built Up Parts Separate Fully Crated</t>
  </si>
  <si>
    <t>S&amp;P Body Panlels</t>
  </si>
  <si>
    <t>JWP870</t>
  </si>
  <si>
    <t>Pair Built Up Galvanised Push Button Doors &amp; Customisable Parts Separate Fully Crated</t>
  </si>
  <si>
    <t>IBH00130PUMTDC</t>
  </si>
  <si>
    <t>Defender 130 Puma 2.4 / 2.2 TDCi Galvanised Bulkhead</t>
  </si>
  <si>
    <t>Shielder Chassis</t>
  </si>
  <si>
    <t xml:space="preserve">Schrauben Halter Edelstahl </t>
  </si>
  <si>
    <t>NO: 240</t>
  </si>
  <si>
    <t>HDG Bulkhead to Chassis Brackets - LR Defender - Yes, Yes</t>
  </si>
  <si>
    <t>YRM Metal Solutions</t>
  </si>
  <si>
    <t>NO: 016E</t>
  </si>
  <si>
    <t>300tdi/Td5 LHS Chassis Rail Exhaust Bracket HDG – LR Defender</t>
  </si>
  <si>
    <t>NO: 016G</t>
  </si>
  <si>
    <t>Td5 Centre Exhaust Bracket (A Frame Cross Member) HDG – LR Defender</t>
  </si>
  <si>
    <t>NO: 016C</t>
  </si>
  <si>
    <t>Exhaust Bracket HDG</t>
  </si>
  <si>
    <t>NO:  016</t>
  </si>
  <si>
    <t>Rear Exhaust Bracket 1987 onwards HDG – LR Defender</t>
  </si>
  <si>
    <t>NO:  069</t>
  </si>
  <si>
    <t>Defender Rear Crossmember Exhaust Hanger</t>
  </si>
  <si>
    <t xml:space="preserve">LHS 316 S/S Brake Pipe Swivel Mount Bracket - LR Defender </t>
  </si>
  <si>
    <t xml:space="preserve">RHS 316 S/S Brake Pipe Swivel Mount Bracket - LR Defender </t>
  </si>
  <si>
    <t xml:space="preserve">S/S 316 Swivel Pin/Mud Shield Bracket - LR Defender/D1/RRC </t>
  </si>
  <si>
    <t>ACHSE</t>
  </si>
  <si>
    <t xml:space="preserve">S/S 316 Swivel Oil Seal Retainer - LR Defender/D1/RRC </t>
  </si>
  <si>
    <t xml:space="preserve">316 S/S Front &amp; Rear Stub Axle Locking Plate  - LR Defender/D1/RRC </t>
  </si>
  <si>
    <t xml:space="preserve">Bolt for Stub Axle - SX110256M - LR Defender/D1/RRC </t>
  </si>
  <si>
    <t>Spring Seat, Retainer &amp; Fixing Kit - Option B</t>
  </si>
  <si>
    <t xml:space="preserve">316 S/S Chassis Brake Pipe Bracket - LR Defender </t>
  </si>
  <si>
    <t>EDELSTAHLSCHRAUBEN</t>
  </si>
  <si>
    <t xml:space="preserve">316 S/S Towing Eyes &amp; Fixings A4-80 </t>
  </si>
  <si>
    <t xml:space="preserve">S/S Rear Shock Mount Chassis A4-80 Fixing Kit </t>
  </si>
  <si>
    <t xml:space="preserve">S/S Bulkhead to Chassis A4-80 Fixing Kit </t>
  </si>
  <si>
    <t>A Frame S/S Fixing Kit Pre 2009 A4-80 - LR Defender/D1/RRC - Yes</t>
  </si>
  <si>
    <t xml:space="preserve">Front of A Frame to Chassis NOT STAINLESS STEEL - LR Defender/D1/RRC </t>
  </si>
  <si>
    <t xml:space="preserve">S/S Front or Rear Bump Stop Chassis Fixing Kit - LR Defender/D1/RRC </t>
  </si>
  <si>
    <t xml:space="preserve">S/S Mid Cross Member Fixing Kit A4-80 </t>
  </si>
  <si>
    <t xml:space="preserve">S/S Fuel Filter Bracket to Chassis Fixing Kit - LR Defender </t>
  </si>
  <si>
    <t xml:space="preserve">S/S Chassis to Crossmember Fixing Kit (gearbox) not 300tdi </t>
  </si>
  <si>
    <t xml:space="preserve">S/S Front Anti Roll Bar to Chassis Bracket A4-80 Fixing Kit </t>
  </si>
  <si>
    <t xml:space="preserve">S/S Rear Anti Roll Bar to Chassis Bracket A4-80 Fixing Kit </t>
  </si>
  <si>
    <t xml:space="preserve">S/S Steering Drop Down Bar to Chassis Up to 2000 A4-80 Fixing Kit </t>
  </si>
  <si>
    <t xml:space="preserve">S/S Steering Damper A4-80 Fixing Kit </t>
  </si>
  <si>
    <t xml:space="preserve">S/S Seatbox to Chassis Fixing Kit A4-80 - LR Defender &amp; Series </t>
  </si>
  <si>
    <t xml:space="preserve">S/S Front Shock Absorber Turret Rings - LR Defender/D1/RRC </t>
  </si>
  <si>
    <t xml:space="preserve">316 S/S Front Axle Swivel Seal/Mudshield/Brake Pipe Bracket Fixing Kit </t>
  </si>
  <si>
    <t xml:space="preserve">S/S Axle Turning Circle Fixing Kit - LR Defender </t>
  </si>
  <si>
    <t xml:space="preserve">Swivel Housing To Axle Bolt - M10 - Double Hex - Dowel - UYG500040 - LR Defender/D1/RRC </t>
  </si>
  <si>
    <t xml:space="preserve">Swivel Housing To Axle Washer - M10 - FRC8530 - LR Defender/D1/RRC </t>
  </si>
  <si>
    <t xml:space="preserve">Front Footwell Floor Plate Fixing Kit - LR Defender &amp; Series 2 &amp; 3 </t>
  </si>
  <si>
    <t xml:space="preserve">Pk 20 S/S Floor Plate/Gearbox Tunnel screws &amp; washers - LR Defender &amp; Series 2 &amp; 3 </t>
  </si>
  <si>
    <t xml:space="preserve">GENUINE Bulkhead Gearbox Diaphragm Panel RTC6826LR - LR Defender R380 (300tdi/Td5/V8) </t>
  </si>
  <si>
    <t xml:space="preserve">CZA4705L Pk 10 Plastic Floor Body Lock Nut </t>
  </si>
  <si>
    <t xml:space="preserve">Pk 25 Front Wing S/S Screws &amp; S/S No 14 Captive J Nuts </t>
  </si>
  <si>
    <t xml:space="preserve">S/S Bulkhead Door Hinge Screw Captive Nuts Pk 8 BYH500100 - LR Defender &amp; Series 2 &amp; 3 </t>
  </si>
  <si>
    <t xml:space="preserve">S/S Front Wing to Bulkhead Fixing Kit - LR Defender &amp; Series 2 &amp; 3 </t>
  </si>
  <si>
    <t>BREMSEbzh</t>
  </si>
  <si>
    <t xml:space="preserve">S/S Front Radius &amp; Rear Trailing Arm A4-80 Fixing Kit </t>
  </si>
  <si>
    <t xml:space="preserve">S/S Early Panhard Rod A4-80 Fixing Kit - LR Defender/D1/RRC upto 2002 </t>
  </si>
  <si>
    <t>Anti Roll Bar Bolt Front &amp; Rear PIN - LR Defender/D1/RRC - 1106SS</t>
  </si>
  <si>
    <t xml:space="preserve">S/S 316 Steering Tie Bar to Drop Down Arm Washer - LR Defender/D1/RRC </t>
  </si>
  <si>
    <t>S/S Steering Box A4-80 Fixing Kit - No</t>
  </si>
  <si>
    <t xml:space="preserve">316 S/S Rear Brake Shield Bracket - LR Defender/D1/RRC </t>
  </si>
  <si>
    <t xml:space="preserve">S/S Body to Chassis Fixing Kit - LR Defender 110 4 or 5 Door </t>
  </si>
  <si>
    <t xml:space="preserve">S/S Toe/Kick Panel Fixing Kit A4-80 - LR Defender &amp; Series 4 or 5 Door </t>
  </si>
  <si>
    <t xml:space="preserve">HDG Front Shock Absorber Mounting Turret NRC6372 - LR Defender/D1/RRC </t>
  </si>
  <si>
    <t>WJP500090</t>
  </si>
  <si>
    <t>Kraftstoffleitung Pumpe-&gt;Mot Def 110 Td5</t>
  </si>
  <si>
    <t>AS112-AC</t>
  </si>
  <si>
    <t xml:space="preserve">Allisport Intercooler For Defender from 1998-2016 - TD5 and Puma Engine TD4 2.4 &amp; 2.2 Engine </t>
  </si>
  <si>
    <t>LNL100000</t>
  </si>
  <si>
    <t>Öldüse Steuerkette Td5</t>
  </si>
  <si>
    <t>Test</t>
  </si>
  <si>
    <t>sdfj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</si>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</sst>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#,##0.00\ _€"/>
    <numFmt numFmtId="166" formatCode="#,##0.00\ &quot;€&quot;"/>
  </numFmts>
  <fonts count="6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.5"/>
      <color rgb="FF000000"/>
      <name val="Verdana"/>
      <family val="2"/>
    </font>
    <font>
      <sz val="10"/>
      <color indexed="8"/>
      <name val="Arial"/>
      <family val="2"/>
    </font>
    <font>
      <b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>
      <alignment vertical="top" wrapText="1"/>
    </xf>
  </cellStyleXfs>
  <cellXfs count="47">
    <xf numFmtId="0" fontId="0" fillId="0" borderId="0" xfId="0">
      <alignment vertical="top" wrapText="1"/>
    </xf>
    <xf numFmtId="49" fontId="1" fillId="2" borderId="1" xfId="0" applyNumberFormat="1" applyFont="1" applyFill="1" applyBorder="1">
      <alignment vertical="top" wrapText="1"/>
    </xf>
    <xf numFmtId="49" fontId="0" fillId="3" borderId="1" xfId="0" applyNumberFormat="1" applyFill="1" applyBorder="1">
      <alignment vertical="top" wrapText="1"/>
    </xf>
    <xf numFmtId="164" fontId="0" fillId="3" borderId="1" xfId="0" applyNumberFormat="1" applyFill="1" applyBorder="1">
      <alignment vertical="top" wrapText="1"/>
    </xf>
    <xf numFmtId="0" fontId="0" fillId="3" borderId="1" xfId="0" applyFill="1" applyBorder="1">
      <alignment vertical="top" wrapText="1"/>
    </xf>
    <xf numFmtId="0" fontId="0" fillId="3" borderId="0" xfId="0" applyFill="1">
      <alignment vertical="top" wrapText="1"/>
    </xf>
    <xf numFmtId="49" fontId="0" fillId="3" borderId="3" xfId="0" applyNumberFormat="1" applyFill="1" applyBorder="1">
      <alignment vertical="top" wrapText="1"/>
    </xf>
    <xf numFmtId="0" fontId="0" fillId="3" borderId="3" xfId="0" applyFill="1" applyBorder="1">
      <alignment vertical="top" wrapText="1"/>
    </xf>
    <xf numFmtId="49" fontId="2" fillId="3" borderId="1" xfId="0" applyNumberFormat="1" applyFont="1" applyFill="1" applyBorder="1">
      <alignment vertical="top" wrapText="1"/>
    </xf>
    <xf numFmtId="49" fontId="2" fillId="3" borderId="2" xfId="0" applyNumberFormat="1" applyFont="1" applyFill="1" applyBorder="1">
      <alignment vertical="top" wrapText="1"/>
    </xf>
    <xf numFmtId="0" fontId="2" fillId="3" borderId="2" xfId="0" applyFont="1" applyFill="1" applyBorder="1">
      <alignment vertical="top" wrapText="1"/>
    </xf>
    <xf numFmtId="0" fontId="2" fillId="3" borderId="1" xfId="0" applyFont="1" applyFill="1" applyBorder="1">
      <alignment vertical="top" wrapText="1"/>
    </xf>
    <xf numFmtId="2" fontId="1" fillId="2" borderId="1" xfId="0" applyNumberFormat="1" applyFont="1" applyFill="1" applyBorder="1">
      <alignment vertical="top" wrapText="1"/>
    </xf>
    <xf numFmtId="2" fontId="0" fillId="3" borderId="1" xfId="0" applyNumberFormat="1" applyFill="1" applyBorder="1">
      <alignment vertical="top" wrapText="1"/>
    </xf>
    <xf numFmtId="2" fontId="0" fillId="0" borderId="0" xfId="0" applyNumberFormat="1">
      <alignment vertical="top" wrapText="1"/>
    </xf>
    <xf numFmtId="0" fontId="2" fillId="2" borderId="1" xfId="0" applyFont="1" applyFill="1" applyBorder="1">
      <alignment vertical="top" wrapText="1"/>
    </xf>
    <xf numFmtId="0" fontId="2" fillId="0" borderId="0" xfId="0" applyFont="1">
      <alignment vertical="top" wrapText="1"/>
    </xf>
    <xf numFmtId="1" fontId="2" fillId="2" borderId="1" xfId="0" applyNumberFormat="1" applyFont="1" applyFill="1" applyBorder="1">
      <alignment vertical="top" wrapText="1"/>
    </xf>
    <xf numFmtId="1" fontId="2" fillId="3" borderId="1" xfId="0" applyNumberFormat="1" applyFont="1" applyFill="1" applyBorder="1">
      <alignment vertical="top" wrapText="1"/>
    </xf>
    <xf numFmtId="1" fontId="2" fillId="0" borderId="0" xfId="0" applyNumberFormat="1" applyFont="1">
      <alignment vertical="top" wrapText="1"/>
    </xf>
    <xf numFmtId="164" fontId="2" fillId="3" borderId="1" xfId="0" applyNumberFormat="1" applyFont="1" applyFill="1" applyBorder="1">
      <alignment vertical="top" wrapText="1"/>
    </xf>
    <xf numFmtId="165" fontId="2" fillId="3" borderId="1" xfId="0" applyNumberFormat="1" applyFont="1" applyFill="1" applyBorder="1">
      <alignment vertical="top" wrapText="1"/>
    </xf>
    <xf numFmtId="166" fontId="0" fillId="3" borderId="0" xfId="0" applyNumberFormat="1" applyFill="1">
      <alignment vertical="top" wrapText="1"/>
    </xf>
    <xf numFmtId="166" fontId="2" fillId="2" borderId="1" xfId="0" applyNumberFormat="1" applyFont="1" applyFill="1" applyBorder="1">
      <alignment vertical="top" wrapText="1"/>
    </xf>
    <xf numFmtId="166" fontId="2" fillId="3" borderId="1" xfId="0" applyNumberFormat="1" applyFont="1" applyFill="1" applyBorder="1">
      <alignment vertical="top" wrapText="1"/>
    </xf>
    <xf numFmtId="166" fontId="2" fillId="0" borderId="0" xfId="0" applyNumberFormat="1" applyFont="1">
      <alignment vertical="top" wrapText="1"/>
    </xf>
    <xf numFmtId="49" fontId="2" fillId="3" borderId="3" xfId="0" applyNumberFormat="1" applyFont="1" applyFill="1" applyBorder="1">
      <alignment vertical="top" wrapText="1"/>
    </xf>
    <xf numFmtId="0" fontId="0" fillId="0" borderId="2" xfId="0" applyBorder="1">
      <alignment vertical="top" wrapText="1"/>
    </xf>
    <xf numFmtId="49" fontId="2" fillId="3" borderId="0" xfId="0" applyNumberFormat="1" applyFont="1" applyFill="1">
      <alignment vertical="top" wrapText="1"/>
    </xf>
    <xf numFmtId="0" fontId="3" fillId="0" borderId="2" xfId="0" applyFont="1" applyBorder="1">
      <alignment vertical="top" wrapText="1"/>
    </xf>
    <xf numFmtId="49" fontId="0" fillId="3" borderId="0" xfId="0" applyNumberFormat="1" applyFill="1">
      <alignment vertical="top" wrapText="1"/>
    </xf>
    <xf numFmtId="0" fontId="0" fillId="0" borderId="3" xfId="0" applyBorder="1">
      <alignment vertical="top" wrapText="1"/>
    </xf>
    <xf numFmtId="164" fontId="0" fillId="3" borderId="0" xfId="0" applyNumberFormat="1" applyFill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4" fillId="3" borderId="3" xfId="0" applyFont="1" applyFill="1" applyBorder="1">
      <alignment vertical="top" wrapText="1"/>
    </xf>
    <xf numFmtId="0" fontId="0" fillId="3" borderId="2" xfId="0" applyFill="1" applyBorder="1">
      <alignment vertical="top" wrapText="1"/>
    </xf>
    <xf numFmtId="49" fontId="2" fillId="4" borderId="1" xfId="0" applyNumberFormat="1" applyFont="1" applyFill="1" applyBorder="1">
      <alignment vertical="top" wrapText="1"/>
    </xf>
    <xf numFmtId="49" fontId="2" fillId="4" borderId="2" xfId="0" applyNumberFormat="1" applyFont="1" applyFill="1" applyBorder="1">
      <alignment vertical="top" wrapText="1"/>
    </xf>
    <xf numFmtId="49" fontId="0" fillId="4" borderId="3" xfId="0" applyNumberFormat="1" applyFill="1" applyBorder="1">
      <alignment vertical="top" wrapText="1"/>
    </xf>
    <xf numFmtId="2" fontId="0" fillId="4" borderId="1" xfId="0" applyNumberFormat="1" applyFill="1" applyBorder="1">
      <alignment vertical="top" wrapText="1"/>
    </xf>
    <xf numFmtId="164" fontId="0" fillId="4" borderId="1" xfId="0" applyNumberFormat="1" applyFill="1" applyBorder="1">
      <alignment vertical="top" wrapText="1"/>
    </xf>
    <xf numFmtId="49" fontId="0" fillId="4" borderId="1" xfId="0" applyNumberFormat="1" applyFill="1" applyBorder="1">
      <alignment vertical="top" wrapText="1"/>
    </xf>
    <xf numFmtId="0" fontId="2" fillId="4" borderId="1" xfId="0" applyFont="1" applyFill="1" applyBorder="1">
      <alignment vertical="top" wrapText="1"/>
    </xf>
    <xf numFmtId="1" fontId="2" fillId="4" borderId="1" xfId="0" applyNumberFormat="1" applyFont="1" applyFill="1" applyBorder="1">
      <alignment vertical="top" wrapText="1"/>
    </xf>
    <xf numFmtId="166" fontId="2" fillId="4" borderId="1" xfId="0" applyNumberFormat="1" applyFont="1" applyFill="1" applyBorder="1">
      <alignment vertical="top" wrapText="1"/>
    </xf>
    <xf numFmtId="164" fontId="2" fillId="4" borderId="1" xfId="0" applyNumberFormat="1" applyFont="1" applyFill="1" applyBorder="1">
      <alignment vertical="top" wrapText="1"/>
    </xf>
    <xf numFmtId="49" fontId="2" fillId="4" borderId="3" xfId="0" applyNumberFormat="1" applyFont="1" applyFill="1" applyBorder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0"/>
  <sheetViews>
    <sheetView showGridLines="0" tabSelected="1" zoomScale="85" zoomScaleNormal="85" workbookViewId="0">
      <pane ySplit="1" topLeftCell="A257" activePane="bottomLeft" state="frozen"/>
      <selection pane="bottomLeft" activeCell="H268" sqref="H268"/>
    </sheetView>
  </sheetViews>
  <sheetFormatPr baseColWidth="10" defaultColWidth="11.83203125" defaultRowHeight="20" customHeight="1" x14ac:dyDescent="0.15"/>
  <cols>
    <col min="1" max="1" width="28.6640625" customWidth="1"/>
    <col min="2" max="2" width="18.33203125" customWidth="1"/>
    <col min="3" max="3" width="40.5" customWidth="1"/>
    <col min="4" max="4" width="7.5" style="14" customWidth="1"/>
    <col min="5" max="7" width="16.33203125" customWidth="1"/>
    <col min="8" max="9" width="16.33203125" style="16" customWidth="1"/>
    <col min="10" max="11" width="16.33203125" style="19" customWidth="1"/>
    <col min="12" max="12" width="16.33203125" style="25" customWidth="1"/>
    <col min="13" max="13" width="16.33203125" style="16" customWidth="1"/>
    <col min="14" max="15" width="11.83203125" customWidth="1"/>
  </cols>
  <sheetData>
    <row r="1" spans="1:13" ht="32" customHeight="1" x14ac:dyDescent="0.15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33" t="s">
        <v>6</v>
      </c>
      <c r="H1" s="15" t="s">
        <v>7</v>
      </c>
      <c r="I1" s="15" t="s">
        <v>8</v>
      </c>
      <c r="J1" s="17" t="s">
        <v>9</v>
      </c>
      <c r="K1" s="17" t="s">
        <v>10</v>
      </c>
      <c r="L1" s="23" t="s">
        <v>11</v>
      </c>
      <c r="M1" s="15" t="s">
        <v>12</v>
      </c>
    </row>
    <row r="2" spans="1:13" s="5" customFormat="1" ht="40" customHeight="1" x14ac:dyDescent="0.15">
      <c r="A2" s="8" t="s">
        <v>13</v>
      </c>
      <c r="B2" s="37" t="s">
        <v>14</v>
      </c>
      <c r="C2" s="6" t="s">
        <v>15</v>
      </c>
      <c r="D2" s="13">
        <v>1</v>
      </c>
      <c r="E2" s="3">
        <v>3064.29</v>
      </c>
      <c r="F2" s="3">
        <f t="shared" ref="F2:F65" si="0">D2*E2</f>
        <v>3064.29</v>
      </c>
      <c r="G2" s="2" t="s">
        <v>16</v>
      </c>
      <c r="H2" s="8"/>
      <c r="I2" s="8" t="s">
        <v>8</v>
      </c>
      <c r="J2" s="18">
        <f t="shared" ref="J2:J9" si="1">IF(H2="DA",D2,0)</f>
        <v>0</v>
      </c>
      <c r="K2" s="18">
        <f t="shared" ref="K2:K9" si="2">IF(I2="DI",D2,0)</f>
        <v>1</v>
      </c>
      <c r="L2" s="24">
        <f t="shared" ref="L2:L33" si="3">J2*E2</f>
        <v>0</v>
      </c>
      <c r="M2" s="20">
        <f t="shared" ref="M2:M33" si="4">K2*E2</f>
        <v>3064.29</v>
      </c>
    </row>
    <row r="3" spans="1:13" s="5" customFormat="1" ht="40" customHeight="1" x14ac:dyDescent="0.15">
      <c r="A3" s="8" t="s">
        <v>17</v>
      </c>
      <c r="B3" s="37" t="s">
        <v>18</v>
      </c>
      <c r="C3" s="6" t="s">
        <v>19</v>
      </c>
      <c r="D3" s="13">
        <v>1</v>
      </c>
      <c r="E3" s="3">
        <v>677.86</v>
      </c>
      <c r="F3" s="3">
        <f t="shared" si="0"/>
        <v>677.86</v>
      </c>
      <c r="G3" s="2" t="s">
        <v>16</v>
      </c>
      <c r="H3" s="8"/>
      <c r="I3" s="11" t="s">
        <v>8</v>
      </c>
      <c r="J3" s="18">
        <f t="shared" si="1"/>
        <v>0</v>
      </c>
      <c r="K3" s="18">
        <f t="shared" si="2"/>
        <v>1</v>
      </c>
      <c r="L3" s="24">
        <f t="shared" si="3"/>
        <v>0</v>
      </c>
      <c r="M3" s="20">
        <f t="shared" si="4"/>
        <v>677.86</v>
      </c>
    </row>
    <row r="4" spans="1:13" s="5" customFormat="1" ht="40" customHeight="1" x14ac:dyDescent="0.15">
      <c r="A4" s="8" t="s">
        <v>17</v>
      </c>
      <c r="B4" s="37" t="s">
        <v>20</v>
      </c>
      <c r="C4" s="6" t="s">
        <v>21</v>
      </c>
      <c r="D4" s="13">
        <v>1</v>
      </c>
      <c r="E4" s="3">
        <v>770.71</v>
      </c>
      <c r="F4" s="3">
        <f t="shared" si="0"/>
        <v>770.71</v>
      </c>
      <c r="G4" s="2" t="s">
        <v>16</v>
      </c>
      <c r="H4" s="8"/>
      <c r="I4" s="8" t="s">
        <v>8</v>
      </c>
      <c r="J4" s="18">
        <f t="shared" si="1"/>
        <v>0</v>
      </c>
      <c r="K4" s="18">
        <f t="shared" si="2"/>
        <v>1</v>
      </c>
      <c r="L4" s="24">
        <f t="shared" si="3"/>
        <v>0</v>
      </c>
      <c r="M4" s="20">
        <f t="shared" si="4"/>
        <v>770.71</v>
      </c>
    </row>
    <row r="5" spans="1:13" s="5" customFormat="1" ht="40" customHeight="1" x14ac:dyDescent="0.15">
      <c r="A5" s="8" t="s">
        <v>22</v>
      </c>
      <c r="B5" s="37" t="s">
        <v>23</v>
      </c>
      <c r="C5" s="6" t="s">
        <v>24</v>
      </c>
      <c r="D5" s="13">
        <v>1</v>
      </c>
      <c r="E5" s="3">
        <v>5035.29</v>
      </c>
      <c r="F5" s="3">
        <f t="shared" si="0"/>
        <v>5035.29</v>
      </c>
      <c r="G5" s="2" t="s">
        <v>16</v>
      </c>
      <c r="H5" s="8"/>
      <c r="I5" s="11" t="s">
        <v>8</v>
      </c>
      <c r="J5" s="18">
        <f t="shared" si="1"/>
        <v>0</v>
      </c>
      <c r="K5" s="18">
        <f t="shared" si="2"/>
        <v>1</v>
      </c>
      <c r="L5" s="24">
        <f t="shared" si="3"/>
        <v>0</v>
      </c>
      <c r="M5" s="20">
        <f t="shared" si="4"/>
        <v>5035.29</v>
      </c>
    </row>
    <row r="6" spans="1:13" s="5" customFormat="1" ht="40" customHeight="1" x14ac:dyDescent="0.15">
      <c r="A6" s="8" t="s">
        <v>25</v>
      </c>
      <c r="B6" s="37" t="s">
        <v>26</v>
      </c>
      <c r="C6" s="6" t="s">
        <v>27</v>
      </c>
      <c r="D6" s="13">
        <v>1</v>
      </c>
      <c r="E6" s="3">
        <v>227.86</v>
      </c>
      <c r="F6" s="3">
        <f t="shared" si="0"/>
        <v>227.86</v>
      </c>
      <c r="G6" s="2" t="s">
        <v>16</v>
      </c>
      <c r="H6" s="8"/>
      <c r="I6" s="11" t="s">
        <v>8</v>
      </c>
      <c r="J6" s="18">
        <f t="shared" si="1"/>
        <v>0</v>
      </c>
      <c r="K6" s="18">
        <f t="shared" si="2"/>
        <v>1</v>
      </c>
      <c r="L6" s="24">
        <f t="shared" si="3"/>
        <v>0</v>
      </c>
      <c r="M6" s="20">
        <f t="shared" si="4"/>
        <v>227.86</v>
      </c>
    </row>
    <row r="7" spans="1:13" s="5" customFormat="1" ht="40" customHeight="1" x14ac:dyDescent="0.15">
      <c r="A7" s="8" t="s">
        <v>25</v>
      </c>
      <c r="B7" s="37" t="s">
        <v>28</v>
      </c>
      <c r="C7" s="6" t="s">
        <v>29</v>
      </c>
      <c r="D7" s="13">
        <v>1</v>
      </c>
      <c r="E7" s="3">
        <v>52.07</v>
      </c>
      <c r="F7" s="3">
        <f t="shared" si="0"/>
        <v>52.07</v>
      </c>
      <c r="G7" s="2" t="s">
        <v>16</v>
      </c>
      <c r="H7" s="8"/>
      <c r="I7" s="11" t="s">
        <v>8</v>
      </c>
      <c r="J7" s="18">
        <f t="shared" si="1"/>
        <v>0</v>
      </c>
      <c r="K7" s="18">
        <f t="shared" si="2"/>
        <v>1</v>
      </c>
      <c r="L7" s="24">
        <f t="shared" si="3"/>
        <v>0</v>
      </c>
      <c r="M7" s="20">
        <f t="shared" si="4"/>
        <v>52.07</v>
      </c>
    </row>
    <row r="8" spans="1:13" s="5" customFormat="1" ht="40" customHeight="1" x14ac:dyDescent="0.15">
      <c r="A8" s="8" t="s">
        <v>25</v>
      </c>
      <c r="B8" s="37" t="s">
        <v>30</v>
      </c>
      <c r="C8" s="6" t="s">
        <v>31</v>
      </c>
      <c r="D8" s="13">
        <v>1</v>
      </c>
      <c r="E8" s="3">
        <v>47.07</v>
      </c>
      <c r="F8" s="3">
        <f t="shared" si="0"/>
        <v>47.07</v>
      </c>
      <c r="G8" s="2" t="s">
        <v>16</v>
      </c>
      <c r="H8" s="8"/>
      <c r="I8" s="11" t="s">
        <v>8</v>
      </c>
      <c r="J8" s="18">
        <f t="shared" si="1"/>
        <v>0</v>
      </c>
      <c r="K8" s="18">
        <f t="shared" si="2"/>
        <v>1</v>
      </c>
      <c r="L8" s="24">
        <f t="shared" si="3"/>
        <v>0</v>
      </c>
      <c r="M8" s="20">
        <f t="shared" si="4"/>
        <v>47.07</v>
      </c>
    </row>
    <row r="9" spans="1:13" s="5" customFormat="1" ht="40" customHeight="1" x14ac:dyDescent="0.15">
      <c r="A9" s="8" t="s">
        <v>25</v>
      </c>
      <c r="B9" s="37" t="s">
        <v>32</v>
      </c>
      <c r="C9" s="6" t="s">
        <v>33</v>
      </c>
      <c r="D9" s="13">
        <v>1</v>
      </c>
      <c r="E9" s="3">
        <v>392.14</v>
      </c>
      <c r="F9" s="3">
        <f t="shared" si="0"/>
        <v>392.14</v>
      </c>
      <c r="G9" s="2" t="s">
        <v>16</v>
      </c>
      <c r="H9" s="8"/>
      <c r="I9" s="11" t="s">
        <v>8</v>
      </c>
      <c r="J9" s="18">
        <f t="shared" si="1"/>
        <v>0</v>
      </c>
      <c r="K9" s="18">
        <f t="shared" si="2"/>
        <v>1</v>
      </c>
      <c r="L9" s="24">
        <f t="shared" si="3"/>
        <v>0</v>
      </c>
      <c r="M9" s="20">
        <f t="shared" si="4"/>
        <v>392.14</v>
      </c>
    </row>
    <row r="10" spans="1:13" s="5" customFormat="1" ht="40" customHeight="1" x14ac:dyDescent="0.15">
      <c r="A10" s="8" t="s">
        <v>25</v>
      </c>
      <c r="B10" s="37" t="s">
        <v>34</v>
      </c>
      <c r="C10" s="6" t="s">
        <v>35</v>
      </c>
      <c r="D10" s="13">
        <v>2</v>
      </c>
      <c r="E10" s="3">
        <v>2639.5</v>
      </c>
      <c r="F10" s="3">
        <f t="shared" si="0"/>
        <v>5279</v>
      </c>
      <c r="G10" s="2" t="s">
        <v>16</v>
      </c>
      <c r="H10" s="8" t="s">
        <v>7</v>
      </c>
      <c r="I10" s="8" t="s">
        <v>8</v>
      </c>
      <c r="J10" s="18">
        <v>1</v>
      </c>
      <c r="K10" s="18">
        <v>1</v>
      </c>
      <c r="L10" s="24">
        <f t="shared" si="3"/>
        <v>2639.5</v>
      </c>
      <c r="M10" s="20">
        <f t="shared" si="4"/>
        <v>2639.5</v>
      </c>
    </row>
    <row r="11" spans="1:13" s="5" customFormat="1" ht="40" customHeight="1" x14ac:dyDescent="0.15">
      <c r="A11" s="8" t="s">
        <v>25</v>
      </c>
      <c r="B11" s="37" t="s">
        <v>36</v>
      </c>
      <c r="C11" s="6" t="s">
        <v>37</v>
      </c>
      <c r="D11" s="13">
        <v>1</v>
      </c>
      <c r="E11" s="3">
        <v>328.74</v>
      </c>
      <c r="F11" s="3">
        <f t="shared" si="0"/>
        <v>328.74</v>
      </c>
      <c r="G11" s="2" t="s">
        <v>16</v>
      </c>
      <c r="H11" s="8" t="s">
        <v>7</v>
      </c>
      <c r="I11" s="11"/>
      <c r="J11" s="18">
        <f t="shared" ref="J11:J34" si="5">IF(H11="DA",D11,0)</f>
        <v>1</v>
      </c>
      <c r="K11" s="18">
        <f>IF(I11="DI",D11,0)</f>
        <v>0</v>
      </c>
      <c r="L11" s="24">
        <f t="shared" si="3"/>
        <v>328.74</v>
      </c>
      <c r="M11" s="20">
        <f t="shared" si="4"/>
        <v>0</v>
      </c>
    </row>
    <row r="12" spans="1:13" s="5" customFormat="1" ht="40" customHeight="1" x14ac:dyDescent="0.15">
      <c r="A12" s="8" t="s">
        <v>25</v>
      </c>
      <c r="B12" s="37" t="s">
        <v>38</v>
      </c>
      <c r="C12" s="26" t="s">
        <v>39</v>
      </c>
      <c r="D12" s="13">
        <v>1</v>
      </c>
      <c r="E12" s="3">
        <v>261.51</v>
      </c>
      <c r="F12" s="3">
        <f t="shared" si="0"/>
        <v>261.51</v>
      </c>
      <c r="G12" s="2" t="s">
        <v>16</v>
      </c>
      <c r="H12" s="8"/>
      <c r="I12" s="11" t="s">
        <v>8</v>
      </c>
      <c r="J12" s="18">
        <f t="shared" si="5"/>
        <v>0</v>
      </c>
      <c r="K12" s="18">
        <f>IF(I12="DI",D12,0)</f>
        <v>1</v>
      </c>
      <c r="L12" s="24">
        <f t="shared" si="3"/>
        <v>0</v>
      </c>
      <c r="M12" s="20">
        <f t="shared" si="4"/>
        <v>261.51</v>
      </c>
    </row>
    <row r="13" spans="1:13" s="5" customFormat="1" ht="40" customHeight="1" x14ac:dyDescent="0.15">
      <c r="A13" s="8" t="s">
        <v>25</v>
      </c>
      <c r="B13" s="37" t="s">
        <v>40</v>
      </c>
      <c r="C13" s="6" t="s">
        <v>41</v>
      </c>
      <c r="D13" s="13">
        <v>1</v>
      </c>
      <c r="E13" s="3">
        <v>496.81</v>
      </c>
      <c r="F13" s="3">
        <f t="shared" si="0"/>
        <v>496.81</v>
      </c>
      <c r="G13" s="2" t="s">
        <v>16</v>
      </c>
      <c r="H13" s="8"/>
      <c r="I13" s="8" t="s">
        <v>42</v>
      </c>
      <c r="J13" s="18">
        <f t="shared" si="5"/>
        <v>0</v>
      </c>
      <c r="K13" s="18">
        <v>1</v>
      </c>
      <c r="L13" s="24">
        <f t="shared" si="3"/>
        <v>0</v>
      </c>
      <c r="M13" s="20">
        <f t="shared" si="4"/>
        <v>496.81</v>
      </c>
    </row>
    <row r="14" spans="1:13" s="5" customFormat="1" ht="40" customHeight="1" x14ac:dyDescent="0.15">
      <c r="A14" s="8" t="s">
        <v>25</v>
      </c>
      <c r="B14" s="37" t="s">
        <v>43</v>
      </c>
      <c r="C14" s="6" t="s">
        <v>44</v>
      </c>
      <c r="D14" s="13">
        <v>1</v>
      </c>
      <c r="E14" s="3">
        <v>285</v>
      </c>
      <c r="F14" s="3">
        <f t="shared" si="0"/>
        <v>285</v>
      </c>
      <c r="G14" s="2" t="s">
        <v>16</v>
      </c>
      <c r="H14" s="8"/>
      <c r="I14" s="11" t="s">
        <v>8</v>
      </c>
      <c r="J14" s="18">
        <f t="shared" si="5"/>
        <v>0</v>
      </c>
      <c r="K14" s="18">
        <f t="shared" ref="K14:K34" si="6">IF(I14="DI",D14,0)</f>
        <v>1</v>
      </c>
      <c r="L14" s="24">
        <f t="shared" si="3"/>
        <v>0</v>
      </c>
      <c r="M14" s="20">
        <f t="shared" si="4"/>
        <v>285</v>
      </c>
    </row>
    <row r="15" spans="1:13" s="5" customFormat="1" ht="40" customHeight="1" x14ac:dyDescent="0.15">
      <c r="A15" s="8" t="s">
        <v>25</v>
      </c>
      <c r="B15" s="37" t="s">
        <v>45</v>
      </c>
      <c r="C15" s="6" t="s">
        <v>46</v>
      </c>
      <c r="D15" s="13">
        <v>1</v>
      </c>
      <c r="E15" s="3">
        <v>503.75</v>
      </c>
      <c r="F15" s="3">
        <f t="shared" si="0"/>
        <v>503.75</v>
      </c>
      <c r="G15" s="2" t="s">
        <v>16</v>
      </c>
      <c r="H15" s="8"/>
      <c r="I15" s="11" t="s">
        <v>8</v>
      </c>
      <c r="J15" s="18">
        <f t="shared" si="5"/>
        <v>0</v>
      </c>
      <c r="K15" s="18">
        <f t="shared" si="6"/>
        <v>1</v>
      </c>
      <c r="L15" s="24">
        <f t="shared" si="3"/>
        <v>0</v>
      </c>
      <c r="M15" s="20">
        <f t="shared" si="4"/>
        <v>503.75</v>
      </c>
    </row>
    <row r="16" spans="1:13" s="5" customFormat="1" ht="40" customHeight="1" x14ac:dyDescent="0.15">
      <c r="A16" s="8" t="s">
        <v>25</v>
      </c>
      <c r="B16" s="37" t="s">
        <v>47</v>
      </c>
      <c r="C16" s="6" t="s">
        <v>48</v>
      </c>
      <c r="D16" s="13">
        <v>1</v>
      </c>
      <c r="E16" s="3">
        <v>779.16</v>
      </c>
      <c r="F16" s="3">
        <f t="shared" si="0"/>
        <v>779.16</v>
      </c>
      <c r="G16" s="2" t="s">
        <v>16</v>
      </c>
      <c r="H16" s="8"/>
      <c r="I16" s="11" t="s">
        <v>8</v>
      </c>
      <c r="J16" s="18">
        <f t="shared" si="5"/>
        <v>0</v>
      </c>
      <c r="K16" s="18">
        <f t="shared" si="6"/>
        <v>1</v>
      </c>
      <c r="L16" s="24">
        <f t="shared" si="3"/>
        <v>0</v>
      </c>
      <c r="M16" s="20">
        <f t="shared" si="4"/>
        <v>779.16</v>
      </c>
    </row>
    <row r="17" spans="1:13" s="5" customFormat="1" ht="40" customHeight="1" x14ac:dyDescent="0.15">
      <c r="A17" s="8" t="s">
        <v>49</v>
      </c>
      <c r="B17" s="37" t="s">
        <v>50</v>
      </c>
      <c r="C17" s="6" t="s">
        <v>51</v>
      </c>
      <c r="D17" s="13">
        <v>1</v>
      </c>
      <c r="E17" s="3">
        <v>564.03</v>
      </c>
      <c r="F17" s="3">
        <f t="shared" si="0"/>
        <v>564.03</v>
      </c>
      <c r="G17" s="2" t="s">
        <v>16</v>
      </c>
      <c r="H17" s="8" t="s">
        <v>7</v>
      </c>
      <c r="I17" s="11"/>
      <c r="J17" s="18">
        <f t="shared" si="5"/>
        <v>1</v>
      </c>
      <c r="K17" s="18">
        <f t="shared" si="6"/>
        <v>0</v>
      </c>
      <c r="L17" s="24">
        <f t="shared" si="3"/>
        <v>564.03</v>
      </c>
      <c r="M17" s="20">
        <f t="shared" si="4"/>
        <v>0</v>
      </c>
    </row>
    <row r="18" spans="1:13" s="5" customFormat="1" ht="40" customHeight="1" x14ac:dyDescent="0.15">
      <c r="A18" s="8" t="s">
        <v>49</v>
      </c>
      <c r="B18" s="37" t="s">
        <v>52</v>
      </c>
      <c r="C18" s="6" t="s">
        <v>53</v>
      </c>
      <c r="D18" s="13">
        <v>1</v>
      </c>
      <c r="E18" s="3">
        <v>692.65</v>
      </c>
      <c r="F18" s="3">
        <f t="shared" si="0"/>
        <v>692.65</v>
      </c>
      <c r="G18" s="2" t="s">
        <v>16</v>
      </c>
      <c r="H18" s="8"/>
      <c r="I18" s="11" t="s">
        <v>8</v>
      </c>
      <c r="J18" s="18">
        <f t="shared" si="5"/>
        <v>0</v>
      </c>
      <c r="K18" s="18">
        <f t="shared" si="6"/>
        <v>1</v>
      </c>
      <c r="L18" s="24">
        <f t="shared" si="3"/>
        <v>0</v>
      </c>
      <c r="M18" s="20">
        <f t="shared" si="4"/>
        <v>692.65</v>
      </c>
    </row>
    <row r="19" spans="1:13" s="5" customFormat="1" ht="40" customHeight="1" x14ac:dyDescent="0.15">
      <c r="A19" s="8" t="s">
        <v>54</v>
      </c>
      <c r="B19" s="37" t="s">
        <v>55</v>
      </c>
      <c r="C19" s="6" t="s">
        <v>56</v>
      </c>
      <c r="D19" s="13">
        <v>1</v>
      </c>
      <c r="E19" s="3">
        <v>106.43</v>
      </c>
      <c r="F19" s="3">
        <f t="shared" si="0"/>
        <v>106.43</v>
      </c>
      <c r="G19" s="2" t="s">
        <v>16</v>
      </c>
      <c r="H19" s="8"/>
      <c r="I19" s="11" t="s">
        <v>8</v>
      </c>
      <c r="J19" s="18">
        <f t="shared" si="5"/>
        <v>0</v>
      </c>
      <c r="K19" s="18">
        <f t="shared" si="6"/>
        <v>1</v>
      </c>
      <c r="L19" s="24">
        <f t="shared" si="3"/>
        <v>0</v>
      </c>
      <c r="M19" s="20">
        <f t="shared" si="4"/>
        <v>106.43</v>
      </c>
    </row>
    <row r="20" spans="1:13" s="5" customFormat="1" ht="40" customHeight="1" x14ac:dyDescent="0.15">
      <c r="A20" s="8" t="s">
        <v>54</v>
      </c>
      <c r="B20" s="37"/>
      <c r="C20" s="46" t="s">
        <v>57</v>
      </c>
      <c r="D20" s="39">
        <v>2</v>
      </c>
      <c r="E20" s="40">
        <v>100</v>
      </c>
      <c r="F20" s="40">
        <f t="shared" si="0"/>
        <v>200</v>
      </c>
      <c r="G20" s="41" t="s">
        <v>16</v>
      </c>
      <c r="H20" s="36" t="s">
        <v>7</v>
      </c>
      <c r="I20" s="42"/>
      <c r="J20" s="18">
        <f t="shared" si="5"/>
        <v>2</v>
      </c>
      <c r="K20" s="43">
        <f t="shared" si="6"/>
        <v>0</v>
      </c>
      <c r="L20" s="44">
        <f t="shared" si="3"/>
        <v>200</v>
      </c>
      <c r="M20" s="45">
        <f t="shared" si="4"/>
        <v>0</v>
      </c>
    </row>
    <row r="21" spans="1:13" s="5" customFormat="1" ht="40" customHeight="1" x14ac:dyDescent="0.15">
      <c r="A21" s="8" t="s">
        <v>54</v>
      </c>
      <c r="B21" s="37"/>
      <c r="C21" s="46" t="s">
        <v>58</v>
      </c>
      <c r="D21" s="39">
        <v>1</v>
      </c>
      <c r="E21" s="40">
        <v>15.38</v>
      </c>
      <c r="F21" s="40">
        <f t="shared" si="0"/>
        <v>15.38</v>
      </c>
      <c r="G21" s="41" t="s">
        <v>16</v>
      </c>
      <c r="H21" s="36" t="s">
        <v>7</v>
      </c>
      <c r="I21" s="42"/>
      <c r="J21" s="43">
        <f t="shared" si="5"/>
        <v>1</v>
      </c>
      <c r="K21" s="43">
        <f t="shared" si="6"/>
        <v>0</v>
      </c>
      <c r="L21" s="44">
        <f t="shared" si="3"/>
        <v>15.38</v>
      </c>
      <c r="M21" s="45">
        <f t="shared" si="4"/>
        <v>0</v>
      </c>
    </row>
    <row r="22" spans="1:13" s="5" customFormat="1" ht="40" customHeight="1" x14ac:dyDescent="0.15">
      <c r="A22" s="8" t="s">
        <v>54</v>
      </c>
      <c r="B22" s="37"/>
      <c r="C22" s="46" t="s">
        <v>59</v>
      </c>
      <c r="D22" s="39">
        <v>1</v>
      </c>
      <c r="E22" s="40">
        <v>17.739999999999998</v>
      </c>
      <c r="F22" s="40">
        <f t="shared" si="0"/>
        <v>17.739999999999998</v>
      </c>
      <c r="G22" s="41" t="s">
        <v>16</v>
      </c>
      <c r="H22" s="36" t="s">
        <v>7</v>
      </c>
      <c r="I22" s="42"/>
      <c r="J22" s="43">
        <f t="shared" si="5"/>
        <v>1</v>
      </c>
      <c r="K22" s="43">
        <f t="shared" si="6"/>
        <v>0</v>
      </c>
      <c r="L22" s="44">
        <f t="shared" si="3"/>
        <v>17.739999999999998</v>
      </c>
      <c r="M22" s="45">
        <f t="shared" si="4"/>
        <v>0</v>
      </c>
    </row>
    <row r="23" spans="1:13" s="5" customFormat="1" ht="40" customHeight="1" x14ac:dyDescent="0.15">
      <c r="A23" s="8" t="s">
        <v>54</v>
      </c>
      <c r="B23" s="37"/>
      <c r="C23" s="46" t="s">
        <v>60</v>
      </c>
      <c r="D23" s="39">
        <v>1</v>
      </c>
      <c r="E23" s="40">
        <v>234.38</v>
      </c>
      <c r="F23" s="40">
        <f t="shared" si="0"/>
        <v>234.38</v>
      </c>
      <c r="G23" s="41" t="s">
        <v>16</v>
      </c>
      <c r="H23" s="36" t="s">
        <v>7</v>
      </c>
      <c r="I23" s="42"/>
      <c r="J23" s="43">
        <f t="shared" si="5"/>
        <v>1</v>
      </c>
      <c r="K23" s="43">
        <f t="shared" si="6"/>
        <v>0</v>
      </c>
      <c r="L23" s="44">
        <f t="shared" si="3"/>
        <v>234.38</v>
      </c>
      <c r="M23" s="45">
        <f t="shared" si="4"/>
        <v>0</v>
      </c>
    </row>
    <row r="24" spans="1:13" s="5" customFormat="1" ht="40" customHeight="1" x14ac:dyDescent="0.15">
      <c r="A24" s="8" t="s">
        <v>54</v>
      </c>
      <c r="B24" s="37"/>
      <c r="C24" s="46" t="s">
        <v>61</v>
      </c>
      <c r="D24" s="39">
        <v>1</v>
      </c>
      <c r="E24" s="40">
        <v>309.08999999999997</v>
      </c>
      <c r="F24" s="40">
        <f t="shared" si="0"/>
        <v>309.08999999999997</v>
      </c>
      <c r="G24" s="41" t="s">
        <v>16</v>
      </c>
      <c r="H24" s="36" t="s">
        <v>7</v>
      </c>
      <c r="I24" s="42"/>
      <c r="J24" s="43">
        <f t="shared" si="5"/>
        <v>1</v>
      </c>
      <c r="K24" s="43">
        <f t="shared" si="6"/>
        <v>0</v>
      </c>
      <c r="L24" s="44">
        <f t="shared" si="3"/>
        <v>309.08999999999997</v>
      </c>
      <c r="M24" s="45">
        <f t="shared" si="4"/>
        <v>0</v>
      </c>
    </row>
    <row r="25" spans="1:13" s="5" customFormat="1" ht="40" customHeight="1" x14ac:dyDescent="0.15">
      <c r="A25" s="8" t="s">
        <v>54</v>
      </c>
      <c r="B25" s="37"/>
      <c r="C25" s="46" t="s">
        <v>62</v>
      </c>
      <c r="D25" s="39">
        <v>1</v>
      </c>
      <c r="E25" s="40">
        <v>275</v>
      </c>
      <c r="F25" s="40">
        <f t="shared" si="0"/>
        <v>275</v>
      </c>
      <c r="G25" s="41" t="s">
        <v>16</v>
      </c>
      <c r="H25" s="36" t="s">
        <v>7</v>
      </c>
      <c r="I25" s="42"/>
      <c r="J25" s="43">
        <f t="shared" si="5"/>
        <v>1</v>
      </c>
      <c r="K25" s="43">
        <f t="shared" si="6"/>
        <v>0</v>
      </c>
      <c r="L25" s="44">
        <f t="shared" si="3"/>
        <v>275</v>
      </c>
      <c r="M25" s="45">
        <f t="shared" si="4"/>
        <v>0</v>
      </c>
    </row>
    <row r="26" spans="1:13" s="5" customFormat="1" ht="40" customHeight="1" x14ac:dyDescent="0.15">
      <c r="A26" s="8" t="s">
        <v>54</v>
      </c>
      <c r="B26" s="37"/>
      <c r="C26" s="46" t="s">
        <v>63</v>
      </c>
      <c r="D26" s="39">
        <v>1</v>
      </c>
      <c r="E26" s="40">
        <v>11.09</v>
      </c>
      <c r="F26" s="40">
        <f t="shared" si="0"/>
        <v>11.09</v>
      </c>
      <c r="G26" s="41" t="s">
        <v>16</v>
      </c>
      <c r="H26" s="36" t="s">
        <v>7</v>
      </c>
      <c r="I26" s="42"/>
      <c r="J26" s="43">
        <f t="shared" si="5"/>
        <v>1</v>
      </c>
      <c r="K26" s="43">
        <f t="shared" si="6"/>
        <v>0</v>
      </c>
      <c r="L26" s="44">
        <f t="shared" si="3"/>
        <v>11.09</v>
      </c>
      <c r="M26" s="45">
        <f t="shared" si="4"/>
        <v>0</v>
      </c>
    </row>
    <row r="27" spans="1:13" s="5" customFormat="1" ht="40" customHeight="1" x14ac:dyDescent="0.15">
      <c r="A27" s="36"/>
      <c r="B27" s="37" t="s">
        <v>64</v>
      </c>
      <c r="C27" s="46" t="s">
        <v>65</v>
      </c>
      <c r="D27" s="39">
        <v>1</v>
      </c>
      <c r="E27" s="40">
        <v>268.24</v>
      </c>
      <c r="F27" s="40">
        <f t="shared" si="0"/>
        <v>268.24</v>
      </c>
      <c r="G27" s="41" t="s">
        <v>16</v>
      </c>
      <c r="H27" s="36" t="s">
        <v>7</v>
      </c>
      <c r="I27" s="42"/>
      <c r="J27" s="43">
        <f t="shared" si="5"/>
        <v>1</v>
      </c>
      <c r="K27" s="43">
        <f t="shared" si="6"/>
        <v>0</v>
      </c>
      <c r="L27" s="44">
        <f t="shared" si="3"/>
        <v>268.24</v>
      </c>
      <c r="M27" s="45">
        <f t="shared" si="4"/>
        <v>0</v>
      </c>
    </row>
    <row r="28" spans="1:13" s="5" customFormat="1" ht="40" customHeight="1" x14ac:dyDescent="0.15">
      <c r="A28" s="36"/>
      <c r="B28" s="37" t="s">
        <v>66</v>
      </c>
      <c r="C28" s="46" t="s">
        <v>67</v>
      </c>
      <c r="D28" s="39">
        <v>1</v>
      </c>
      <c r="E28" s="40">
        <v>456.43</v>
      </c>
      <c r="F28" s="40">
        <f t="shared" si="0"/>
        <v>456.43</v>
      </c>
      <c r="G28" s="41" t="s">
        <v>16</v>
      </c>
      <c r="H28" s="36" t="s">
        <v>7</v>
      </c>
      <c r="I28" s="42"/>
      <c r="J28" s="43">
        <f t="shared" si="5"/>
        <v>1</v>
      </c>
      <c r="K28" s="43">
        <f t="shared" si="6"/>
        <v>0</v>
      </c>
      <c r="L28" s="44">
        <f t="shared" si="3"/>
        <v>456.43</v>
      </c>
      <c r="M28" s="45">
        <f t="shared" si="4"/>
        <v>0</v>
      </c>
    </row>
    <row r="29" spans="1:13" s="5" customFormat="1" ht="40" customHeight="1" x14ac:dyDescent="0.15">
      <c r="A29" s="36"/>
      <c r="B29" s="37"/>
      <c r="C29" s="38"/>
      <c r="D29" s="39">
        <v>1</v>
      </c>
      <c r="E29" s="40"/>
      <c r="F29" s="40">
        <f t="shared" si="0"/>
        <v>0</v>
      </c>
      <c r="G29" s="41" t="s">
        <v>16</v>
      </c>
      <c r="H29" s="36"/>
      <c r="I29" s="42"/>
      <c r="J29" s="43">
        <f t="shared" si="5"/>
        <v>0</v>
      </c>
      <c r="K29" s="43">
        <f t="shared" si="6"/>
        <v>0</v>
      </c>
      <c r="L29" s="44">
        <f t="shared" si="3"/>
        <v>0</v>
      </c>
      <c r="M29" s="45">
        <f t="shared" si="4"/>
        <v>0</v>
      </c>
    </row>
    <row r="30" spans="1:13" s="5" customFormat="1" ht="40" customHeight="1" x14ac:dyDescent="0.15">
      <c r="A30" s="36"/>
      <c r="B30" s="37"/>
      <c r="C30" s="38"/>
      <c r="D30" s="39">
        <v>1</v>
      </c>
      <c r="E30" s="40"/>
      <c r="F30" s="40">
        <f t="shared" si="0"/>
        <v>0</v>
      </c>
      <c r="G30" s="41" t="s">
        <v>16</v>
      </c>
      <c r="H30" s="36"/>
      <c r="I30" s="42"/>
      <c r="J30" s="43">
        <f t="shared" si="5"/>
        <v>0</v>
      </c>
      <c r="K30" s="43">
        <f t="shared" si="6"/>
        <v>0</v>
      </c>
      <c r="L30" s="44">
        <f t="shared" si="3"/>
        <v>0</v>
      </c>
      <c r="M30" s="45">
        <f t="shared" si="4"/>
        <v>0</v>
      </c>
    </row>
    <row r="31" spans="1:13" s="5" customFormat="1" ht="40" customHeight="1" x14ac:dyDescent="0.15">
      <c r="A31" s="36"/>
      <c r="B31" s="37"/>
      <c r="C31" s="38"/>
      <c r="D31" s="39">
        <v>1</v>
      </c>
      <c r="E31" s="40"/>
      <c r="F31" s="40">
        <f t="shared" si="0"/>
        <v>0</v>
      </c>
      <c r="G31" s="41" t="s">
        <v>16</v>
      </c>
      <c r="H31" s="36"/>
      <c r="I31" s="42"/>
      <c r="J31" s="43">
        <f t="shared" si="5"/>
        <v>0</v>
      </c>
      <c r="K31" s="43">
        <f t="shared" si="6"/>
        <v>0</v>
      </c>
      <c r="L31" s="44">
        <f t="shared" si="3"/>
        <v>0</v>
      </c>
      <c r="M31" s="45">
        <f t="shared" si="4"/>
        <v>0</v>
      </c>
    </row>
    <row r="32" spans="1:13" s="5" customFormat="1" ht="40" customHeight="1" x14ac:dyDescent="0.15">
      <c r="A32" s="36"/>
      <c r="B32" s="37"/>
      <c r="C32" s="38"/>
      <c r="D32" s="39">
        <v>1</v>
      </c>
      <c r="E32" s="40"/>
      <c r="F32" s="40">
        <f t="shared" si="0"/>
        <v>0</v>
      </c>
      <c r="G32" s="41" t="s">
        <v>16</v>
      </c>
      <c r="H32" s="36"/>
      <c r="I32" s="42"/>
      <c r="J32" s="43">
        <f t="shared" si="5"/>
        <v>0</v>
      </c>
      <c r="K32" s="43">
        <f t="shared" si="6"/>
        <v>0</v>
      </c>
      <c r="L32" s="44">
        <f t="shared" si="3"/>
        <v>0</v>
      </c>
      <c r="M32" s="45">
        <f t="shared" si="4"/>
        <v>0</v>
      </c>
    </row>
    <row r="33" spans="1:15" s="5" customFormat="1" ht="40" customHeight="1" x14ac:dyDescent="0.15">
      <c r="A33" s="8" t="s">
        <v>13</v>
      </c>
      <c r="B33" s="9" t="s">
        <v>68</v>
      </c>
      <c r="C33" s="6" t="s">
        <v>69</v>
      </c>
      <c r="D33" s="13">
        <v>1</v>
      </c>
      <c r="E33" s="3">
        <v>303.33999999999997</v>
      </c>
      <c r="F33" s="3">
        <f t="shared" si="0"/>
        <v>303.33999999999997</v>
      </c>
      <c r="G33" s="2" t="s">
        <v>70</v>
      </c>
      <c r="H33" s="8"/>
      <c r="I33" s="8" t="s">
        <v>8</v>
      </c>
      <c r="J33" s="18">
        <f t="shared" si="5"/>
        <v>0</v>
      </c>
      <c r="K33" s="18">
        <f t="shared" si="6"/>
        <v>1</v>
      </c>
      <c r="L33" s="24">
        <f t="shared" si="3"/>
        <v>0</v>
      </c>
      <c r="M33" s="20">
        <f t="shared" si="4"/>
        <v>303.33999999999997</v>
      </c>
    </row>
    <row r="34" spans="1:15" s="5" customFormat="1" ht="40" customHeight="1" x14ac:dyDescent="0.15">
      <c r="A34" s="8" t="s">
        <v>13</v>
      </c>
      <c r="B34" s="9" t="s">
        <v>71</v>
      </c>
      <c r="C34" s="6" t="s">
        <v>72</v>
      </c>
      <c r="D34" s="13">
        <v>2</v>
      </c>
      <c r="E34" s="3">
        <v>32.74</v>
      </c>
      <c r="F34" s="3">
        <f t="shared" si="0"/>
        <v>65.48</v>
      </c>
      <c r="G34" s="2" t="s">
        <v>70</v>
      </c>
      <c r="H34" s="8" t="s">
        <v>73</v>
      </c>
      <c r="I34" s="11" t="s">
        <v>8</v>
      </c>
      <c r="J34" s="18">
        <f t="shared" si="5"/>
        <v>0</v>
      </c>
      <c r="K34" s="18">
        <f t="shared" si="6"/>
        <v>2</v>
      </c>
      <c r="L34" s="24">
        <f t="shared" ref="L34:L65" si="7">J34*E34</f>
        <v>0</v>
      </c>
      <c r="M34" s="20">
        <f t="shared" ref="M34:M65" si="8">K34*E34</f>
        <v>65.48</v>
      </c>
    </row>
    <row r="35" spans="1:15" s="5" customFormat="1" ht="40" customHeight="1" x14ac:dyDescent="0.15">
      <c r="A35" s="8" t="s">
        <v>74</v>
      </c>
      <c r="B35" s="9" t="s">
        <v>75</v>
      </c>
      <c r="C35" s="6" t="s">
        <v>76</v>
      </c>
      <c r="D35" s="13">
        <v>2</v>
      </c>
      <c r="E35" s="3">
        <v>30.52</v>
      </c>
      <c r="F35" s="3">
        <f t="shared" si="0"/>
        <v>61.04</v>
      </c>
      <c r="G35" s="2" t="s">
        <v>70</v>
      </c>
      <c r="H35" s="8" t="s">
        <v>7</v>
      </c>
      <c r="I35" s="11" t="s">
        <v>8</v>
      </c>
      <c r="J35" s="18">
        <v>1</v>
      </c>
      <c r="K35" s="18">
        <v>1</v>
      </c>
      <c r="L35" s="24">
        <f t="shared" si="7"/>
        <v>30.52</v>
      </c>
      <c r="M35" s="20">
        <f t="shared" si="8"/>
        <v>30.52</v>
      </c>
    </row>
    <row r="36" spans="1:15" s="5" customFormat="1" ht="40" customHeight="1" x14ac:dyDescent="0.15">
      <c r="A36" s="8" t="s">
        <v>77</v>
      </c>
      <c r="B36" s="9" t="s">
        <v>78</v>
      </c>
      <c r="C36" s="6" t="s">
        <v>79</v>
      </c>
      <c r="D36" s="13">
        <v>13</v>
      </c>
      <c r="E36" s="3">
        <v>4.22</v>
      </c>
      <c r="F36" s="3">
        <f t="shared" si="0"/>
        <v>54.86</v>
      </c>
      <c r="G36" s="2" t="s">
        <v>70</v>
      </c>
      <c r="H36" s="8" t="s">
        <v>7</v>
      </c>
      <c r="I36" s="11"/>
      <c r="J36" s="18">
        <f>IF(H36="DA",D36,0)</f>
        <v>13</v>
      </c>
      <c r="K36" s="18">
        <f>IF(I36="DI",D36,0)</f>
        <v>0</v>
      </c>
      <c r="L36" s="24">
        <f t="shared" si="7"/>
        <v>54.86</v>
      </c>
      <c r="M36" s="20">
        <f t="shared" si="8"/>
        <v>0</v>
      </c>
      <c r="O36" s="32"/>
    </row>
    <row r="37" spans="1:15" s="5" customFormat="1" ht="40" customHeight="1" x14ac:dyDescent="0.15">
      <c r="A37" s="8" t="s">
        <v>77</v>
      </c>
      <c r="B37" s="9"/>
      <c r="C37" s="6" t="s">
        <v>80</v>
      </c>
      <c r="D37" s="13">
        <v>2</v>
      </c>
      <c r="E37" s="3">
        <v>31.63</v>
      </c>
      <c r="F37" s="3">
        <f t="shared" si="0"/>
        <v>63.26</v>
      </c>
      <c r="G37" s="2" t="s">
        <v>81</v>
      </c>
      <c r="H37" s="8" t="s">
        <v>7</v>
      </c>
      <c r="I37" s="11" t="s">
        <v>8</v>
      </c>
      <c r="J37" s="18">
        <v>1</v>
      </c>
      <c r="K37" s="18">
        <v>1</v>
      </c>
      <c r="L37" s="24">
        <f t="shared" si="7"/>
        <v>31.63</v>
      </c>
      <c r="M37" s="21">
        <f t="shared" si="8"/>
        <v>31.63</v>
      </c>
    </row>
    <row r="38" spans="1:15" s="5" customFormat="1" ht="40" customHeight="1" x14ac:dyDescent="0.15">
      <c r="A38" s="8" t="s">
        <v>77</v>
      </c>
      <c r="B38" s="9"/>
      <c r="C38" s="6" t="s">
        <v>82</v>
      </c>
      <c r="D38" s="13">
        <v>1</v>
      </c>
      <c r="E38" s="3">
        <v>31.63</v>
      </c>
      <c r="F38" s="3">
        <f t="shared" si="0"/>
        <v>31.63</v>
      </c>
      <c r="G38" s="2" t="s">
        <v>81</v>
      </c>
      <c r="H38" s="8" t="s">
        <v>7</v>
      </c>
      <c r="I38" s="11"/>
      <c r="J38" s="18">
        <f t="shared" ref="J38:J55" si="9">IF(H38="DA",D38,0)</f>
        <v>1</v>
      </c>
      <c r="K38" s="18">
        <f t="shared" ref="K38:K55" si="10">IF(I38="DI",D38,0)</f>
        <v>0</v>
      </c>
      <c r="L38" s="24">
        <f t="shared" si="7"/>
        <v>31.63</v>
      </c>
      <c r="M38" s="20">
        <f t="shared" si="8"/>
        <v>0</v>
      </c>
    </row>
    <row r="39" spans="1:15" s="5" customFormat="1" ht="40" customHeight="1" x14ac:dyDescent="0.15">
      <c r="A39" s="8" t="s">
        <v>13</v>
      </c>
      <c r="B39" s="9" t="s">
        <v>83</v>
      </c>
      <c r="C39" s="6" t="s">
        <v>84</v>
      </c>
      <c r="D39" s="13">
        <v>1</v>
      </c>
      <c r="E39" s="3">
        <v>55.06</v>
      </c>
      <c r="F39" s="3">
        <f t="shared" si="0"/>
        <v>55.06</v>
      </c>
      <c r="G39" s="2" t="s">
        <v>85</v>
      </c>
      <c r="H39" s="8" t="s">
        <v>7</v>
      </c>
      <c r="I39" s="11"/>
      <c r="J39" s="18">
        <f t="shared" si="9"/>
        <v>1</v>
      </c>
      <c r="K39" s="18">
        <f t="shared" si="10"/>
        <v>0</v>
      </c>
      <c r="L39" s="24">
        <f t="shared" si="7"/>
        <v>55.06</v>
      </c>
      <c r="M39" s="20">
        <f t="shared" si="8"/>
        <v>0</v>
      </c>
    </row>
    <row r="40" spans="1:15" s="5" customFormat="1" ht="40" customHeight="1" x14ac:dyDescent="0.15">
      <c r="A40" s="8" t="s">
        <v>13</v>
      </c>
      <c r="B40" s="9" t="s">
        <v>86</v>
      </c>
      <c r="C40" s="6" t="s">
        <v>87</v>
      </c>
      <c r="D40" s="13">
        <v>1</v>
      </c>
      <c r="E40" s="3">
        <v>55.06</v>
      </c>
      <c r="F40" s="3">
        <f t="shared" si="0"/>
        <v>55.06</v>
      </c>
      <c r="G40" s="2" t="s">
        <v>85</v>
      </c>
      <c r="H40" s="8" t="s">
        <v>7</v>
      </c>
      <c r="I40" s="11"/>
      <c r="J40" s="18">
        <f t="shared" si="9"/>
        <v>1</v>
      </c>
      <c r="K40" s="18">
        <f t="shared" si="10"/>
        <v>0</v>
      </c>
      <c r="L40" s="24">
        <f t="shared" si="7"/>
        <v>55.06</v>
      </c>
      <c r="M40" s="20">
        <f t="shared" si="8"/>
        <v>0</v>
      </c>
    </row>
    <row r="41" spans="1:15" s="5" customFormat="1" ht="40" customHeight="1" x14ac:dyDescent="0.15">
      <c r="A41" s="8" t="s">
        <v>88</v>
      </c>
      <c r="B41" s="9" t="s">
        <v>89</v>
      </c>
      <c r="C41" s="6" t="s">
        <v>90</v>
      </c>
      <c r="D41" s="13">
        <v>1</v>
      </c>
      <c r="E41" s="3">
        <v>511.39</v>
      </c>
      <c r="F41" s="3">
        <f t="shared" si="0"/>
        <v>511.39</v>
      </c>
      <c r="G41" s="2" t="s">
        <v>85</v>
      </c>
      <c r="H41" s="8" t="s">
        <v>7</v>
      </c>
      <c r="I41" s="11"/>
      <c r="J41" s="18">
        <f t="shared" si="9"/>
        <v>1</v>
      </c>
      <c r="K41" s="18">
        <f t="shared" si="10"/>
        <v>0</v>
      </c>
      <c r="L41" s="24">
        <f t="shared" si="7"/>
        <v>511.39</v>
      </c>
      <c r="M41" s="20">
        <f t="shared" si="8"/>
        <v>0</v>
      </c>
    </row>
    <row r="42" spans="1:15" s="5" customFormat="1" ht="40" customHeight="1" x14ac:dyDescent="0.15">
      <c r="A42" s="8" t="s">
        <v>22</v>
      </c>
      <c r="B42" s="9" t="s">
        <v>91</v>
      </c>
      <c r="C42" s="6" t="s">
        <v>92</v>
      </c>
      <c r="D42" s="13">
        <v>2</v>
      </c>
      <c r="E42" s="3">
        <v>33.15</v>
      </c>
      <c r="F42" s="3">
        <f t="shared" si="0"/>
        <v>66.3</v>
      </c>
      <c r="G42" s="2" t="s">
        <v>85</v>
      </c>
      <c r="H42" s="8" t="s">
        <v>7</v>
      </c>
      <c r="I42" s="11"/>
      <c r="J42" s="18">
        <f t="shared" si="9"/>
        <v>2</v>
      </c>
      <c r="K42" s="18">
        <f t="shared" si="10"/>
        <v>0</v>
      </c>
      <c r="L42" s="24">
        <f t="shared" si="7"/>
        <v>66.3</v>
      </c>
      <c r="M42" s="20">
        <f t="shared" si="8"/>
        <v>0</v>
      </c>
    </row>
    <row r="43" spans="1:15" s="5" customFormat="1" ht="40" customHeight="1" x14ac:dyDescent="0.15">
      <c r="A43" s="8" t="s">
        <v>22</v>
      </c>
      <c r="B43" s="9" t="s">
        <v>93</v>
      </c>
      <c r="C43" s="6" t="s">
        <v>94</v>
      </c>
      <c r="D43" s="13">
        <v>1</v>
      </c>
      <c r="E43" s="3">
        <v>36.25</v>
      </c>
      <c r="F43" s="3">
        <f t="shared" si="0"/>
        <v>36.25</v>
      </c>
      <c r="G43" s="2" t="s">
        <v>85</v>
      </c>
      <c r="H43" s="8" t="s">
        <v>7</v>
      </c>
      <c r="I43" s="11"/>
      <c r="J43" s="18">
        <f t="shared" si="9"/>
        <v>1</v>
      </c>
      <c r="K43" s="18">
        <f t="shared" si="10"/>
        <v>0</v>
      </c>
      <c r="L43" s="24">
        <f t="shared" si="7"/>
        <v>36.25</v>
      </c>
      <c r="M43" s="20">
        <f t="shared" si="8"/>
        <v>0</v>
      </c>
    </row>
    <row r="44" spans="1:15" s="5" customFormat="1" ht="40" customHeight="1" x14ac:dyDescent="0.15">
      <c r="A44" s="8" t="s">
        <v>22</v>
      </c>
      <c r="B44" s="9" t="s">
        <v>95</v>
      </c>
      <c r="C44" s="6" t="s">
        <v>96</v>
      </c>
      <c r="D44" s="13">
        <v>1</v>
      </c>
      <c r="E44" s="3">
        <v>168.84</v>
      </c>
      <c r="F44" s="3">
        <f t="shared" si="0"/>
        <v>168.84</v>
      </c>
      <c r="G44" s="2" t="s">
        <v>85</v>
      </c>
      <c r="H44" s="8" t="s">
        <v>7</v>
      </c>
      <c r="I44" s="11"/>
      <c r="J44" s="18">
        <f t="shared" si="9"/>
        <v>1</v>
      </c>
      <c r="K44" s="18">
        <f t="shared" si="10"/>
        <v>0</v>
      </c>
      <c r="L44" s="24">
        <f t="shared" si="7"/>
        <v>168.84</v>
      </c>
      <c r="M44" s="20">
        <f t="shared" si="8"/>
        <v>0</v>
      </c>
    </row>
    <row r="45" spans="1:15" s="5" customFormat="1" ht="40" customHeight="1" x14ac:dyDescent="0.15">
      <c r="A45" s="8" t="s">
        <v>22</v>
      </c>
      <c r="B45" s="9" t="s">
        <v>97</v>
      </c>
      <c r="C45" s="6" t="s">
        <v>98</v>
      </c>
      <c r="D45" s="13">
        <v>1</v>
      </c>
      <c r="E45" s="3">
        <v>25.83</v>
      </c>
      <c r="F45" s="3">
        <f t="shared" si="0"/>
        <v>25.83</v>
      </c>
      <c r="G45" s="2" t="s">
        <v>85</v>
      </c>
      <c r="H45" s="8" t="s">
        <v>7</v>
      </c>
      <c r="I45" s="11"/>
      <c r="J45" s="18">
        <f t="shared" si="9"/>
        <v>1</v>
      </c>
      <c r="K45" s="18">
        <f t="shared" si="10"/>
        <v>0</v>
      </c>
      <c r="L45" s="24">
        <f t="shared" si="7"/>
        <v>25.83</v>
      </c>
      <c r="M45" s="20">
        <f t="shared" si="8"/>
        <v>0</v>
      </c>
    </row>
    <row r="46" spans="1:15" s="5" customFormat="1" ht="40" customHeight="1" x14ac:dyDescent="0.15">
      <c r="A46" s="8" t="s">
        <v>22</v>
      </c>
      <c r="B46" s="9" t="s">
        <v>99</v>
      </c>
      <c r="C46" s="6" t="s">
        <v>100</v>
      </c>
      <c r="D46" s="13">
        <v>8</v>
      </c>
      <c r="E46" s="3">
        <v>2.95</v>
      </c>
      <c r="F46" s="3">
        <f t="shared" si="0"/>
        <v>23.6</v>
      </c>
      <c r="G46" s="2" t="s">
        <v>85</v>
      </c>
      <c r="H46" s="8" t="s">
        <v>7</v>
      </c>
      <c r="I46" s="8"/>
      <c r="J46" s="18">
        <f t="shared" si="9"/>
        <v>8</v>
      </c>
      <c r="K46" s="18">
        <f t="shared" si="10"/>
        <v>0</v>
      </c>
      <c r="L46" s="24">
        <f t="shared" si="7"/>
        <v>23.6</v>
      </c>
      <c r="M46" s="20">
        <f t="shared" si="8"/>
        <v>0</v>
      </c>
    </row>
    <row r="47" spans="1:15" s="5" customFormat="1" ht="40" customHeight="1" x14ac:dyDescent="0.15">
      <c r="A47" s="8" t="s">
        <v>22</v>
      </c>
      <c r="B47" s="9" t="s">
        <v>101</v>
      </c>
      <c r="C47" s="6" t="s">
        <v>102</v>
      </c>
      <c r="D47" s="13">
        <v>1</v>
      </c>
      <c r="E47" s="3">
        <v>208.44</v>
      </c>
      <c r="F47" s="3">
        <f t="shared" si="0"/>
        <v>208.44</v>
      </c>
      <c r="G47" s="2" t="s">
        <v>85</v>
      </c>
      <c r="H47" s="8" t="s">
        <v>7</v>
      </c>
      <c r="I47" s="11"/>
      <c r="J47" s="18">
        <f t="shared" si="9"/>
        <v>1</v>
      </c>
      <c r="K47" s="18">
        <f t="shared" si="10"/>
        <v>0</v>
      </c>
      <c r="L47" s="24">
        <f t="shared" si="7"/>
        <v>208.44</v>
      </c>
      <c r="M47" s="20">
        <f t="shared" si="8"/>
        <v>0</v>
      </c>
    </row>
    <row r="48" spans="1:15" s="5" customFormat="1" ht="40" customHeight="1" x14ac:dyDescent="0.15">
      <c r="A48" s="8" t="s">
        <v>22</v>
      </c>
      <c r="B48" s="9" t="s">
        <v>103</v>
      </c>
      <c r="C48" s="6" t="s">
        <v>104</v>
      </c>
      <c r="D48" s="13">
        <v>1</v>
      </c>
      <c r="E48" s="3">
        <v>17.850000000000001</v>
      </c>
      <c r="F48" s="3">
        <f t="shared" si="0"/>
        <v>17.850000000000001</v>
      </c>
      <c r="G48" s="2" t="s">
        <v>85</v>
      </c>
      <c r="H48" s="8" t="s">
        <v>7</v>
      </c>
      <c r="I48" s="11"/>
      <c r="J48" s="18">
        <f t="shared" si="9"/>
        <v>1</v>
      </c>
      <c r="K48" s="18">
        <f t="shared" si="10"/>
        <v>0</v>
      </c>
      <c r="L48" s="24">
        <f t="shared" si="7"/>
        <v>17.850000000000001</v>
      </c>
      <c r="M48" s="20">
        <f t="shared" si="8"/>
        <v>0</v>
      </c>
    </row>
    <row r="49" spans="1:13" s="5" customFormat="1" ht="40" customHeight="1" x14ac:dyDescent="0.15">
      <c r="A49" s="8" t="s">
        <v>22</v>
      </c>
      <c r="B49" s="28" t="s">
        <v>105</v>
      </c>
      <c r="C49" s="6" t="s">
        <v>106</v>
      </c>
      <c r="D49" s="13">
        <v>1</v>
      </c>
      <c r="E49" s="3">
        <v>25</v>
      </c>
      <c r="F49" s="3">
        <f t="shared" si="0"/>
        <v>25</v>
      </c>
      <c r="G49" s="2" t="s">
        <v>85</v>
      </c>
      <c r="H49" s="8" t="s">
        <v>7</v>
      </c>
      <c r="I49" s="11"/>
      <c r="J49" s="18">
        <f t="shared" si="9"/>
        <v>1</v>
      </c>
      <c r="K49" s="18">
        <f t="shared" si="10"/>
        <v>0</v>
      </c>
      <c r="L49" s="24">
        <f t="shared" si="7"/>
        <v>25</v>
      </c>
      <c r="M49" s="20">
        <f t="shared" si="8"/>
        <v>0</v>
      </c>
    </row>
    <row r="50" spans="1:13" s="5" customFormat="1" ht="40" customHeight="1" x14ac:dyDescent="0.15">
      <c r="A50" s="8" t="s">
        <v>22</v>
      </c>
      <c r="B50" s="9" t="s">
        <v>107</v>
      </c>
      <c r="C50" s="6" t="s">
        <v>108</v>
      </c>
      <c r="D50" s="13">
        <v>2</v>
      </c>
      <c r="E50" s="3">
        <v>27.37</v>
      </c>
      <c r="F50" s="3">
        <f t="shared" si="0"/>
        <v>54.74</v>
      </c>
      <c r="G50" s="2" t="s">
        <v>85</v>
      </c>
      <c r="H50" s="8" t="s">
        <v>73</v>
      </c>
      <c r="I50" s="8" t="s">
        <v>8</v>
      </c>
      <c r="J50" s="18">
        <f t="shared" si="9"/>
        <v>0</v>
      </c>
      <c r="K50" s="18">
        <f t="shared" si="10"/>
        <v>2</v>
      </c>
      <c r="L50" s="24">
        <f t="shared" si="7"/>
        <v>0</v>
      </c>
      <c r="M50" s="20">
        <f t="shared" si="8"/>
        <v>54.74</v>
      </c>
    </row>
    <row r="51" spans="1:13" s="5" customFormat="1" ht="40" customHeight="1" x14ac:dyDescent="0.15">
      <c r="A51" s="8" t="s">
        <v>22</v>
      </c>
      <c r="B51" s="9" t="s">
        <v>109</v>
      </c>
      <c r="C51" s="6" t="s">
        <v>110</v>
      </c>
      <c r="D51" s="13">
        <v>1</v>
      </c>
      <c r="E51" s="3">
        <v>110.55</v>
      </c>
      <c r="F51" s="3">
        <f t="shared" si="0"/>
        <v>110.55</v>
      </c>
      <c r="G51" s="2" t="s">
        <v>85</v>
      </c>
      <c r="H51" s="8" t="s">
        <v>7</v>
      </c>
      <c r="I51" s="11"/>
      <c r="J51" s="18">
        <f t="shared" si="9"/>
        <v>1</v>
      </c>
      <c r="K51" s="18">
        <f t="shared" si="10"/>
        <v>0</v>
      </c>
      <c r="L51" s="24">
        <f t="shared" si="7"/>
        <v>110.55</v>
      </c>
      <c r="M51" s="20">
        <f t="shared" si="8"/>
        <v>0</v>
      </c>
    </row>
    <row r="52" spans="1:13" s="5" customFormat="1" ht="40" customHeight="1" x14ac:dyDescent="0.15">
      <c r="A52" s="8" t="s">
        <v>22</v>
      </c>
      <c r="B52" s="9" t="s">
        <v>111</v>
      </c>
      <c r="C52" s="6" t="s">
        <v>112</v>
      </c>
      <c r="D52" s="13">
        <v>1</v>
      </c>
      <c r="E52" s="3">
        <v>73.08</v>
      </c>
      <c r="F52" s="3">
        <f t="shared" si="0"/>
        <v>73.08</v>
      </c>
      <c r="G52" s="2" t="s">
        <v>85</v>
      </c>
      <c r="H52" s="8" t="s">
        <v>7</v>
      </c>
      <c r="I52" s="11"/>
      <c r="J52" s="18">
        <f t="shared" si="9"/>
        <v>1</v>
      </c>
      <c r="K52" s="18">
        <f t="shared" si="10"/>
        <v>0</v>
      </c>
      <c r="L52" s="24">
        <f t="shared" si="7"/>
        <v>73.08</v>
      </c>
      <c r="M52" s="20">
        <f t="shared" si="8"/>
        <v>0</v>
      </c>
    </row>
    <row r="53" spans="1:13" s="5" customFormat="1" ht="40" customHeight="1" x14ac:dyDescent="0.15">
      <c r="A53" s="8" t="s">
        <v>22</v>
      </c>
      <c r="B53" s="9" t="s">
        <v>113</v>
      </c>
      <c r="C53" s="6" t="s">
        <v>114</v>
      </c>
      <c r="D53" s="13">
        <v>1</v>
      </c>
      <c r="E53" s="3">
        <v>91.34</v>
      </c>
      <c r="F53" s="3">
        <f t="shared" si="0"/>
        <v>91.34</v>
      </c>
      <c r="G53" s="2" t="s">
        <v>85</v>
      </c>
      <c r="H53" s="8" t="s">
        <v>7</v>
      </c>
      <c r="I53" s="11"/>
      <c r="J53" s="18">
        <f t="shared" si="9"/>
        <v>1</v>
      </c>
      <c r="K53" s="18">
        <f t="shared" si="10"/>
        <v>0</v>
      </c>
      <c r="L53" s="24">
        <f t="shared" si="7"/>
        <v>91.34</v>
      </c>
      <c r="M53" s="20">
        <f t="shared" si="8"/>
        <v>0</v>
      </c>
    </row>
    <row r="54" spans="1:13" s="5" customFormat="1" ht="40" customHeight="1" x14ac:dyDescent="0.15">
      <c r="A54" s="8" t="s">
        <v>25</v>
      </c>
      <c r="B54" s="9" t="s">
        <v>115</v>
      </c>
      <c r="C54" s="6" t="s">
        <v>116</v>
      </c>
      <c r="D54" s="13">
        <v>2</v>
      </c>
      <c r="E54" s="3">
        <v>14.53</v>
      </c>
      <c r="F54" s="3">
        <f t="shared" si="0"/>
        <v>29.06</v>
      </c>
      <c r="G54" s="2" t="s">
        <v>85</v>
      </c>
      <c r="H54" s="8" t="s">
        <v>7</v>
      </c>
      <c r="I54" s="11"/>
      <c r="J54" s="18">
        <f t="shared" si="9"/>
        <v>2</v>
      </c>
      <c r="K54" s="18">
        <f t="shared" si="10"/>
        <v>0</v>
      </c>
      <c r="L54" s="24">
        <f t="shared" si="7"/>
        <v>29.06</v>
      </c>
      <c r="M54" s="20">
        <f t="shared" si="8"/>
        <v>0</v>
      </c>
    </row>
    <row r="55" spans="1:13" s="5" customFormat="1" ht="40" customHeight="1" x14ac:dyDescent="0.15">
      <c r="A55" s="8" t="s">
        <v>25</v>
      </c>
      <c r="B55" s="9" t="s">
        <v>117</v>
      </c>
      <c r="C55" s="6" t="s">
        <v>118</v>
      </c>
      <c r="D55" s="13">
        <v>2</v>
      </c>
      <c r="E55" s="3">
        <v>11.61</v>
      </c>
      <c r="F55" s="3">
        <f t="shared" si="0"/>
        <v>23.22</v>
      </c>
      <c r="G55" s="2" t="s">
        <v>85</v>
      </c>
      <c r="H55" s="8" t="s">
        <v>7</v>
      </c>
      <c r="I55" s="11"/>
      <c r="J55" s="18">
        <f t="shared" si="9"/>
        <v>2</v>
      </c>
      <c r="K55" s="18">
        <f t="shared" si="10"/>
        <v>0</v>
      </c>
      <c r="L55" s="24">
        <f t="shared" si="7"/>
        <v>23.22</v>
      </c>
      <c r="M55" s="20">
        <f t="shared" si="8"/>
        <v>0</v>
      </c>
    </row>
    <row r="56" spans="1:13" s="5" customFormat="1" ht="40" customHeight="1" x14ac:dyDescent="0.15">
      <c r="A56" s="8" t="s">
        <v>74</v>
      </c>
      <c r="B56" s="9" t="s">
        <v>119</v>
      </c>
      <c r="C56" s="6" t="s">
        <v>120</v>
      </c>
      <c r="D56" s="13">
        <v>2</v>
      </c>
      <c r="E56" s="3">
        <v>139.75</v>
      </c>
      <c r="F56" s="3">
        <f t="shared" si="0"/>
        <v>279.5</v>
      </c>
      <c r="G56" s="2" t="s">
        <v>85</v>
      </c>
      <c r="H56" s="8" t="s">
        <v>7</v>
      </c>
      <c r="I56" s="11" t="s">
        <v>8</v>
      </c>
      <c r="J56" s="18">
        <v>1</v>
      </c>
      <c r="K56" s="18">
        <v>1</v>
      </c>
      <c r="L56" s="24">
        <f t="shared" si="7"/>
        <v>139.75</v>
      </c>
      <c r="M56" s="20">
        <f t="shared" si="8"/>
        <v>139.75</v>
      </c>
    </row>
    <row r="57" spans="1:13" s="5" customFormat="1" ht="40" customHeight="1" x14ac:dyDescent="0.15">
      <c r="A57" s="8" t="s">
        <v>74</v>
      </c>
      <c r="B57" s="9" t="s">
        <v>121</v>
      </c>
      <c r="C57" s="6" t="s">
        <v>122</v>
      </c>
      <c r="D57" s="13">
        <v>4</v>
      </c>
      <c r="E57" s="3">
        <v>73.260000000000005</v>
      </c>
      <c r="F57" s="3">
        <f t="shared" si="0"/>
        <v>293.04000000000002</v>
      </c>
      <c r="G57" s="2" t="s">
        <v>85</v>
      </c>
      <c r="H57" s="8" t="s">
        <v>73</v>
      </c>
      <c r="I57" s="8" t="s">
        <v>8</v>
      </c>
      <c r="J57" s="18">
        <f t="shared" ref="J57:J84" si="11">IF(H57="DA",D57,0)</f>
        <v>0</v>
      </c>
      <c r="K57" s="18">
        <f t="shared" ref="K57:K80" si="12">IF(I57="DI",D57,0)</f>
        <v>4</v>
      </c>
      <c r="L57" s="24">
        <f t="shared" si="7"/>
        <v>0</v>
      </c>
      <c r="M57" s="20">
        <f t="shared" si="8"/>
        <v>293.04000000000002</v>
      </c>
    </row>
    <row r="58" spans="1:13" s="5" customFormat="1" ht="40" customHeight="1" x14ac:dyDescent="0.15">
      <c r="A58" s="8" t="s">
        <v>74</v>
      </c>
      <c r="B58" s="9" t="s">
        <v>123</v>
      </c>
      <c r="C58" s="6" t="s">
        <v>124</v>
      </c>
      <c r="D58" s="13">
        <v>1</v>
      </c>
      <c r="E58" s="3">
        <v>119.02</v>
      </c>
      <c r="F58" s="3">
        <f t="shared" si="0"/>
        <v>119.02</v>
      </c>
      <c r="G58" s="2" t="s">
        <v>85</v>
      </c>
      <c r="H58" s="8" t="s">
        <v>7</v>
      </c>
      <c r="I58" s="11"/>
      <c r="J58" s="18">
        <f t="shared" si="11"/>
        <v>1</v>
      </c>
      <c r="K58" s="18">
        <f t="shared" si="12"/>
        <v>0</v>
      </c>
      <c r="L58" s="24">
        <f t="shared" si="7"/>
        <v>119.02</v>
      </c>
      <c r="M58" s="20">
        <f t="shared" si="8"/>
        <v>0</v>
      </c>
    </row>
    <row r="59" spans="1:13" s="5" customFormat="1" ht="40" customHeight="1" x14ac:dyDescent="0.15">
      <c r="A59" s="8" t="s">
        <v>74</v>
      </c>
      <c r="B59" s="9" t="s">
        <v>125</v>
      </c>
      <c r="C59" s="6" t="s">
        <v>126</v>
      </c>
      <c r="D59" s="13">
        <v>1</v>
      </c>
      <c r="E59" s="3">
        <v>119.96</v>
      </c>
      <c r="F59" s="3">
        <f t="shared" si="0"/>
        <v>119.96</v>
      </c>
      <c r="G59" s="2" t="s">
        <v>85</v>
      </c>
      <c r="H59" s="8"/>
      <c r="I59" s="11" t="s">
        <v>8</v>
      </c>
      <c r="J59" s="18">
        <f t="shared" si="11"/>
        <v>0</v>
      </c>
      <c r="K59" s="18">
        <f t="shared" si="12"/>
        <v>1</v>
      </c>
      <c r="L59" s="24">
        <f t="shared" si="7"/>
        <v>0</v>
      </c>
      <c r="M59" s="20">
        <f t="shared" si="8"/>
        <v>119.96</v>
      </c>
    </row>
    <row r="60" spans="1:13" s="5" customFormat="1" ht="40" customHeight="1" x14ac:dyDescent="0.15">
      <c r="A60" s="8" t="s">
        <v>74</v>
      </c>
      <c r="B60" s="9" t="s">
        <v>127</v>
      </c>
      <c r="C60" s="6" t="s">
        <v>128</v>
      </c>
      <c r="D60" s="13">
        <v>1</v>
      </c>
      <c r="E60" s="3">
        <v>115.47</v>
      </c>
      <c r="F60" s="3">
        <f t="shared" si="0"/>
        <v>115.47</v>
      </c>
      <c r="G60" s="2" t="s">
        <v>85</v>
      </c>
      <c r="H60" s="8" t="s">
        <v>7</v>
      </c>
      <c r="I60" s="8"/>
      <c r="J60" s="18">
        <f t="shared" si="11"/>
        <v>1</v>
      </c>
      <c r="K60" s="18">
        <f t="shared" si="12"/>
        <v>0</v>
      </c>
      <c r="L60" s="24">
        <f t="shared" si="7"/>
        <v>115.47</v>
      </c>
      <c r="M60" s="20">
        <f t="shared" si="8"/>
        <v>0</v>
      </c>
    </row>
    <row r="61" spans="1:13" s="5" customFormat="1" ht="40" customHeight="1" x14ac:dyDescent="0.15">
      <c r="A61" s="8" t="s">
        <v>74</v>
      </c>
      <c r="B61" s="9" t="s">
        <v>129</v>
      </c>
      <c r="C61" s="6" t="s">
        <v>130</v>
      </c>
      <c r="D61" s="13">
        <v>1</v>
      </c>
      <c r="E61" s="3">
        <v>80.83</v>
      </c>
      <c r="F61" s="3">
        <f t="shared" si="0"/>
        <v>80.83</v>
      </c>
      <c r="G61" s="2" t="s">
        <v>85</v>
      </c>
      <c r="H61" s="8" t="s">
        <v>7</v>
      </c>
      <c r="I61" s="11"/>
      <c r="J61" s="18">
        <f t="shared" si="11"/>
        <v>1</v>
      </c>
      <c r="K61" s="18">
        <f t="shared" si="12"/>
        <v>0</v>
      </c>
      <c r="L61" s="24">
        <f t="shared" si="7"/>
        <v>80.83</v>
      </c>
      <c r="M61" s="20">
        <f t="shared" si="8"/>
        <v>0</v>
      </c>
    </row>
    <row r="62" spans="1:13" s="5" customFormat="1" ht="40" customHeight="1" x14ac:dyDescent="0.15">
      <c r="A62" s="8" t="s">
        <v>74</v>
      </c>
      <c r="B62" s="9" t="s">
        <v>131</v>
      </c>
      <c r="C62" s="6" t="s">
        <v>132</v>
      </c>
      <c r="D62" s="13">
        <v>4</v>
      </c>
      <c r="E62" s="3">
        <v>11.11</v>
      </c>
      <c r="F62" s="3">
        <f t="shared" si="0"/>
        <v>44.44</v>
      </c>
      <c r="G62" s="2" t="s">
        <v>85</v>
      </c>
      <c r="H62" s="8" t="s">
        <v>73</v>
      </c>
      <c r="I62" s="11" t="s">
        <v>8</v>
      </c>
      <c r="J62" s="18">
        <f t="shared" si="11"/>
        <v>0</v>
      </c>
      <c r="K62" s="18">
        <f t="shared" si="12"/>
        <v>4</v>
      </c>
      <c r="L62" s="24">
        <f t="shared" si="7"/>
        <v>0</v>
      </c>
      <c r="M62" s="20">
        <f t="shared" si="8"/>
        <v>44.44</v>
      </c>
    </row>
    <row r="63" spans="1:13" s="5" customFormat="1" ht="40" customHeight="1" x14ac:dyDescent="0.15">
      <c r="A63" s="8" t="s">
        <v>74</v>
      </c>
      <c r="B63" s="9" t="s">
        <v>133</v>
      </c>
      <c r="C63" s="6" t="s">
        <v>134</v>
      </c>
      <c r="D63" s="13">
        <v>2</v>
      </c>
      <c r="E63" s="3">
        <v>18.600000000000001</v>
      </c>
      <c r="F63" s="3">
        <f t="shared" si="0"/>
        <v>37.200000000000003</v>
      </c>
      <c r="G63" s="2" t="s">
        <v>85</v>
      </c>
      <c r="H63" s="8" t="s">
        <v>73</v>
      </c>
      <c r="I63" s="11" t="s">
        <v>8</v>
      </c>
      <c r="J63" s="18">
        <f t="shared" si="11"/>
        <v>0</v>
      </c>
      <c r="K63" s="18">
        <f t="shared" si="12"/>
        <v>2</v>
      </c>
      <c r="L63" s="24">
        <f t="shared" si="7"/>
        <v>0</v>
      </c>
      <c r="M63" s="20">
        <f t="shared" si="8"/>
        <v>37.200000000000003</v>
      </c>
    </row>
    <row r="64" spans="1:13" s="5" customFormat="1" ht="40" customHeight="1" x14ac:dyDescent="0.15">
      <c r="A64" s="8" t="s">
        <v>135</v>
      </c>
      <c r="B64" s="9" t="s">
        <v>136</v>
      </c>
      <c r="C64" s="6" t="s">
        <v>137</v>
      </c>
      <c r="D64" s="13">
        <v>1</v>
      </c>
      <c r="E64" s="3">
        <v>62.72</v>
      </c>
      <c r="F64" s="3">
        <f t="shared" si="0"/>
        <v>62.72</v>
      </c>
      <c r="G64" s="2" t="s">
        <v>85</v>
      </c>
      <c r="H64" s="8" t="s">
        <v>7</v>
      </c>
      <c r="I64" s="11"/>
      <c r="J64" s="18">
        <f t="shared" si="11"/>
        <v>1</v>
      </c>
      <c r="K64" s="18">
        <f t="shared" si="12"/>
        <v>0</v>
      </c>
      <c r="L64" s="24">
        <f t="shared" si="7"/>
        <v>62.72</v>
      </c>
      <c r="M64" s="20">
        <f t="shared" si="8"/>
        <v>0</v>
      </c>
    </row>
    <row r="65" spans="1:13" s="5" customFormat="1" ht="40" customHeight="1" x14ac:dyDescent="0.15">
      <c r="A65" s="8" t="s">
        <v>135</v>
      </c>
      <c r="B65" s="9" t="s">
        <v>138</v>
      </c>
      <c r="C65" s="6" t="s">
        <v>139</v>
      </c>
      <c r="D65" s="13">
        <v>1</v>
      </c>
      <c r="E65" s="3">
        <v>164.48</v>
      </c>
      <c r="F65" s="3">
        <f t="shared" si="0"/>
        <v>164.48</v>
      </c>
      <c r="G65" s="2" t="s">
        <v>85</v>
      </c>
      <c r="H65" s="8" t="s">
        <v>7</v>
      </c>
      <c r="I65" s="11"/>
      <c r="J65" s="18">
        <f t="shared" si="11"/>
        <v>1</v>
      </c>
      <c r="K65" s="18">
        <f t="shared" si="12"/>
        <v>0</v>
      </c>
      <c r="L65" s="24">
        <f t="shared" si="7"/>
        <v>164.48</v>
      </c>
      <c r="M65" s="20">
        <f t="shared" si="8"/>
        <v>0</v>
      </c>
    </row>
    <row r="66" spans="1:13" s="5" customFormat="1" ht="40" customHeight="1" x14ac:dyDescent="0.15">
      <c r="A66" s="8" t="s">
        <v>135</v>
      </c>
      <c r="B66" s="9" t="s">
        <v>140</v>
      </c>
      <c r="C66" s="6" t="s">
        <v>141</v>
      </c>
      <c r="D66" s="13">
        <v>1</v>
      </c>
      <c r="E66" s="3">
        <v>122.93</v>
      </c>
      <c r="F66" s="3">
        <f t="shared" ref="F66:F129" si="13">D66*E66</f>
        <v>122.93</v>
      </c>
      <c r="G66" s="2" t="s">
        <v>85</v>
      </c>
      <c r="H66" s="8" t="s">
        <v>7</v>
      </c>
      <c r="I66" s="11"/>
      <c r="J66" s="18">
        <f t="shared" si="11"/>
        <v>1</v>
      </c>
      <c r="K66" s="18">
        <f t="shared" si="12"/>
        <v>0</v>
      </c>
      <c r="L66" s="24">
        <f t="shared" ref="L66:L83" si="14">J66*E66</f>
        <v>122.93</v>
      </c>
      <c r="M66" s="20">
        <f t="shared" ref="M66:M77" si="15">K66*E66</f>
        <v>0</v>
      </c>
    </row>
    <row r="67" spans="1:13" s="5" customFormat="1" ht="40" customHeight="1" x14ac:dyDescent="0.15">
      <c r="A67" s="8" t="s">
        <v>54</v>
      </c>
      <c r="B67" s="9" t="s">
        <v>142</v>
      </c>
      <c r="C67" s="6" t="s">
        <v>143</v>
      </c>
      <c r="D67" s="13">
        <v>2</v>
      </c>
      <c r="E67" s="3">
        <v>4.03</v>
      </c>
      <c r="F67" s="3">
        <f t="shared" si="13"/>
        <v>8.06</v>
      </c>
      <c r="G67" s="2" t="s">
        <v>85</v>
      </c>
      <c r="H67" s="8" t="s">
        <v>7</v>
      </c>
      <c r="I67" s="11"/>
      <c r="J67" s="18">
        <f t="shared" si="11"/>
        <v>2</v>
      </c>
      <c r="K67" s="18">
        <f t="shared" si="12"/>
        <v>0</v>
      </c>
      <c r="L67" s="24">
        <f t="shared" si="14"/>
        <v>8.06</v>
      </c>
      <c r="M67" s="20">
        <f t="shared" si="15"/>
        <v>0</v>
      </c>
    </row>
    <row r="68" spans="1:13" s="5" customFormat="1" ht="40" customHeight="1" x14ac:dyDescent="0.15">
      <c r="A68" s="8" t="s">
        <v>54</v>
      </c>
      <c r="B68" s="9" t="s">
        <v>144</v>
      </c>
      <c r="C68" s="6" t="s">
        <v>145</v>
      </c>
      <c r="D68" s="13">
        <v>1</v>
      </c>
      <c r="E68" s="3">
        <v>324.10000000000002</v>
      </c>
      <c r="F68" s="3">
        <f t="shared" si="13"/>
        <v>324.10000000000002</v>
      </c>
      <c r="G68" s="2" t="s">
        <v>85</v>
      </c>
      <c r="H68" s="8" t="s">
        <v>7</v>
      </c>
      <c r="I68" s="8"/>
      <c r="J68" s="18">
        <f t="shared" si="11"/>
        <v>1</v>
      </c>
      <c r="K68" s="18">
        <f t="shared" si="12"/>
        <v>0</v>
      </c>
      <c r="L68" s="24">
        <f t="shared" si="14"/>
        <v>324.10000000000002</v>
      </c>
      <c r="M68" s="20">
        <f t="shared" si="15"/>
        <v>0</v>
      </c>
    </row>
    <row r="69" spans="1:13" s="5" customFormat="1" ht="40" customHeight="1" x14ac:dyDescent="0.15">
      <c r="A69" s="8" t="s">
        <v>77</v>
      </c>
      <c r="B69" s="9" t="s">
        <v>146</v>
      </c>
      <c r="C69" s="6" t="s">
        <v>147</v>
      </c>
      <c r="D69" s="13">
        <v>1</v>
      </c>
      <c r="E69" s="3">
        <v>137.96</v>
      </c>
      <c r="F69" s="3">
        <f t="shared" si="13"/>
        <v>137.96</v>
      </c>
      <c r="G69" s="2" t="s">
        <v>85</v>
      </c>
      <c r="H69" s="8" t="s">
        <v>7</v>
      </c>
      <c r="I69" s="11"/>
      <c r="J69" s="18">
        <f t="shared" si="11"/>
        <v>1</v>
      </c>
      <c r="K69" s="18">
        <f t="shared" si="12"/>
        <v>0</v>
      </c>
      <c r="L69" s="24">
        <f t="shared" si="14"/>
        <v>137.96</v>
      </c>
      <c r="M69" s="20">
        <f t="shared" si="15"/>
        <v>0</v>
      </c>
    </row>
    <row r="70" spans="1:13" s="5" customFormat="1" ht="40" customHeight="1" x14ac:dyDescent="0.15">
      <c r="A70" s="8" t="s">
        <v>77</v>
      </c>
      <c r="B70" s="9" t="s">
        <v>148</v>
      </c>
      <c r="C70" s="6" t="s">
        <v>149</v>
      </c>
      <c r="D70" s="13">
        <v>1</v>
      </c>
      <c r="E70" s="3">
        <v>182.36</v>
      </c>
      <c r="F70" s="3">
        <f t="shared" si="13"/>
        <v>182.36</v>
      </c>
      <c r="G70" s="2" t="s">
        <v>85</v>
      </c>
      <c r="H70" s="8" t="s">
        <v>7</v>
      </c>
      <c r="I70" s="8"/>
      <c r="J70" s="18">
        <f t="shared" si="11"/>
        <v>1</v>
      </c>
      <c r="K70" s="18">
        <f t="shared" si="12"/>
        <v>0</v>
      </c>
      <c r="L70" s="24">
        <f t="shared" si="14"/>
        <v>182.36</v>
      </c>
      <c r="M70" s="20">
        <f t="shared" si="15"/>
        <v>0</v>
      </c>
    </row>
    <row r="71" spans="1:13" s="5" customFormat="1" ht="40" customHeight="1" x14ac:dyDescent="0.15">
      <c r="A71" s="8" t="s">
        <v>77</v>
      </c>
      <c r="B71" s="9" t="s">
        <v>150</v>
      </c>
      <c r="C71" s="6" t="s">
        <v>151</v>
      </c>
      <c r="D71" s="13">
        <v>1</v>
      </c>
      <c r="E71" s="3">
        <v>132.16999999999999</v>
      </c>
      <c r="F71" s="3">
        <f t="shared" si="13"/>
        <v>132.16999999999999</v>
      </c>
      <c r="G71" s="2" t="s">
        <v>85</v>
      </c>
      <c r="H71" s="8" t="s">
        <v>7</v>
      </c>
      <c r="I71" s="11"/>
      <c r="J71" s="18">
        <f t="shared" si="11"/>
        <v>1</v>
      </c>
      <c r="K71" s="18">
        <f t="shared" si="12"/>
        <v>0</v>
      </c>
      <c r="L71" s="24">
        <f t="shared" si="14"/>
        <v>132.16999999999999</v>
      </c>
      <c r="M71" s="20">
        <f t="shared" si="15"/>
        <v>0</v>
      </c>
    </row>
    <row r="72" spans="1:13" s="5" customFormat="1" ht="40" customHeight="1" x14ac:dyDescent="0.15">
      <c r="A72" s="8" t="s">
        <v>77</v>
      </c>
      <c r="B72" s="9" t="s">
        <v>152</v>
      </c>
      <c r="C72" s="6" t="s">
        <v>153</v>
      </c>
      <c r="D72" s="13">
        <v>1</v>
      </c>
      <c r="E72" s="3">
        <v>72.95</v>
      </c>
      <c r="F72" s="3">
        <f t="shared" si="13"/>
        <v>72.95</v>
      </c>
      <c r="G72" s="2" t="s">
        <v>85</v>
      </c>
      <c r="H72" s="8" t="s">
        <v>7</v>
      </c>
      <c r="I72" s="11"/>
      <c r="J72" s="18">
        <f t="shared" si="11"/>
        <v>1</v>
      </c>
      <c r="K72" s="18">
        <f t="shared" si="12"/>
        <v>0</v>
      </c>
      <c r="L72" s="24">
        <f t="shared" si="14"/>
        <v>72.95</v>
      </c>
      <c r="M72" s="20">
        <f t="shared" si="15"/>
        <v>0</v>
      </c>
    </row>
    <row r="73" spans="1:13" s="5" customFormat="1" ht="40" customHeight="1" x14ac:dyDescent="0.15">
      <c r="A73" s="8" t="s">
        <v>154</v>
      </c>
      <c r="B73" s="9" t="s">
        <v>155</v>
      </c>
      <c r="C73" s="6" t="s">
        <v>156</v>
      </c>
      <c r="D73" s="13">
        <v>4</v>
      </c>
      <c r="E73" s="3">
        <v>1.61</v>
      </c>
      <c r="F73" s="3">
        <f t="shared" si="13"/>
        <v>6.44</v>
      </c>
      <c r="G73" s="2" t="s">
        <v>85</v>
      </c>
      <c r="H73" s="8"/>
      <c r="I73" s="8" t="s">
        <v>8</v>
      </c>
      <c r="J73" s="18">
        <f t="shared" si="11"/>
        <v>0</v>
      </c>
      <c r="K73" s="18">
        <f t="shared" si="12"/>
        <v>4</v>
      </c>
      <c r="L73" s="24">
        <f t="shared" si="14"/>
        <v>0</v>
      </c>
      <c r="M73" s="20">
        <f t="shared" si="15"/>
        <v>6.44</v>
      </c>
    </row>
    <row r="74" spans="1:13" s="5" customFormat="1" ht="40" customHeight="1" x14ac:dyDescent="0.15">
      <c r="A74" s="8" t="s">
        <v>154</v>
      </c>
      <c r="B74" s="9" t="s">
        <v>157</v>
      </c>
      <c r="C74" s="6" t="s">
        <v>158</v>
      </c>
      <c r="D74" s="13">
        <v>1</v>
      </c>
      <c r="E74" s="3">
        <v>20.67</v>
      </c>
      <c r="F74" s="3">
        <f t="shared" si="13"/>
        <v>20.67</v>
      </c>
      <c r="G74" s="2" t="s">
        <v>85</v>
      </c>
      <c r="H74" s="8" t="s">
        <v>7</v>
      </c>
      <c r="I74" s="11"/>
      <c r="J74" s="18">
        <f t="shared" si="11"/>
        <v>1</v>
      </c>
      <c r="K74" s="18">
        <f t="shared" si="12"/>
        <v>0</v>
      </c>
      <c r="L74" s="24">
        <f t="shared" si="14"/>
        <v>20.67</v>
      </c>
      <c r="M74" s="20">
        <f t="shared" si="15"/>
        <v>0</v>
      </c>
    </row>
    <row r="75" spans="1:13" s="5" customFormat="1" ht="40" customHeight="1" x14ac:dyDescent="0.15">
      <c r="A75" s="8" t="s">
        <v>159</v>
      </c>
      <c r="B75" s="9" t="s">
        <v>160</v>
      </c>
      <c r="C75" s="6" t="s">
        <v>161</v>
      </c>
      <c r="D75" s="13">
        <v>1</v>
      </c>
      <c r="E75" s="3">
        <v>17.850000000000001</v>
      </c>
      <c r="F75" s="3">
        <f t="shared" si="13"/>
        <v>17.850000000000001</v>
      </c>
      <c r="G75" s="2" t="s">
        <v>85</v>
      </c>
      <c r="H75" s="8" t="s">
        <v>7</v>
      </c>
      <c r="I75" s="11"/>
      <c r="J75" s="18">
        <f t="shared" si="11"/>
        <v>1</v>
      </c>
      <c r="K75" s="18">
        <f t="shared" si="12"/>
        <v>0</v>
      </c>
      <c r="L75" s="24">
        <f t="shared" si="14"/>
        <v>17.850000000000001</v>
      </c>
      <c r="M75" s="20">
        <f t="shared" si="15"/>
        <v>0</v>
      </c>
    </row>
    <row r="76" spans="1:13" s="5" customFormat="1" ht="40" customHeight="1" x14ac:dyDescent="0.15">
      <c r="A76" s="8" t="s">
        <v>159</v>
      </c>
      <c r="B76" s="9" t="s">
        <v>162</v>
      </c>
      <c r="C76" s="6" t="s">
        <v>163</v>
      </c>
      <c r="D76" s="13">
        <v>1</v>
      </c>
      <c r="E76" s="3">
        <v>113.51</v>
      </c>
      <c r="F76" s="3">
        <f t="shared" si="13"/>
        <v>113.51</v>
      </c>
      <c r="G76" s="2" t="s">
        <v>85</v>
      </c>
      <c r="H76" s="8" t="s">
        <v>7</v>
      </c>
      <c r="I76" s="11"/>
      <c r="J76" s="18">
        <f t="shared" si="11"/>
        <v>1</v>
      </c>
      <c r="K76" s="18">
        <f t="shared" si="12"/>
        <v>0</v>
      </c>
      <c r="L76" s="24">
        <f t="shared" si="14"/>
        <v>113.51</v>
      </c>
      <c r="M76" s="20">
        <f t="shared" si="15"/>
        <v>0</v>
      </c>
    </row>
    <row r="77" spans="1:13" s="5" customFormat="1" ht="40" customHeight="1" x14ac:dyDescent="0.15">
      <c r="A77" s="8" t="s">
        <v>159</v>
      </c>
      <c r="B77" s="9" t="s">
        <v>164</v>
      </c>
      <c r="C77" s="6" t="s">
        <v>165</v>
      </c>
      <c r="D77" s="13">
        <v>1</v>
      </c>
      <c r="E77" s="3">
        <v>79.650000000000006</v>
      </c>
      <c r="F77" s="3">
        <f t="shared" si="13"/>
        <v>79.650000000000006</v>
      </c>
      <c r="G77" s="2" t="s">
        <v>85</v>
      </c>
      <c r="H77" s="8" t="s">
        <v>7</v>
      </c>
      <c r="I77" s="11"/>
      <c r="J77" s="18">
        <f t="shared" si="11"/>
        <v>1</v>
      </c>
      <c r="K77" s="18">
        <f t="shared" si="12"/>
        <v>0</v>
      </c>
      <c r="L77" s="24">
        <f t="shared" si="14"/>
        <v>79.650000000000006</v>
      </c>
      <c r="M77" s="20">
        <f t="shared" si="15"/>
        <v>0</v>
      </c>
    </row>
    <row r="78" spans="1:13" s="5" customFormat="1" ht="40" customHeight="1" x14ac:dyDescent="0.15">
      <c r="A78" s="8" t="s">
        <v>166</v>
      </c>
      <c r="B78" s="9"/>
      <c r="C78" s="6" t="s">
        <v>167</v>
      </c>
      <c r="D78" s="13">
        <v>1</v>
      </c>
      <c r="E78" s="3">
        <v>875.52</v>
      </c>
      <c r="F78" s="3">
        <f t="shared" si="13"/>
        <v>875.52</v>
      </c>
      <c r="G78" s="2" t="s">
        <v>168</v>
      </c>
      <c r="H78" s="8" t="s">
        <v>7</v>
      </c>
      <c r="I78" s="11"/>
      <c r="J78" s="18">
        <f t="shared" si="11"/>
        <v>1</v>
      </c>
      <c r="K78" s="18">
        <f t="shared" si="12"/>
        <v>0</v>
      </c>
      <c r="L78" s="24">
        <f t="shared" si="14"/>
        <v>875.52</v>
      </c>
      <c r="M78" s="20">
        <v>0</v>
      </c>
    </row>
    <row r="79" spans="1:13" s="5" customFormat="1" ht="40" customHeight="1" x14ac:dyDescent="0.15">
      <c r="A79" s="8" t="s">
        <v>166</v>
      </c>
      <c r="B79" s="9"/>
      <c r="C79" s="6" t="s">
        <v>169</v>
      </c>
      <c r="D79" s="13">
        <v>1</v>
      </c>
      <c r="E79" s="3">
        <v>504.78</v>
      </c>
      <c r="F79" s="3">
        <f t="shared" si="13"/>
        <v>504.78</v>
      </c>
      <c r="G79" s="2" t="s">
        <v>168</v>
      </c>
      <c r="H79" s="8" t="s">
        <v>7</v>
      </c>
      <c r="I79" s="11"/>
      <c r="J79" s="18">
        <f t="shared" si="11"/>
        <v>1</v>
      </c>
      <c r="K79" s="18">
        <f t="shared" si="12"/>
        <v>0</v>
      </c>
      <c r="L79" s="24">
        <f t="shared" si="14"/>
        <v>504.78</v>
      </c>
      <c r="M79" s="20">
        <v>0</v>
      </c>
    </row>
    <row r="80" spans="1:13" s="5" customFormat="1" ht="40" customHeight="1" x14ac:dyDescent="0.15">
      <c r="A80" s="8" t="s">
        <v>166</v>
      </c>
      <c r="B80" s="9"/>
      <c r="C80" s="6" t="s">
        <v>170</v>
      </c>
      <c r="D80" s="13">
        <v>1</v>
      </c>
      <c r="E80" s="3">
        <v>114.07</v>
      </c>
      <c r="F80" s="3">
        <f t="shared" si="13"/>
        <v>114.07</v>
      </c>
      <c r="G80" s="2" t="s">
        <v>168</v>
      </c>
      <c r="H80" s="8" t="s">
        <v>7</v>
      </c>
      <c r="I80" s="11"/>
      <c r="J80" s="18">
        <f t="shared" si="11"/>
        <v>1</v>
      </c>
      <c r="K80" s="18">
        <f t="shared" si="12"/>
        <v>0</v>
      </c>
      <c r="L80" s="24">
        <f t="shared" si="14"/>
        <v>114.07</v>
      </c>
      <c r="M80" s="20">
        <v>0</v>
      </c>
    </row>
    <row r="81" spans="1:13" s="5" customFormat="1" ht="40" customHeight="1" x14ac:dyDescent="0.15">
      <c r="A81" s="8" t="s">
        <v>166</v>
      </c>
      <c r="B81" s="9"/>
      <c r="C81" s="6" t="s">
        <v>171</v>
      </c>
      <c r="D81" s="13">
        <v>1</v>
      </c>
      <c r="E81" s="3">
        <v>18.25</v>
      </c>
      <c r="F81" s="3">
        <f t="shared" si="13"/>
        <v>18.25</v>
      </c>
      <c r="G81" s="2" t="s">
        <v>168</v>
      </c>
      <c r="H81" s="8" t="s">
        <v>7</v>
      </c>
      <c r="I81" s="11"/>
      <c r="J81" s="18">
        <f t="shared" si="11"/>
        <v>1</v>
      </c>
      <c r="K81" s="18">
        <v>0</v>
      </c>
      <c r="L81" s="24">
        <f t="shared" si="14"/>
        <v>18.25</v>
      </c>
      <c r="M81" s="20">
        <v>0</v>
      </c>
    </row>
    <row r="82" spans="1:13" s="5" customFormat="1" ht="40" customHeight="1" x14ac:dyDescent="0.15">
      <c r="A82" s="8" t="s">
        <v>166</v>
      </c>
      <c r="B82" s="9"/>
      <c r="C82" s="6" t="s">
        <v>172</v>
      </c>
      <c r="D82" s="13">
        <v>1</v>
      </c>
      <c r="E82" s="3">
        <v>2.34</v>
      </c>
      <c r="F82" s="3">
        <f t="shared" si="13"/>
        <v>2.34</v>
      </c>
      <c r="G82" s="2" t="s">
        <v>168</v>
      </c>
      <c r="H82" s="8" t="s">
        <v>7</v>
      </c>
      <c r="I82" s="11"/>
      <c r="J82" s="18">
        <f t="shared" si="11"/>
        <v>1</v>
      </c>
      <c r="K82" s="18">
        <v>0</v>
      </c>
      <c r="L82" s="24">
        <f t="shared" si="14"/>
        <v>2.34</v>
      </c>
      <c r="M82" s="20">
        <v>0</v>
      </c>
    </row>
    <row r="83" spans="1:13" s="5" customFormat="1" ht="40" customHeight="1" x14ac:dyDescent="0.15">
      <c r="A83" s="8" t="s">
        <v>166</v>
      </c>
      <c r="B83" s="9"/>
      <c r="C83" s="6" t="s">
        <v>173</v>
      </c>
      <c r="D83" s="13">
        <v>2</v>
      </c>
      <c r="E83" s="3">
        <v>91.26</v>
      </c>
      <c r="F83" s="3">
        <f t="shared" si="13"/>
        <v>182.52</v>
      </c>
      <c r="G83" s="2" t="s">
        <v>168</v>
      </c>
      <c r="H83" s="8" t="s">
        <v>7</v>
      </c>
      <c r="I83" s="11"/>
      <c r="J83" s="18">
        <f t="shared" si="11"/>
        <v>2</v>
      </c>
      <c r="K83" s="18"/>
      <c r="L83" s="24">
        <f t="shared" si="14"/>
        <v>182.52</v>
      </c>
      <c r="M83" s="20">
        <v>0</v>
      </c>
    </row>
    <row r="84" spans="1:13" s="5" customFormat="1" ht="40" customHeight="1" x14ac:dyDescent="0.15">
      <c r="A84" s="8" t="s">
        <v>159</v>
      </c>
      <c r="B84" s="9"/>
      <c r="C84" s="6" t="s">
        <v>174</v>
      </c>
      <c r="D84" s="13">
        <v>1</v>
      </c>
      <c r="E84" s="3">
        <v>1736.21</v>
      </c>
      <c r="F84" s="3">
        <f t="shared" si="13"/>
        <v>1736.21</v>
      </c>
      <c r="G84" s="2" t="s">
        <v>175</v>
      </c>
      <c r="H84" s="8" t="s">
        <v>7</v>
      </c>
      <c r="I84" s="11"/>
      <c r="J84" s="18">
        <f t="shared" si="11"/>
        <v>1</v>
      </c>
      <c r="K84" s="18">
        <v>0</v>
      </c>
      <c r="L84" s="24">
        <v>1736.21</v>
      </c>
      <c r="M84" s="20">
        <v>0</v>
      </c>
    </row>
    <row r="85" spans="1:13" s="5" customFormat="1" ht="40" customHeight="1" x14ac:dyDescent="0.15">
      <c r="A85" s="8" t="s">
        <v>159</v>
      </c>
      <c r="B85" s="9"/>
      <c r="C85" s="6" t="s">
        <v>176</v>
      </c>
      <c r="D85" s="13">
        <v>1</v>
      </c>
      <c r="E85" s="3">
        <v>1437.33</v>
      </c>
      <c r="F85" s="3">
        <f t="shared" si="13"/>
        <v>1437.33</v>
      </c>
      <c r="G85" s="2" t="s">
        <v>175</v>
      </c>
      <c r="H85" s="8"/>
      <c r="I85" s="11" t="s">
        <v>8</v>
      </c>
      <c r="J85" s="18">
        <v>0</v>
      </c>
      <c r="K85" s="18">
        <v>1</v>
      </c>
      <c r="L85" s="24">
        <v>0</v>
      </c>
      <c r="M85" s="20">
        <v>1437.33</v>
      </c>
    </row>
    <row r="86" spans="1:13" s="5" customFormat="1" ht="40" customHeight="1" x14ac:dyDescent="0.15">
      <c r="A86" s="8" t="s">
        <v>166</v>
      </c>
      <c r="B86" s="9" t="s">
        <v>177</v>
      </c>
      <c r="C86" s="6" t="s">
        <v>178</v>
      </c>
      <c r="D86" s="13">
        <v>2</v>
      </c>
      <c r="E86" s="3">
        <v>7.02</v>
      </c>
      <c r="F86" s="3">
        <f t="shared" si="13"/>
        <v>14.04</v>
      </c>
      <c r="G86" s="2" t="s">
        <v>179</v>
      </c>
      <c r="H86" s="8" t="s">
        <v>7</v>
      </c>
      <c r="I86" s="8"/>
      <c r="J86" s="18">
        <f>IF(H86="DA",D86,0)</f>
        <v>2</v>
      </c>
      <c r="K86" s="18">
        <v>0</v>
      </c>
      <c r="L86" s="24">
        <f>J86*E86</f>
        <v>14.04</v>
      </c>
      <c r="M86" s="20">
        <f>K86*E86</f>
        <v>0</v>
      </c>
    </row>
    <row r="87" spans="1:13" s="5" customFormat="1" ht="40" customHeight="1" x14ac:dyDescent="0.15">
      <c r="A87" s="8" t="s">
        <v>166</v>
      </c>
      <c r="B87" s="9" t="s">
        <v>180</v>
      </c>
      <c r="C87" s="6" t="s">
        <v>181</v>
      </c>
      <c r="D87" s="13">
        <v>2</v>
      </c>
      <c r="E87" s="3">
        <v>47.11</v>
      </c>
      <c r="F87" s="3">
        <f t="shared" si="13"/>
        <v>94.22</v>
      </c>
      <c r="G87" s="2" t="s">
        <v>179</v>
      </c>
      <c r="H87" s="8" t="s">
        <v>7</v>
      </c>
      <c r="I87" s="11"/>
      <c r="J87" s="18">
        <v>2</v>
      </c>
      <c r="K87" s="18">
        <v>0</v>
      </c>
      <c r="L87" s="24">
        <v>94.22</v>
      </c>
      <c r="M87" s="20">
        <v>0</v>
      </c>
    </row>
    <row r="88" spans="1:13" s="5" customFormat="1" ht="40" customHeight="1" x14ac:dyDescent="0.15">
      <c r="A88" s="8" t="s">
        <v>166</v>
      </c>
      <c r="B88" s="9" t="s">
        <v>182</v>
      </c>
      <c r="C88" s="6" t="s">
        <v>183</v>
      </c>
      <c r="D88" s="13">
        <v>1</v>
      </c>
      <c r="E88" s="3">
        <v>77.05</v>
      </c>
      <c r="F88" s="3">
        <f t="shared" si="13"/>
        <v>77.05</v>
      </c>
      <c r="G88" s="2" t="s">
        <v>179</v>
      </c>
      <c r="H88" s="8" t="s">
        <v>7</v>
      </c>
      <c r="I88" s="11"/>
      <c r="J88" s="18">
        <v>1</v>
      </c>
      <c r="K88" s="18">
        <v>0</v>
      </c>
      <c r="L88" s="24">
        <v>77.05</v>
      </c>
      <c r="M88" s="20">
        <v>0</v>
      </c>
    </row>
    <row r="89" spans="1:13" s="5" customFormat="1" ht="40" customHeight="1" x14ac:dyDescent="0.15">
      <c r="A89" s="8" t="s">
        <v>166</v>
      </c>
      <c r="B89" s="9" t="s">
        <v>184</v>
      </c>
      <c r="C89" s="6" t="s">
        <v>185</v>
      </c>
      <c r="D89" s="13">
        <v>1</v>
      </c>
      <c r="E89" s="3">
        <v>28.44</v>
      </c>
      <c r="F89" s="3">
        <f t="shared" si="13"/>
        <v>28.44</v>
      </c>
      <c r="G89" s="2" t="s">
        <v>179</v>
      </c>
      <c r="H89" s="8" t="s">
        <v>7</v>
      </c>
      <c r="I89" s="11"/>
      <c r="J89" s="18">
        <v>1</v>
      </c>
      <c r="K89" s="18">
        <v>0</v>
      </c>
      <c r="L89" s="24">
        <v>28.44</v>
      </c>
      <c r="M89" s="20">
        <v>0</v>
      </c>
    </row>
    <row r="90" spans="1:13" s="5" customFormat="1" ht="40" customHeight="1" x14ac:dyDescent="0.15">
      <c r="A90" s="8" t="s">
        <v>166</v>
      </c>
      <c r="B90" s="9" t="s">
        <v>186</v>
      </c>
      <c r="C90" s="6" t="s">
        <v>187</v>
      </c>
      <c r="D90" s="13">
        <v>1</v>
      </c>
      <c r="E90" s="3">
        <v>8.4499999999999993</v>
      </c>
      <c r="F90" s="3">
        <f t="shared" si="13"/>
        <v>8.4499999999999993</v>
      </c>
      <c r="G90" s="2" t="s">
        <v>179</v>
      </c>
      <c r="H90" s="8" t="s">
        <v>7</v>
      </c>
      <c r="I90" s="11"/>
      <c r="J90" s="18">
        <v>1</v>
      </c>
      <c r="K90" s="18">
        <v>0</v>
      </c>
      <c r="L90" s="24">
        <v>8.4499999999999993</v>
      </c>
      <c r="M90" s="20">
        <v>0</v>
      </c>
    </row>
    <row r="91" spans="1:13" s="5" customFormat="1" ht="40" customHeight="1" x14ac:dyDescent="0.15">
      <c r="A91" s="8" t="s">
        <v>166</v>
      </c>
      <c r="B91" s="9" t="s">
        <v>188</v>
      </c>
      <c r="C91" s="6" t="s">
        <v>189</v>
      </c>
      <c r="D91" s="13">
        <v>1</v>
      </c>
      <c r="E91" s="3">
        <v>39.51</v>
      </c>
      <c r="F91" s="3">
        <f t="shared" si="13"/>
        <v>39.51</v>
      </c>
      <c r="G91" s="2" t="s">
        <v>179</v>
      </c>
      <c r="H91" s="8" t="s">
        <v>7</v>
      </c>
      <c r="I91" s="8"/>
      <c r="J91" s="18">
        <v>1</v>
      </c>
      <c r="K91" s="18">
        <v>0</v>
      </c>
      <c r="L91" s="24">
        <v>39.51</v>
      </c>
      <c r="M91" s="20">
        <v>0</v>
      </c>
    </row>
    <row r="92" spans="1:13" s="5" customFormat="1" ht="40" customHeight="1" x14ac:dyDescent="0.15">
      <c r="A92" s="8" t="s">
        <v>166</v>
      </c>
      <c r="B92" s="9" t="s">
        <v>190</v>
      </c>
      <c r="C92" s="6" t="s">
        <v>191</v>
      </c>
      <c r="D92" s="13">
        <v>5</v>
      </c>
      <c r="E92" s="3">
        <v>2.85</v>
      </c>
      <c r="F92" s="3">
        <f t="shared" si="13"/>
        <v>14.25</v>
      </c>
      <c r="G92" s="2" t="s">
        <v>179</v>
      </c>
      <c r="H92" s="8" t="s">
        <v>7</v>
      </c>
      <c r="I92" s="11"/>
      <c r="J92" s="18">
        <v>5</v>
      </c>
      <c r="K92" s="18">
        <v>0</v>
      </c>
      <c r="L92" s="24">
        <v>14.25</v>
      </c>
      <c r="M92" s="20">
        <v>0</v>
      </c>
    </row>
    <row r="93" spans="1:13" s="5" customFormat="1" ht="40" customHeight="1" x14ac:dyDescent="0.15">
      <c r="A93" s="8" t="s">
        <v>166</v>
      </c>
      <c r="B93" s="9" t="s">
        <v>192</v>
      </c>
      <c r="C93" s="6" t="s">
        <v>193</v>
      </c>
      <c r="D93" s="13">
        <v>5</v>
      </c>
      <c r="E93" s="3">
        <v>2.11</v>
      </c>
      <c r="F93" s="3">
        <f t="shared" si="13"/>
        <v>10.549999999999999</v>
      </c>
      <c r="G93" s="2" t="s">
        <v>179</v>
      </c>
      <c r="H93" s="8" t="s">
        <v>7</v>
      </c>
      <c r="I93" s="11"/>
      <c r="J93" s="18">
        <v>5</v>
      </c>
      <c r="K93" s="18">
        <v>0</v>
      </c>
      <c r="L93" s="24">
        <v>10.55</v>
      </c>
      <c r="M93" s="20">
        <v>0</v>
      </c>
    </row>
    <row r="94" spans="1:13" s="5" customFormat="1" ht="40" customHeight="1" x14ac:dyDescent="0.15">
      <c r="A94" s="8" t="s">
        <v>166</v>
      </c>
      <c r="B94" s="9" t="s">
        <v>194</v>
      </c>
      <c r="C94" s="6" t="s">
        <v>195</v>
      </c>
      <c r="D94" s="13">
        <v>5</v>
      </c>
      <c r="E94" s="3">
        <v>2</v>
      </c>
      <c r="F94" s="3">
        <f t="shared" si="13"/>
        <v>10</v>
      </c>
      <c r="G94" s="2" t="s">
        <v>179</v>
      </c>
      <c r="H94" s="8" t="s">
        <v>7</v>
      </c>
      <c r="I94" s="11"/>
      <c r="J94" s="18">
        <v>5</v>
      </c>
      <c r="K94" s="18">
        <v>0</v>
      </c>
      <c r="L94" s="24">
        <v>10</v>
      </c>
      <c r="M94" s="20">
        <v>0</v>
      </c>
    </row>
    <row r="95" spans="1:13" s="5" customFormat="1" ht="40" customHeight="1" x14ac:dyDescent="0.15">
      <c r="A95" s="8" t="s">
        <v>166</v>
      </c>
      <c r="B95" s="9" t="s">
        <v>196</v>
      </c>
      <c r="C95" s="6" t="s">
        <v>197</v>
      </c>
      <c r="D95" s="13">
        <v>5</v>
      </c>
      <c r="E95" s="3">
        <v>1.84</v>
      </c>
      <c r="F95" s="3">
        <f t="shared" si="13"/>
        <v>9.2000000000000011</v>
      </c>
      <c r="G95" s="2" t="s">
        <v>179</v>
      </c>
      <c r="H95" s="8" t="s">
        <v>7</v>
      </c>
      <c r="I95" s="11"/>
      <c r="J95" s="18">
        <v>5</v>
      </c>
      <c r="K95" s="18">
        <v>0</v>
      </c>
      <c r="L95" s="24">
        <v>9.1999999999999993</v>
      </c>
      <c r="M95" s="20">
        <v>0</v>
      </c>
    </row>
    <row r="96" spans="1:13" s="5" customFormat="1" ht="40" customHeight="1" x14ac:dyDescent="0.15">
      <c r="A96" s="8" t="s">
        <v>166</v>
      </c>
      <c r="B96" s="9" t="s">
        <v>198</v>
      </c>
      <c r="C96" s="6" t="s">
        <v>199</v>
      </c>
      <c r="D96" s="13">
        <v>5</v>
      </c>
      <c r="E96" s="3">
        <v>1.88</v>
      </c>
      <c r="F96" s="3">
        <f t="shared" si="13"/>
        <v>9.3999999999999986</v>
      </c>
      <c r="G96" s="2" t="s">
        <v>179</v>
      </c>
      <c r="H96" s="8" t="s">
        <v>7</v>
      </c>
      <c r="I96" s="8"/>
      <c r="J96" s="18">
        <v>5</v>
      </c>
      <c r="K96" s="18">
        <v>0</v>
      </c>
      <c r="L96" s="24">
        <v>9.4</v>
      </c>
      <c r="M96" s="20">
        <v>0</v>
      </c>
    </row>
    <row r="97" spans="1:13" s="5" customFormat="1" ht="40" customHeight="1" x14ac:dyDescent="0.15">
      <c r="A97" s="8" t="s">
        <v>166</v>
      </c>
      <c r="B97" s="9" t="s">
        <v>200</v>
      </c>
      <c r="C97" s="6" t="s">
        <v>201</v>
      </c>
      <c r="D97" s="13">
        <v>5</v>
      </c>
      <c r="E97" s="3">
        <v>1.35</v>
      </c>
      <c r="F97" s="3">
        <f t="shared" si="13"/>
        <v>6.75</v>
      </c>
      <c r="G97" s="2" t="s">
        <v>179</v>
      </c>
      <c r="H97" s="8" t="s">
        <v>7</v>
      </c>
      <c r="I97" s="11"/>
      <c r="J97" s="18">
        <v>5</v>
      </c>
      <c r="K97" s="18">
        <v>0</v>
      </c>
      <c r="L97" s="24">
        <v>6.75</v>
      </c>
      <c r="M97" s="20">
        <v>0</v>
      </c>
    </row>
    <row r="98" spans="1:13" s="5" customFormat="1" ht="40" customHeight="1" x14ac:dyDescent="0.15">
      <c r="A98" s="8" t="s">
        <v>166</v>
      </c>
      <c r="B98" s="9" t="s">
        <v>202</v>
      </c>
      <c r="C98" s="6" t="s">
        <v>203</v>
      </c>
      <c r="D98" s="13">
        <v>16</v>
      </c>
      <c r="E98" s="3">
        <v>0.56999999999999995</v>
      </c>
      <c r="F98" s="3">
        <f t="shared" si="13"/>
        <v>9.1199999999999992</v>
      </c>
      <c r="G98" s="2" t="s">
        <v>179</v>
      </c>
      <c r="H98" s="8" t="s">
        <v>7</v>
      </c>
      <c r="I98" s="11" t="s">
        <v>8</v>
      </c>
      <c r="J98" s="18">
        <v>8</v>
      </c>
      <c r="K98" s="18">
        <v>8</v>
      </c>
      <c r="L98" s="24">
        <v>3</v>
      </c>
      <c r="M98" s="20">
        <v>3</v>
      </c>
    </row>
    <row r="99" spans="1:13" s="5" customFormat="1" ht="40" customHeight="1" x14ac:dyDescent="0.15">
      <c r="A99" s="8" t="s">
        <v>166</v>
      </c>
      <c r="B99" s="9" t="s">
        <v>204</v>
      </c>
      <c r="C99" s="6" t="s">
        <v>205</v>
      </c>
      <c r="D99" s="13">
        <v>4</v>
      </c>
      <c r="E99" s="3">
        <v>1.46</v>
      </c>
      <c r="F99" s="3">
        <f t="shared" si="13"/>
        <v>5.84</v>
      </c>
      <c r="G99" s="2" t="s">
        <v>179</v>
      </c>
      <c r="H99" s="8" t="s">
        <v>7</v>
      </c>
      <c r="I99" s="8" t="s">
        <v>8</v>
      </c>
      <c r="J99" s="18">
        <v>2</v>
      </c>
      <c r="K99" s="18">
        <v>2</v>
      </c>
      <c r="L99" s="24">
        <v>2.92</v>
      </c>
      <c r="M99" s="20">
        <v>2.92</v>
      </c>
    </row>
    <row r="100" spans="1:13" s="5" customFormat="1" ht="40" customHeight="1" x14ac:dyDescent="0.15">
      <c r="A100" s="8" t="s">
        <v>166</v>
      </c>
      <c r="B100" s="9" t="s">
        <v>206</v>
      </c>
      <c r="C100" s="6" t="s">
        <v>207</v>
      </c>
      <c r="D100" s="13">
        <v>2</v>
      </c>
      <c r="E100" s="3">
        <v>2.4700000000000002</v>
      </c>
      <c r="F100" s="3">
        <f t="shared" si="13"/>
        <v>4.9400000000000004</v>
      </c>
      <c r="G100" s="2" t="s">
        <v>179</v>
      </c>
      <c r="H100" s="8" t="s">
        <v>7</v>
      </c>
      <c r="I100" s="11"/>
      <c r="J100" s="18">
        <v>2</v>
      </c>
      <c r="K100" s="18"/>
      <c r="L100" s="24">
        <v>4.9400000000000004</v>
      </c>
      <c r="M100" s="20">
        <v>0</v>
      </c>
    </row>
    <row r="101" spans="1:13" s="5" customFormat="1" ht="40" customHeight="1" x14ac:dyDescent="0.15">
      <c r="A101" s="8" t="s">
        <v>166</v>
      </c>
      <c r="B101" s="9" t="s">
        <v>208</v>
      </c>
      <c r="C101" s="6" t="s">
        <v>209</v>
      </c>
      <c r="D101" s="13">
        <v>2</v>
      </c>
      <c r="E101" s="3">
        <v>0.75</v>
      </c>
      <c r="F101" s="3">
        <f t="shared" si="13"/>
        <v>1.5</v>
      </c>
      <c r="G101" s="2" t="s">
        <v>179</v>
      </c>
      <c r="H101" s="8" t="s">
        <v>7</v>
      </c>
      <c r="I101" s="11"/>
      <c r="J101" s="18">
        <f t="shared" ref="J101:J111" si="16">IF(H101="DA",D101,0)</f>
        <v>2</v>
      </c>
      <c r="K101" s="18">
        <f t="shared" ref="K101:K111" si="17">IF(I101="DI",D101,0)</f>
        <v>0</v>
      </c>
      <c r="L101" s="24">
        <f t="shared" ref="L101:L111" si="18">J101*E101</f>
        <v>1.5</v>
      </c>
      <c r="M101" s="20">
        <f t="shared" ref="M101:M116" si="19">K101*E101</f>
        <v>0</v>
      </c>
    </row>
    <row r="102" spans="1:13" s="5" customFormat="1" ht="40" customHeight="1" x14ac:dyDescent="0.15">
      <c r="A102" s="8" t="s">
        <v>166</v>
      </c>
      <c r="B102" s="9" t="s">
        <v>210</v>
      </c>
      <c r="C102" s="6" t="s">
        <v>211</v>
      </c>
      <c r="D102" s="13">
        <v>2</v>
      </c>
      <c r="E102" s="3">
        <v>39.67</v>
      </c>
      <c r="F102" s="3">
        <f t="shared" si="13"/>
        <v>79.34</v>
      </c>
      <c r="G102" s="2" t="s">
        <v>179</v>
      </c>
      <c r="H102" s="8" t="s">
        <v>7</v>
      </c>
      <c r="I102" s="11"/>
      <c r="J102" s="18">
        <f t="shared" si="16"/>
        <v>2</v>
      </c>
      <c r="K102" s="18">
        <f t="shared" si="17"/>
        <v>0</v>
      </c>
      <c r="L102" s="24">
        <f t="shared" si="18"/>
        <v>79.34</v>
      </c>
      <c r="M102" s="20">
        <f t="shared" si="19"/>
        <v>0</v>
      </c>
    </row>
    <row r="103" spans="1:13" s="5" customFormat="1" ht="40" customHeight="1" x14ac:dyDescent="0.15">
      <c r="A103" s="8" t="s">
        <v>166</v>
      </c>
      <c r="B103" s="9" t="s">
        <v>212</v>
      </c>
      <c r="C103" s="6" t="s">
        <v>213</v>
      </c>
      <c r="D103" s="13">
        <v>2</v>
      </c>
      <c r="E103" s="3">
        <v>12.37</v>
      </c>
      <c r="F103" s="3">
        <f t="shared" si="13"/>
        <v>24.74</v>
      </c>
      <c r="G103" s="2" t="s">
        <v>179</v>
      </c>
      <c r="H103" s="8" t="s">
        <v>7</v>
      </c>
      <c r="I103" s="11"/>
      <c r="J103" s="18">
        <f t="shared" si="16"/>
        <v>2</v>
      </c>
      <c r="K103" s="18">
        <f t="shared" si="17"/>
        <v>0</v>
      </c>
      <c r="L103" s="24">
        <f t="shared" si="18"/>
        <v>24.74</v>
      </c>
      <c r="M103" s="20">
        <f t="shared" si="19"/>
        <v>0</v>
      </c>
    </row>
    <row r="104" spans="1:13" s="5" customFormat="1" ht="40" customHeight="1" x14ac:dyDescent="0.15">
      <c r="A104" s="8" t="s">
        <v>166</v>
      </c>
      <c r="B104" s="9" t="s">
        <v>214</v>
      </c>
      <c r="C104" s="6" t="s">
        <v>215</v>
      </c>
      <c r="D104" s="13">
        <v>2</v>
      </c>
      <c r="E104" s="3">
        <v>0.99</v>
      </c>
      <c r="F104" s="3">
        <f t="shared" si="13"/>
        <v>1.98</v>
      </c>
      <c r="G104" s="2" t="s">
        <v>179</v>
      </c>
      <c r="H104" s="8" t="s">
        <v>7</v>
      </c>
      <c r="I104" s="8"/>
      <c r="J104" s="18">
        <f t="shared" si="16"/>
        <v>2</v>
      </c>
      <c r="K104" s="18">
        <f t="shared" si="17"/>
        <v>0</v>
      </c>
      <c r="L104" s="24">
        <f t="shared" si="18"/>
        <v>1.98</v>
      </c>
      <c r="M104" s="20">
        <f t="shared" si="19"/>
        <v>0</v>
      </c>
    </row>
    <row r="105" spans="1:13" s="5" customFormat="1" ht="40" customHeight="1" x14ac:dyDescent="0.15">
      <c r="A105" s="8" t="s">
        <v>166</v>
      </c>
      <c r="B105" s="9" t="s">
        <v>216</v>
      </c>
      <c r="C105" s="6" t="s">
        <v>217</v>
      </c>
      <c r="D105" s="13">
        <v>2</v>
      </c>
      <c r="E105" s="3">
        <v>6.16</v>
      </c>
      <c r="F105" s="3">
        <f t="shared" si="13"/>
        <v>12.32</v>
      </c>
      <c r="G105" s="2" t="s">
        <v>179</v>
      </c>
      <c r="H105" s="8" t="s">
        <v>7</v>
      </c>
      <c r="I105" s="11"/>
      <c r="J105" s="18">
        <f t="shared" si="16"/>
        <v>2</v>
      </c>
      <c r="K105" s="18">
        <f t="shared" si="17"/>
        <v>0</v>
      </c>
      <c r="L105" s="24">
        <f t="shared" si="18"/>
        <v>12.32</v>
      </c>
      <c r="M105" s="20">
        <f t="shared" si="19"/>
        <v>0</v>
      </c>
    </row>
    <row r="106" spans="1:13" s="5" customFormat="1" ht="40" customHeight="1" x14ac:dyDescent="0.15">
      <c r="A106" s="8" t="s">
        <v>166</v>
      </c>
      <c r="B106" s="9" t="s">
        <v>218</v>
      </c>
      <c r="C106" s="6" t="s">
        <v>219</v>
      </c>
      <c r="D106" s="13">
        <v>2</v>
      </c>
      <c r="E106" s="3">
        <v>25.66</v>
      </c>
      <c r="F106" s="3">
        <f t="shared" si="13"/>
        <v>51.32</v>
      </c>
      <c r="G106" s="2" t="s">
        <v>179</v>
      </c>
      <c r="H106" s="8" t="s">
        <v>7</v>
      </c>
      <c r="I106" s="11"/>
      <c r="J106" s="18">
        <f t="shared" si="16"/>
        <v>2</v>
      </c>
      <c r="K106" s="18">
        <f t="shared" si="17"/>
        <v>0</v>
      </c>
      <c r="L106" s="24">
        <f t="shared" si="18"/>
        <v>51.32</v>
      </c>
      <c r="M106" s="20">
        <f t="shared" si="19"/>
        <v>0</v>
      </c>
    </row>
    <row r="107" spans="1:13" s="5" customFormat="1" ht="40" customHeight="1" x14ac:dyDescent="0.15">
      <c r="A107" s="8" t="s">
        <v>166</v>
      </c>
      <c r="B107" s="9" t="s">
        <v>220</v>
      </c>
      <c r="C107" s="6" t="s">
        <v>221</v>
      </c>
      <c r="D107" s="13">
        <v>2</v>
      </c>
      <c r="E107" s="3">
        <v>34.29</v>
      </c>
      <c r="F107" s="3">
        <f t="shared" si="13"/>
        <v>68.58</v>
      </c>
      <c r="G107" s="2" t="s">
        <v>179</v>
      </c>
      <c r="H107" s="8" t="s">
        <v>7</v>
      </c>
      <c r="I107" s="11"/>
      <c r="J107" s="18">
        <f t="shared" si="16"/>
        <v>2</v>
      </c>
      <c r="K107" s="18">
        <f t="shared" si="17"/>
        <v>0</v>
      </c>
      <c r="L107" s="24">
        <f t="shared" si="18"/>
        <v>68.58</v>
      </c>
      <c r="M107" s="20">
        <f t="shared" si="19"/>
        <v>0</v>
      </c>
    </row>
    <row r="108" spans="1:13" s="5" customFormat="1" ht="40" customHeight="1" x14ac:dyDescent="0.15">
      <c r="A108" s="8" t="s">
        <v>166</v>
      </c>
      <c r="B108" s="9" t="s">
        <v>222</v>
      </c>
      <c r="C108" s="6" t="s">
        <v>223</v>
      </c>
      <c r="D108" s="13">
        <v>12</v>
      </c>
      <c r="E108" s="3">
        <v>0.79</v>
      </c>
      <c r="F108" s="3">
        <f t="shared" si="13"/>
        <v>9.48</v>
      </c>
      <c r="G108" s="2" t="s">
        <v>179</v>
      </c>
      <c r="H108" s="8" t="s">
        <v>7</v>
      </c>
      <c r="I108" s="11"/>
      <c r="J108" s="18">
        <f t="shared" si="16"/>
        <v>12</v>
      </c>
      <c r="K108" s="18">
        <f t="shared" si="17"/>
        <v>0</v>
      </c>
      <c r="L108" s="24">
        <f t="shared" si="18"/>
        <v>9.48</v>
      </c>
      <c r="M108" s="20">
        <f t="shared" si="19"/>
        <v>0</v>
      </c>
    </row>
    <row r="109" spans="1:13" s="5" customFormat="1" ht="40" customHeight="1" x14ac:dyDescent="0.15">
      <c r="A109" s="8" t="s">
        <v>166</v>
      </c>
      <c r="B109" s="9" t="s">
        <v>224</v>
      </c>
      <c r="C109" s="6" t="s">
        <v>225</v>
      </c>
      <c r="D109" s="13">
        <v>1</v>
      </c>
      <c r="E109" s="3">
        <v>71.56</v>
      </c>
      <c r="F109" s="3">
        <f t="shared" si="13"/>
        <v>71.56</v>
      </c>
      <c r="G109" s="2" t="s">
        <v>179</v>
      </c>
      <c r="H109" s="8" t="s">
        <v>7</v>
      </c>
      <c r="I109" s="8"/>
      <c r="J109" s="18">
        <f t="shared" si="16"/>
        <v>1</v>
      </c>
      <c r="K109" s="18">
        <f t="shared" si="17"/>
        <v>0</v>
      </c>
      <c r="L109" s="24">
        <f t="shared" si="18"/>
        <v>71.56</v>
      </c>
      <c r="M109" s="20">
        <f t="shared" si="19"/>
        <v>0</v>
      </c>
    </row>
    <row r="110" spans="1:13" s="5" customFormat="1" ht="40" customHeight="1" x14ac:dyDescent="0.15">
      <c r="A110" s="8" t="s">
        <v>166</v>
      </c>
      <c r="B110" s="9" t="s">
        <v>226</v>
      </c>
      <c r="C110" s="6" t="s">
        <v>227</v>
      </c>
      <c r="D110" s="13">
        <v>1</v>
      </c>
      <c r="E110" s="3">
        <v>104.83</v>
      </c>
      <c r="F110" s="3">
        <f t="shared" si="13"/>
        <v>104.83</v>
      </c>
      <c r="G110" s="2" t="s">
        <v>179</v>
      </c>
      <c r="H110" s="8" t="s">
        <v>7</v>
      </c>
      <c r="I110" s="11"/>
      <c r="J110" s="18">
        <f t="shared" si="16"/>
        <v>1</v>
      </c>
      <c r="K110" s="18">
        <f t="shared" si="17"/>
        <v>0</v>
      </c>
      <c r="L110" s="24">
        <f t="shared" si="18"/>
        <v>104.83</v>
      </c>
      <c r="M110" s="20">
        <f t="shared" si="19"/>
        <v>0</v>
      </c>
    </row>
    <row r="111" spans="1:13" s="5" customFormat="1" ht="40" customHeight="1" x14ac:dyDescent="0.15">
      <c r="A111" s="8" t="s">
        <v>166</v>
      </c>
      <c r="B111" s="9" t="s">
        <v>228</v>
      </c>
      <c r="C111" s="6" t="s">
        <v>229</v>
      </c>
      <c r="D111" s="13">
        <v>4</v>
      </c>
      <c r="E111" s="3">
        <v>60.17</v>
      </c>
      <c r="F111" s="3">
        <f t="shared" si="13"/>
        <v>240.68</v>
      </c>
      <c r="G111" s="2" t="s">
        <v>179</v>
      </c>
      <c r="H111" s="8" t="s">
        <v>7</v>
      </c>
      <c r="I111" s="11"/>
      <c r="J111" s="18">
        <f t="shared" si="16"/>
        <v>4</v>
      </c>
      <c r="K111" s="18">
        <f t="shared" si="17"/>
        <v>0</v>
      </c>
      <c r="L111" s="24">
        <f t="shared" si="18"/>
        <v>240.68</v>
      </c>
      <c r="M111" s="20">
        <f t="shared" si="19"/>
        <v>0</v>
      </c>
    </row>
    <row r="112" spans="1:13" s="5" customFormat="1" ht="40" customHeight="1" x14ac:dyDescent="0.15">
      <c r="A112" s="8" t="s">
        <v>166</v>
      </c>
      <c r="B112" s="9" t="s">
        <v>204</v>
      </c>
      <c r="C112" s="6" t="s">
        <v>230</v>
      </c>
      <c r="D112" s="13">
        <v>4</v>
      </c>
      <c r="E112" s="3">
        <v>1.46</v>
      </c>
      <c r="F112" s="3">
        <f t="shared" si="13"/>
        <v>5.84</v>
      </c>
      <c r="G112" s="2" t="s">
        <v>179</v>
      </c>
      <c r="H112" s="8" t="s">
        <v>7</v>
      </c>
      <c r="I112" s="11" t="s">
        <v>8</v>
      </c>
      <c r="J112" s="18">
        <v>2</v>
      </c>
      <c r="K112" s="18">
        <v>2</v>
      </c>
      <c r="L112" s="24">
        <v>2.92</v>
      </c>
      <c r="M112" s="20">
        <f t="shared" si="19"/>
        <v>2.92</v>
      </c>
    </row>
    <row r="113" spans="1:13" s="5" customFormat="1" ht="40" customHeight="1" x14ac:dyDescent="0.15">
      <c r="A113" s="8" t="s">
        <v>166</v>
      </c>
      <c r="B113" s="9" t="s">
        <v>231</v>
      </c>
      <c r="C113" s="6" t="s">
        <v>232</v>
      </c>
      <c r="D113" s="13">
        <v>2</v>
      </c>
      <c r="E113" s="3">
        <v>314.10000000000002</v>
      </c>
      <c r="F113" s="3">
        <f t="shared" si="13"/>
        <v>628.20000000000005</v>
      </c>
      <c r="G113" s="2" t="s">
        <v>179</v>
      </c>
      <c r="H113" s="8" t="s">
        <v>7</v>
      </c>
      <c r="I113" s="11"/>
      <c r="J113" s="18">
        <f>IF(H113="DA",D113,0)</f>
        <v>2</v>
      </c>
      <c r="K113" s="18">
        <f>IF(I113="DI",D113,0)</f>
        <v>0</v>
      </c>
      <c r="L113" s="24">
        <f t="shared" ref="L113:L118" si="20">J113*E113</f>
        <v>628.20000000000005</v>
      </c>
      <c r="M113" s="20">
        <f t="shared" si="19"/>
        <v>0</v>
      </c>
    </row>
    <row r="114" spans="1:13" s="5" customFormat="1" ht="40" customHeight="1" x14ac:dyDescent="0.15">
      <c r="A114" s="8" t="s">
        <v>233</v>
      </c>
      <c r="B114" s="9" t="s">
        <v>234</v>
      </c>
      <c r="C114" s="6" t="s">
        <v>235</v>
      </c>
      <c r="D114" s="13">
        <v>2</v>
      </c>
      <c r="E114" s="3">
        <v>144.30000000000001</v>
      </c>
      <c r="F114" s="3">
        <f t="shared" si="13"/>
        <v>288.60000000000002</v>
      </c>
      <c r="G114" s="2" t="s">
        <v>179</v>
      </c>
      <c r="H114" s="8" t="s">
        <v>73</v>
      </c>
      <c r="I114" s="8" t="s">
        <v>8</v>
      </c>
      <c r="J114" s="18">
        <f>IF(H114="DA",D114,0)</f>
        <v>0</v>
      </c>
      <c r="K114" s="18">
        <f>IF(I114="DI",D114,0)</f>
        <v>2</v>
      </c>
      <c r="L114" s="24">
        <f t="shared" si="20"/>
        <v>0</v>
      </c>
      <c r="M114" s="20">
        <f t="shared" si="19"/>
        <v>288.60000000000002</v>
      </c>
    </row>
    <row r="115" spans="1:13" s="5" customFormat="1" ht="40" customHeight="1" x14ac:dyDescent="0.15">
      <c r="A115" s="8" t="s">
        <v>22</v>
      </c>
      <c r="B115" s="9" t="s">
        <v>236</v>
      </c>
      <c r="C115" s="6" t="s">
        <v>237</v>
      </c>
      <c r="D115" s="13">
        <v>1</v>
      </c>
      <c r="E115" s="3">
        <v>175.78</v>
      </c>
      <c r="F115" s="3">
        <f t="shared" si="13"/>
        <v>175.78</v>
      </c>
      <c r="G115" s="2" t="s">
        <v>179</v>
      </c>
      <c r="H115" s="8" t="s">
        <v>7</v>
      </c>
      <c r="I115" s="11"/>
      <c r="J115" s="18">
        <f>IF(H115="DA",D115,0)</f>
        <v>1</v>
      </c>
      <c r="K115" s="18">
        <f>IF(I115="DI",D115,0)</f>
        <v>0</v>
      </c>
      <c r="L115" s="24">
        <f t="shared" si="20"/>
        <v>175.78</v>
      </c>
      <c r="M115" s="20">
        <f t="shared" si="19"/>
        <v>0</v>
      </c>
    </row>
    <row r="116" spans="1:13" s="5" customFormat="1" ht="40" customHeight="1" x14ac:dyDescent="0.15">
      <c r="A116" s="8" t="s">
        <v>22</v>
      </c>
      <c r="B116" s="9" t="s">
        <v>238</v>
      </c>
      <c r="C116" s="6" t="s">
        <v>239</v>
      </c>
      <c r="D116" s="13">
        <v>1</v>
      </c>
      <c r="E116" s="3">
        <v>233.5</v>
      </c>
      <c r="F116" s="3">
        <f t="shared" si="13"/>
        <v>233.5</v>
      </c>
      <c r="G116" s="2" t="s">
        <v>179</v>
      </c>
      <c r="H116" s="8" t="s">
        <v>7</v>
      </c>
      <c r="I116" s="8"/>
      <c r="J116" s="18">
        <f>IF(H116="DA",D116,0)</f>
        <v>1</v>
      </c>
      <c r="K116" s="18">
        <f>IF(I116="DI",D116,0)</f>
        <v>0</v>
      </c>
      <c r="L116" s="24">
        <f t="shared" si="20"/>
        <v>233.5</v>
      </c>
      <c r="M116" s="20">
        <f t="shared" si="19"/>
        <v>0</v>
      </c>
    </row>
    <row r="117" spans="1:13" s="5" customFormat="1" ht="40" customHeight="1" x14ac:dyDescent="0.15">
      <c r="A117" s="8" t="s">
        <v>25</v>
      </c>
      <c r="B117" s="9" t="s">
        <v>240</v>
      </c>
      <c r="C117" s="6" t="s">
        <v>241</v>
      </c>
      <c r="D117" s="13">
        <v>2</v>
      </c>
      <c r="E117" s="3">
        <v>26.92</v>
      </c>
      <c r="F117" s="3">
        <f t="shared" si="13"/>
        <v>53.84</v>
      </c>
      <c r="G117" s="2" t="s">
        <v>179</v>
      </c>
      <c r="H117" s="8" t="s">
        <v>7</v>
      </c>
      <c r="I117" s="8"/>
      <c r="J117" s="18">
        <f>IF(H117="DA",D117,0)</f>
        <v>2</v>
      </c>
      <c r="K117" s="18">
        <f>IF(I117="DI",D117,0)</f>
        <v>0</v>
      </c>
      <c r="L117" s="24">
        <f t="shared" si="20"/>
        <v>53.84</v>
      </c>
      <c r="M117" s="20">
        <v>0</v>
      </c>
    </row>
    <row r="118" spans="1:13" s="5" customFormat="1" ht="40" customHeight="1" x14ac:dyDescent="0.15">
      <c r="A118" s="8" t="s">
        <v>25</v>
      </c>
      <c r="B118" s="9" t="s">
        <v>242</v>
      </c>
      <c r="C118" s="6" t="s">
        <v>243</v>
      </c>
      <c r="D118" s="13">
        <v>4</v>
      </c>
      <c r="E118" s="3">
        <v>0.73</v>
      </c>
      <c r="F118" s="3">
        <f t="shared" si="13"/>
        <v>2.92</v>
      </c>
      <c r="G118" s="2" t="s">
        <v>179</v>
      </c>
      <c r="H118" s="8" t="s">
        <v>7</v>
      </c>
      <c r="I118" s="8" t="s">
        <v>8</v>
      </c>
      <c r="J118" s="18">
        <v>2</v>
      </c>
      <c r="K118" s="18">
        <v>2</v>
      </c>
      <c r="L118" s="24">
        <f t="shared" si="20"/>
        <v>1.46</v>
      </c>
      <c r="M118" s="20">
        <v>1.46</v>
      </c>
    </row>
    <row r="119" spans="1:13" s="5" customFormat="1" ht="40" customHeight="1" x14ac:dyDescent="0.15">
      <c r="A119" s="8" t="s">
        <v>25</v>
      </c>
      <c r="B119" s="9" t="s">
        <v>244</v>
      </c>
      <c r="C119" s="6" t="s">
        <v>245</v>
      </c>
      <c r="D119" s="13">
        <v>4</v>
      </c>
      <c r="E119" s="3">
        <v>0.55000000000000004</v>
      </c>
      <c r="F119" s="3">
        <f t="shared" si="13"/>
        <v>2.2000000000000002</v>
      </c>
      <c r="G119" s="2" t="s">
        <v>179</v>
      </c>
      <c r="H119" s="8" t="s">
        <v>7</v>
      </c>
      <c r="I119" s="8" t="s">
        <v>8</v>
      </c>
      <c r="J119" s="18">
        <v>2</v>
      </c>
      <c r="K119" s="18">
        <v>2</v>
      </c>
      <c r="L119" s="24">
        <v>1.1000000000000001</v>
      </c>
      <c r="M119" s="20">
        <v>1.1000000000000001</v>
      </c>
    </row>
    <row r="120" spans="1:13" s="5" customFormat="1" ht="40" customHeight="1" x14ac:dyDescent="0.15">
      <c r="A120" s="8" t="s">
        <v>25</v>
      </c>
      <c r="B120" s="9" t="s">
        <v>246</v>
      </c>
      <c r="C120" s="6" t="s">
        <v>247</v>
      </c>
      <c r="D120" s="13">
        <v>4</v>
      </c>
      <c r="E120" s="3">
        <v>2.1</v>
      </c>
      <c r="F120" s="3">
        <f t="shared" si="13"/>
        <v>8.4</v>
      </c>
      <c r="G120" s="2" t="s">
        <v>179</v>
      </c>
      <c r="H120" s="8" t="s">
        <v>7</v>
      </c>
      <c r="I120" s="8" t="s">
        <v>8</v>
      </c>
      <c r="J120" s="18">
        <v>2</v>
      </c>
      <c r="K120" s="18">
        <v>2</v>
      </c>
      <c r="L120" s="24">
        <v>4.2</v>
      </c>
      <c r="M120" s="20">
        <v>4.2</v>
      </c>
    </row>
    <row r="121" spans="1:13" s="5" customFormat="1" ht="40" customHeight="1" x14ac:dyDescent="0.15">
      <c r="A121" s="8" t="s">
        <v>25</v>
      </c>
      <c r="B121" s="9" t="s">
        <v>248</v>
      </c>
      <c r="C121" s="6" t="s">
        <v>249</v>
      </c>
      <c r="D121" s="13">
        <v>4</v>
      </c>
      <c r="E121" s="3">
        <v>0.39</v>
      </c>
      <c r="F121" s="3">
        <f t="shared" si="13"/>
        <v>1.56</v>
      </c>
      <c r="G121" s="2" t="s">
        <v>179</v>
      </c>
      <c r="H121" s="8" t="s">
        <v>7</v>
      </c>
      <c r="I121" s="8" t="s">
        <v>8</v>
      </c>
      <c r="J121" s="18">
        <v>2</v>
      </c>
      <c r="K121" s="18">
        <v>2</v>
      </c>
      <c r="L121" s="24">
        <v>0.78</v>
      </c>
      <c r="M121" s="20">
        <v>0.78</v>
      </c>
    </row>
    <row r="122" spans="1:13" s="5" customFormat="1" ht="40" customHeight="1" x14ac:dyDescent="0.15">
      <c r="A122" s="8" t="s">
        <v>250</v>
      </c>
      <c r="B122" s="9" t="s">
        <v>251</v>
      </c>
      <c r="C122" s="6" t="s">
        <v>252</v>
      </c>
      <c r="D122" s="13">
        <v>2</v>
      </c>
      <c r="E122" s="3">
        <v>10.09</v>
      </c>
      <c r="F122" s="3">
        <f t="shared" si="13"/>
        <v>20.18</v>
      </c>
      <c r="G122" s="2" t="s">
        <v>179</v>
      </c>
      <c r="H122" s="8" t="s">
        <v>73</v>
      </c>
      <c r="I122" s="11" t="s">
        <v>8</v>
      </c>
      <c r="J122" s="18">
        <f t="shared" ref="J122:J130" si="21">IF(H122="DA",D122,0)</f>
        <v>0</v>
      </c>
      <c r="K122" s="18">
        <f t="shared" ref="K122:K130" si="22">IF(I122="DI",D122,0)</f>
        <v>2</v>
      </c>
      <c r="L122" s="24">
        <f t="shared" ref="L122:L153" si="23">J122*E122</f>
        <v>0</v>
      </c>
      <c r="M122" s="20">
        <f t="shared" ref="M122:M146" si="24">K122*E122</f>
        <v>20.18</v>
      </c>
    </row>
    <row r="123" spans="1:13" s="5" customFormat="1" ht="40" customHeight="1" x14ac:dyDescent="0.15">
      <c r="A123" s="8" t="s">
        <v>250</v>
      </c>
      <c r="B123" s="9" t="s">
        <v>253</v>
      </c>
      <c r="C123" s="6" t="s">
        <v>254</v>
      </c>
      <c r="D123" s="13">
        <v>1</v>
      </c>
      <c r="E123" s="3">
        <v>26.1</v>
      </c>
      <c r="F123" s="3">
        <f t="shared" si="13"/>
        <v>26.1</v>
      </c>
      <c r="G123" s="2" t="s">
        <v>179</v>
      </c>
      <c r="H123" s="8" t="s">
        <v>7</v>
      </c>
      <c r="I123" s="8"/>
      <c r="J123" s="18">
        <f t="shared" si="21"/>
        <v>1</v>
      </c>
      <c r="K123" s="18">
        <f t="shared" si="22"/>
        <v>0</v>
      </c>
      <c r="L123" s="24">
        <f t="shared" si="23"/>
        <v>26.1</v>
      </c>
      <c r="M123" s="20">
        <f t="shared" si="24"/>
        <v>0</v>
      </c>
    </row>
    <row r="124" spans="1:13" s="5" customFormat="1" ht="40" customHeight="1" x14ac:dyDescent="0.15">
      <c r="A124" s="8" t="s">
        <v>250</v>
      </c>
      <c r="B124" s="9" t="s">
        <v>255</v>
      </c>
      <c r="C124" s="6" t="s">
        <v>256</v>
      </c>
      <c r="D124" s="13">
        <v>1</v>
      </c>
      <c r="E124" s="3">
        <v>24.88</v>
      </c>
      <c r="F124" s="3">
        <f t="shared" si="13"/>
        <v>24.88</v>
      </c>
      <c r="G124" s="2" t="s">
        <v>179</v>
      </c>
      <c r="H124" s="8" t="s">
        <v>7</v>
      </c>
      <c r="I124" s="11"/>
      <c r="J124" s="18">
        <f t="shared" si="21"/>
        <v>1</v>
      </c>
      <c r="K124" s="18">
        <f t="shared" si="22"/>
        <v>0</v>
      </c>
      <c r="L124" s="24">
        <f t="shared" si="23"/>
        <v>24.88</v>
      </c>
      <c r="M124" s="20">
        <f t="shared" si="24"/>
        <v>0</v>
      </c>
    </row>
    <row r="125" spans="1:13" s="5" customFormat="1" ht="40" customHeight="1" x14ac:dyDescent="0.15">
      <c r="A125" s="8" t="s">
        <v>250</v>
      </c>
      <c r="B125" s="28" t="s">
        <v>257</v>
      </c>
      <c r="C125" s="6" t="s">
        <v>256</v>
      </c>
      <c r="D125" s="13">
        <v>1</v>
      </c>
      <c r="E125" s="3">
        <v>9.14</v>
      </c>
      <c r="F125" s="3">
        <f t="shared" si="13"/>
        <v>9.14</v>
      </c>
      <c r="G125" s="2" t="s">
        <v>179</v>
      </c>
      <c r="H125" s="8"/>
      <c r="I125" s="11" t="s">
        <v>8</v>
      </c>
      <c r="J125" s="18">
        <f t="shared" si="21"/>
        <v>0</v>
      </c>
      <c r="K125" s="18">
        <f t="shared" si="22"/>
        <v>1</v>
      </c>
      <c r="L125" s="24">
        <f t="shared" si="23"/>
        <v>0</v>
      </c>
      <c r="M125" s="20">
        <f t="shared" si="24"/>
        <v>9.14</v>
      </c>
    </row>
    <row r="126" spans="1:13" s="5" customFormat="1" ht="40" customHeight="1" x14ac:dyDescent="0.15">
      <c r="A126" s="8" t="s">
        <v>250</v>
      </c>
      <c r="B126" s="9" t="s">
        <v>253</v>
      </c>
      <c r="C126" s="6" t="s">
        <v>254</v>
      </c>
      <c r="D126" s="13">
        <v>1</v>
      </c>
      <c r="E126" s="3">
        <v>30.44</v>
      </c>
      <c r="F126" s="3">
        <f t="shared" si="13"/>
        <v>30.44</v>
      </c>
      <c r="G126" s="2" t="s">
        <v>179</v>
      </c>
      <c r="H126" s="8"/>
      <c r="I126" s="11" t="s">
        <v>8</v>
      </c>
      <c r="J126" s="18">
        <f t="shared" si="21"/>
        <v>0</v>
      </c>
      <c r="K126" s="18">
        <f t="shared" si="22"/>
        <v>1</v>
      </c>
      <c r="L126" s="24">
        <f t="shared" si="23"/>
        <v>0</v>
      </c>
      <c r="M126" s="20">
        <f t="shared" si="24"/>
        <v>30.44</v>
      </c>
    </row>
    <row r="127" spans="1:13" s="5" customFormat="1" ht="40" customHeight="1" x14ac:dyDescent="0.15">
      <c r="A127" s="8" t="s">
        <v>74</v>
      </c>
      <c r="B127" s="9" t="s">
        <v>258</v>
      </c>
      <c r="C127" s="6" t="s">
        <v>259</v>
      </c>
      <c r="D127" s="13">
        <v>1</v>
      </c>
      <c r="E127" s="3">
        <v>68.37</v>
      </c>
      <c r="F127" s="3">
        <f t="shared" si="13"/>
        <v>68.37</v>
      </c>
      <c r="G127" s="2" t="s">
        <v>179</v>
      </c>
      <c r="H127" s="8"/>
      <c r="I127" s="11" t="s">
        <v>8</v>
      </c>
      <c r="J127" s="18">
        <f t="shared" si="21"/>
        <v>0</v>
      </c>
      <c r="K127" s="18">
        <f t="shared" si="22"/>
        <v>1</v>
      </c>
      <c r="L127" s="24">
        <f t="shared" si="23"/>
        <v>0</v>
      </c>
      <c r="M127" s="20">
        <f t="shared" si="24"/>
        <v>68.37</v>
      </c>
    </row>
    <row r="128" spans="1:13" s="5" customFormat="1" ht="40" customHeight="1" x14ac:dyDescent="0.15">
      <c r="A128" s="8" t="s">
        <v>260</v>
      </c>
      <c r="B128" s="9" t="s">
        <v>261</v>
      </c>
      <c r="C128" s="6" t="s">
        <v>262</v>
      </c>
      <c r="D128" s="13">
        <v>1</v>
      </c>
      <c r="E128" s="3">
        <v>604.20000000000005</v>
      </c>
      <c r="F128" s="3">
        <f t="shared" si="13"/>
        <v>604.20000000000005</v>
      </c>
      <c r="G128" s="2" t="s">
        <v>179</v>
      </c>
      <c r="H128" s="8" t="s">
        <v>7</v>
      </c>
      <c r="I128" s="8"/>
      <c r="J128" s="18">
        <f t="shared" si="21"/>
        <v>1</v>
      </c>
      <c r="K128" s="18">
        <f t="shared" si="22"/>
        <v>0</v>
      </c>
      <c r="L128" s="24">
        <f t="shared" si="23"/>
        <v>604.20000000000005</v>
      </c>
      <c r="M128" s="20">
        <f t="shared" si="24"/>
        <v>0</v>
      </c>
    </row>
    <row r="129" spans="1:13" s="5" customFormat="1" ht="40" customHeight="1" x14ac:dyDescent="0.15">
      <c r="A129" s="8" t="s">
        <v>260</v>
      </c>
      <c r="B129" s="9" t="s">
        <v>263</v>
      </c>
      <c r="C129" s="6" t="s">
        <v>264</v>
      </c>
      <c r="D129" s="13">
        <v>1</v>
      </c>
      <c r="E129" s="3">
        <v>514.46</v>
      </c>
      <c r="F129" s="3">
        <f t="shared" si="13"/>
        <v>514.46</v>
      </c>
      <c r="G129" s="2" t="s">
        <v>179</v>
      </c>
      <c r="H129" s="8" t="s">
        <v>7</v>
      </c>
      <c r="I129" s="11"/>
      <c r="J129" s="18">
        <f t="shared" si="21"/>
        <v>1</v>
      </c>
      <c r="K129" s="18">
        <f t="shared" si="22"/>
        <v>0</v>
      </c>
      <c r="L129" s="24">
        <f t="shared" si="23"/>
        <v>514.46</v>
      </c>
      <c r="M129" s="20">
        <f t="shared" si="24"/>
        <v>0</v>
      </c>
    </row>
    <row r="130" spans="1:13" s="5" customFormat="1" ht="40" customHeight="1" x14ac:dyDescent="0.15">
      <c r="A130" s="8" t="s">
        <v>260</v>
      </c>
      <c r="B130" s="9" t="s">
        <v>265</v>
      </c>
      <c r="C130" s="6" t="s">
        <v>266</v>
      </c>
      <c r="D130" s="13">
        <v>1</v>
      </c>
      <c r="E130" s="3">
        <v>451.44</v>
      </c>
      <c r="F130" s="3">
        <f t="shared" ref="F130:F193" si="25">D130*E130</f>
        <v>451.44</v>
      </c>
      <c r="G130" s="2" t="s">
        <v>179</v>
      </c>
      <c r="H130" s="8" t="s">
        <v>7</v>
      </c>
      <c r="I130" s="11"/>
      <c r="J130" s="18">
        <f t="shared" si="21"/>
        <v>1</v>
      </c>
      <c r="K130" s="18">
        <f t="shared" si="22"/>
        <v>0</v>
      </c>
      <c r="L130" s="24">
        <f t="shared" si="23"/>
        <v>451.44</v>
      </c>
      <c r="M130" s="20">
        <f t="shared" si="24"/>
        <v>0</v>
      </c>
    </row>
    <row r="131" spans="1:13" s="5" customFormat="1" ht="40" customHeight="1" x14ac:dyDescent="0.15">
      <c r="A131" s="8" t="s">
        <v>260</v>
      </c>
      <c r="B131" s="9" t="s">
        <v>267</v>
      </c>
      <c r="C131" s="6" t="s">
        <v>268</v>
      </c>
      <c r="D131" s="13">
        <v>2</v>
      </c>
      <c r="E131" s="3">
        <v>263.38</v>
      </c>
      <c r="F131" s="3">
        <f t="shared" si="25"/>
        <v>526.76</v>
      </c>
      <c r="G131" s="2" t="s">
        <v>179</v>
      </c>
      <c r="H131" s="8" t="s">
        <v>7</v>
      </c>
      <c r="I131" s="8" t="s">
        <v>8</v>
      </c>
      <c r="J131" s="18">
        <v>1</v>
      </c>
      <c r="K131" s="18">
        <v>1</v>
      </c>
      <c r="L131" s="24">
        <f t="shared" si="23"/>
        <v>263.38</v>
      </c>
      <c r="M131" s="20">
        <f t="shared" si="24"/>
        <v>263.38</v>
      </c>
    </row>
    <row r="132" spans="1:13" s="5" customFormat="1" ht="40" customHeight="1" x14ac:dyDescent="0.15">
      <c r="A132" s="8" t="s">
        <v>260</v>
      </c>
      <c r="B132" s="9" t="s">
        <v>269</v>
      </c>
      <c r="C132" s="6" t="s">
        <v>270</v>
      </c>
      <c r="D132" s="13">
        <v>1</v>
      </c>
      <c r="E132" s="3">
        <v>159.25</v>
      </c>
      <c r="F132" s="3">
        <f t="shared" si="25"/>
        <v>159.25</v>
      </c>
      <c r="G132" s="2" t="s">
        <v>179</v>
      </c>
      <c r="H132" s="8"/>
      <c r="I132" s="11" t="s">
        <v>8</v>
      </c>
      <c r="J132" s="18">
        <f t="shared" ref="J132:J163" si="26">IF(H132="DA",D132,0)</f>
        <v>0</v>
      </c>
      <c r="K132" s="18">
        <f t="shared" ref="K132:K177" si="27">IF(I132="DI",D132,0)</f>
        <v>1</v>
      </c>
      <c r="L132" s="24">
        <f t="shared" si="23"/>
        <v>0</v>
      </c>
      <c r="M132" s="20">
        <f t="shared" si="24"/>
        <v>159.25</v>
      </c>
    </row>
    <row r="133" spans="1:13" s="5" customFormat="1" ht="40" customHeight="1" x14ac:dyDescent="0.15">
      <c r="A133" s="8" t="s">
        <v>260</v>
      </c>
      <c r="B133" s="9" t="s">
        <v>271</v>
      </c>
      <c r="C133" s="6" t="s">
        <v>272</v>
      </c>
      <c r="D133" s="13">
        <v>1</v>
      </c>
      <c r="E133" s="3">
        <v>113.96</v>
      </c>
      <c r="F133" s="3">
        <f t="shared" si="25"/>
        <v>113.96</v>
      </c>
      <c r="G133" s="2" t="s">
        <v>179</v>
      </c>
      <c r="H133" s="8" t="s">
        <v>7</v>
      </c>
      <c r="I133" s="11"/>
      <c r="J133" s="18">
        <f t="shared" si="26"/>
        <v>1</v>
      </c>
      <c r="K133" s="18">
        <f t="shared" si="27"/>
        <v>0</v>
      </c>
      <c r="L133" s="24">
        <f t="shared" si="23"/>
        <v>113.96</v>
      </c>
      <c r="M133" s="20">
        <f t="shared" si="24"/>
        <v>0</v>
      </c>
    </row>
    <row r="134" spans="1:13" s="5" customFormat="1" ht="40" customHeight="1" x14ac:dyDescent="0.15">
      <c r="A134" s="8" t="s">
        <v>260</v>
      </c>
      <c r="B134" s="9" t="s">
        <v>273</v>
      </c>
      <c r="C134" s="6" t="s">
        <v>274</v>
      </c>
      <c r="D134" s="13">
        <v>1</v>
      </c>
      <c r="E134" s="3">
        <v>540</v>
      </c>
      <c r="F134" s="3">
        <f t="shared" si="25"/>
        <v>540</v>
      </c>
      <c r="G134" s="2" t="s">
        <v>179</v>
      </c>
      <c r="H134" s="8" t="s">
        <v>7</v>
      </c>
      <c r="I134" s="11"/>
      <c r="J134" s="18">
        <f t="shared" si="26"/>
        <v>1</v>
      </c>
      <c r="K134" s="18">
        <f t="shared" si="27"/>
        <v>0</v>
      </c>
      <c r="L134" s="24">
        <f t="shared" si="23"/>
        <v>540</v>
      </c>
      <c r="M134" s="20">
        <f t="shared" si="24"/>
        <v>0</v>
      </c>
    </row>
    <row r="135" spans="1:13" s="5" customFormat="1" ht="40" customHeight="1" x14ac:dyDescent="0.15">
      <c r="A135" s="8" t="s">
        <v>54</v>
      </c>
      <c r="B135" s="9" t="s">
        <v>275</v>
      </c>
      <c r="C135" s="6" t="s">
        <v>276</v>
      </c>
      <c r="D135" s="13">
        <v>1</v>
      </c>
      <c r="E135" s="3">
        <v>121.58</v>
      </c>
      <c r="F135" s="3">
        <f t="shared" si="25"/>
        <v>121.58</v>
      </c>
      <c r="G135" s="2" t="s">
        <v>179</v>
      </c>
      <c r="H135" s="8" t="s">
        <v>7</v>
      </c>
      <c r="I135" s="11"/>
      <c r="J135" s="18">
        <f t="shared" si="26"/>
        <v>1</v>
      </c>
      <c r="K135" s="18">
        <f t="shared" si="27"/>
        <v>0</v>
      </c>
      <c r="L135" s="24">
        <f t="shared" si="23"/>
        <v>121.58</v>
      </c>
      <c r="M135" s="20">
        <f t="shared" si="24"/>
        <v>0</v>
      </c>
    </row>
    <row r="136" spans="1:13" s="5" customFormat="1" ht="40" customHeight="1" x14ac:dyDescent="0.15">
      <c r="A136" s="8" t="s">
        <v>54</v>
      </c>
      <c r="B136" s="9" t="s">
        <v>277</v>
      </c>
      <c r="C136" s="6" t="s">
        <v>278</v>
      </c>
      <c r="D136" s="13">
        <v>1</v>
      </c>
      <c r="E136" s="3">
        <v>16.43</v>
      </c>
      <c r="F136" s="3">
        <f t="shared" si="25"/>
        <v>16.43</v>
      </c>
      <c r="G136" s="2" t="s">
        <v>179</v>
      </c>
      <c r="H136" s="8" t="s">
        <v>7</v>
      </c>
      <c r="I136" s="11"/>
      <c r="J136" s="18">
        <f t="shared" si="26"/>
        <v>1</v>
      </c>
      <c r="K136" s="18">
        <f t="shared" si="27"/>
        <v>0</v>
      </c>
      <c r="L136" s="24">
        <f t="shared" si="23"/>
        <v>16.43</v>
      </c>
      <c r="M136" s="20">
        <f t="shared" si="24"/>
        <v>0</v>
      </c>
    </row>
    <row r="137" spans="1:13" s="5" customFormat="1" ht="40" customHeight="1" x14ac:dyDescent="0.15">
      <c r="A137" s="8" t="s">
        <v>54</v>
      </c>
      <c r="B137" s="9" t="s">
        <v>279</v>
      </c>
      <c r="C137" s="6" t="s">
        <v>280</v>
      </c>
      <c r="D137" s="13">
        <v>1</v>
      </c>
      <c r="E137" s="3">
        <v>113.31</v>
      </c>
      <c r="F137" s="3">
        <f t="shared" si="25"/>
        <v>113.31</v>
      </c>
      <c r="G137" s="2" t="s">
        <v>179</v>
      </c>
      <c r="H137" s="8" t="s">
        <v>7</v>
      </c>
      <c r="I137" s="11"/>
      <c r="J137" s="18">
        <f t="shared" si="26"/>
        <v>1</v>
      </c>
      <c r="K137" s="18">
        <f t="shared" si="27"/>
        <v>0</v>
      </c>
      <c r="L137" s="24">
        <f t="shared" si="23"/>
        <v>113.31</v>
      </c>
      <c r="M137" s="20">
        <f t="shared" si="24"/>
        <v>0</v>
      </c>
    </row>
    <row r="138" spans="1:13" s="5" customFormat="1" ht="40" customHeight="1" x14ac:dyDescent="0.15">
      <c r="A138" s="8" t="s">
        <v>54</v>
      </c>
      <c r="B138" s="9" t="s">
        <v>281</v>
      </c>
      <c r="C138" s="6" t="s">
        <v>282</v>
      </c>
      <c r="D138" s="13">
        <v>1</v>
      </c>
      <c r="E138" s="3">
        <v>1.76</v>
      </c>
      <c r="F138" s="3">
        <f t="shared" si="25"/>
        <v>1.76</v>
      </c>
      <c r="G138" s="2" t="s">
        <v>179</v>
      </c>
      <c r="H138" s="8" t="s">
        <v>7</v>
      </c>
      <c r="I138" s="11"/>
      <c r="J138" s="18">
        <f t="shared" si="26"/>
        <v>1</v>
      </c>
      <c r="K138" s="18">
        <f t="shared" si="27"/>
        <v>0</v>
      </c>
      <c r="L138" s="24">
        <f t="shared" si="23"/>
        <v>1.76</v>
      </c>
      <c r="M138" s="20">
        <f t="shared" si="24"/>
        <v>0</v>
      </c>
    </row>
    <row r="139" spans="1:13" s="5" customFormat="1" ht="40" customHeight="1" x14ac:dyDescent="0.15">
      <c r="A139" s="8" t="s">
        <v>54</v>
      </c>
      <c r="B139" s="9" t="s">
        <v>283</v>
      </c>
      <c r="C139" s="6" t="s">
        <v>284</v>
      </c>
      <c r="D139" s="13">
        <v>1</v>
      </c>
      <c r="E139" s="3">
        <v>1.63</v>
      </c>
      <c r="F139" s="3">
        <f t="shared" si="25"/>
        <v>1.63</v>
      </c>
      <c r="G139" s="2" t="s">
        <v>179</v>
      </c>
      <c r="H139" s="8" t="s">
        <v>7</v>
      </c>
      <c r="I139" s="11"/>
      <c r="J139" s="18">
        <f t="shared" si="26"/>
        <v>1</v>
      </c>
      <c r="K139" s="18">
        <f t="shared" si="27"/>
        <v>0</v>
      </c>
      <c r="L139" s="24">
        <f t="shared" si="23"/>
        <v>1.63</v>
      </c>
      <c r="M139" s="20">
        <f t="shared" si="24"/>
        <v>0</v>
      </c>
    </row>
    <row r="140" spans="1:13" s="5" customFormat="1" ht="40" customHeight="1" x14ac:dyDescent="0.15">
      <c r="A140" s="8" t="s">
        <v>54</v>
      </c>
      <c r="B140" s="9" t="s">
        <v>285</v>
      </c>
      <c r="C140" s="6" t="s">
        <v>286</v>
      </c>
      <c r="D140" s="13">
        <v>1</v>
      </c>
      <c r="E140" s="3">
        <v>1.55</v>
      </c>
      <c r="F140" s="3">
        <f t="shared" si="25"/>
        <v>1.55</v>
      </c>
      <c r="G140" s="2" t="s">
        <v>179</v>
      </c>
      <c r="H140" s="8" t="s">
        <v>7</v>
      </c>
      <c r="I140" s="8"/>
      <c r="J140" s="18">
        <f t="shared" si="26"/>
        <v>1</v>
      </c>
      <c r="K140" s="18">
        <f t="shared" si="27"/>
        <v>0</v>
      </c>
      <c r="L140" s="24">
        <f t="shared" si="23"/>
        <v>1.55</v>
      </c>
      <c r="M140" s="20">
        <f t="shared" si="24"/>
        <v>0</v>
      </c>
    </row>
    <row r="141" spans="1:13" s="5" customFormat="1" ht="40" customHeight="1" x14ac:dyDescent="0.15">
      <c r="A141" s="8" t="s">
        <v>77</v>
      </c>
      <c r="B141" s="9" t="s">
        <v>287</v>
      </c>
      <c r="C141" s="6" t="s">
        <v>288</v>
      </c>
      <c r="D141" s="13">
        <v>2</v>
      </c>
      <c r="E141" s="3">
        <v>83.87</v>
      </c>
      <c r="F141" s="3">
        <f t="shared" si="25"/>
        <v>167.74</v>
      </c>
      <c r="G141" s="2" t="s">
        <v>179</v>
      </c>
      <c r="H141" s="8" t="s">
        <v>7</v>
      </c>
      <c r="I141" s="11"/>
      <c r="J141" s="18">
        <f t="shared" si="26"/>
        <v>2</v>
      </c>
      <c r="K141" s="18">
        <f t="shared" si="27"/>
        <v>0</v>
      </c>
      <c r="L141" s="24">
        <f t="shared" si="23"/>
        <v>167.74</v>
      </c>
      <c r="M141" s="20">
        <f t="shared" si="24"/>
        <v>0</v>
      </c>
    </row>
    <row r="142" spans="1:13" s="5" customFormat="1" ht="40" customHeight="1" x14ac:dyDescent="0.15">
      <c r="A142" s="8" t="s">
        <v>77</v>
      </c>
      <c r="B142" s="9" t="s">
        <v>289</v>
      </c>
      <c r="C142" s="6" t="s">
        <v>290</v>
      </c>
      <c r="D142" s="13">
        <v>5</v>
      </c>
      <c r="E142" s="3">
        <v>315.70999999999998</v>
      </c>
      <c r="F142" s="3">
        <f t="shared" si="25"/>
        <v>1578.55</v>
      </c>
      <c r="G142" s="2" t="s">
        <v>179</v>
      </c>
      <c r="H142" s="8" t="s">
        <v>7</v>
      </c>
      <c r="I142" s="11"/>
      <c r="J142" s="18">
        <f t="shared" si="26"/>
        <v>5</v>
      </c>
      <c r="K142" s="18">
        <f t="shared" si="27"/>
        <v>0</v>
      </c>
      <c r="L142" s="24">
        <f t="shared" si="23"/>
        <v>1578.55</v>
      </c>
      <c r="M142" s="20">
        <f t="shared" si="24"/>
        <v>0</v>
      </c>
    </row>
    <row r="143" spans="1:13" s="5" customFormat="1" ht="40" customHeight="1" x14ac:dyDescent="0.15">
      <c r="A143" s="8" t="s">
        <v>77</v>
      </c>
      <c r="B143" s="9" t="s">
        <v>291</v>
      </c>
      <c r="C143" s="6" t="s">
        <v>292</v>
      </c>
      <c r="D143" s="13">
        <v>10</v>
      </c>
      <c r="E143" s="3">
        <v>34.85</v>
      </c>
      <c r="F143" s="3">
        <f t="shared" si="25"/>
        <v>348.5</v>
      </c>
      <c r="G143" s="2" t="s">
        <v>179</v>
      </c>
      <c r="H143" s="8" t="s">
        <v>7</v>
      </c>
      <c r="I143" s="11"/>
      <c r="J143" s="18">
        <f t="shared" si="26"/>
        <v>10</v>
      </c>
      <c r="K143" s="18">
        <f t="shared" si="27"/>
        <v>0</v>
      </c>
      <c r="L143" s="24">
        <f t="shared" si="23"/>
        <v>348.5</v>
      </c>
      <c r="M143" s="20">
        <f t="shared" si="24"/>
        <v>0</v>
      </c>
    </row>
    <row r="144" spans="1:13" s="5" customFormat="1" ht="40" customHeight="1" x14ac:dyDescent="0.15">
      <c r="A144" s="8" t="s">
        <v>77</v>
      </c>
      <c r="B144" s="9" t="s">
        <v>293</v>
      </c>
      <c r="C144" s="6" t="s">
        <v>294</v>
      </c>
      <c r="D144" s="13">
        <v>1</v>
      </c>
      <c r="E144" s="3">
        <v>303.81</v>
      </c>
      <c r="F144" s="3">
        <f t="shared" si="25"/>
        <v>303.81</v>
      </c>
      <c r="G144" s="2" t="s">
        <v>179</v>
      </c>
      <c r="H144" s="8" t="s">
        <v>7</v>
      </c>
      <c r="I144" s="11"/>
      <c r="J144" s="18">
        <f t="shared" si="26"/>
        <v>1</v>
      </c>
      <c r="K144" s="18">
        <f t="shared" si="27"/>
        <v>0</v>
      </c>
      <c r="L144" s="24">
        <f t="shared" si="23"/>
        <v>303.81</v>
      </c>
      <c r="M144" s="20">
        <f t="shared" si="24"/>
        <v>0</v>
      </c>
    </row>
    <row r="145" spans="1:13" s="5" customFormat="1" ht="40" customHeight="1" x14ac:dyDescent="0.15">
      <c r="A145" s="8" t="s">
        <v>77</v>
      </c>
      <c r="B145" s="9" t="s">
        <v>295</v>
      </c>
      <c r="C145" s="6" t="s">
        <v>296</v>
      </c>
      <c r="D145" s="13">
        <v>1</v>
      </c>
      <c r="E145" s="3">
        <v>14.78</v>
      </c>
      <c r="F145" s="3">
        <f t="shared" si="25"/>
        <v>14.78</v>
      </c>
      <c r="G145" s="2" t="s">
        <v>179</v>
      </c>
      <c r="H145" s="8" t="s">
        <v>7</v>
      </c>
      <c r="I145" s="11"/>
      <c r="J145" s="18">
        <f t="shared" si="26"/>
        <v>1</v>
      </c>
      <c r="K145" s="18">
        <f t="shared" si="27"/>
        <v>0</v>
      </c>
      <c r="L145" s="24">
        <f t="shared" si="23"/>
        <v>14.78</v>
      </c>
      <c r="M145" s="20">
        <f t="shared" si="24"/>
        <v>0</v>
      </c>
    </row>
    <row r="146" spans="1:13" s="5" customFormat="1" ht="40" customHeight="1" x14ac:dyDescent="0.15">
      <c r="A146" s="8" t="s">
        <v>77</v>
      </c>
      <c r="B146" s="9" t="s">
        <v>297</v>
      </c>
      <c r="C146" s="6" t="s">
        <v>298</v>
      </c>
      <c r="D146" s="13">
        <v>1</v>
      </c>
      <c r="E146" s="3">
        <v>170.1</v>
      </c>
      <c r="F146" s="3">
        <f t="shared" si="25"/>
        <v>170.1</v>
      </c>
      <c r="G146" s="2" t="s">
        <v>179</v>
      </c>
      <c r="H146" s="8" t="s">
        <v>7</v>
      </c>
      <c r="I146" s="8"/>
      <c r="J146" s="18">
        <f t="shared" si="26"/>
        <v>1</v>
      </c>
      <c r="K146" s="18">
        <f t="shared" si="27"/>
        <v>0</v>
      </c>
      <c r="L146" s="24">
        <f t="shared" si="23"/>
        <v>170.1</v>
      </c>
      <c r="M146" s="20">
        <f t="shared" si="24"/>
        <v>0</v>
      </c>
    </row>
    <row r="147" spans="1:13" s="5" customFormat="1" ht="40" customHeight="1" x14ac:dyDescent="0.15">
      <c r="A147" s="8" t="s">
        <v>77</v>
      </c>
      <c r="B147" s="9" t="s">
        <v>299</v>
      </c>
      <c r="C147" s="6" t="s">
        <v>300</v>
      </c>
      <c r="D147" s="13">
        <v>1</v>
      </c>
      <c r="E147" s="3">
        <v>881.51</v>
      </c>
      <c r="F147" s="3">
        <f t="shared" si="25"/>
        <v>881.51</v>
      </c>
      <c r="G147" s="2" t="s">
        <v>179</v>
      </c>
      <c r="H147" s="8" t="s">
        <v>7</v>
      </c>
      <c r="I147" s="8"/>
      <c r="J147" s="18">
        <f t="shared" si="26"/>
        <v>1</v>
      </c>
      <c r="K147" s="18">
        <f t="shared" si="27"/>
        <v>0</v>
      </c>
      <c r="L147" s="24">
        <f t="shared" si="23"/>
        <v>881.51</v>
      </c>
      <c r="M147" s="20">
        <v>0</v>
      </c>
    </row>
    <row r="148" spans="1:13" s="5" customFormat="1" ht="40" customHeight="1" x14ac:dyDescent="0.15">
      <c r="A148" s="8" t="s">
        <v>77</v>
      </c>
      <c r="B148" s="9" t="s">
        <v>301</v>
      </c>
      <c r="C148" s="6" t="s">
        <v>302</v>
      </c>
      <c r="D148" s="13">
        <v>1</v>
      </c>
      <c r="E148" s="3">
        <v>553.04999999999995</v>
      </c>
      <c r="F148" s="3">
        <f t="shared" si="25"/>
        <v>553.04999999999995</v>
      </c>
      <c r="G148" s="2" t="s">
        <v>179</v>
      </c>
      <c r="H148" s="8" t="s">
        <v>7</v>
      </c>
      <c r="I148" s="8"/>
      <c r="J148" s="18">
        <f t="shared" si="26"/>
        <v>1</v>
      </c>
      <c r="K148" s="18">
        <f t="shared" si="27"/>
        <v>0</v>
      </c>
      <c r="L148" s="24">
        <f t="shared" si="23"/>
        <v>553.04999999999995</v>
      </c>
      <c r="M148" s="20">
        <v>0</v>
      </c>
    </row>
    <row r="149" spans="1:13" s="5" customFormat="1" ht="40" customHeight="1" x14ac:dyDescent="0.15">
      <c r="A149" s="8" t="s">
        <v>77</v>
      </c>
      <c r="B149" s="9" t="s">
        <v>303</v>
      </c>
      <c r="C149" s="6" t="s">
        <v>304</v>
      </c>
      <c r="D149" s="13">
        <v>1</v>
      </c>
      <c r="E149" s="3">
        <v>689.53</v>
      </c>
      <c r="F149" s="3">
        <f t="shared" si="25"/>
        <v>689.53</v>
      </c>
      <c r="G149" s="2" t="s">
        <v>179</v>
      </c>
      <c r="H149" s="8" t="s">
        <v>7</v>
      </c>
      <c r="I149" s="8"/>
      <c r="J149" s="18">
        <f t="shared" si="26"/>
        <v>1</v>
      </c>
      <c r="K149" s="18">
        <f t="shared" si="27"/>
        <v>0</v>
      </c>
      <c r="L149" s="24">
        <f t="shared" si="23"/>
        <v>689.53</v>
      </c>
      <c r="M149" s="20">
        <f t="shared" ref="M149:M177" si="28">K149*E149</f>
        <v>0</v>
      </c>
    </row>
    <row r="150" spans="1:13" s="5" customFormat="1" ht="40" customHeight="1" x14ac:dyDescent="0.15">
      <c r="A150" s="8" t="s">
        <v>77</v>
      </c>
      <c r="B150" s="9" t="s">
        <v>305</v>
      </c>
      <c r="C150" s="6" t="s">
        <v>306</v>
      </c>
      <c r="D150" s="13">
        <v>1</v>
      </c>
      <c r="E150" s="3">
        <v>15.28</v>
      </c>
      <c r="F150" s="3">
        <f t="shared" si="25"/>
        <v>15.28</v>
      </c>
      <c r="G150" s="2" t="s">
        <v>179</v>
      </c>
      <c r="H150" s="8" t="s">
        <v>7</v>
      </c>
      <c r="I150" s="8"/>
      <c r="J150" s="18">
        <f t="shared" si="26"/>
        <v>1</v>
      </c>
      <c r="K150" s="18">
        <f t="shared" si="27"/>
        <v>0</v>
      </c>
      <c r="L150" s="24">
        <f t="shared" si="23"/>
        <v>15.28</v>
      </c>
      <c r="M150" s="20">
        <f t="shared" si="28"/>
        <v>0</v>
      </c>
    </row>
    <row r="151" spans="1:13" s="5" customFormat="1" ht="40" customHeight="1" x14ac:dyDescent="0.15">
      <c r="A151" s="8" t="s">
        <v>77</v>
      </c>
      <c r="B151" s="9" t="s">
        <v>289</v>
      </c>
      <c r="C151" s="6" t="s">
        <v>290</v>
      </c>
      <c r="D151" s="13">
        <v>5</v>
      </c>
      <c r="E151" s="3">
        <v>315.70999999999998</v>
      </c>
      <c r="F151" s="3">
        <f t="shared" si="25"/>
        <v>1578.55</v>
      </c>
      <c r="G151" s="2" t="s">
        <v>179</v>
      </c>
      <c r="H151" s="8" t="s">
        <v>7</v>
      </c>
      <c r="I151" s="11"/>
      <c r="J151" s="18">
        <f t="shared" si="26"/>
        <v>5</v>
      </c>
      <c r="K151" s="18">
        <f t="shared" si="27"/>
        <v>0</v>
      </c>
      <c r="L151" s="24">
        <f t="shared" si="23"/>
        <v>1578.55</v>
      </c>
      <c r="M151" s="20">
        <f t="shared" si="28"/>
        <v>0</v>
      </c>
    </row>
    <row r="152" spans="1:13" s="5" customFormat="1" ht="40" customHeight="1" x14ac:dyDescent="0.15">
      <c r="A152" s="8" t="s">
        <v>77</v>
      </c>
      <c r="B152" s="9" t="s">
        <v>307</v>
      </c>
      <c r="C152" s="6" t="s">
        <v>308</v>
      </c>
      <c r="D152" s="13">
        <v>1</v>
      </c>
      <c r="E152" s="3">
        <v>1406.41</v>
      </c>
      <c r="F152" s="3">
        <f t="shared" si="25"/>
        <v>1406.41</v>
      </c>
      <c r="G152" s="2" t="s">
        <v>179</v>
      </c>
      <c r="H152" s="8"/>
      <c r="I152" s="11" t="s">
        <v>8</v>
      </c>
      <c r="J152" s="18">
        <f t="shared" si="26"/>
        <v>0</v>
      </c>
      <c r="K152" s="18">
        <f t="shared" si="27"/>
        <v>1</v>
      </c>
      <c r="L152" s="24">
        <f t="shared" si="23"/>
        <v>0</v>
      </c>
      <c r="M152" s="20">
        <f t="shared" si="28"/>
        <v>1406.41</v>
      </c>
    </row>
    <row r="153" spans="1:13" s="5" customFormat="1" ht="40" customHeight="1" x14ac:dyDescent="0.15">
      <c r="A153" s="8" t="s">
        <v>77</v>
      </c>
      <c r="B153" s="9" t="s">
        <v>309</v>
      </c>
      <c r="C153" s="6" t="s">
        <v>310</v>
      </c>
      <c r="D153" s="13">
        <v>1</v>
      </c>
      <c r="E153" s="3">
        <v>802.93</v>
      </c>
      <c r="F153" s="3">
        <f t="shared" si="25"/>
        <v>802.93</v>
      </c>
      <c r="G153" s="2" t="s">
        <v>179</v>
      </c>
      <c r="H153" s="8" t="s">
        <v>7</v>
      </c>
      <c r="I153" s="11"/>
      <c r="J153" s="18">
        <f t="shared" si="26"/>
        <v>1</v>
      </c>
      <c r="K153" s="18">
        <f t="shared" si="27"/>
        <v>0</v>
      </c>
      <c r="L153" s="24">
        <f t="shared" si="23"/>
        <v>802.93</v>
      </c>
      <c r="M153" s="20">
        <f t="shared" si="28"/>
        <v>0</v>
      </c>
    </row>
    <row r="154" spans="1:13" s="5" customFormat="1" ht="40" customHeight="1" x14ac:dyDescent="0.15">
      <c r="A154" s="8" t="s">
        <v>77</v>
      </c>
      <c r="B154" s="9" t="s">
        <v>311</v>
      </c>
      <c r="C154" s="6" t="s">
        <v>312</v>
      </c>
      <c r="D154" s="13">
        <v>10</v>
      </c>
      <c r="E154" s="3">
        <v>9.8800000000000008</v>
      </c>
      <c r="F154" s="3">
        <f t="shared" si="25"/>
        <v>98.800000000000011</v>
      </c>
      <c r="G154" s="2" t="s">
        <v>179</v>
      </c>
      <c r="H154" s="8" t="s">
        <v>7</v>
      </c>
      <c r="I154" s="11"/>
      <c r="J154" s="18">
        <f t="shared" si="26"/>
        <v>10</v>
      </c>
      <c r="K154" s="18">
        <f t="shared" si="27"/>
        <v>0</v>
      </c>
      <c r="L154" s="24">
        <f t="shared" ref="L154:L177" si="29">J154*E154</f>
        <v>98.800000000000011</v>
      </c>
      <c r="M154" s="20">
        <f t="shared" si="28"/>
        <v>0</v>
      </c>
    </row>
    <row r="155" spans="1:13" s="5" customFormat="1" ht="40" customHeight="1" x14ac:dyDescent="0.15">
      <c r="A155" s="8" t="s">
        <v>77</v>
      </c>
      <c r="B155" s="9" t="s">
        <v>313</v>
      </c>
      <c r="C155" s="6" t="s">
        <v>314</v>
      </c>
      <c r="D155" s="13">
        <v>1</v>
      </c>
      <c r="E155" s="3">
        <v>0.74</v>
      </c>
      <c r="F155" s="3">
        <f t="shared" si="25"/>
        <v>0.74</v>
      </c>
      <c r="G155" s="2" t="s">
        <v>179</v>
      </c>
      <c r="H155" s="8" t="s">
        <v>7</v>
      </c>
      <c r="I155" s="8"/>
      <c r="J155" s="18">
        <f t="shared" si="26"/>
        <v>1</v>
      </c>
      <c r="K155" s="18">
        <f t="shared" si="27"/>
        <v>0</v>
      </c>
      <c r="L155" s="24">
        <f t="shared" si="29"/>
        <v>0.74</v>
      </c>
      <c r="M155" s="20">
        <f t="shared" si="28"/>
        <v>0</v>
      </c>
    </row>
    <row r="156" spans="1:13" s="5" customFormat="1" ht="40" customHeight="1" x14ac:dyDescent="0.15">
      <c r="A156" s="8" t="s">
        <v>77</v>
      </c>
      <c r="B156" s="9" t="s">
        <v>315</v>
      </c>
      <c r="C156" s="6" t="s">
        <v>316</v>
      </c>
      <c r="D156" s="13">
        <v>1</v>
      </c>
      <c r="E156" s="3">
        <v>209.4</v>
      </c>
      <c r="F156" s="3">
        <f t="shared" si="25"/>
        <v>209.4</v>
      </c>
      <c r="G156" s="2" t="s">
        <v>179</v>
      </c>
      <c r="H156" s="8" t="s">
        <v>7</v>
      </c>
      <c r="I156" s="11"/>
      <c r="J156" s="18">
        <f t="shared" si="26"/>
        <v>1</v>
      </c>
      <c r="K156" s="18">
        <f t="shared" si="27"/>
        <v>0</v>
      </c>
      <c r="L156" s="24">
        <f t="shared" si="29"/>
        <v>209.4</v>
      </c>
      <c r="M156" s="20">
        <f t="shared" si="28"/>
        <v>0</v>
      </c>
    </row>
    <row r="157" spans="1:13" s="5" customFormat="1" ht="40" customHeight="1" x14ac:dyDescent="0.15">
      <c r="A157" s="8" t="s">
        <v>77</v>
      </c>
      <c r="B157" s="9" t="s">
        <v>317</v>
      </c>
      <c r="C157" s="6" t="s">
        <v>318</v>
      </c>
      <c r="D157" s="13">
        <v>1</v>
      </c>
      <c r="E157" s="3">
        <v>40.06</v>
      </c>
      <c r="F157" s="3">
        <f t="shared" si="25"/>
        <v>40.06</v>
      </c>
      <c r="G157" s="2" t="s">
        <v>179</v>
      </c>
      <c r="H157" s="8" t="s">
        <v>7</v>
      </c>
      <c r="I157" s="11"/>
      <c r="J157" s="18">
        <f t="shared" si="26"/>
        <v>1</v>
      </c>
      <c r="K157" s="18">
        <f t="shared" si="27"/>
        <v>0</v>
      </c>
      <c r="L157" s="24">
        <f t="shared" si="29"/>
        <v>40.06</v>
      </c>
      <c r="M157" s="20">
        <f t="shared" si="28"/>
        <v>0</v>
      </c>
    </row>
    <row r="158" spans="1:13" s="5" customFormat="1" ht="40" customHeight="1" x14ac:dyDescent="0.15">
      <c r="A158" s="8" t="s">
        <v>77</v>
      </c>
      <c r="B158" s="9" t="s">
        <v>319</v>
      </c>
      <c r="C158" s="6" t="s">
        <v>320</v>
      </c>
      <c r="D158" s="13">
        <v>5</v>
      </c>
      <c r="E158" s="3">
        <v>3.27</v>
      </c>
      <c r="F158" s="3">
        <f t="shared" si="25"/>
        <v>16.350000000000001</v>
      </c>
      <c r="G158" s="2" t="s">
        <v>179</v>
      </c>
      <c r="H158" s="8" t="s">
        <v>7</v>
      </c>
      <c r="I158" s="11"/>
      <c r="J158" s="18">
        <f t="shared" si="26"/>
        <v>5</v>
      </c>
      <c r="K158" s="18">
        <f t="shared" si="27"/>
        <v>0</v>
      </c>
      <c r="L158" s="24">
        <f t="shared" si="29"/>
        <v>16.350000000000001</v>
      </c>
      <c r="M158" s="20">
        <f t="shared" si="28"/>
        <v>0</v>
      </c>
    </row>
    <row r="159" spans="1:13" s="5" customFormat="1" ht="40" customHeight="1" x14ac:dyDescent="0.15">
      <c r="A159" s="8" t="s">
        <v>77</v>
      </c>
      <c r="B159" s="9" t="s">
        <v>321</v>
      </c>
      <c r="C159" s="6" t="s">
        <v>322</v>
      </c>
      <c r="D159" s="13">
        <v>1</v>
      </c>
      <c r="E159" s="3">
        <v>41.57</v>
      </c>
      <c r="F159" s="3">
        <f t="shared" si="25"/>
        <v>41.57</v>
      </c>
      <c r="G159" s="2" t="s">
        <v>179</v>
      </c>
      <c r="H159" s="8" t="s">
        <v>7</v>
      </c>
      <c r="I159" s="11"/>
      <c r="J159" s="18">
        <f t="shared" si="26"/>
        <v>1</v>
      </c>
      <c r="K159" s="18">
        <f t="shared" si="27"/>
        <v>0</v>
      </c>
      <c r="L159" s="24">
        <f t="shared" si="29"/>
        <v>41.57</v>
      </c>
      <c r="M159" s="20">
        <f t="shared" si="28"/>
        <v>0</v>
      </c>
    </row>
    <row r="160" spans="1:13" s="5" customFormat="1" ht="40" customHeight="1" x14ac:dyDescent="0.15">
      <c r="A160" s="8" t="s">
        <v>77</v>
      </c>
      <c r="B160" s="9" t="s">
        <v>323</v>
      </c>
      <c r="C160" s="6" t="s">
        <v>324</v>
      </c>
      <c r="D160" s="13">
        <v>1</v>
      </c>
      <c r="E160" s="3">
        <v>40.24</v>
      </c>
      <c r="F160" s="3">
        <f t="shared" si="25"/>
        <v>40.24</v>
      </c>
      <c r="G160" s="2" t="s">
        <v>179</v>
      </c>
      <c r="H160" s="8" t="s">
        <v>7</v>
      </c>
      <c r="I160" s="8"/>
      <c r="J160" s="18">
        <f t="shared" si="26"/>
        <v>1</v>
      </c>
      <c r="K160" s="18">
        <f t="shared" si="27"/>
        <v>0</v>
      </c>
      <c r="L160" s="24">
        <f t="shared" si="29"/>
        <v>40.24</v>
      </c>
      <c r="M160" s="20">
        <f t="shared" si="28"/>
        <v>0</v>
      </c>
    </row>
    <row r="161" spans="1:13" s="5" customFormat="1" ht="40" customHeight="1" x14ac:dyDescent="0.15">
      <c r="A161" s="8" t="s">
        <v>77</v>
      </c>
      <c r="B161" s="9" t="s">
        <v>325</v>
      </c>
      <c r="C161" s="6" t="s">
        <v>326</v>
      </c>
      <c r="D161" s="13">
        <v>1</v>
      </c>
      <c r="E161" s="3">
        <v>27.01</v>
      </c>
      <c r="F161" s="3">
        <f t="shared" si="25"/>
        <v>27.01</v>
      </c>
      <c r="G161" s="2" t="s">
        <v>179</v>
      </c>
      <c r="H161" s="8" t="s">
        <v>7</v>
      </c>
      <c r="I161" s="11"/>
      <c r="J161" s="18">
        <f t="shared" si="26"/>
        <v>1</v>
      </c>
      <c r="K161" s="18">
        <f t="shared" si="27"/>
        <v>0</v>
      </c>
      <c r="L161" s="24">
        <f t="shared" si="29"/>
        <v>27.01</v>
      </c>
      <c r="M161" s="20">
        <f t="shared" si="28"/>
        <v>0</v>
      </c>
    </row>
    <row r="162" spans="1:13" s="5" customFormat="1" ht="40" customHeight="1" x14ac:dyDescent="0.15">
      <c r="A162" s="8" t="s">
        <v>77</v>
      </c>
      <c r="B162" s="9" t="s">
        <v>327</v>
      </c>
      <c r="C162" s="6" t="s">
        <v>328</v>
      </c>
      <c r="D162" s="13">
        <v>1</v>
      </c>
      <c r="E162" s="3">
        <v>96.43</v>
      </c>
      <c r="F162" s="3">
        <f t="shared" si="25"/>
        <v>96.43</v>
      </c>
      <c r="G162" s="2" t="s">
        <v>179</v>
      </c>
      <c r="H162" s="8" t="s">
        <v>7</v>
      </c>
      <c r="I162" s="11"/>
      <c r="J162" s="18">
        <f t="shared" si="26"/>
        <v>1</v>
      </c>
      <c r="K162" s="18">
        <f t="shared" si="27"/>
        <v>0</v>
      </c>
      <c r="L162" s="24">
        <f t="shared" si="29"/>
        <v>96.43</v>
      </c>
      <c r="M162" s="20">
        <f t="shared" si="28"/>
        <v>0</v>
      </c>
    </row>
    <row r="163" spans="1:13" s="5" customFormat="1" ht="40" customHeight="1" x14ac:dyDescent="0.15">
      <c r="A163" s="8" t="s">
        <v>77</v>
      </c>
      <c r="B163" s="9" t="s">
        <v>329</v>
      </c>
      <c r="C163" s="6" t="s">
        <v>330</v>
      </c>
      <c r="D163" s="13">
        <v>1</v>
      </c>
      <c r="E163" s="3">
        <v>264.5</v>
      </c>
      <c r="F163" s="3">
        <f t="shared" si="25"/>
        <v>264.5</v>
      </c>
      <c r="G163" s="2" t="s">
        <v>179</v>
      </c>
      <c r="H163" s="8" t="s">
        <v>7</v>
      </c>
      <c r="I163" s="11"/>
      <c r="J163" s="18">
        <f t="shared" si="26"/>
        <v>1</v>
      </c>
      <c r="K163" s="18">
        <f t="shared" si="27"/>
        <v>0</v>
      </c>
      <c r="L163" s="24">
        <f t="shared" si="29"/>
        <v>264.5</v>
      </c>
      <c r="M163" s="20">
        <f t="shared" si="28"/>
        <v>0</v>
      </c>
    </row>
    <row r="164" spans="1:13" s="5" customFormat="1" ht="40" customHeight="1" x14ac:dyDescent="0.15">
      <c r="A164" s="8" t="s">
        <v>77</v>
      </c>
      <c r="B164" s="9" t="s">
        <v>331</v>
      </c>
      <c r="C164" s="6" t="s">
        <v>332</v>
      </c>
      <c r="D164" s="13">
        <v>2</v>
      </c>
      <c r="E164" s="3">
        <v>19.02</v>
      </c>
      <c r="F164" s="3">
        <f t="shared" si="25"/>
        <v>38.04</v>
      </c>
      <c r="G164" s="2" t="s">
        <v>179</v>
      </c>
      <c r="H164" s="8" t="s">
        <v>7</v>
      </c>
      <c r="I164" s="11"/>
      <c r="J164" s="18">
        <f t="shared" ref="J164:J182" si="30">IF(H164="DA",D164,0)</f>
        <v>2</v>
      </c>
      <c r="K164" s="18">
        <f t="shared" si="27"/>
        <v>0</v>
      </c>
      <c r="L164" s="24">
        <f t="shared" si="29"/>
        <v>38.04</v>
      </c>
      <c r="M164" s="20">
        <f t="shared" si="28"/>
        <v>0</v>
      </c>
    </row>
    <row r="165" spans="1:13" s="5" customFormat="1" ht="40" customHeight="1" x14ac:dyDescent="0.15">
      <c r="A165" s="8" t="s">
        <v>77</v>
      </c>
      <c r="B165" s="9" t="s">
        <v>333</v>
      </c>
      <c r="C165" s="6" t="s">
        <v>334</v>
      </c>
      <c r="D165" s="13">
        <v>1</v>
      </c>
      <c r="E165" s="3">
        <v>39.549999999999997</v>
      </c>
      <c r="F165" s="3">
        <f t="shared" si="25"/>
        <v>39.549999999999997</v>
      </c>
      <c r="G165" s="2" t="s">
        <v>179</v>
      </c>
      <c r="H165" s="8" t="s">
        <v>7</v>
      </c>
      <c r="I165" s="8"/>
      <c r="J165" s="18">
        <f t="shared" si="30"/>
        <v>1</v>
      </c>
      <c r="K165" s="18">
        <f t="shared" si="27"/>
        <v>0</v>
      </c>
      <c r="L165" s="24">
        <f t="shared" si="29"/>
        <v>39.549999999999997</v>
      </c>
      <c r="M165" s="20">
        <f t="shared" si="28"/>
        <v>0</v>
      </c>
    </row>
    <row r="166" spans="1:13" s="5" customFormat="1" ht="40" customHeight="1" x14ac:dyDescent="0.15">
      <c r="A166" s="8" t="s">
        <v>77</v>
      </c>
      <c r="B166" s="9" t="s">
        <v>335</v>
      </c>
      <c r="C166" s="6" t="s">
        <v>336</v>
      </c>
      <c r="D166" s="13">
        <v>1</v>
      </c>
      <c r="E166" s="3">
        <v>162.63</v>
      </c>
      <c r="F166" s="3">
        <f t="shared" si="25"/>
        <v>162.63</v>
      </c>
      <c r="G166" s="2" t="s">
        <v>179</v>
      </c>
      <c r="H166" s="8" t="s">
        <v>7</v>
      </c>
      <c r="I166" s="11"/>
      <c r="J166" s="18">
        <f t="shared" si="30"/>
        <v>1</v>
      </c>
      <c r="K166" s="18">
        <f t="shared" si="27"/>
        <v>0</v>
      </c>
      <c r="L166" s="24">
        <f t="shared" si="29"/>
        <v>162.63</v>
      </c>
      <c r="M166" s="20">
        <f t="shared" si="28"/>
        <v>0</v>
      </c>
    </row>
    <row r="167" spans="1:13" s="5" customFormat="1" ht="40" customHeight="1" x14ac:dyDescent="0.15">
      <c r="A167" s="8" t="s">
        <v>77</v>
      </c>
      <c r="B167" s="9" t="s">
        <v>337</v>
      </c>
      <c r="C167" s="6" t="s">
        <v>338</v>
      </c>
      <c r="D167" s="13">
        <v>1</v>
      </c>
      <c r="E167" s="3">
        <v>48.83</v>
      </c>
      <c r="F167" s="3">
        <f t="shared" si="25"/>
        <v>48.83</v>
      </c>
      <c r="G167" s="2" t="s">
        <v>179</v>
      </c>
      <c r="H167" s="8" t="s">
        <v>7</v>
      </c>
      <c r="I167" s="11"/>
      <c r="J167" s="18">
        <f t="shared" si="30"/>
        <v>1</v>
      </c>
      <c r="K167" s="18">
        <f t="shared" si="27"/>
        <v>0</v>
      </c>
      <c r="L167" s="24">
        <f t="shared" si="29"/>
        <v>48.83</v>
      </c>
      <c r="M167" s="20">
        <f t="shared" si="28"/>
        <v>0</v>
      </c>
    </row>
    <row r="168" spans="1:13" s="5" customFormat="1" ht="40" customHeight="1" x14ac:dyDescent="0.15">
      <c r="A168" s="8" t="s">
        <v>77</v>
      </c>
      <c r="B168" s="9" t="s">
        <v>339</v>
      </c>
      <c r="C168" s="6" t="s">
        <v>340</v>
      </c>
      <c r="D168" s="13">
        <v>1</v>
      </c>
      <c r="E168" s="3">
        <v>27.37</v>
      </c>
      <c r="F168" s="3">
        <f t="shared" si="25"/>
        <v>27.37</v>
      </c>
      <c r="G168" s="2" t="s">
        <v>179</v>
      </c>
      <c r="H168" s="8" t="s">
        <v>7</v>
      </c>
      <c r="I168" s="11"/>
      <c r="J168" s="18">
        <f t="shared" si="30"/>
        <v>1</v>
      </c>
      <c r="K168" s="18">
        <f t="shared" si="27"/>
        <v>0</v>
      </c>
      <c r="L168" s="24">
        <f t="shared" si="29"/>
        <v>27.37</v>
      </c>
      <c r="M168" s="20">
        <f t="shared" si="28"/>
        <v>0</v>
      </c>
    </row>
    <row r="169" spans="1:13" s="5" customFormat="1" ht="40" customHeight="1" x14ac:dyDescent="0.15">
      <c r="A169" s="8" t="s">
        <v>77</v>
      </c>
      <c r="B169" s="9" t="s">
        <v>341</v>
      </c>
      <c r="C169" s="6" t="s">
        <v>342</v>
      </c>
      <c r="D169" s="13">
        <v>1</v>
      </c>
      <c r="E169" s="3">
        <v>2.0499999999999998</v>
      </c>
      <c r="F169" s="3">
        <f t="shared" si="25"/>
        <v>2.0499999999999998</v>
      </c>
      <c r="G169" s="2" t="s">
        <v>179</v>
      </c>
      <c r="H169" s="8" t="s">
        <v>7</v>
      </c>
      <c r="I169" s="8"/>
      <c r="J169" s="18">
        <f t="shared" si="30"/>
        <v>1</v>
      </c>
      <c r="K169" s="18">
        <f t="shared" si="27"/>
        <v>0</v>
      </c>
      <c r="L169" s="24">
        <f t="shared" si="29"/>
        <v>2.0499999999999998</v>
      </c>
      <c r="M169" s="20">
        <f t="shared" si="28"/>
        <v>0</v>
      </c>
    </row>
    <row r="170" spans="1:13" s="5" customFormat="1" ht="40" customHeight="1" x14ac:dyDescent="0.15">
      <c r="A170" s="8" t="s">
        <v>77</v>
      </c>
      <c r="B170" s="9" t="s">
        <v>343</v>
      </c>
      <c r="C170" s="6" t="s">
        <v>344</v>
      </c>
      <c r="D170" s="13">
        <v>1</v>
      </c>
      <c r="E170" s="3">
        <v>19.87</v>
      </c>
      <c r="F170" s="3">
        <f t="shared" si="25"/>
        <v>19.87</v>
      </c>
      <c r="G170" s="2" t="s">
        <v>179</v>
      </c>
      <c r="H170" s="8" t="s">
        <v>7</v>
      </c>
      <c r="I170" s="11"/>
      <c r="J170" s="18">
        <f t="shared" si="30"/>
        <v>1</v>
      </c>
      <c r="K170" s="18">
        <f t="shared" si="27"/>
        <v>0</v>
      </c>
      <c r="L170" s="24">
        <f t="shared" si="29"/>
        <v>19.87</v>
      </c>
      <c r="M170" s="20">
        <f t="shared" si="28"/>
        <v>0</v>
      </c>
    </row>
    <row r="171" spans="1:13" s="5" customFormat="1" ht="40" customHeight="1" x14ac:dyDescent="0.15">
      <c r="A171" s="8" t="s">
        <v>77</v>
      </c>
      <c r="B171" s="9" t="s">
        <v>345</v>
      </c>
      <c r="C171" s="6" t="s">
        <v>346</v>
      </c>
      <c r="D171" s="13">
        <v>1</v>
      </c>
      <c r="E171" s="3">
        <v>4.55</v>
      </c>
      <c r="F171" s="3">
        <f t="shared" si="25"/>
        <v>4.55</v>
      </c>
      <c r="G171" s="2" t="s">
        <v>179</v>
      </c>
      <c r="H171" s="8" t="s">
        <v>7</v>
      </c>
      <c r="I171" s="11"/>
      <c r="J171" s="18">
        <f t="shared" si="30"/>
        <v>1</v>
      </c>
      <c r="K171" s="18">
        <f t="shared" si="27"/>
        <v>0</v>
      </c>
      <c r="L171" s="24">
        <f t="shared" si="29"/>
        <v>4.55</v>
      </c>
      <c r="M171" s="20">
        <f t="shared" si="28"/>
        <v>0</v>
      </c>
    </row>
    <row r="172" spans="1:13" s="5" customFormat="1" ht="40" customHeight="1" x14ac:dyDescent="0.15">
      <c r="A172" s="8" t="s">
        <v>77</v>
      </c>
      <c r="B172" s="9" t="s">
        <v>347</v>
      </c>
      <c r="C172" s="6" t="s">
        <v>348</v>
      </c>
      <c r="D172" s="13">
        <v>1</v>
      </c>
      <c r="E172" s="3">
        <v>32.17</v>
      </c>
      <c r="F172" s="3">
        <f t="shared" si="25"/>
        <v>32.17</v>
      </c>
      <c r="G172" s="2" t="s">
        <v>179</v>
      </c>
      <c r="H172" s="8" t="s">
        <v>7</v>
      </c>
      <c r="I172" s="11"/>
      <c r="J172" s="18">
        <f t="shared" si="30"/>
        <v>1</v>
      </c>
      <c r="K172" s="18">
        <f t="shared" si="27"/>
        <v>0</v>
      </c>
      <c r="L172" s="24">
        <f t="shared" si="29"/>
        <v>32.17</v>
      </c>
      <c r="M172" s="20">
        <f t="shared" si="28"/>
        <v>0</v>
      </c>
    </row>
    <row r="173" spans="1:13" s="5" customFormat="1" ht="40" customHeight="1" x14ac:dyDescent="0.15">
      <c r="A173" s="8" t="s">
        <v>77</v>
      </c>
      <c r="B173" s="9" t="s">
        <v>349</v>
      </c>
      <c r="C173" s="6" t="s">
        <v>350</v>
      </c>
      <c r="D173" s="13">
        <v>1</v>
      </c>
      <c r="E173" s="3">
        <v>75.28</v>
      </c>
      <c r="F173" s="3">
        <f t="shared" si="25"/>
        <v>75.28</v>
      </c>
      <c r="G173" s="2" t="s">
        <v>179</v>
      </c>
      <c r="H173" s="8" t="s">
        <v>7</v>
      </c>
      <c r="I173" s="11"/>
      <c r="J173" s="18">
        <f t="shared" si="30"/>
        <v>1</v>
      </c>
      <c r="K173" s="18">
        <f t="shared" si="27"/>
        <v>0</v>
      </c>
      <c r="L173" s="24">
        <f t="shared" si="29"/>
        <v>75.28</v>
      </c>
      <c r="M173" s="20">
        <f t="shared" si="28"/>
        <v>0</v>
      </c>
    </row>
    <row r="174" spans="1:13" s="5" customFormat="1" ht="40" customHeight="1" x14ac:dyDescent="0.15">
      <c r="A174" s="8" t="s">
        <v>77</v>
      </c>
      <c r="B174" s="9" t="s">
        <v>351</v>
      </c>
      <c r="C174" s="6" t="s">
        <v>288</v>
      </c>
      <c r="D174" s="13">
        <v>2</v>
      </c>
      <c r="E174" s="3">
        <v>48.27</v>
      </c>
      <c r="F174" s="3">
        <f t="shared" si="25"/>
        <v>96.54</v>
      </c>
      <c r="G174" s="2" t="s">
        <v>179</v>
      </c>
      <c r="H174" s="8" t="s">
        <v>7</v>
      </c>
      <c r="I174" s="2"/>
      <c r="J174" s="18">
        <f t="shared" si="30"/>
        <v>2</v>
      </c>
      <c r="K174" s="18">
        <f t="shared" si="27"/>
        <v>0</v>
      </c>
      <c r="L174" s="24">
        <f t="shared" si="29"/>
        <v>96.54</v>
      </c>
      <c r="M174" s="20">
        <f t="shared" si="28"/>
        <v>0</v>
      </c>
    </row>
    <row r="175" spans="1:13" s="5" customFormat="1" ht="40" customHeight="1" x14ac:dyDescent="0.15">
      <c r="A175" s="8" t="s">
        <v>77</v>
      </c>
      <c r="B175" s="9" t="s">
        <v>352</v>
      </c>
      <c r="C175" s="6" t="s">
        <v>353</v>
      </c>
      <c r="D175" s="13">
        <v>12</v>
      </c>
      <c r="E175" s="3">
        <v>3.92</v>
      </c>
      <c r="F175" s="3">
        <f t="shared" si="25"/>
        <v>47.04</v>
      </c>
      <c r="G175" s="2" t="s">
        <v>179</v>
      </c>
      <c r="H175" s="8" t="s">
        <v>7</v>
      </c>
      <c r="I175" s="11"/>
      <c r="J175" s="18">
        <f t="shared" si="30"/>
        <v>12</v>
      </c>
      <c r="K175" s="18">
        <f t="shared" si="27"/>
        <v>0</v>
      </c>
      <c r="L175" s="24">
        <f t="shared" si="29"/>
        <v>47.04</v>
      </c>
      <c r="M175" s="20">
        <f t="shared" si="28"/>
        <v>0</v>
      </c>
    </row>
    <row r="176" spans="1:13" s="5" customFormat="1" ht="40" customHeight="1" x14ac:dyDescent="0.15">
      <c r="A176" s="8" t="s">
        <v>77</v>
      </c>
      <c r="B176" s="9" t="s">
        <v>301</v>
      </c>
      <c r="C176" s="6" t="s">
        <v>302</v>
      </c>
      <c r="D176" s="13">
        <v>1</v>
      </c>
      <c r="E176" s="3">
        <v>553.04999999999995</v>
      </c>
      <c r="F176" s="3">
        <f t="shared" si="25"/>
        <v>553.04999999999995</v>
      </c>
      <c r="G176" s="2" t="s">
        <v>179</v>
      </c>
      <c r="H176" s="8" t="s">
        <v>7</v>
      </c>
      <c r="I176" s="11"/>
      <c r="J176" s="18">
        <f t="shared" si="30"/>
        <v>1</v>
      </c>
      <c r="K176" s="18">
        <f t="shared" si="27"/>
        <v>0</v>
      </c>
      <c r="L176" s="24">
        <f t="shared" si="29"/>
        <v>553.04999999999995</v>
      </c>
      <c r="M176" s="20">
        <f t="shared" si="28"/>
        <v>0</v>
      </c>
    </row>
    <row r="177" spans="1:13" s="5" customFormat="1" ht="40" customHeight="1" x14ac:dyDescent="0.15">
      <c r="A177" s="8" t="s">
        <v>77</v>
      </c>
      <c r="B177" s="9" t="s">
        <v>307</v>
      </c>
      <c r="C177" s="6" t="s">
        <v>308</v>
      </c>
      <c r="D177" s="13">
        <v>1</v>
      </c>
      <c r="E177" s="3">
        <v>1406.41</v>
      </c>
      <c r="F177" s="3">
        <f t="shared" si="25"/>
        <v>1406.41</v>
      </c>
      <c r="G177" s="2" t="s">
        <v>179</v>
      </c>
      <c r="H177" s="8"/>
      <c r="I177" s="11" t="s">
        <v>8</v>
      </c>
      <c r="J177" s="18">
        <f t="shared" si="30"/>
        <v>0</v>
      </c>
      <c r="K177" s="18">
        <f t="shared" si="27"/>
        <v>1</v>
      </c>
      <c r="L177" s="24">
        <f t="shared" si="29"/>
        <v>0</v>
      </c>
      <c r="M177" s="20">
        <f t="shared" si="28"/>
        <v>1406.41</v>
      </c>
    </row>
    <row r="178" spans="1:13" s="5" customFormat="1" ht="40" customHeight="1" x14ac:dyDescent="0.15">
      <c r="A178" s="8" t="s">
        <v>77</v>
      </c>
      <c r="B178" s="27" t="s">
        <v>309</v>
      </c>
      <c r="C178" s="6" t="s">
        <v>310</v>
      </c>
      <c r="D178" s="13">
        <v>1</v>
      </c>
      <c r="E178" s="3">
        <v>802.93</v>
      </c>
      <c r="F178" s="3">
        <f t="shared" si="25"/>
        <v>802.93</v>
      </c>
      <c r="G178" s="2" t="s">
        <v>179</v>
      </c>
      <c r="H178" s="8" t="s">
        <v>7</v>
      </c>
      <c r="I178" s="11"/>
      <c r="J178" s="18">
        <f t="shared" si="30"/>
        <v>1</v>
      </c>
      <c r="K178" s="18">
        <v>0</v>
      </c>
      <c r="L178" s="24">
        <v>802.93</v>
      </c>
      <c r="M178" s="20">
        <v>0</v>
      </c>
    </row>
    <row r="179" spans="1:13" s="5" customFormat="1" ht="40" customHeight="1" x14ac:dyDescent="0.15">
      <c r="A179" s="8" t="s">
        <v>77</v>
      </c>
      <c r="B179" s="9" t="s">
        <v>354</v>
      </c>
      <c r="C179" s="6" t="s">
        <v>355</v>
      </c>
      <c r="D179" s="13">
        <v>2</v>
      </c>
      <c r="E179" s="3">
        <v>73.290000000000006</v>
      </c>
      <c r="F179" s="3">
        <f t="shared" si="25"/>
        <v>146.58000000000001</v>
      </c>
      <c r="G179" s="2" t="s">
        <v>179</v>
      </c>
      <c r="H179" s="8" t="s">
        <v>7</v>
      </c>
      <c r="I179" s="11"/>
      <c r="J179" s="18">
        <f t="shared" si="30"/>
        <v>2</v>
      </c>
      <c r="K179" s="18">
        <f>IF(I179="DI",D179,0)</f>
        <v>0</v>
      </c>
      <c r="L179" s="24">
        <f t="shared" ref="L179:L218" si="31">J179*E179</f>
        <v>146.58000000000001</v>
      </c>
      <c r="M179" s="20">
        <f>K179*E179</f>
        <v>0</v>
      </c>
    </row>
    <row r="180" spans="1:13" s="5" customFormat="1" ht="40" customHeight="1" x14ac:dyDescent="0.15">
      <c r="A180" s="8" t="s">
        <v>77</v>
      </c>
      <c r="B180" s="9" t="s">
        <v>356</v>
      </c>
      <c r="C180" s="6" t="s">
        <v>357</v>
      </c>
      <c r="D180" s="13">
        <v>1</v>
      </c>
      <c r="E180" s="3">
        <v>437.5</v>
      </c>
      <c r="F180" s="3">
        <f t="shared" si="25"/>
        <v>437.5</v>
      </c>
      <c r="G180" s="2" t="s">
        <v>179</v>
      </c>
      <c r="H180" s="8" t="s">
        <v>7</v>
      </c>
      <c r="I180" s="11"/>
      <c r="J180" s="18">
        <f t="shared" si="30"/>
        <v>1</v>
      </c>
      <c r="K180" s="18">
        <f>IF(I180="DI",D180,0)</f>
        <v>0</v>
      </c>
      <c r="L180" s="24">
        <f t="shared" si="31"/>
        <v>437.5</v>
      </c>
      <c r="M180" s="20">
        <v>0</v>
      </c>
    </row>
    <row r="181" spans="1:13" s="5" customFormat="1" ht="40" customHeight="1" x14ac:dyDescent="0.15">
      <c r="A181" s="8" t="s">
        <v>77</v>
      </c>
      <c r="B181" s="9" t="s">
        <v>358</v>
      </c>
      <c r="C181" s="6" t="s">
        <v>359</v>
      </c>
      <c r="D181" s="13">
        <v>1</v>
      </c>
      <c r="E181" s="3">
        <v>2.56</v>
      </c>
      <c r="F181" s="3">
        <f t="shared" si="25"/>
        <v>2.56</v>
      </c>
      <c r="G181" s="2" t="s">
        <v>179</v>
      </c>
      <c r="H181" s="8" t="s">
        <v>7</v>
      </c>
      <c r="I181" s="11"/>
      <c r="J181" s="18">
        <f t="shared" si="30"/>
        <v>1</v>
      </c>
      <c r="K181" s="18">
        <f>IF(I181="DI",D181,0)</f>
        <v>0</v>
      </c>
      <c r="L181" s="24">
        <f t="shared" si="31"/>
        <v>2.56</v>
      </c>
      <c r="M181" s="20">
        <f t="shared" ref="M181:M212" si="32">K181*E181</f>
        <v>0</v>
      </c>
    </row>
    <row r="182" spans="1:13" s="5" customFormat="1" ht="40" customHeight="1" x14ac:dyDescent="0.15">
      <c r="A182" s="8" t="s">
        <v>154</v>
      </c>
      <c r="B182" s="9" t="s">
        <v>360</v>
      </c>
      <c r="C182" s="6" t="s">
        <v>361</v>
      </c>
      <c r="D182" s="13">
        <v>2</v>
      </c>
      <c r="E182" s="3">
        <v>21.49</v>
      </c>
      <c r="F182" s="3">
        <f t="shared" si="25"/>
        <v>42.98</v>
      </c>
      <c r="G182" s="2" t="s">
        <v>179</v>
      </c>
      <c r="H182" s="8"/>
      <c r="I182" s="11" t="s">
        <v>8</v>
      </c>
      <c r="J182" s="18">
        <f t="shared" si="30"/>
        <v>0</v>
      </c>
      <c r="K182" s="18">
        <f>IF(I182="DI",D182,0)</f>
        <v>2</v>
      </c>
      <c r="L182" s="24">
        <f t="shared" si="31"/>
        <v>0</v>
      </c>
      <c r="M182" s="20">
        <f t="shared" si="32"/>
        <v>42.98</v>
      </c>
    </row>
    <row r="183" spans="1:13" s="5" customFormat="1" ht="40" customHeight="1" x14ac:dyDescent="0.15">
      <c r="A183" s="8" t="s">
        <v>159</v>
      </c>
      <c r="B183" s="27" t="s">
        <v>362</v>
      </c>
      <c r="C183" s="31" t="s">
        <v>363</v>
      </c>
      <c r="D183" s="13">
        <v>2</v>
      </c>
      <c r="E183" s="3">
        <v>170.03</v>
      </c>
      <c r="F183" s="3">
        <f t="shared" si="25"/>
        <v>340.06</v>
      </c>
      <c r="G183" s="2" t="s">
        <v>179</v>
      </c>
      <c r="H183" s="8" t="s">
        <v>7</v>
      </c>
      <c r="I183" s="11" t="s">
        <v>8</v>
      </c>
      <c r="J183" s="18">
        <v>1</v>
      </c>
      <c r="K183" s="18">
        <v>1</v>
      </c>
      <c r="L183" s="24">
        <f t="shared" si="31"/>
        <v>170.03</v>
      </c>
      <c r="M183" s="20">
        <f t="shared" si="32"/>
        <v>170.03</v>
      </c>
    </row>
    <row r="184" spans="1:13" s="5" customFormat="1" ht="40" customHeight="1" x14ac:dyDescent="0.15">
      <c r="A184" s="8" t="s">
        <v>260</v>
      </c>
      <c r="B184" s="9" t="s">
        <v>364</v>
      </c>
      <c r="C184" s="6" t="s">
        <v>365</v>
      </c>
      <c r="D184" s="13">
        <v>1</v>
      </c>
      <c r="E184" s="3">
        <v>521.66999999999996</v>
      </c>
      <c r="F184" s="3">
        <f t="shared" si="25"/>
        <v>521.66999999999996</v>
      </c>
      <c r="G184" s="2" t="s">
        <v>366</v>
      </c>
      <c r="H184" s="8"/>
      <c r="I184" s="11" t="s">
        <v>8</v>
      </c>
      <c r="J184" s="18">
        <f t="shared" ref="J184:J216" si="33">IF(H184="DA",D184,0)</f>
        <v>0</v>
      </c>
      <c r="K184" s="18">
        <f t="shared" ref="K184:K223" si="34">IF(I184="DI",D184,0)</f>
        <v>1</v>
      </c>
      <c r="L184" s="24">
        <f t="shared" si="31"/>
        <v>0</v>
      </c>
      <c r="M184" s="20">
        <f t="shared" si="32"/>
        <v>521.66999999999996</v>
      </c>
    </row>
    <row r="185" spans="1:13" s="5" customFormat="1" ht="40" customHeight="1" x14ac:dyDescent="0.15">
      <c r="A185" s="8" t="s">
        <v>74</v>
      </c>
      <c r="B185" s="9" t="s">
        <v>367</v>
      </c>
      <c r="C185" s="6" t="s">
        <v>368</v>
      </c>
      <c r="D185" s="13">
        <v>1</v>
      </c>
      <c r="E185" s="3">
        <v>338.95</v>
      </c>
      <c r="F185" s="3">
        <f t="shared" si="25"/>
        <v>338.95</v>
      </c>
      <c r="G185" s="2" t="s">
        <v>366</v>
      </c>
      <c r="H185" s="8" t="s">
        <v>7</v>
      </c>
      <c r="I185" s="11"/>
      <c r="J185" s="18">
        <f t="shared" si="33"/>
        <v>1</v>
      </c>
      <c r="K185" s="18">
        <f t="shared" si="34"/>
        <v>0</v>
      </c>
      <c r="L185" s="24">
        <f t="shared" si="31"/>
        <v>338.95</v>
      </c>
      <c r="M185" s="20">
        <f t="shared" si="32"/>
        <v>0</v>
      </c>
    </row>
    <row r="186" spans="1:13" s="5" customFormat="1" ht="40" customHeight="1" x14ac:dyDescent="0.15">
      <c r="A186" s="8" t="s">
        <v>74</v>
      </c>
      <c r="B186" s="9" t="s">
        <v>369</v>
      </c>
      <c r="C186" s="6" t="s">
        <v>370</v>
      </c>
      <c r="D186" s="13">
        <v>1</v>
      </c>
      <c r="E186" s="3">
        <v>23.54</v>
      </c>
      <c r="F186" s="3">
        <f t="shared" si="25"/>
        <v>23.54</v>
      </c>
      <c r="G186" s="2" t="s">
        <v>366</v>
      </c>
      <c r="H186" s="8" t="s">
        <v>7</v>
      </c>
      <c r="I186" s="11"/>
      <c r="J186" s="18">
        <f t="shared" si="33"/>
        <v>1</v>
      </c>
      <c r="K186" s="18">
        <f t="shared" si="34"/>
        <v>0</v>
      </c>
      <c r="L186" s="24">
        <f t="shared" si="31"/>
        <v>23.54</v>
      </c>
      <c r="M186" s="20">
        <f t="shared" si="32"/>
        <v>0</v>
      </c>
    </row>
    <row r="187" spans="1:13" s="5" customFormat="1" ht="40" customHeight="1" x14ac:dyDescent="0.15">
      <c r="A187" s="8" t="s">
        <v>13</v>
      </c>
      <c r="B187" s="9" t="s">
        <v>371</v>
      </c>
      <c r="C187" s="6" t="s">
        <v>372</v>
      </c>
      <c r="D187" s="13">
        <v>2</v>
      </c>
      <c r="E187" s="3">
        <v>42.37</v>
      </c>
      <c r="F187" s="3">
        <f t="shared" si="25"/>
        <v>84.74</v>
      </c>
      <c r="G187" s="2" t="s">
        <v>366</v>
      </c>
      <c r="H187" s="8" t="s">
        <v>7</v>
      </c>
      <c r="I187" s="11"/>
      <c r="J187" s="18">
        <f t="shared" si="33"/>
        <v>2</v>
      </c>
      <c r="K187" s="18">
        <f t="shared" si="34"/>
        <v>0</v>
      </c>
      <c r="L187" s="24">
        <f t="shared" si="31"/>
        <v>84.74</v>
      </c>
      <c r="M187" s="20">
        <f t="shared" si="32"/>
        <v>0</v>
      </c>
    </row>
    <row r="188" spans="1:13" s="5" customFormat="1" ht="40" customHeight="1" x14ac:dyDescent="0.15">
      <c r="A188" s="8" t="s">
        <v>74</v>
      </c>
      <c r="B188" s="9" t="s">
        <v>373</v>
      </c>
      <c r="C188" s="6" t="s">
        <v>374</v>
      </c>
      <c r="D188" s="13">
        <v>1</v>
      </c>
      <c r="E188" s="3">
        <v>50.84</v>
      </c>
      <c r="F188" s="3">
        <f t="shared" si="25"/>
        <v>50.84</v>
      </c>
      <c r="G188" s="2" t="s">
        <v>366</v>
      </c>
      <c r="H188" s="8" t="s">
        <v>7</v>
      </c>
      <c r="I188" s="11"/>
      <c r="J188" s="18">
        <f t="shared" si="33"/>
        <v>1</v>
      </c>
      <c r="K188" s="18">
        <f t="shared" si="34"/>
        <v>0</v>
      </c>
      <c r="L188" s="24">
        <f t="shared" si="31"/>
        <v>50.84</v>
      </c>
      <c r="M188" s="20">
        <f t="shared" si="32"/>
        <v>0</v>
      </c>
    </row>
    <row r="189" spans="1:13" s="5" customFormat="1" ht="40" customHeight="1" x14ac:dyDescent="0.15">
      <c r="A189" s="8" t="s">
        <v>74</v>
      </c>
      <c r="B189" s="9" t="s">
        <v>375</v>
      </c>
      <c r="C189" s="6" t="s">
        <v>376</v>
      </c>
      <c r="D189" s="13">
        <v>1</v>
      </c>
      <c r="E189" s="3">
        <v>50.49</v>
      </c>
      <c r="F189" s="3">
        <f t="shared" si="25"/>
        <v>50.49</v>
      </c>
      <c r="G189" s="2" t="s">
        <v>366</v>
      </c>
      <c r="H189" s="8" t="s">
        <v>7</v>
      </c>
      <c r="I189" s="11"/>
      <c r="J189" s="18">
        <f t="shared" si="33"/>
        <v>1</v>
      </c>
      <c r="K189" s="18">
        <f t="shared" si="34"/>
        <v>0</v>
      </c>
      <c r="L189" s="24">
        <f t="shared" si="31"/>
        <v>50.49</v>
      </c>
      <c r="M189" s="20">
        <f t="shared" si="32"/>
        <v>0</v>
      </c>
    </row>
    <row r="190" spans="1:13" s="5" customFormat="1" ht="40" customHeight="1" x14ac:dyDescent="0.15">
      <c r="A190" s="8" t="s">
        <v>13</v>
      </c>
      <c r="B190" s="9" t="s">
        <v>377</v>
      </c>
      <c r="C190" s="6" t="s">
        <v>378</v>
      </c>
      <c r="D190" s="13">
        <v>4</v>
      </c>
      <c r="E190" s="3">
        <v>42.37</v>
      </c>
      <c r="F190" s="3">
        <f t="shared" si="25"/>
        <v>169.48</v>
      </c>
      <c r="G190" s="2" t="s">
        <v>366</v>
      </c>
      <c r="H190" s="8" t="s">
        <v>7</v>
      </c>
      <c r="I190" s="11"/>
      <c r="J190" s="18">
        <f t="shared" si="33"/>
        <v>4</v>
      </c>
      <c r="K190" s="18">
        <f t="shared" si="34"/>
        <v>0</v>
      </c>
      <c r="L190" s="24">
        <f t="shared" si="31"/>
        <v>169.48</v>
      </c>
      <c r="M190" s="20">
        <f t="shared" si="32"/>
        <v>0</v>
      </c>
    </row>
    <row r="191" spans="1:13" s="5" customFormat="1" ht="40" customHeight="1" x14ac:dyDescent="0.15">
      <c r="A191" s="8" t="s">
        <v>13</v>
      </c>
      <c r="B191" s="9" t="s">
        <v>379</v>
      </c>
      <c r="C191" s="6" t="s">
        <v>380</v>
      </c>
      <c r="D191" s="13">
        <v>4</v>
      </c>
      <c r="E191" s="3">
        <v>47.08</v>
      </c>
      <c r="F191" s="3">
        <f t="shared" si="25"/>
        <v>188.32</v>
      </c>
      <c r="G191" s="2" t="s">
        <v>366</v>
      </c>
      <c r="H191" s="8" t="s">
        <v>7</v>
      </c>
      <c r="I191" s="11"/>
      <c r="J191" s="18">
        <f t="shared" si="33"/>
        <v>4</v>
      </c>
      <c r="K191" s="18">
        <f t="shared" si="34"/>
        <v>0</v>
      </c>
      <c r="L191" s="24">
        <f t="shared" si="31"/>
        <v>188.32</v>
      </c>
      <c r="M191" s="20">
        <f t="shared" si="32"/>
        <v>0</v>
      </c>
    </row>
    <row r="192" spans="1:13" s="5" customFormat="1" ht="40" customHeight="1" x14ac:dyDescent="0.15">
      <c r="A192" s="8" t="s">
        <v>154</v>
      </c>
      <c r="B192" s="9" t="s">
        <v>381</v>
      </c>
      <c r="C192" s="6" t="s">
        <v>382</v>
      </c>
      <c r="D192" s="13">
        <v>1</v>
      </c>
      <c r="E192" s="3">
        <v>218.32</v>
      </c>
      <c r="F192" s="3">
        <f t="shared" si="25"/>
        <v>218.32</v>
      </c>
      <c r="G192" s="2" t="s">
        <v>366</v>
      </c>
      <c r="H192" s="8"/>
      <c r="I192" s="11" t="s">
        <v>8</v>
      </c>
      <c r="J192" s="18">
        <f t="shared" si="33"/>
        <v>0</v>
      </c>
      <c r="K192" s="18">
        <f t="shared" si="34"/>
        <v>1</v>
      </c>
      <c r="L192" s="24">
        <f t="shared" si="31"/>
        <v>0</v>
      </c>
      <c r="M192" s="20">
        <f t="shared" si="32"/>
        <v>218.32</v>
      </c>
    </row>
    <row r="193" spans="1:13" s="5" customFormat="1" ht="40" customHeight="1" x14ac:dyDescent="0.15">
      <c r="A193" s="8" t="s">
        <v>74</v>
      </c>
      <c r="B193" s="28" t="s">
        <v>383</v>
      </c>
      <c r="C193" s="6" t="s">
        <v>384</v>
      </c>
      <c r="D193" s="13">
        <v>1</v>
      </c>
      <c r="E193" s="3">
        <v>545.11</v>
      </c>
      <c r="F193" s="3">
        <f t="shared" si="25"/>
        <v>545.11</v>
      </c>
      <c r="G193" s="2" t="s">
        <v>385</v>
      </c>
      <c r="H193" s="8" t="s">
        <v>7</v>
      </c>
      <c r="I193" s="11"/>
      <c r="J193" s="18">
        <f t="shared" si="33"/>
        <v>1</v>
      </c>
      <c r="K193" s="18">
        <f t="shared" si="34"/>
        <v>0</v>
      </c>
      <c r="L193" s="24">
        <f t="shared" si="31"/>
        <v>545.11</v>
      </c>
      <c r="M193" s="20">
        <f t="shared" si="32"/>
        <v>0</v>
      </c>
    </row>
    <row r="194" spans="1:13" s="5" customFormat="1" ht="40" customHeight="1" x14ac:dyDescent="0.15">
      <c r="A194" s="8" t="s">
        <v>74</v>
      </c>
      <c r="B194" s="9" t="s">
        <v>386</v>
      </c>
      <c r="C194" s="6" t="s">
        <v>387</v>
      </c>
      <c r="D194" s="13">
        <v>1</v>
      </c>
      <c r="E194" s="3">
        <v>299.42</v>
      </c>
      <c r="F194" s="3">
        <f t="shared" ref="F194:F257" si="35">D194*E194</f>
        <v>299.42</v>
      </c>
      <c r="G194" s="2" t="s">
        <v>385</v>
      </c>
      <c r="H194" s="8" t="s">
        <v>7</v>
      </c>
      <c r="I194" s="11"/>
      <c r="J194" s="18">
        <f t="shared" si="33"/>
        <v>1</v>
      </c>
      <c r="K194" s="18">
        <f t="shared" si="34"/>
        <v>0</v>
      </c>
      <c r="L194" s="24">
        <f t="shared" si="31"/>
        <v>299.42</v>
      </c>
      <c r="M194" s="20">
        <f t="shared" si="32"/>
        <v>0</v>
      </c>
    </row>
    <row r="195" spans="1:13" s="5" customFormat="1" ht="40" customHeight="1" x14ac:dyDescent="0.15">
      <c r="A195" s="8" t="s">
        <v>13</v>
      </c>
      <c r="B195" s="9" t="s">
        <v>388</v>
      </c>
      <c r="C195" s="6" t="s">
        <v>389</v>
      </c>
      <c r="D195" s="13">
        <v>1</v>
      </c>
      <c r="E195" s="3">
        <v>112.99</v>
      </c>
      <c r="F195" s="3">
        <f t="shared" si="35"/>
        <v>112.99</v>
      </c>
      <c r="G195" s="2" t="s">
        <v>385</v>
      </c>
      <c r="H195" s="8" t="s">
        <v>7</v>
      </c>
      <c r="I195" s="11"/>
      <c r="J195" s="18">
        <f t="shared" si="33"/>
        <v>1</v>
      </c>
      <c r="K195" s="18">
        <f t="shared" si="34"/>
        <v>0</v>
      </c>
      <c r="L195" s="24">
        <f t="shared" si="31"/>
        <v>112.99</v>
      </c>
      <c r="M195" s="20">
        <f t="shared" si="32"/>
        <v>0</v>
      </c>
    </row>
    <row r="196" spans="1:13" s="5" customFormat="1" ht="40" customHeight="1" x14ac:dyDescent="0.15">
      <c r="A196" s="8" t="s">
        <v>74</v>
      </c>
      <c r="B196" s="9" t="s">
        <v>388</v>
      </c>
      <c r="C196" s="6" t="s">
        <v>389</v>
      </c>
      <c r="D196" s="13">
        <v>1</v>
      </c>
      <c r="E196" s="3">
        <v>113.9</v>
      </c>
      <c r="F196" s="3">
        <f t="shared" si="35"/>
        <v>113.9</v>
      </c>
      <c r="G196" s="2" t="s">
        <v>390</v>
      </c>
      <c r="H196" s="8"/>
      <c r="I196" s="8" t="s">
        <v>8</v>
      </c>
      <c r="J196" s="18">
        <f t="shared" si="33"/>
        <v>0</v>
      </c>
      <c r="K196" s="18">
        <f t="shared" si="34"/>
        <v>1</v>
      </c>
      <c r="L196" s="24">
        <f t="shared" si="31"/>
        <v>0</v>
      </c>
      <c r="M196" s="20">
        <f t="shared" si="32"/>
        <v>113.9</v>
      </c>
    </row>
    <row r="197" spans="1:13" s="5" customFormat="1" ht="40" customHeight="1" x14ac:dyDescent="0.15">
      <c r="A197" s="8" t="s">
        <v>74</v>
      </c>
      <c r="B197" s="9" t="s">
        <v>386</v>
      </c>
      <c r="C197" s="6" t="s">
        <v>387</v>
      </c>
      <c r="D197" s="13">
        <v>1</v>
      </c>
      <c r="E197" s="3">
        <v>301.83999999999997</v>
      </c>
      <c r="F197" s="3">
        <f t="shared" si="35"/>
        <v>301.83999999999997</v>
      </c>
      <c r="G197" s="2" t="s">
        <v>390</v>
      </c>
      <c r="H197" s="8"/>
      <c r="I197" s="11" t="s">
        <v>8</v>
      </c>
      <c r="J197" s="18">
        <f t="shared" si="33"/>
        <v>0</v>
      </c>
      <c r="K197" s="18">
        <f t="shared" si="34"/>
        <v>1</v>
      </c>
      <c r="L197" s="24">
        <f t="shared" si="31"/>
        <v>0</v>
      </c>
      <c r="M197" s="20">
        <f t="shared" si="32"/>
        <v>301.83999999999997</v>
      </c>
    </row>
    <row r="198" spans="1:13" s="5" customFormat="1" ht="40" customHeight="1" x14ac:dyDescent="0.15">
      <c r="A198" s="8" t="s">
        <v>88</v>
      </c>
      <c r="B198" s="9" t="s">
        <v>391</v>
      </c>
      <c r="C198" s="34" t="s">
        <v>392</v>
      </c>
      <c r="D198" s="13">
        <v>1</v>
      </c>
      <c r="E198" s="3">
        <v>1668.07</v>
      </c>
      <c r="F198" s="3">
        <f t="shared" si="35"/>
        <v>1668.07</v>
      </c>
      <c r="G198" s="8" t="s">
        <v>393</v>
      </c>
      <c r="H198" s="8"/>
      <c r="I198" s="11" t="s">
        <v>8</v>
      </c>
      <c r="J198" s="18">
        <f t="shared" si="33"/>
        <v>0</v>
      </c>
      <c r="K198" s="18">
        <f t="shared" si="34"/>
        <v>1</v>
      </c>
      <c r="L198" s="24">
        <f t="shared" si="31"/>
        <v>0</v>
      </c>
      <c r="M198" s="20">
        <f t="shared" si="32"/>
        <v>1668.07</v>
      </c>
    </row>
    <row r="199" spans="1:13" s="5" customFormat="1" ht="40" customHeight="1" x14ac:dyDescent="0.15">
      <c r="A199" s="8" t="s">
        <v>88</v>
      </c>
      <c r="B199" s="9" t="s">
        <v>391</v>
      </c>
      <c r="C199" s="34" t="s">
        <v>394</v>
      </c>
      <c r="D199" s="13">
        <v>1</v>
      </c>
      <c r="E199" s="3">
        <v>1768.5</v>
      </c>
      <c r="F199" s="3">
        <f t="shared" si="35"/>
        <v>1768.5</v>
      </c>
      <c r="G199" s="8" t="s">
        <v>393</v>
      </c>
      <c r="H199" s="8" t="s">
        <v>7</v>
      </c>
      <c r="I199" s="11"/>
      <c r="J199" s="18">
        <f t="shared" si="33"/>
        <v>1</v>
      </c>
      <c r="K199" s="18">
        <f t="shared" si="34"/>
        <v>0</v>
      </c>
      <c r="L199" s="24">
        <f t="shared" si="31"/>
        <v>1768.5</v>
      </c>
      <c r="M199" s="20">
        <f t="shared" si="32"/>
        <v>0</v>
      </c>
    </row>
    <row r="200" spans="1:13" s="5" customFormat="1" ht="40" customHeight="1" x14ac:dyDescent="0.15">
      <c r="A200" s="8" t="s">
        <v>395</v>
      </c>
      <c r="B200" s="9" t="s">
        <v>396</v>
      </c>
      <c r="C200" s="26" t="s">
        <v>397</v>
      </c>
      <c r="D200" s="13">
        <v>1</v>
      </c>
      <c r="E200" s="3">
        <v>1592.44</v>
      </c>
      <c r="F200" s="3">
        <f t="shared" si="35"/>
        <v>1592.44</v>
      </c>
      <c r="G200" s="8" t="s">
        <v>393</v>
      </c>
      <c r="H200" s="8"/>
      <c r="I200" s="11" t="s">
        <v>8</v>
      </c>
      <c r="J200" s="18">
        <f t="shared" si="33"/>
        <v>0</v>
      </c>
      <c r="K200" s="18">
        <f t="shared" si="34"/>
        <v>1</v>
      </c>
      <c r="L200" s="24">
        <f t="shared" si="31"/>
        <v>0</v>
      </c>
      <c r="M200" s="20">
        <f t="shared" si="32"/>
        <v>1592.44</v>
      </c>
    </row>
    <row r="201" spans="1:13" s="5" customFormat="1" ht="40" customHeight="1" x14ac:dyDescent="0.15">
      <c r="A201" s="8" t="s">
        <v>74</v>
      </c>
      <c r="B201" s="9" t="s">
        <v>398</v>
      </c>
      <c r="C201" s="34" t="s">
        <v>399</v>
      </c>
      <c r="D201" s="13">
        <v>1</v>
      </c>
      <c r="E201" s="3">
        <v>584.03</v>
      </c>
      <c r="F201" s="3">
        <f t="shared" si="35"/>
        <v>584.03</v>
      </c>
      <c r="G201" s="8" t="s">
        <v>393</v>
      </c>
      <c r="H201" s="8"/>
      <c r="I201" s="11" t="s">
        <v>8</v>
      </c>
      <c r="J201" s="18">
        <f t="shared" si="33"/>
        <v>0</v>
      </c>
      <c r="K201" s="18">
        <f t="shared" si="34"/>
        <v>1</v>
      </c>
      <c r="L201" s="24">
        <f t="shared" si="31"/>
        <v>0</v>
      </c>
      <c r="M201" s="20">
        <f t="shared" si="32"/>
        <v>584.03</v>
      </c>
    </row>
    <row r="202" spans="1:13" s="5" customFormat="1" ht="40" customHeight="1" x14ac:dyDescent="0.15">
      <c r="A202" s="8" t="s">
        <v>74</v>
      </c>
      <c r="B202" s="9" t="s">
        <v>400</v>
      </c>
      <c r="C202" s="26" t="s">
        <v>401</v>
      </c>
      <c r="D202" s="13">
        <v>1</v>
      </c>
      <c r="E202" s="3">
        <v>201.68</v>
      </c>
      <c r="F202" s="3">
        <f t="shared" si="35"/>
        <v>201.68</v>
      </c>
      <c r="G202" s="8" t="s">
        <v>393</v>
      </c>
      <c r="H202" s="8" t="s">
        <v>7</v>
      </c>
      <c r="I202" s="11"/>
      <c r="J202" s="18">
        <f t="shared" si="33"/>
        <v>1</v>
      </c>
      <c r="K202" s="18">
        <f t="shared" si="34"/>
        <v>0</v>
      </c>
      <c r="L202" s="24">
        <f t="shared" si="31"/>
        <v>201.68</v>
      </c>
      <c r="M202" s="20">
        <f t="shared" si="32"/>
        <v>0</v>
      </c>
    </row>
    <row r="203" spans="1:13" s="5" customFormat="1" ht="40" customHeight="1" x14ac:dyDescent="0.15">
      <c r="A203" s="8" t="s">
        <v>13</v>
      </c>
      <c r="B203" s="9" t="s">
        <v>402</v>
      </c>
      <c r="C203" s="6" t="s">
        <v>403</v>
      </c>
      <c r="D203" s="13">
        <v>1</v>
      </c>
      <c r="E203" s="3">
        <v>1190</v>
      </c>
      <c r="F203" s="3">
        <f t="shared" si="35"/>
        <v>1190</v>
      </c>
      <c r="G203" s="2" t="s">
        <v>404</v>
      </c>
      <c r="H203" s="8"/>
      <c r="I203" s="11" t="s">
        <v>8</v>
      </c>
      <c r="J203" s="18">
        <f t="shared" si="33"/>
        <v>0</v>
      </c>
      <c r="K203" s="18">
        <f t="shared" si="34"/>
        <v>1</v>
      </c>
      <c r="L203" s="24">
        <f t="shared" si="31"/>
        <v>0</v>
      </c>
      <c r="M203" s="20">
        <f t="shared" si="32"/>
        <v>1190</v>
      </c>
    </row>
    <row r="204" spans="1:13" s="5" customFormat="1" ht="40" customHeight="1" x14ac:dyDescent="0.15">
      <c r="A204" s="8" t="s">
        <v>233</v>
      </c>
      <c r="B204" s="9" t="s">
        <v>405</v>
      </c>
      <c r="C204" s="6" t="s">
        <v>406</v>
      </c>
      <c r="D204" s="13">
        <v>1</v>
      </c>
      <c r="E204" s="3">
        <v>658</v>
      </c>
      <c r="F204" s="3">
        <f t="shared" si="35"/>
        <v>658</v>
      </c>
      <c r="G204" s="2" t="s">
        <v>404</v>
      </c>
      <c r="H204" s="8"/>
      <c r="I204" s="11" t="s">
        <v>8</v>
      </c>
      <c r="J204" s="18">
        <f t="shared" si="33"/>
        <v>0</v>
      </c>
      <c r="K204" s="18">
        <f t="shared" si="34"/>
        <v>1</v>
      </c>
      <c r="L204" s="24">
        <f t="shared" si="31"/>
        <v>0</v>
      </c>
      <c r="M204" s="20">
        <f t="shared" si="32"/>
        <v>658</v>
      </c>
    </row>
    <row r="205" spans="1:13" s="5" customFormat="1" ht="40" customHeight="1" x14ac:dyDescent="0.15">
      <c r="A205" s="8" t="s">
        <v>233</v>
      </c>
      <c r="B205" s="9" t="s">
        <v>407</v>
      </c>
      <c r="C205" s="6" t="s">
        <v>408</v>
      </c>
      <c r="D205" s="13">
        <v>1</v>
      </c>
      <c r="E205" s="3">
        <v>1138</v>
      </c>
      <c r="F205" s="3">
        <f t="shared" si="35"/>
        <v>1138</v>
      </c>
      <c r="G205" s="2" t="s">
        <v>404</v>
      </c>
      <c r="H205" s="8"/>
      <c r="I205" s="11" t="s">
        <v>8</v>
      </c>
      <c r="J205" s="18">
        <f t="shared" si="33"/>
        <v>0</v>
      </c>
      <c r="K205" s="18">
        <f t="shared" si="34"/>
        <v>1</v>
      </c>
      <c r="L205" s="24">
        <f t="shared" si="31"/>
        <v>0</v>
      </c>
      <c r="M205" s="20">
        <f t="shared" si="32"/>
        <v>1138</v>
      </c>
    </row>
    <row r="206" spans="1:13" s="5" customFormat="1" ht="40" customHeight="1" x14ac:dyDescent="0.15">
      <c r="A206" s="8" t="s">
        <v>233</v>
      </c>
      <c r="B206" s="9" t="s">
        <v>409</v>
      </c>
      <c r="C206" s="6" t="s">
        <v>410</v>
      </c>
      <c r="D206" s="13">
        <v>1</v>
      </c>
      <c r="E206" s="3">
        <v>49</v>
      </c>
      <c r="F206" s="3">
        <f t="shared" si="35"/>
        <v>49</v>
      </c>
      <c r="G206" s="2" t="s">
        <v>404</v>
      </c>
      <c r="H206" s="8"/>
      <c r="I206" s="11" t="s">
        <v>8</v>
      </c>
      <c r="J206" s="18">
        <f t="shared" si="33"/>
        <v>0</v>
      </c>
      <c r="K206" s="18">
        <f t="shared" si="34"/>
        <v>1</v>
      </c>
      <c r="L206" s="24">
        <f t="shared" si="31"/>
        <v>0</v>
      </c>
      <c r="M206" s="20">
        <f t="shared" si="32"/>
        <v>49</v>
      </c>
    </row>
    <row r="207" spans="1:13" s="5" customFormat="1" ht="40" customHeight="1" x14ac:dyDescent="0.15">
      <c r="A207" s="8" t="s">
        <v>74</v>
      </c>
      <c r="B207" s="9" t="s">
        <v>411</v>
      </c>
      <c r="C207" s="6" t="s">
        <v>412</v>
      </c>
      <c r="D207" s="13">
        <v>1</v>
      </c>
      <c r="E207" s="3">
        <v>68.37</v>
      </c>
      <c r="F207" s="3">
        <f t="shared" si="35"/>
        <v>68.37</v>
      </c>
      <c r="G207" s="2" t="s">
        <v>404</v>
      </c>
      <c r="H207" s="8"/>
      <c r="I207" s="11" t="s">
        <v>8</v>
      </c>
      <c r="J207" s="18">
        <f t="shared" si="33"/>
        <v>0</v>
      </c>
      <c r="K207" s="18">
        <f t="shared" si="34"/>
        <v>1</v>
      </c>
      <c r="L207" s="24">
        <f t="shared" si="31"/>
        <v>0</v>
      </c>
      <c r="M207" s="20">
        <f t="shared" si="32"/>
        <v>68.37</v>
      </c>
    </row>
    <row r="208" spans="1:13" s="5" customFormat="1" ht="40" customHeight="1" x14ac:dyDescent="0.15">
      <c r="A208" s="8" t="s">
        <v>49</v>
      </c>
      <c r="B208" s="9" t="s">
        <v>413</v>
      </c>
      <c r="C208" s="6" t="s">
        <v>414</v>
      </c>
      <c r="D208" s="13">
        <v>2</v>
      </c>
      <c r="E208" s="3">
        <v>45</v>
      </c>
      <c r="F208" s="3">
        <f t="shared" si="35"/>
        <v>90</v>
      </c>
      <c r="G208" s="2" t="s">
        <v>404</v>
      </c>
      <c r="H208" s="8" t="s">
        <v>73</v>
      </c>
      <c r="I208" s="8" t="s">
        <v>8</v>
      </c>
      <c r="J208" s="18">
        <f t="shared" si="33"/>
        <v>0</v>
      </c>
      <c r="K208" s="18">
        <f t="shared" si="34"/>
        <v>2</v>
      </c>
      <c r="L208" s="24">
        <f t="shared" si="31"/>
        <v>0</v>
      </c>
      <c r="M208" s="20">
        <f t="shared" si="32"/>
        <v>90</v>
      </c>
    </row>
    <row r="209" spans="1:13" s="5" customFormat="1" ht="40" customHeight="1" x14ac:dyDescent="0.15">
      <c r="A209" s="8" t="s">
        <v>13</v>
      </c>
      <c r="B209" s="9" t="s">
        <v>415</v>
      </c>
      <c r="C209" s="6" t="s">
        <v>416</v>
      </c>
      <c r="D209" s="13">
        <v>1</v>
      </c>
      <c r="E209" s="3">
        <v>149</v>
      </c>
      <c r="F209" s="3">
        <f t="shared" si="35"/>
        <v>149</v>
      </c>
      <c r="G209" s="2" t="s">
        <v>417</v>
      </c>
      <c r="H209" s="8"/>
      <c r="I209" s="11" t="s">
        <v>8</v>
      </c>
      <c r="J209" s="18">
        <f t="shared" si="33"/>
        <v>0</v>
      </c>
      <c r="K209" s="18">
        <f t="shared" si="34"/>
        <v>1</v>
      </c>
      <c r="L209" s="24">
        <f t="shared" si="31"/>
        <v>0</v>
      </c>
      <c r="M209" s="20">
        <f t="shared" si="32"/>
        <v>149</v>
      </c>
    </row>
    <row r="210" spans="1:13" s="5" customFormat="1" ht="40" customHeight="1" x14ac:dyDescent="0.15">
      <c r="A210" s="8" t="s">
        <v>13</v>
      </c>
      <c r="B210" s="9" t="s">
        <v>418</v>
      </c>
      <c r="C210" s="6" t="s">
        <v>419</v>
      </c>
      <c r="D210" s="13">
        <v>2</v>
      </c>
      <c r="E210" s="3">
        <v>199</v>
      </c>
      <c r="F210" s="3">
        <f t="shared" si="35"/>
        <v>398</v>
      </c>
      <c r="G210" s="2" t="s">
        <v>417</v>
      </c>
      <c r="H210" s="8" t="s">
        <v>73</v>
      </c>
      <c r="I210" s="11" t="s">
        <v>8</v>
      </c>
      <c r="J210" s="18">
        <f t="shared" si="33"/>
        <v>0</v>
      </c>
      <c r="K210" s="18">
        <f t="shared" si="34"/>
        <v>2</v>
      </c>
      <c r="L210" s="24">
        <f t="shared" si="31"/>
        <v>0</v>
      </c>
      <c r="M210" s="20">
        <f t="shared" si="32"/>
        <v>398</v>
      </c>
    </row>
    <row r="211" spans="1:13" s="5" customFormat="1" ht="40" customHeight="1" x14ac:dyDescent="0.15">
      <c r="A211" s="8" t="s">
        <v>13</v>
      </c>
      <c r="B211" s="9" t="s">
        <v>420</v>
      </c>
      <c r="C211" s="6" t="s">
        <v>421</v>
      </c>
      <c r="D211" s="13">
        <v>1</v>
      </c>
      <c r="E211" s="3">
        <v>898</v>
      </c>
      <c r="F211" s="3">
        <f t="shared" si="35"/>
        <v>898</v>
      </c>
      <c r="G211" s="2" t="s">
        <v>417</v>
      </c>
      <c r="H211" s="8" t="s">
        <v>7</v>
      </c>
      <c r="I211" s="11"/>
      <c r="J211" s="18">
        <f t="shared" si="33"/>
        <v>1</v>
      </c>
      <c r="K211" s="18">
        <f t="shared" si="34"/>
        <v>0</v>
      </c>
      <c r="L211" s="24">
        <f t="shared" si="31"/>
        <v>898</v>
      </c>
      <c r="M211" s="20">
        <f t="shared" si="32"/>
        <v>0</v>
      </c>
    </row>
    <row r="212" spans="1:13" s="5" customFormat="1" ht="40" customHeight="1" x14ac:dyDescent="0.15">
      <c r="A212" s="8" t="s">
        <v>77</v>
      </c>
      <c r="B212" s="9" t="s">
        <v>422</v>
      </c>
      <c r="C212" s="6" t="s">
        <v>423</v>
      </c>
      <c r="D212" s="13">
        <v>4</v>
      </c>
      <c r="E212" s="20">
        <f>374*0.81</f>
        <v>302.94</v>
      </c>
      <c r="F212" s="3">
        <f t="shared" si="35"/>
        <v>1211.76</v>
      </c>
      <c r="G212" s="2" t="s">
        <v>424</v>
      </c>
      <c r="H212" s="8" t="s">
        <v>7</v>
      </c>
      <c r="I212" s="11"/>
      <c r="J212" s="18">
        <f t="shared" si="33"/>
        <v>4</v>
      </c>
      <c r="K212" s="18">
        <f t="shared" si="34"/>
        <v>0</v>
      </c>
      <c r="L212" s="24">
        <f t="shared" si="31"/>
        <v>1211.76</v>
      </c>
      <c r="M212" s="20">
        <f t="shared" si="32"/>
        <v>0</v>
      </c>
    </row>
    <row r="213" spans="1:13" s="5" customFormat="1" ht="40" customHeight="1" x14ac:dyDescent="0.15">
      <c r="A213" s="8" t="s">
        <v>425</v>
      </c>
      <c r="B213" s="29" t="s">
        <v>426</v>
      </c>
      <c r="C213" s="6" t="s">
        <v>427</v>
      </c>
      <c r="D213" s="13">
        <v>1</v>
      </c>
      <c r="E213" s="3">
        <v>1763.53</v>
      </c>
      <c r="F213" s="3">
        <f t="shared" si="35"/>
        <v>1763.53</v>
      </c>
      <c r="G213" s="2" t="s">
        <v>428</v>
      </c>
      <c r="H213" s="8" t="s">
        <v>7</v>
      </c>
      <c r="I213" s="11"/>
      <c r="J213" s="18">
        <f t="shared" si="33"/>
        <v>1</v>
      </c>
      <c r="K213" s="18">
        <f t="shared" si="34"/>
        <v>0</v>
      </c>
      <c r="L213" s="24">
        <f t="shared" si="31"/>
        <v>1763.53</v>
      </c>
      <c r="M213" s="20">
        <v>0</v>
      </c>
    </row>
    <row r="214" spans="1:13" s="5" customFormat="1" ht="40" customHeight="1" x14ac:dyDescent="0.15">
      <c r="A214" s="8" t="s">
        <v>425</v>
      </c>
      <c r="B214" s="9" t="s">
        <v>429</v>
      </c>
      <c r="C214" s="6" t="s">
        <v>430</v>
      </c>
      <c r="D214" s="13">
        <v>1</v>
      </c>
      <c r="E214" s="3">
        <v>1837.56</v>
      </c>
      <c r="F214" s="3">
        <f t="shared" si="35"/>
        <v>1837.56</v>
      </c>
      <c r="G214" s="2" t="s">
        <v>428</v>
      </c>
      <c r="H214" s="8" t="s">
        <v>7</v>
      </c>
      <c r="I214" s="11"/>
      <c r="J214" s="18">
        <f t="shared" si="33"/>
        <v>1</v>
      </c>
      <c r="K214" s="18">
        <f t="shared" si="34"/>
        <v>0</v>
      </c>
      <c r="L214" s="24">
        <f t="shared" si="31"/>
        <v>1837.56</v>
      </c>
      <c r="M214" s="20">
        <v>0</v>
      </c>
    </row>
    <row r="215" spans="1:13" s="5" customFormat="1" ht="40" customHeight="1" x14ac:dyDescent="0.15">
      <c r="A215" s="8" t="s">
        <v>425</v>
      </c>
      <c r="B215" s="9" t="s">
        <v>431</v>
      </c>
      <c r="C215" s="6" t="s">
        <v>432</v>
      </c>
      <c r="D215" s="13">
        <v>1</v>
      </c>
      <c r="E215" s="3">
        <v>2851.85</v>
      </c>
      <c r="F215" s="3">
        <f t="shared" si="35"/>
        <v>2851.85</v>
      </c>
      <c r="G215" s="2" t="s">
        <v>433</v>
      </c>
      <c r="H215" s="8" t="s">
        <v>7</v>
      </c>
      <c r="I215" s="11"/>
      <c r="J215" s="18">
        <f t="shared" si="33"/>
        <v>1</v>
      </c>
      <c r="K215" s="18">
        <f t="shared" si="34"/>
        <v>0</v>
      </c>
      <c r="L215" s="24">
        <f t="shared" si="31"/>
        <v>2851.85</v>
      </c>
      <c r="M215" s="20">
        <v>0</v>
      </c>
    </row>
    <row r="216" spans="1:13" s="5" customFormat="1" ht="40" customHeight="1" x14ac:dyDescent="0.15">
      <c r="A216" s="8" t="s">
        <v>434</v>
      </c>
      <c r="B216" s="9" t="s">
        <v>435</v>
      </c>
      <c r="C216" s="6" t="s">
        <v>436</v>
      </c>
      <c r="D216" s="13">
        <v>1</v>
      </c>
      <c r="E216" s="3">
        <v>99.7</v>
      </c>
      <c r="F216" s="3">
        <f t="shared" si="35"/>
        <v>99.7</v>
      </c>
      <c r="G216" s="2" t="s">
        <v>437</v>
      </c>
      <c r="H216" s="8" t="s">
        <v>7</v>
      </c>
      <c r="I216" s="11"/>
      <c r="J216" s="18">
        <f t="shared" si="33"/>
        <v>1</v>
      </c>
      <c r="K216" s="18">
        <f t="shared" si="34"/>
        <v>0</v>
      </c>
      <c r="L216" s="24">
        <f t="shared" si="31"/>
        <v>99.7</v>
      </c>
      <c r="M216" s="20">
        <v>0</v>
      </c>
    </row>
    <row r="217" spans="1:13" s="5" customFormat="1" ht="40" customHeight="1" x14ac:dyDescent="0.15">
      <c r="A217" s="8" t="s">
        <v>434</v>
      </c>
      <c r="B217" s="9" t="s">
        <v>438</v>
      </c>
      <c r="C217" s="6" t="s">
        <v>439</v>
      </c>
      <c r="D217" s="13">
        <v>1</v>
      </c>
      <c r="E217" s="3">
        <v>19.68</v>
      </c>
      <c r="F217" s="3">
        <f t="shared" si="35"/>
        <v>19.68</v>
      </c>
      <c r="G217" s="2" t="s">
        <v>437</v>
      </c>
      <c r="H217" s="8" t="s">
        <v>7</v>
      </c>
      <c r="I217" s="11"/>
      <c r="J217" s="18">
        <v>1</v>
      </c>
      <c r="K217" s="18">
        <f t="shared" si="34"/>
        <v>0</v>
      </c>
      <c r="L217" s="24">
        <f t="shared" si="31"/>
        <v>19.68</v>
      </c>
      <c r="M217" s="20">
        <v>0</v>
      </c>
    </row>
    <row r="218" spans="1:13" s="5" customFormat="1" ht="40" customHeight="1" x14ac:dyDescent="0.15">
      <c r="A218" s="8" t="s">
        <v>434</v>
      </c>
      <c r="B218" s="9" t="s">
        <v>440</v>
      </c>
      <c r="C218" s="6" t="s">
        <v>441</v>
      </c>
      <c r="D218" s="13">
        <v>1</v>
      </c>
      <c r="E218" s="3">
        <v>28.86</v>
      </c>
      <c r="F218" s="3">
        <f t="shared" si="35"/>
        <v>28.86</v>
      </c>
      <c r="G218" s="2" t="s">
        <v>437</v>
      </c>
      <c r="H218" s="8" t="s">
        <v>7</v>
      </c>
      <c r="I218" s="11"/>
      <c r="J218" s="18">
        <v>1</v>
      </c>
      <c r="K218" s="18">
        <f t="shared" si="34"/>
        <v>0</v>
      </c>
      <c r="L218" s="24">
        <f t="shared" si="31"/>
        <v>28.86</v>
      </c>
      <c r="M218" s="20">
        <v>0</v>
      </c>
    </row>
    <row r="219" spans="1:13" s="5" customFormat="1" ht="40" customHeight="1" x14ac:dyDescent="0.15">
      <c r="A219" s="8" t="s">
        <v>434</v>
      </c>
      <c r="B219" s="9" t="s">
        <v>442</v>
      </c>
      <c r="C219" s="6" t="s">
        <v>443</v>
      </c>
      <c r="D219" s="13">
        <v>1</v>
      </c>
      <c r="E219" s="3">
        <v>23.61</v>
      </c>
      <c r="F219" s="3">
        <f t="shared" si="35"/>
        <v>23.61</v>
      </c>
      <c r="G219" s="2" t="s">
        <v>437</v>
      </c>
      <c r="H219" s="8" t="s">
        <v>7</v>
      </c>
      <c r="I219" s="11"/>
      <c r="J219" s="18">
        <v>1</v>
      </c>
      <c r="K219" s="18">
        <f t="shared" si="34"/>
        <v>0</v>
      </c>
      <c r="L219" s="24">
        <v>23.61</v>
      </c>
      <c r="M219" s="20">
        <v>0</v>
      </c>
    </row>
    <row r="220" spans="1:13" s="5" customFormat="1" ht="40" customHeight="1" x14ac:dyDescent="0.15">
      <c r="A220" s="8" t="s">
        <v>434</v>
      </c>
      <c r="B220" s="9" t="s">
        <v>444</v>
      </c>
      <c r="C220" s="6" t="s">
        <v>445</v>
      </c>
      <c r="D220" s="13">
        <v>1</v>
      </c>
      <c r="E220" s="3">
        <v>19.68</v>
      </c>
      <c r="F220" s="3">
        <f t="shared" si="35"/>
        <v>19.68</v>
      </c>
      <c r="G220" s="2" t="s">
        <v>437</v>
      </c>
      <c r="H220" s="8" t="s">
        <v>7</v>
      </c>
      <c r="I220" s="11"/>
      <c r="J220" s="18">
        <v>1</v>
      </c>
      <c r="K220" s="18">
        <f t="shared" si="34"/>
        <v>0</v>
      </c>
      <c r="L220" s="24">
        <v>19.68</v>
      </c>
      <c r="M220" s="20">
        <v>0</v>
      </c>
    </row>
    <row r="221" spans="1:13" s="5" customFormat="1" ht="40" customHeight="1" x14ac:dyDescent="0.15">
      <c r="A221" s="8" t="s">
        <v>434</v>
      </c>
      <c r="B221" s="9" t="s">
        <v>446</v>
      </c>
      <c r="C221" s="6" t="s">
        <v>447</v>
      </c>
      <c r="D221" s="13">
        <v>1</v>
      </c>
      <c r="E221" s="3">
        <v>13.12</v>
      </c>
      <c r="F221" s="3">
        <f t="shared" si="35"/>
        <v>13.12</v>
      </c>
      <c r="G221" s="2" t="s">
        <v>437</v>
      </c>
      <c r="H221" s="8" t="s">
        <v>7</v>
      </c>
      <c r="I221" s="11"/>
      <c r="J221" s="18">
        <v>1</v>
      </c>
      <c r="K221" s="18">
        <f t="shared" si="34"/>
        <v>0</v>
      </c>
      <c r="L221" s="24">
        <v>13.12</v>
      </c>
      <c r="M221" s="20">
        <v>0</v>
      </c>
    </row>
    <row r="222" spans="1:13" s="5" customFormat="1" ht="40" customHeight="1" x14ac:dyDescent="0.15">
      <c r="A222" s="8" t="s">
        <v>22</v>
      </c>
      <c r="B222" s="9"/>
      <c r="C222" s="6" t="s">
        <v>448</v>
      </c>
      <c r="D222" s="13">
        <v>1</v>
      </c>
      <c r="E222" s="3">
        <v>15.71</v>
      </c>
      <c r="F222" s="3">
        <f t="shared" si="35"/>
        <v>15.71</v>
      </c>
      <c r="G222" s="2" t="s">
        <v>437</v>
      </c>
      <c r="H222" s="8" t="s">
        <v>7</v>
      </c>
      <c r="I222" s="11"/>
      <c r="J222" s="18">
        <f t="shared" ref="J222:J230" si="36">IF(H222="DA",D222,0)</f>
        <v>1</v>
      </c>
      <c r="K222" s="18">
        <f t="shared" si="34"/>
        <v>0</v>
      </c>
      <c r="L222" s="24">
        <f t="shared" ref="L222:L264" si="37">J222*E222</f>
        <v>15.71</v>
      </c>
      <c r="M222" s="20">
        <f t="shared" ref="M222:M264" si="38">K222*E222</f>
        <v>0</v>
      </c>
    </row>
    <row r="223" spans="1:13" s="5" customFormat="1" ht="40" customHeight="1" x14ac:dyDescent="0.15">
      <c r="A223" s="8" t="s">
        <v>22</v>
      </c>
      <c r="B223" s="9"/>
      <c r="C223" s="6" t="s">
        <v>449</v>
      </c>
      <c r="D223" s="13">
        <v>1</v>
      </c>
      <c r="E223" s="3">
        <v>15.71</v>
      </c>
      <c r="F223" s="3">
        <f t="shared" si="35"/>
        <v>15.71</v>
      </c>
      <c r="G223" s="2" t="s">
        <v>437</v>
      </c>
      <c r="H223" s="8" t="s">
        <v>7</v>
      </c>
      <c r="I223" s="11"/>
      <c r="J223" s="18">
        <f t="shared" si="36"/>
        <v>1</v>
      </c>
      <c r="K223" s="18">
        <f t="shared" si="34"/>
        <v>0</v>
      </c>
      <c r="L223" s="24">
        <f t="shared" si="37"/>
        <v>15.71</v>
      </c>
      <c r="M223" s="20">
        <f t="shared" si="38"/>
        <v>0</v>
      </c>
    </row>
    <row r="224" spans="1:13" s="5" customFormat="1" ht="40" customHeight="1" x14ac:dyDescent="0.15">
      <c r="A224" s="8" t="s">
        <v>22</v>
      </c>
      <c r="B224" s="9"/>
      <c r="C224" s="6" t="s">
        <v>450</v>
      </c>
      <c r="D224" s="13">
        <v>2</v>
      </c>
      <c r="E224" s="3">
        <v>3.93</v>
      </c>
      <c r="F224" s="3">
        <f t="shared" si="35"/>
        <v>7.86</v>
      </c>
      <c r="G224" s="2" t="s">
        <v>437</v>
      </c>
      <c r="H224" s="8" t="s">
        <v>7</v>
      </c>
      <c r="I224" s="11"/>
      <c r="J224" s="18">
        <f t="shared" si="36"/>
        <v>2</v>
      </c>
      <c r="K224" s="18">
        <v>0</v>
      </c>
      <c r="L224" s="24">
        <f t="shared" si="37"/>
        <v>7.86</v>
      </c>
      <c r="M224" s="20">
        <f t="shared" si="38"/>
        <v>0</v>
      </c>
    </row>
    <row r="225" spans="1:15" s="5" customFormat="1" ht="40" customHeight="1" x14ac:dyDescent="0.15">
      <c r="A225" s="8" t="s">
        <v>451</v>
      </c>
      <c r="B225" s="9"/>
      <c r="C225" s="6" t="s">
        <v>452</v>
      </c>
      <c r="D225" s="13">
        <v>2</v>
      </c>
      <c r="E225" s="3">
        <v>10.47</v>
      </c>
      <c r="F225" s="3">
        <f t="shared" si="35"/>
        <v>20.94</v>
      </c>
      <c r="G225" s="2" t="s">
        <v>437</v>
      </c>
      <c r="H225" s="8" t="s">
        <v>7</v>
      </c>
      <c r="I225" s="11"/>
      <c r="J225" s="18">
        <f t="shared" si="36"/>
        <v>2</v>
      </c>
      <c r="K225" s="18">
        <v>0</v>
      </c>
      <c r="L225" s="24">
        <f t="shared" si="37"/>
        <v>20.94</v>
      </c>
      <c r="M225" s="20">
        <f t="shared" si="38"/>
        <v>0</v>
      </c>
    </row>
    <row r="226" spans="1:15" s="5" customFormat="1" ht="40" customHeight="1" x14ac:dyDescent="0.15">
      <c r="A226" s="8" t="s">
        <v>451</v>
      </c>
      <c r="B226" s="9"/>
      <c r="C226" s="6" t="s">
        <v>453</v>
      </c>
      <c r="D226" s="13">
        <v>4</v>
      </c>
      <c r="E226" s="3">
        <v>4.84</v>
      </c>
      <c r="F226" s="3">
        <f t="shared" si="35"/>
        <v>19.36</v>
      </c>
      <c r="G226" s="2" t="s">
        <v>437</v>
      </c>
      <c r="H226" s="8" t="s">
        <v>7</v>
      </c>
      <c r="I226" s="11"/>
      <c r="J226" s="18">
        <f t="shared" si="36"/>
        <v>4</v>
      </c>
      <c r="K226" s="18">
        <v>0</v>
      </c>
      <c r="L226" s="24">
        <f t="shared" si="37"/>
        <v>19.36</v>
      </c>
      <c r="M226" s="20">
        <f t="shared" si="38"/>
        <v>0</v>
      </c>
    </row>
    <row r="227" spans="1:15" s="5" customFormat="1" ht="40" customHeight="1" x14ac:dyDescent="0.15">
      <c r="A227" s="8" t="s">
        <v>451</v>
      </c>
      <c r="B227" s="9"/>
      <c r="C227" s="6" t="s">
        <v>454</v>
      </c>
      <c r="D227" s="13">
        <v>28</v>
      </c>
      <c r="E227" s="3">
        <v>1.1599999999999999</v>
      </c>
      <c r="F227" s="3">
        <f t="shared" si="35"/>
        <v>32.479999999999997</v>
      </c>
      <c r="G227" s="2" t="s">
        <v>437</v>
      </c>
      <c r="H227" s="8" t="s">
        <v>7</v>
      </c>
      <c r="I227" s="11"/>
      <c r="J227" s="18">
        <f t="shared" si="36"/>
        <v>28</v>
      </c>
      <c r="K227" s="18">
        <v>0</v>
      </c>
      <c r="L227" s="24">
        <f t="shared" si="37"/>
        <v>32.479999999999997</v>
      </c>
      <c r="M227" s="20">
        <f t="shared" si="38"/>
        <v>0</v>
      </c>
    </row>
    <row r="228" spans="1:15" s="5" customFormat="1" ht="40" customHeight="1" x14ac:dyDescent="0.15">
      <c r="A228" s="8" t="s">
        <v>451</v>
      </c>
      <c r="B228" s="9"/>
      <c r="C228" s="6" t="s">
        <v>455</v>
      </c>
      <c r="D228" s="13">
        <v>1</v>
      </c>
      <c r="E228" s="3">
        <v>75.92</v>
      </c>
      <c r="F228" s="3">
        <f t="shared" si="35"/>
        <v>75.92</v>
      </c>
      <c r="G228" s="2" t="s">
        <v>437</v>
      </c>
      <c r="H228" s="8" t="s">
        <v>7</v>
      </c>
      <c r="I228" s="11"/>
      <c r="J228" s="18">
        <f t="shared" si="36"/>
        <v>1</v>
      </c>
      <c r="K228" s="18">
        <v>0</v>
      </c>
      <c r="L228" s="24">
        <f t="shared" si="37"/>
        <v>75.92</v>
      </c>
      <c r="M228" s="20">
        <f t="shared" si="38"/>
        <v>0</v>
      </c>
    </row>
    <row r="229" spans="1:15" s="5" customFormat="1" ht="40" customHeight="1" x14ac:dyDescent="0.15">
      <c r="A229" s="8" t="s">
        <v>22</v>
      </c>
      <c r="B229" s="9"/>
      <c r="C229" s="6" t="s">
        <v>456</v>
      </c>
      <c r="D229" s="13">
        <v>1</v>
      </c>
      <c r="E229" s="3">
        <v>15.71</v>
      </c>
      <c r="F229" s="3">
        <f t="shared" si="35"/>
        <v>15.71</v>
      </c>
      <c r="G229" s="2" t="s">
        <v>437</v>
      </c>
      <c r="H229" s="8" t="s">
        <v>7</v>
      </c>
      <c r="I229" s="11"/>
      <c r="J229" s="18">
        <f t="shared" si="36"/>
        <v>1</v>
      </c>
      <c r="K229" s="18">
        <f>IF(I229="DI",D229,0)</f>
        <v>0</v>
      </c>
      <c r="L229" s="24">
        <f t="shared" si="37"/>
        <v>15.71</v>
      </c>
      <c r="M229" s="20">
        <f t="shared" si="38"/>
        <v>0</v>
      </c>
    </row>
    <row r="230" spans="1:15" s="5" customFormat="1" ht="40" customHeight="1" x14ac:dyDescent="0.15">
      <c r="A230" s="8" t="s">
        <v>457</v>
      </c>
      <c r="B230" s="9"/>
      <c r="C230" s="6" t="s">
        <v>458</v>
      </c>
      <c r="D230" s="13">
        <v>1</v>
      </c>
      <c r="E230" s="3">
        <v>33.01</v>
      </c>
      <c r="F230" s="3">
        <f t="shared" si="35"/>
        <v>33.01</v>
      </c>
      <c r="G230" s="2" t="s">
        <v>437</v>
      </c>
      <c r="H230" s="8" t="s">
        <v>7</v>
      </c>
      <c r="I230" s="11"/>
      <c r="J230" s="18">
        <f t="shared" si="36"/>
        <v>1</v>
      </c>
      <c r="K230" s="18">
        <f>IF(I230="DI",D230,0)</f>
        <v>0</v>
      </c>
      <c r="L230" s="24">
        <f t="shared" si="37"/>
        <v>33.01</v>
      </c>
      <c r="M230" s="20">
        <f t="shared" si="38"/>
        <v>0</v>
      </c>
    </row>
    <row r="231" spans="1:15" s="5" customFormat="1" ht="40" customHeight="1" x14ac:dyDescent="0.15">
      <c r="A231" s="8" t="s">
        <v>22</v>
      </c>
      <c r="B231" s="9"/>
      <c r="C231" s="6" t="s">
        <v>459</v>
      </c>
      <c r="D231" s="13">
        <v>2</v>
      </c>
      <c r="E231" s="3">
        <f>33.01/2</f>
        <v>16.504999999999999</v>
      </c>
      <c r="F231" s="3">
        <f t="shared" si="35"/>
        <v>33.01</v>
      </c>
      <c r="G231" s="2" t="s">
        <v>437</v>
      </c>
      <c r="H231" s="8" t="s">
        <v>7</v>
      </c>
      <c r="I231" s="11" t="s">
        <v>8</v>
      </c>
      <c r="J231" s="18">
        <v>1</v>
      </c>
      <c r="K231" s="18">
        <v>1</v>
      </c>
      <c r="L231" s="24">
        <f t="shared" si="37"/>
        <v>16.504999999999999</v>
      </c>
      <c r="M231" s="20">
        <f t="shared" si="38"/>
        <v>16.504999999999999</v>
      </c>
    </row>
    <row r="232" spans="1:15" s="5" customFormat="1" ht="40" customHeight="1" x14ac:dyDescent="0.15">
      <c r="A232" s="8" t="s">
        <v>22</v>
      </c>
      <c r="B232" s="9"/>
      <c r="C232" s="6" t="s">
        <v>460</v>
      </c>
      <c r="D232" s="13">
        <v>1</v>
      </c>
      <c r="E232" s="3">
        <v>11.78</v>
      </c>
      <c r="F232" s="3">
        <f t="shared" si="35"/>
        <v>11.78</v>
      </c>
      <c r="G232" s="2" t="s">
        <v>437</v>
      </c>
      <c r="H232" s="8" t="s">
        <v>7</v>
      </c>
      <c r="I232" s="11"/>
      <c r="J232" s="18">
        <f t="shared" ref="J232:J265" si="39">IF(H232="DA",D232,0)</f>
        <v>1</v>
      </c>
      <c r="K232" s="18">
        <f>IF(I232="DI",D232,0)</f>
        <v>0</v>
      </c>
      <c r="L232" s="24">
        <f t="shared" si="37"/>
        <v>11.78</v>
      </c>
      <c r="M232" s="20">
        <f t="shared" si="38"/>
        <v>0</v>
      </c>
    </row>
    <row r="233" spans="1:15" s="5" customFormat="1" ht="40" customHeight="1" x14ac:dyDescent="0.15">
      <c r="A233" s="8" t="s">
        <v>22</v>
      </c>
      <c r="B233" s="9"/>
      <c r="C233" s="6" t="s">
        <v>461</v>
      </c>
      <c r="D233" s="13">
        <v>1</v>
      </c>
      <c r="E233" s="3">
        <v>29.34</v>
      </c>
      <c r="F233" s="3">
        <f t="shared" si="35"/>
        <v>29.34</v>
      </c>
      <c r="G233" s="2" t="s">
        <v>437</v>
      </c>
      <c r="H233" s="8" t="s">
        <v>7</v>
      </c>
      <c r="I233" s="11"/>
      <c r="J233" s="18">
        <f t="shared" si="39"/>
        <v>1</v>
      </c>
      <c r="K233" s="18">
        <f>IF(I233="DI",D233,0)</f>
        <v>0</v>
      </c>
      <c r="L233" s="24">
        <f t="shared" si="37"/>
        <v>29.34</v>
      </c>
      <c r="M233" s="20">
        <f t="shared" si="38"/>
        <v>0</v>
      </c>
      <c r="O233" s="22"/>
    </row>
    <row r="234" spans="1:15" s="5" customFormat="1" ht="40" customHeight="1" x14ac:dyDescent="0.15">
      <c r="A234" s="8" t="s">
        <v>22</v>
      </c>
      <c r="B234" s="9"/>
      <c r="C234" s="6" t="s">
        <v>462</v>
      </c>
      <c r="D234" s="13">
        <v>1</v>
      </c>
      <c r="E234" s="3">
        <v>4.57</v>
      </c>
      <c r="F234" s="3">
        <f t="shared" si="35"/>
        <v>4.57</v>
      </c>
      <c r="G234" s="2" t="s">
        <v>437</v>
      </c>
      <c r="H234" s="8" t="s">
        <v>7</v>
      </c>
      <c r="I234" s="11"/>
      <c r="J234" s="18">
        <f t="shared" si="39"/>
        <v>1</v>
      </c>
      <c r="K234" s="18">
        <f>IF(I234="DI",D234,0)</f>
        <v>0</v>
      </c>
      <c r="L234" s="24">
        <f t="shared" si="37"/>
        <v>4.57</v>
      </c>
      <c r="M234" s="20">
        <f t="shared" si="38"/>
        <v>0</v>
      </c>
      <c r="O234" s="22"/>
    </row>
    <row r="235" spans="1:15" s="5" customFormat="1" ht="40" customHeight="1" x14ac:dyDescent="0.15">
      <c r="A235" s="8" t="s">
        <v>22</v>
      </c>
      <c r="B235" s="9"/>
      <c r="C235" s="6" t="s">
        <v>463</v>
      </c>
      <c r="D235" s="13">
        <v>2</v>
      </c>
      <c r="E235" s="3">
        <v>3.64</v>
      </c>
      <c r="F235" s="3">
        <f t="shared" si="35"/>
        <v>7.28</v>
      </c>
      <c r="G235" s="2" t="s">
        <v>437</v>
      </c>
      <c r="H235" s="8" t="s">
        <v>7</v>
      </c>
      <c r="I235" s="11"/>
      <c r="J235" s="18">
        <f t="shared" si="39"/>
        <v>2</v>
      </c>
      <c r="K235" s="18">
        <v>0</v>
      </c>
      <c r="L235" s="24">
        <f t="shared" si="37"/>
        <v>7.28</v>
      </c>
      <c r="M235" s="20">
        <f t="shared" si="38"/>
        <v>0</v>
      </c>
      <c r="O235" s="22"/>
    </row>
    <row r="236" spans="1:15" s="5" customFormat="1" ht="40" customHeight="1" x14ac:dyDescent="0.15">
      <c r="A236" s="8" t="s">
        <v>457</v>
      </c>
      <c r="B236" s="9"/>
      <c r="C236" s="6" t="s">
        <v>464</v>
      </c>
      <c r="D236" s="13">
        <v>1</v>
      </c>
      <c r="E236" s="3">
        <v>18.21</v>
      </c>
      <c r="F236" s="3">
        <f t="shared" si="35"/>
        <v>18.21</v>
      </c>
      <c r="G236" s="2" t="s">
        <v>437</v>
      </c>
      <c r="H236" s="8" t="s">
        <v>7</v>
      </c>
      <c r="I236" s="11"/>
      <c r="J236" s="18">
        <f t="shared" si="39"/>
        <v>1</v>
      </c>
      <c r="K236" s="18">
        <f t="shared" ref="K236:K246" si="40">IF(I236="DI",D236,0)</f>
        <v>0</v>
      </c>
      <c r="L236" s="24">
        <f t="shared" si="37"/>
        <v>18.21</v>
      </c>
      <c r="M236" s="20">
        <f t="shared" si="38"/>
        <v>0</v>
      </c>
      <c r="O236" s="22"/>
    </row>
    <row r="237" spans="1:15" s="5" customFormat="1" ht="40" customHeight="1" x14ac:dyDescent="0.15">
      <c r="A237" s="8" t="s">
        <v>22</v>
      </c>
      <c r="B237" s="9"/>
      <c r="C237" s="6" t="s">
        <v>465</v>
      </c>
      <c r="D237" s="13">
        <v>1</v>
      </c>
      <c r="E237" s="3">
        <v>5.24</v>
      </c>
      <c r="F237" s="3">
        <f t="shared" si="35"/>
        <v>5.24</v>
      </c>
      <c r="G237" s="2" t="s">
        <v>437</v>
      </c>
      <c r="H237" s="8" t="s">
        <v>7</v>
      </c>
      <c r="I237" s="11"/>
      <c r="J237" s="18">
        <f t="shared" si="39"/>
        <v>1</v>
      </c>
      <c r="K237" s="18">
        <f t="shared" si="40"/>
        <v>0</v>
      </c>
      <c r="L237" s="24">
        <f t="shared" si="37"/>
        <v>5.24</v>
      </c>
      <c r="M237" s="20">
        <f t="shared" si="38"/>
        <v>0</v>
      </c>
      <c r="O237" s="22"/>
    </row>
    <row r="238" spans="1:15" s="5" customFormat="1" ht="40" customHeight="1" x14ac:dyDescent="0.15">
      <c r="A238" s="8" t="s">
        <v>22</v>
      </c>
      <c r="B238" s="9"/>
      <c r="C238" s="6" t="s">
        <v>466</v>
      </c>
      <c r="D238" s="13">
        <v>1</v>
      </c>
      <c r="E238" s="3">
        <v>13.6</v>
      </c>
      <c r="F238" s="3">
        <f t="shared" si="35"/>
        <v>13.6</v>
      </c>
      <c r="G238" s="2" t="s">
        <v>437</v>
      </c>
      <c r="H238" s="8" t="s">
        <v>7</v>
      </c>
      <c r="I238" s="11"/>
      <c r="J238" s="18">
        <f t="shared" si="39"/>
        <v>1</v>
      </c>
      <c r="K238" s="18">
        <f t="shared" si="40"/>
        <v>0</v>
      </c>
      <c r="L238" s="24">
        <f t="shared" si="37"/>
        <v>13.6</v>
      </c>
      <c r="M238" s="20">
        <f t="shared" si="38"/>
        <v>0</v>
      </c>
      <c r="O238" s="22"/>
    </row>
    <row r="239" spans="1:15" s="5" customFormat="1" ht="40" customHeight="1" x14ac:dyDescent="0.15">
      <c r="A239" s="8" t="s">
        <v>22</v>
      </c>
      <c r="B239" s="9"/>
      <c r="C239" s="6" t="s">
        <v>467</v>
      </c>
      <c r="D239" s="13">
        <v>1</v>
      </c>
      <c r="E239" s="3">
        <v>5.24</v>
      </c>
      <c r="F239" s="3">
        <f t="shared" si="35"/>
        <v>5.24</v>
      </c>
      <c r="G239" s="2" t="s">
        <v>437</v>
      </c>
      <c r="H239" s="8" t="s">
        <v>7</v>
      </c>
      <c r="I239" s="11"/>
      <c r="J239" s="18">
        <f t="shared" si="39"/>
        <v>1</v>
      </c>
      <c r="K239" s="18">
        <f t="shared" si="40"/>
        <v>0</v>
      </c>
      <c r="L239" s="24">
        <f t="shared" si="37"/>
        <v>5.24</v>
      </c>
      <c r="M239" s="20">
        <f t="shared" si="38"/>
        <v>0</v>
      </c>
      <c r="O239" s="22"/>
    </row>
    <row r="240" spans="1:15" s="5" customFormat="1" ht="40" customHeight="1" x14ac:dyDescent="0.15">
      <c r="A240" s="8" t="s">
        <v>22</v>
      </c>
      <c r="B240" s="9"/>
      <c r="C240" s="6" t="s">
        <v>468</v>
      </c>
      <c r="D240" s="13">
        <v>1</v>
      </c>
      <c r="E240" s="3">
        <v>9.81</v>
      </c>
      <c r="F240" s="3">
        <f t="shared" si="35"/>
        <v>9.81</v>
      </c>
      <c r="G240" s="2" t="s">
        <v>437</v>
      </c>
      <c r="H240" s="8" t="s">
        <v>7</v>
      </c>
      <c r="I240" s="11"/>
      <c r="J240" s="18">
        <f t="shared" si="39"/>
        <v>1</v>
      </c>
      <c r="K240" s="18">
        <f t="shared" si="40"/>
        <v>0</v>
      </c>
      <c r="L240" s="24">
        <f t="shared" si="37"/>
        <v>9.81</v>
      </c>
      <c r="M240" s="20">
        <f t="shared" si="38"/>
        <v>0</v>
      </c>
      <c r="O240" s="22"/>
    </row>
    <row r="241" spans="1:15" s="5" customFormat="1" ht="40" customHeight="1" x14ac:dyDescent="0.15">
      <c r="A241" s="8" t="s">
        <v>22</v>
      </c>
      <c r="B241" s="9"/>
      <c r="C241" s="6" t="s">
        <v>469</v>
      </c>
      <c r="D241" s="13">
        <v>1</v>
      </c>
      <c r="E241" s="3">
        <v>12.46</v>
      </c>
      <c r="F241" s="3">
        <f t="shared" si="35"/>
        <v>12.46</v>
      </c>
      <c r="G241" s="2" t="s">
        <v>437</v>
      </c>
      <c r="H241" s="8" t="s">
        <v>7</v>
      </c>
      <c r="I241" s="11"/>
      <c r="J241" s="18">
        <f t="shared" si="39"/>
        <v>1</v>
      </c>
      <c r="K241" s="18">
        <f t="shared" si="40"/>
        <v>0</v>
      </c>
      <c r="L241" s="24">
        <f t="shared" si="37"/>
        <v>12.46</v>
      </c>
      <c r="M241" s="20">
        <f t="shared" si="38"/>
        <v>0</v>
      </c>
      <c r="O241" s="22"/>
    </row>
    <row r="242" spans="1:15" s="5" customFormat="1" ht="40" customHeight="1" x14ac:dyDescent="0.15">
      <c r="A242" s="8" t="s">
        <v>22</v>
      </c>
      <c r="B242" s="9"/>
      <c r="C242" s="6" t="s">
        <v>470</v>
      </c>
      <c r="D242" s="13">
        <v>1</v>
      </c>
      <c r="E242" s="3">
        <v>1.96</v>
      </c>
      <c r="F242" s="3">
        <f t="shared" si="35"/>
        <v>1.96</v>
      </c>
      <c r="G242" s="2" t="s">
        <v>437</v>
      </c>
      <c r="H242" s="8" t="s">
        <v>7</v>
      </c>
      <c r="I242" s="11"/>
      <c r="J242" s="18">
        <f t="shared" si="39"/>
        <v>1</v>
      </c>
      <c r="K242" s="18">
        <f t="shared" si="40"/>
        <v>0</v>
      </c>
      <c r="L242" s="24">
        <f t="shared" si="37"/>
        <v>1.96</v>
      </c>
      <c r="M242" s="20">
        <f t="shared" si="38"/>
        <v>0</v>
      </c>
      <c r="O242" s="22"/>
    </row>
    <row r="243" spans="1:15" s="5" customFormat="1" ht="40" customHeight="1" x14ac:dyDescent="0.15">
      <c r="A243" s="8" t="s">
        <v>22</v>
      </c>
      <c r="B243" s="9"/>
      <c r="C243" s="6" t="s">
        <v>471</v>
      </c>
      <c r="D243" s="13">
        <v>1</v>
      </c>
      <c r="E243" s="3">
        <v>1.31</v>
      </c>
      <c r="F243" s="3">
        <f t="shared" si="35"/>
        <v>1.31</v>
      </c>
      <c r="G243" s="2" t="s">
        <v>437</v>
      </c>
      <c r="H243" s="8" t="s">
        <v>7</v>
      </c>
      <c r="I243" s="11"/>
      <c r="J243" s="18">
        <f t="shared" si="39"/>
        <v>1</v>
      </c>
      <c r="K243" s="18">
        <f t="shared" si="40"/>
        <v>0</v>
      </c>
      <c r="L243" s="24">
        <f t="shared" si="37"/>
        <v>1.31</v>
      </c>
      <c r="M243" s="20">
        <f t="shared" si="38"/>
        <v>0</v>
      </c>
      <c r="O243" s="22"/>
    </row>
    <row r="244" spans="1:15" s="5" customFormat="1" ht="40" customHeight="1" x14ac:dyDescent="0.15">
      <c r="A244" s="8" t="s">
        <v>22</v>
      </c>
      <c r="B244" s="9"/>
      <c r="C244" s="6" t="s">
        <v>472</v>
      </c>
      <c r="D244" s="13">
        <v>1</v>
      </c>
      <c r="E244" s="3">
        <v>35.99</v>
      </c>
      <c r="F244" s="3">
        <f t="shared" si="35"/>
        <v>35.99</v>
      </c>
      <c r="G244" s="2" t="s">
        <v>437</v>
      </c>
      <c r="H244" s="8" t="s">
        <v>7</v>
      </c>
      <c r="I244" s="11"/>
      <c r="J244" s="18">
        <f t="shared" si="39"/>
        <v>1</v>
      </c>
      <c r="K244" s="18">
        <f t="shared" si="40"/>
        <v>0</v>
      </c>
      <c r="L244" s="24">
        <f t="shared" si="37"/>
        <v>35.99</v>
      </c>
      <c r="M244" s="20">
        <f t="shared" si="38"/>
        <v>0</v>
      </c>
      <c r="O244" s="22"/>
    </row>
    <row r="245" spans="1:15" s="5" customFormat="1" ht="40" customHeight="1" x14ac:dyDescent="0.15">
      <c r="A245" s="8" t="s">
        <v>22</v>
      </c>
      <c r="B245" s="9"/>
      <c r="C245" s="6" t="s">
        <v>473</v>
      </c>
      <c r="D245" s="13">
        <v>1</v>
      </c>
      <c r="E245" s="3">
        <v>14.74</v>
      </c>
      <c r="F245" s="3">
        <f t="shared" si="35"/>
        <v>14.74</v>
      </c>
      <c r="G245" s="2" t="s">
        <v>437</v>
      </c>
      <c r="H245" s="8" t="s">
        <v>7</v>
      </c>
      <c r="I245" s="11"/>
      <c r="J245" s="18">
        <f t="shared" si="39"/>
        <v>1</v>
      </c>
      <c r="K245" s="18">
        <f t="shared" si="40"/>
        <v>0</v>
      </c>
      <c r="L245" s="24">
        <f t="shared" si="37"/>
        <v>14.74</v>
      </c>
      <c r="M245" s="20">
        <f t="shared" si="38"/>
        <v>0</v>
      </c>
      <c r="O245" s="22"/>
    </row>
    <row r="246" spans="1:15" s="5" customFormat="1" ht="40" customHeight="1" x14ac:dyDescent="0.15">
      <c r="A246" s="8" t="s">
        <v>22</v>
      </c>
      <c r="B246" s="9"/>
      <c r="C246" s="6" t="s">
        <v>474</v>
      </c>
      <c r="D246" s="13">
        <v>1</v>
      </c>
      <c r="E246" s="3">
        <v>3.93</v>
      </c>
      <c r="F246" s="3">
        <f t="shared" si="35"/>
        <v>3.93</v>
      </c>
      <c r="G246" s="2" t="s">
        <v>437</v>
      </c>
      <c r="H246" s="8" t="s">
        <v>7</v>
      </c>
      <c r="I246" s="11"/>
      <c r="J246" s="18">
        <f t="shared" si="39"/>
        <v>1</v>
      </c>
      <c r="K246" s="18">
        <f t="shared" si="40"/>
        <v>0</v>
      </c>
      <c r="L246" s="24">
        <f t="shared" si="37"/>
        <v>3.93</v>
      </c>
      <c r="M246" s="20">
        <f t="shared" si="38"/>
        <v>0</v>
      </c>
      <c r="O246" s="22"/>
    </row>
    <row r="247" spans="1:15" s="5" customFormat="1" ht="40" customHeight="1" x14ac:dyDescent="0.15">
      <c r="A247" s="8" t="s">
        <v>22</v>
      </c>
      <c r="B247" s="9"/>
      <c r="C247" s="6" t="s">
        <v>475</v>
      </c>
      <c r="D247" s="13">
        <v>14</v>
      </c>
      <c r="E247" s="3">
        <v>2.0499999999999998</v>
      </c>
      <c r="F247" s="3">
        <f t="shared" si="35"/>
        <v>28.699999999999996</v>
      </c>
      <c r="G247" s="2" t="s">
        <v>437</v>
      </c>
      <c r="H247" s="8" t="s">
        <v>7</v>
      </c>
      <c r="I247" s="11"/>
      <c r="J247" s="18">
        <f t="shared" si="39"/>
        <v>14</v>
      </c>
      <c r="K247" s="18">
        <v>0</v>
      </c>
      <c r="L247" s="24">
        <f t="shared" si="37"/>
        <v>28.699999999999996</v>
      </c>
      <c r="M247" s="20">
        <f t="shared" si="38"/>
        <v>0</v>
      </c>
      <c r="O247" s="22"/>
    </row>
    <row r="248" spans="1:15" s="5" customFormat="1" ht="40" customHeight="1" x14ac:dyDescent="0.15">
      <c r="A248" s="8" t="s">
        <v>22</v>
      </c>
      <c r="B248" s="9"/>
      <c r="C248" s="6" t="s">
        <v>476</v>
      </c>
      <c r="D248" s="13">
        <v>14</v>
      </c>
      <c r="E248" s="3">
        <v>0.48</v>
      </c>
      <c r="F248" s="3">
        <f t="shared" si="35"/>
        <v>6.72</v>
      </c>
      <c r="G248" s="2" t="s">
        <v>437</v>
      </c>
      <c r="H248" s="8" t="s">
        <v>7</v>
      </c>
      <c r="I248" s="11"/>
      <c r="J248" s="18">
        <f t="shared" si="39"/>
        <v>14</v>
      </c>
      <c r="K248" s="18">
        <v>0</v>
      </c>
      <c r="L248" s="24">
        <f t="shared" si="37"/>
        <v>6.72</v>
      </c>
      <c r="M248" s="20">
        <f t="shared" si="38"/>
        <v>0</v>
      </c>
      <c r="O248" s="22"/>
    </row>
    <row r="249" spans="1:15" s="5" customFormat="1" ht="40" customHeight="1" x14ac:dyDescent="0.15">
      <c r="A249" s="8" t="s">
        <v>22</v>
      </c>
      <c r="B249" s="9"/>
      <c r="C249" s="6" t="s">
        <v>477</v>
      </c>
      <c r="D249" s="13">
        <v>2</v>
      </c>
      <c r="E249" s="3">
        <v>9.16</v>
      </c>
      <c r="F249" s="3">
        <f t="shared" si="35"/>
        <v>18.32</v>
      </c>
      <c r="G249" s="2" t="s">
        <v>437</v>
      </c>
      <c r="H249" s="8" t="s">
        <v>7</v>
      </c>
      <c r="I249" s="11"/>
      <c r="J249" s="18">
        <f t="shared" si="39"/>
        <v>2</v>
      </c>
      <c r="K249" s="18">
        <v>0</v>
      </c>
      <c r="L249" s="24">
        <f t="shared" si="37"/>
        <v>18.32</v>
      </c>
      <c r="M249" s="20">
        <f t="shared" si="38"/>
        <v>0</v>
      </c>
      <c r="O249" s="22"/>
    </row>
    <row r="250" spans="1:15" s="5" customFormat="1" ht="40" customHeight="1" x14ac:dyDescent="0.15">
      <c r="A250" s="8" t="s">
        <v>22</v>
      </c>
      <c r="B250" s="9"/>
      <c r="C250" s="6" t="s">
        <v>478</v>
      </c>
      <c r="D250" s="13">
        <v>2</v>
      </c>
      <c r="E250" s="3">
        <v>6.26</v>
      </c>
      <c r="F250" s="3">
        <f t="shared" si="35"/>
        <v>12.52</v>
      </c>
      <c r="G250" s="2" t="s">
        <v>437</v>
      </c>
      <c r="H250" s="8" t="s">
        <v>7</v>
      </c>
      <c r="I250" s="11"/>
      <c r="J250" s="18">
        <f t="shared" si="39"/>
        <v>2</v>
      </c>
      <c r="K250" s="18">
        <v>0</v>
      </c>
      <c r="L250" s="24">
        <f t="shared" si="37"/>
        <v>12.52</v>
      </c>
      <c r="M250" s="20">
        <f t="shared" si="38"/>
        <v>0</v>
      </c>
      <c r="O250" s="22"/>
    </row>
    <row r="251" spans="1:15" s="5" customFormat="1" ht="40" customHeight="1" x14ac:dyDescent="0.15">
      <c r="A251" s="8" t="s">
        <v>22</v>
      </c>
      <c r="B251" s="9"/>
      <c r="C251" s="6" t="s">
        <v>479</v>
      </c>
      <c r="D251" s="13">
        <v>1</v>
      </c>
      <c r="E251" s="3">
        <v>93.24</v>
      </c>
      <c r="F251" s="3">
        <f t="shared" si="35"/>
        <v>93.24</v>
      </c>
      <c r="G251" s="2" t="s">
        <v>437</v>
      </c>
      <c r="H251" s="8" t="s">
        <v>7</v>
      </c>
      <c r="I251" s="11"/>
      <c r="J251" s="18">
        <f t="shared" si="39"/>
        <v>1</v>
      </c>
      <c r="K251" s="18">
        <v>0</v>
      </c>
      <c r="L251" s="24">
        <f t="shared" si="37"/>
        <v>93.24</v>
      </c>
      <c r="M251" s="20">
        <f t="shared" si="38"/>
        <v>0</v>
      </c>
      <c r="O251" s="22"/>
    </row>
    <row r="252" spans="1:15" s="5" customFormat="1" ht="40" customHeight="1" x14ac:dyDescent="0.15">
      <c r="A252" s="8" t="s">
        <v>22</v>
      </c>
      <c r="B252" s="9"/>
      <c r="C252" s="6" t="s">
        <v>480</v>
      </c>
      <c r="D252" s="13">
        <v>4</v>
      </c>
      <c r="E252" s="3">
        <v>4.57</v>
      </c>
      <c r="F252" s="3">
        <f t="shared" si="35"/>
        <v>18.28</v>
      </c>
      <c r="G252" s="2" t="s">
        <v>437</v>
      </c>
      <c r="H252" s="8" t="s">
        <v>7</v>
      </c>
      <c r="I252" s="11"/>
      <c r="J252" s="18">
        <f t="shared" si="39"/>
        <v>4</v>
      </c>
      <c r="K252" s="18">
        <v>0</v>
      </c>
      <c r="L252" s="24">
        <f t="shared" si="37"/>
        <v>18.28</v>
      </c>
      <c r="M252" s="20">
        <f t="shared" si="38"/>
        <v>0</v>
      </c>
      <c r="O252" s="22"/>
    </row>
    <row r="253" spans="1:15" s="5" customFormat="1" ht="40" customHeight="1" x14ac:dyDescent="0.15">
      <c r="A253" s="8" t="s">
        <v>22</v>
      </c>
      <c r="B253" s="9"/>
      <c r="C253" s="6" t="s">
        <v>481</v>
      </c>
      <c r="D253" s="13">
        <v>2</v>
      </c>
      <c r="E253" s="3">
        <v>15.37</v>
      </c>
      <c r="F253" s="3">
        <f t="shared" si="35"/>
        <v>30.74</v>
      </c>
      <c r="G253" s="2" t="s">
        <v>437</v>
      </c>
      <c r="H253" s="8" t="s">
        <v>7</v>
      </c>
      <c r="I253" s="11"/>
      <c r="J253" s="18">
        <f t="shared" si="39"/>
        <v>2</v>
      </c>
      <c r="K253" s="18">
        <v>0</v>
      </c>
      <c r="L253" s="24">
        <f t="shared" si="37"/>
        <v>30.74</v>
      </c>
      <c r="M253" s="20">
        <f t="shared" si="38"/>
        <v>0</v>
      </c>
    </row>
    <row r="254" spans="1:15" s="5" customFormat="1" ht="40" customHeight="1" x14ac:dyDescent="0.15">
      <c r="A254" s="8" t="s">
        <v>22</v>
      </c>
      <c r="B254" s="9"/>
      <c r="C254" s="6" t="s">
        <v>482</v>
      </c>
      <c r="D254" s="13">
        <v>1</v>
      </c>
      <c r="E254" s="3">
        <v>9.81</v>
      </c>
      <c r="F254" s="3">
        <f t="shared" si="35"/>
        <v>9.81</v>
      </c>
      <c r="G254" s="2" t="s">
        <v>437</v>
      </c>
      <c r="H254" s="8" t="s">
        <v>7</v>
      </c>
      <c r="I254" s="11"/>
      <c r="J254" s="18">
        <f t="shared" si="39"/>
        <v>1</v>
      </c>
      <c r="K254" s="18">
        <f t="shared" ref="K254:K264" si="41">IF(I254="DI",D254,0)</f>
        <v>0</v>
      </c>
      <c r="L254" s="24">
        <f t="shared" si="37"/>
        <v>9.81</v>
      </c>
      <c r="M254" s="20">
        <f t="shared" si="38"/>
        <v>0</v>
      </c>
    </row>
    <row r="255" spans="1:15" s="5" customFormat="1" ht="40" customHeight="1" x14ac:dyDescent="0.15">
      <c r="A255" s="8" t="s">
        <v>22</v>
      </c>
      <c r="B255" s="9"/>
      <c r="C255" s="6" t="s">
        <v>483</v>
      </c>
      <c r="D255" s="13">
        <v>1</v>
      </c>
      <c r="E255" s="3">
        <v>18.13</v>
      </c>
      <c r="F255" s="3">
        <f t="shared" si="35"/>
        <v>18.13</v>
      </c>
      <c r="G255" s="2" t="s">
        <v>437</v>
      </c>
      <c r="H255" s="8" t="s">
        <v>7</v>
      </c>
      <c r="I255" s="11"/>
      <c r="J255" s="18">
        <f t="shared" si="39"/>
        <v>1</v>
      </c>
      <c r="K255" s="18">
        <f t="shared" si="41"/>
        <v>0</v>
      </c>
      <c r="L255" s="24">
        <f t="shared" si="37"/>
        <v>18.13</v>
      </c>
      <c r="M255" s="20">
        <f t="shared" si="38"/>
        <v>0</v>
      </c>
    </row>
    <row r="256" spans="1:15" s="5" customFormat="1" ht="40" customHeight="1" x14ac:dyDescent="0.15">
      <c r="A256" s="8" t="s">
        <v>484</v>
      </c>
      <c r="B256" s="9"/>
      <c r="C256" s="6" t="s">
        <v>485</v>
      </c>
      <c r="D256" s="13">
        <v>1</v>
      </c>
      <c r="E256" s="3">
        <v>51.16</v>
      </c>
      <c r="F256" s="3">
        <f t="shared" si="35"/>
        <v>51.16</v>
      </c>
      <c r="G256" s="2" t="s">
        <v>437</v>
      </c>
      <c r="H256" s="8" t="s">
        <v>7</v>
      </c>
      <c r="I256" s="11"/>
      <c r="J256" s="18">
        <f t="shared" si="39"/>
        <v>1</v>
      </c>
      <c r="K256" s="18">
        <f t="shared" si="41"/>
        <v>0</v>
      </c>
      <c r="L256" s="24">
        <f t="shared" si="37"/>
        <v>51.16</v>
      </c>
      <c r="M256" s="20">
        <f t="shared" si="38"/>
        <v>0</v>
      </c>
    </row>
    <row r="257" spans="1:13" s="5" customFormat="1" ht="40" customHeight="1" x14ac:dyDescent="0.15">
      <c r="A257" s="8"/>
      <c r="B257" s="9"/>
      <c r="C257" s="6" t="s">
        <v>486</v>
      </c>
      <c r="D257" s="13">
        <v>1</v>
      </c>
      <c r="E257" s="3">
        <v>12.43</v>
      </c>
      <c r="F257" s="3">
        <f t="shared" si="35"/>
        <v>12.43</v>
      </c>
      <c r="G257" s="2" t="s">
        <v>437</v>
      </c>
      <c r="H257" s="8" t="s">
        <v>7</v>
      </c>
      <c r="I257" s="11"/>
      <c r="J257" s="18">
        <f t="shared" si="39"/>
        <v>1</v>
      </c>
      <c r="K257" s="18">
        <f t="shared" si="41"/>
        <v>0</v>
      </c>
      <c r="L257" s="24">
        <f t="shared" si="37"/>
        <v>12.43</v>
      </c>
      <c r="M257" s="20">
        <f t="shared" si="38"/>
        <v>0</v>
      </c>
    </row>
    <row r="258" spans="1:13" s="5" customFormat="1" ht="40" customHeight="1" x14ac:dyDescent="0.15">
      <c r="A258" s="8"/>
      <c r="B258" s="9"/>
      <c r="C258" s="6" t="s">
        <v>487</v>
      </c>
      <c r="D258" s="13">
        <v>4</v>
      </c>
      <c r="E258" s="3">
        <v>9.0500000000000007</v>
      </c>
      <c r="F258" s="3">
        <f t="shared" ref="F258:F321" si="42">D258*E258</f>
        <v>36.200000000000003</v>
      </c>
      <c r="G258" s="2" t="s">
        <v>437</v>
      </c>
      <c r="H258" s="8" t="s">
        <v>7</v>
      </c>
      <c r="I258" s="11"/>
      <c r="J258" s="18">
        <f t="shared" si="39"/>
        <v>4</v>
      </c>
      <c r="K258" s="18">
        <f t="shared" si="41"/>
        <v>0</v>
      </c>
      <c r="L258" s="24">
        <f t="shared" si="37"/>
        <v>36.200000000000003</v>
      </c>
      <c r="M258" s="20">
        <f t="shared" si="38"/>
        <v>0</v>
      </c>
    </row>
    <row r="259" spans="1:13" s="5" customFormat="1" ht="40" customHeight="1" x14ac:dyDescent="0.15">
      <c r="A259" s="8"/>
      <c r="B259" s="9"/>
      <c r="C259" s="6" t="s">
        <v>488</v>
      </c>
      <c r="D259" s="13">
        <v>1</v>
      </c>
      <c r="E259" s="3">
        <v>3.98</v>
      </c>
      <c r="F259" s="3">
        <f t="shared" si="42"/>
        <v>3.98</v>
      </c>
      <c r="G259" s="2" t="s">
        <v>437</v>
      </c>
      <c r="H259" s="8" t="s">
        <v>7</v>
      </c>
      <c r="I259" s="11"/>
      <c r="J259" s="18">
        <f t="shared" si="39"/>
        <v>1</v>
      </c>
      <c r="K259" s="18">
        <f t="shared" si="41"/>
        <v>0</v>
      </c>
      <c r="L259" s="24">
        <f t="shared" si="37"/>
        <v>3.98</v>
      </c>
      <c r="M259" s="20">
        <f t="shared" si="38"/>
        <v>0</v>
      </c>
    </row>
    <row r="260" spans="1:13" s="5" customFormat="1" ht="40" customHeight="1" x14ac:dyDescent="0.15">
      <c r="A260" s="8"/>
      <c r="B260" s="28"/>
      <c r="C260" s="30" t="s">
        <v>489</v>
      </c>
      <c r="D260" s="13">
        <v>1</v>
      </c>
      <c r="E260" s="3">
        <v>20.94</v>
      </c>
      <c r="F260" s="3">
        <f t="shared" si="42"/>
        <v>20.94</v>
      </c>
      <c r="G260" s="2" t="s">
        <v>437</v>
      </c>
      <c r="H260" s="8" t="s">
        <v>7</v>
      </c>
      <c r="I260" s="11"/>
      <c r="J260" s="18">
        <f t="shared" si="39"/>
        <v>1</v>
      </c>
      <c r="K260" s="18">
        <f t="shared" si="41"/>
        <v>0</v>
      </c>
      <c r="L260" s="24">
        <f t="shared" si="37"/>
        <v>20.94</v>
      </c>
      <c r="M260" s="20">
        <f t="shared" si="38"/>
        <v>0</v>
      </c>
    </row>
    <row r="261" spans="1:13" s="5" customFormat="1" ht="40" customHeight="1" x14ac:dyDescent="0.15">
      <c r="A261" s="8"/>
      <c r="B261" s="9"/>
      <c r="C261" s="6" t="s">
        <v>490</v>
      </c>
      <c r="D261" s="13">
        <v>2</v>
      </c>
      <c r="E261" s="3">
        <v>23.56</v>
      </c>
      <c r="F261" s="3">
        <f t="shared" si="42"/>
        <v>47.12</v>
      </c>
      <c r="G261" s="2" t="s">
        <v>437</v>
      </c>
      <c r="H261" s="8" t="s">
        <v>7</v>
      </c>
      <c r="I261" s="11"/>
      <c r="J261" s="18">
        <f t="shared" si="39"/>
        <v>2</v>
      </c>
      <c r="K261" s="18">
        <f t="shared" si="41"/>
        <v>0</v>
      </c>
      <c r="L261" s="24">
        <f t="shared" si="37"/>
        <v>47.12</v>
      </c>
      <c r="M261" s="20">
        <f t="shared" si="38"/>
        <v>0</v>
      </c>
    </row>
    <row r="262" spans="1:13" s="5" customFormat="1" ht="40" customHeight="1" x14ac:dyDescent="0.15">
      <c r="A262" s="8"/>
      <c r="B262" s="9"/>
      <c r="C262" s="6" t="s">
        <v>491</v>
      </c>
      <c r="D262" s="13">
        <v>1</v>
      </c>
      <c r="E262" s="3">
        <v>172.27</v>
      </c>
      <c r="F262" s="3">
        <f t="shared" si="42"/>
        <v>172.27</v>
      </c>
      <c r="G262" s="2" t="s">
        <v>437</v>
      </c>
      <c r="H262" s="8" t="s">
        <v>7</v>
      </c>
      <c r="I262" s="11"/>
      <c r="J262" s="18">
        <f t="shared" si="39"/>
        <v>1</v>
      </c>
      <c r="K262" s="18">
        <f t="shared" si="41"/>
        <v>0</v>
      </c>
      <c r="L262" s="24">
        <f t="shared" si="37"/>
        <v>172.27</v>
      </c>
      <c r="M262" s="20">
        <f t="shared" si="38"/>
        <v>0</v>
      </c>
    </row>
    <row r="263" spans="1:13" s="5" customFormat="1" ht="40" customHeight="1" x14ac:dyDescent="0.15">
      <c r="A263" s="8"/>
      <c r="B263" s="9"/>
      <c r="C263" s="30" t="s">
        <v>492</v>
      </c>
      <c r="D263" s="13">
        <v>1</v>
      </c>
      <c r="E263" s="3">
        <v>13.09</v>
      </c>
      <c r="F263" s="3">
        <f t="shared" si="42"/>
        <v>13.09</v>
      </c>
      <c r="G263" s="2" t="s">
        <v>437</v>
      </c>
      <c r="H263" s="8" t="s">
        <v>7</v>
      </c>
      <c r="I263" s="11"/>
      <c r="J263" s="18">
        <f t="shared" si="39"/>
        <v>1</v>
      </c>
      <c r="K263" s="18">
        <f t="shared" si="41"/>
        <v>0</v>
      </c>
      <c r="L263" s="24">
        <f t="shared" si="37"/>
        <v>13.09</v>
      </c>
      <c r="M263" s="20">
        <f t="shared" si="38"/>
        <v>0</v>
      </c>
    </row>
    <row r="264" spans="1:13" s="5" customFormat="1" ht="40" customHeight="1" x14ac:dyDescent="0.15">
      <c r="A264" s="8"/>
      <c r="B264" s="9"/>
      <c r="C264" s="30" t="s">
        <v>493</v>
      </c>
      <c r="D264" s="13">
        <v>2</v>
      </c>
      <c r="E264" s="3">
        <v>31.87</v>
      </c>
      <c r="F264" s="3">
        <f t="shared" si="42"/>
        <v>63.74</v>
      </c>
      <c r="G264" s="2" t="s">
        <v>437</v>
      </c>
      <c r="H264" s="8" t="s">
        <v>7</v>
      </c>
      <c r="I264" s="11"/>
      <c r="J264" s="18">
        <f t="shared" si="39"/>
        <v>2</v>
      </c>
      <c r="K264" s="18">
        <f t="shared" si="41"/>
        <v>0</v>
      </c>
      <c r="L264" s="24">
        <f t="shared" si="37"/>
        <v>63.74</v>
      </c>
      <c r="M264" s="20">
        <f t="shared" si="38"/>
        <v>0</v>
      </c>
    </row>
    <row r="265" spans="1:13" s="5" customFormat="1" ht="40" customHeight="1" x14ac:dyDescent="0.15">
      <c r="A265" s="8" t="s">
        <v>135</v>
      </c>
      <c r="B265" s="35" t="s">
        <v>494</v>
      </c>
      <c r="C265" s="6" t="s">
        <v>495</v>
      </c>
      <c r="D265" s="13">
        <v>1</v>
      </c>
      <c r="E265" s="3">
        <v>254.28</v>
      </c>
      <c r="F265" s="3">
        <f t="shared" si="42"/>
        <v>254.28</v>
      </c>
      <c r="G265" s="2"/>
      <c r="H265" s="8" t="s">
        <v>7</v>
      </c>
      <c r="I265" s="11"/>
      <c r="J265" s="18">
        <f t="shared" si="39"/>
        <v>1</v>
      </c>
      <c r="K265" s="18"/>
      <c r="L265" s="24">
        <v>254.28</v>
      </c>
      <c r="M265" s="20">
        <v>0</v>
      </c>
    </row>
    <row r="266" spans="1:13" s="5" customFormat="1" ht="40" customHeight="1" x14ac:dyDescent="0.15">
      <c r="A266" s="8" t="s">
        <v>260</v>
      </c>
      <c r="B266" s="9" t="s">
        <v>496</v>
      </c>
      <c r="C266" s="30" t="s">
        <v>497</v>
      </c>
      <c r="D266" s="13">
        <v>2</v>
      </c>
      <c r="E266" s="3">
        <v>480.76</v>
      </c>
      <c r="F266" s="3">
        <f t="shared" si="42"/>
        <v>961.52</v>
      </c>
      <c r="G266" s="8" t="s">
        <v>179</v>
      </c>
      <c r="H266" s="8" t="s">
        <v>7</v>
      </c>
      <c r="I266" s="11" t="s">
        <v>8</v>
      </c>
      <c r="J266" s="18">
        <v>1</v>
      </c>
      <c r="K266" s="18">
        <v>1</v>
      </c>
      <c r="L266" s="24">
        <f>J266*E266</f>
        <v>480.76</v>
      </c>
      <c r="M266" s="20">
        <f>K266*E266</f>
        <v>480.76</v>
      </c>
    </row>
    <row r="267" spans="1:13" s="5" customFormat="1" ht="40" customHeight="1" x14ac:dyDescent="0.15">
      <c r="A267" s="8" t="s">
        <v>77</v>
      </c>
      <c r="B267" s="9" t="s">
        <v>498</v>
      </c>
      <c r="C267" s="6" t="s">
        <v>499</v>
      </c>
      <c r="D267" s="13">
        <v>1</v>
      </c>
      <c r="E267" s="3">
        <v>21.68</v>
      </c>
      <c r="F267" s="3">
        <f t="shared" si="42"/>
        <v>21.68</v>
      </c>
      <c r="G267" s="2"/>
      <c r="H267" s="8" t="s">
        <v>7</v>
      </c>
      <c r="I267" s="11"/>
      <c r="J267" s="18">
        <f>IF(H267="DA",D267,0)</f>
        <v>1</v>
      </c>
      <c r="K267" s="18">
        <f>IF(I267="DI",D267,0)</f>
        <v>0</v>
      </c>
      <c r="L267" s="24">
        <f>J267*E267</f>
        <v>21.68</v>
      </c>
      <c r="M267" s="20">
        <f>K267*E267</f>
        <v>0</v>
      </c>
    </row>
    <row r="268" spans="1:13" s="5" customFormat="1" ht="40" customHeight="1" x14ac:dyDescent="0.15">
      <c r="A268" s="11" t="s">
        <v>77</v>
      </c>
      <c r="B268" s="10" t="s">
        <v>500</v>
      </c>
      <c r="C268" s="7" t="s">
        <v>501</v>
      </c>
      <c r="D268" s="13">
        <v>4</v>
      </c>
      <c r="E268" s="3">
        <v>56</v>
      </c>
      <c r="F268" s="3">
        <v>224</v>
      </c>
      <c r="G268" s="4" t="s">
        <v>179</v>
      </c>
      <c r="H268" s="11" t="s">
        <v>7</v>
      </c>
      <c r="I268" s="11" t="s">
        <v>8</v>
      </c>
      <c r="J268" s="18">
        <v>1</v>
      </c>
      <c r="K268" s="18">
        <v>3</v>
      </c>
      <c r="L268" s="24">
        <v>56</v>
      </c>
      <c r="M268" s="20">
        <v>168</v>
      </c>
    </row>
    <row r="269" spans="1:13" s="5" customFormat="1" ht="20" customHeight="1" x14ac:dyDescent="0.15">
      <c r="A269" s="11"/>
      <c r="B269" s="10"/>
      <c r="C269" s="7"/>
      <c r="D269" s="13"/>
      <c r="E269" s="3"/>
      <c r="F269" s="4"/>
      <c r="G269" s="4"/>
      <c r="H269" s="11"/>
      <c r="I269" s="11"/>
      <c r="J269" s="18"/>
      <c r="K269" s="18"/>
      <c r="L269" s="24">
        <f>SUM(L2:L268)</f>
        <v>42358.994999999974</v>
      </c>
      <c r="M269" s="20">
        <f>SUM(M2:M268)</f>
        <v>31883.444999999985</v>
      </c>
    </row>
    <row r="270" spans="1:13" ht="14" x14ac:dyDescent="0.15">
      <c r="A270" s="11"/>
      <c r="B270" s="10"/>
      <c r="C270" s="7"/>
      <c r="D270" s="13" t="s">
        <v>502</v>
      </c>
      <c r="E270" s="3">
        <f>SUM(E2:E268)</f>
        <v>63787.344999999972</v>
      </c>
      <c r="F270" s="3">
        <f>SUM(F2:F268)</f>
        <v>74245.560000000056</v>
      </c>
      <c r="G270" s="4"/>
      <c r="H270" s="11"/>
      <c r="I270" s="11"/>
      <c r="J270" s="18"/>
      <c r="K270" s="18"/>
      <c r="L270" s="24"/>
      <c r="M270" s="20">
        <f>L269+M269</f>
        <v>74242.439999999959</v>
      </c>
    </row>
  </sheetData>
  <autoFilter ref="A1:N269" xr:uid="{00000000-0009-0000-0000-000000000000}">
    <sortState xmlns:xlrd2="http://schemas.microsoft.com/office/spreadsheetml/2017/richdata2" ref="A2:N269">
      <sortCondition ref="G1:G269"/>
    </sortState>
  </autoFilter>
  <conditionalFormatting sqref="D2:D267">
    <cfRule type="cellIs" dxfId="1" priority="3" operator="equal">
      <formula>$J2+$K2</formula>
    </cfRule>
    <cfRule type="cellIs" dxfId="0" priority="4" operator="lessThan">
      <formula>$J2+$K2</formula>
    </cfRule>
  </conditionalFormatting>
  <pageMargins left="0.5" right="0.5" top="0.75" bottom="0.75" header="0.27777800000000002" footer="0.27777800000000002"/>
  <pageSetup scale="72" orientation="portrait"/>
  <headerFooter>
    <oddFooter>&amp;L&amp;"Helvetica Neue,Regular"&amp;12 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Overlanders</dc:creator>
  <cp:lastModifiedBy>Microsoft Office User</cp:lastModifiedBy>
  <dcterms:created xsi:type="dcterms:W3CDTF">2023-03-28T06:33:10Z</dcterms:created>
  <dcterms:modified xsi:type="dcterms:W3CDTF">2023-07-18T09:34:33Z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0x010100506AFEE339FD984693F5462843A9DC4F</vt:lpwstr>
  </property>
  <property fmtid="{D5CDD505-2E9C-101B-9397-08002B2CF9AE}" pid="3" name="MediaServiceImageTags">
    <vt:lpwstr/>
  </property>
</Properties>
</file>