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gut\Documents\My Customer&amp;Seller\Seramiksan\"/>
    </mc:Choice>
  </mc:AlternateContent>
  <bookViews>
    <workbookView xWindow="360" yWindow="45" windowWidth="18840" windowHeight="7710" activeTab="1"/>
  </bookViews>
  <sheets>
    <sheet name="Özet Maliyet Tablosu" sheetId="6" r:id="rId1"/>
    <sheet name="Donanım" sheetId="3" r:id="rId2"/>
    <sheet name="Yazılım" sheetId="4" r:id="rId3"/>
    <sheet name="Sistem" sheetId="5" r:id="rId4"/>
    <sheet name="Draft" sheetId="1" state="hidden" r:id="rId5"/>
  </sheets>
  <calcPr calcId="152511"/>
</workbook>
</file>

<file path=xl/calcChain.xml><?xml version="1.0" encoding="utf-8"?>
<calcChain xmlns="http://schemas.openxmlformats.org/spreadsheetml/2006/main">
  <c r="C4" i="6" l="1"/>
  <c r="E2" i="5"/>
  <c r="E3" i="4"/>
  <c r="E9" i="5"/>
  <c r="E8" i="5"/>
  <c r="E6" i="5"/>
  <c r="E7" i="5"/>
  <c r="E5" i="5"/>
  <c r="E4" i="5"/>
  <c r="H3" i="3" l="1"/>
  <c r="L3" i="3"/>
  <c r="J3" i="3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L54" i="4"/>
  <c r="K54" i="4"/>
  <c r="J54" i="4"/>
  <c r="M53" i="4"/>
  <c r="L53" i="4"/>
  <c r="K53" i="4"/>
  <c r="J53" i="4"/>
  <c r="M52" i="4"/>
  <c r="L52" i="4"/>
  <c r="K52" i="4"/>
  <c r="J52" i="4"/>
  <c r="M54" i="4"/>
  <c r="M51" i="4"/>
  <c r="L51" i="4"/>
  <c r="K51" i="4"/>
  <c r="J51" i="4"/>
  <c r="M50" i="4"/>
  <c r="L50" i="4"/>
  <c r="K50" i="4"/>
  <c r="J50" i="4"/>
  <c r="M48" i="4"/>
  <c r="L48" i="4"/>
  <c r="K48" i="4"/>
  <c r="J48" i="4"/>
  <c r="M49" i="4"/>
  <c r="L49" i="4"/>
  <c r="K49" i="4"/>
  <c r="J49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J42" i="4"/>
  <c r="K42" i="4"/>
  <c r="L42" i="4"/>
  <c r="M42" i="4"/>
  <c r="J43" i="4"/>
  <c r="K43" i="4"/>
  <c r="L43" i="4"/>
  <c r="M43" i="4"/>
  <c r="L41" i="4"/>
  <c r="K41" i="4"/>
  <c r="J41" i="4"/>
  <c r="M41" i="4"/>
  <c r="K40" i="4"/>
  <c r="L40" i="4"/>
  <c r="M40" i="4"/>
  <c r="J40" i="4"/>
  <c r="M39" i="4"/>
  <c r="L39" i="4"/>
  <c r="K39" i="4"/>
  <c r="J39" i="4"/>
  <c r="J38" i="4"/>
  <c r="K38" i="4"/>
  <c r="L38" i="4"/>
  <c r="M38" i="4"/>
  <c r="L37" i="4"/>
  <c r="K37" i="4"/>
  <c r="J37" i="4"/>
  <c r="M37" i="4"/>
  <c r="M36" i="4"/>
  <c r="L36" i="4"/>
  <c r="K36" i="4"/>
  <c r="J36" i="4"/>
  <c r="J35" i="4"/>
  <c r="M35" i="4"/>
  <c r="L35" i="4"/>
  <c r="K35" i="4"/>
  <c r="J34" i="4"/>
  <c r="M34" i="4"/>
  <c r="L34" i="4"/>
  <c r="K34" i="4"/>
  <c r="M33" i="4"/>
  <c r="L33" i="4"/>
  <c r="K33" i="4"/>
  <c r="J33" i="4"/>
  <c r="M32" i="4"/>
  <c r="L32" i="4"/>
  <c r="K32" i="4"/>
  <c r="J32" i="4"/>
  <c r="M31" i="4"/>
  <c r="L31" i="4"/>
  <c r="K31" i="4"/>
  <c r="J31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21" i="4"/>
  <c r="K21" i="4"/>
  <c r="L21" i="4"/>
  <c r="M21" i="4"/>
  <c r="K25" i="4"/>
  <c r="L25" i="4"/>
  <c r="M25" i="4"/>
  <c r="J25" i="4"/>
  <c r="K24" i="4"/>
  <c r="L24" i="4"/>
  <c r="M24" i="4"/>
  <c r="J24" i="4"/>
  <c r="K23" i="4"/>
  <c r="L23" i="4"/>
  <c r="M23" i="4"/>
  <c r="J23" i="4"/>
  <c r="M22" i="4"/>
  <c r="L22" i="4"/>
  <c r="K22" i="4"/>
  <c r="J22" i="4"/>
  <c r="M20" i="4"/>
  <c r="L20" i="4"/>
  <c r="K20" i="4"/>
  <c r="J20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63" i="4"/>
  <c r="K63" i="4"/>
  <c r="L63" i="4"/>
  <c r="M63" i="4"/>
  <c r="J64" i="4"/>
  <c r="K64" i="4"/>
  <c r="L64" i="4"/>
  <c r="M64" i="4"/>
  <c r="J65" i="4"/>
  <c r="K65" i="4"/>
  <c r="L65" i="4"/>
  <c r="M65" i="4"/>
  <c r="L8" i="4"/>
  <c r="M8" i="4"/>
  <c r="J8" i="4"/>
  <c r="K8" i="4"/>
  <c r="G5" i="4"/>
  <c r="H5" i="4"/>
  <c r="I5" i="4"/>
  <c r="F5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O8" i="4"/>
  <c r="P8" i="4"/>
  <c r="Q8" i="4"/>
  <c r="N8" i="4"/>
  <c r="O1" i="4" l="1"/>
  <c r="N1" i="4"/>
  <c r="Q1" i="4"/>
  <c r="P1" i="4"/>
  <c r="M5" i="4"/>
  <c r="K5" i="4"/>
  <c r="L5" i="4"/>
  <c r="J5" i="4"/>
  <c r="E4" i="4" l="1"/>
  <c r="E2" i="4" s="1"/>
  <c r="C3" i="6" s="1"/>
  <c r="L2" i="3" l="1"/>
  <c r="G4" i="3"/>
  <c r="G2" i="3" s="1"/>
  <c r="H4" i="3"/>
  <c r="H2" i="3" s="1"/>
  <c r="I4" i="3"/>
  <c r="I2" i="3" s="1"/>
  <c r="J4" i="3"/>
  <c r="J2" i="3" s="1"/>
  <c r="K4" i="3"/>
  <c r="K2" i="3" s="1"/>
  <c r="L4" i="3"/>
  <c r="M4" i="3"/>
  <c r="M2" i="3" s="1"/>
  <c r="N4" i="3"/>
  <c r="N2" i="3" s="1"/>
  <c r="F4" i="3"/>
  <c r="F2" i="3" s="1"/>
  <c r="E2" i="3" l="1"/>
  <c r="C2" i="6" s="1"/>
  <c r="C5" i="6" s="1"/>
</calcChain>
</file>

<file path=xl/comments1.xml><?xml version="1.0" encoding="utf-8"?>
<comments xmlns="http://schemas.openxmlformats.org/spreadsheetml/2006/main">
  <authors>
    <author>Turgut Bozkurt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 xml:space="preserve">RS507 &gt;&gt; 
WT4091 &gt;&gt; 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CLV650</t>
        </r>
      </text>
    </comment>
    <comment ref="M5" authorId="0" shapeId="0">
      <text>
        <r>
          <rPr>
            <sz val="9"/>
            <color indexed="81"/>
            <rFont val="Tahoma"/>
            <family val="2"/>
          </rPr>
          <t>Virtual Production Assistant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Burada da PLC verisi alınabilir</t>
        </r>
      </text>
    </comment>
  </commentList>
</comments>
</file>

<file path=xl/comments2.xml><?xml version="1.0" encoding="utf-8"?>
<comments xmlns="http://schemas.openxmlformats.org/spreadsheetml/2006/main">
  <authors>
    <author>Turgut Bozkurt</author>
  </authors>
  <commentList>
    <comment ref="U7" authorId="0" shapeId="0">
      <text>
        <r>
          <rPr>
            <b/>
            <sz val="9"/>
            <color indexed="81"/>
            <rFont val="Tahoma"/>
            <family val="2"/>
          </rPr>
          <t>Turgut Bozkurt:</t>
        </r>
        <r>
          <rPr>
            <sz val="9"/>
            <color indexed="81"/>
            <rFont val="Tahoma"/>
            <family val="2"/>
          </rPr>
          <t xml:space="preserve">
Virtual Production Assistant</t>
        </r>
      </text>
    </comment>
  </commentList>
</comments>
</file>

<file path=xl/sharedStrings.xml><?xml version="1.0" encoding="utf-8"?>
<sst xmlns="http://schemas.openxmlformats.org/spreadsheetml/2006/main" count="650" uniqueCount="196">
  <si>
    <t>DÖKÜM</t>
  </si>
  <si>
    <t>Klasik Döküm</t>
  </si>
  <si>
    <t>Unimak ADM Klozet</t>
  </si>
  <si>
    <t>Unimak FireClay</t>
  </si>
  <si>
    <t>Basınçlı Döküm</t>
  </si>
  <si>
    <t>ADM FireClay Lavabo</t>
  </si>
  <si>
    <t>AVM Klozet</t>
  </si>
  <si>
    <t>ADS Lavabo</t>
  </si>
  <si>
    <t>KURUTMA</t>
  </si>
  <si>
    <t>Kurutma</t>
  </si>
  <si>
    <t>Kurutma Kabin [6x2]</t>
  </si>
  <si>
    <t>Ana Departman</t>
  </si>
  <si>
    <t>Alt Departman</t>
  </si>
  <si>
    <t>Tezgah Tipi</t>
  </si>
  <si>
    <t>Adet</t>
  </si>
  <si>
    <t>SIRLAMA</t>
  </si>
  <si>
    <t>Sırlama</t>
  </si>
  <si>
    <t>Robot Sırlama</t>
  </si>
  <si>
    <t>Klasik Sırlama</t>
  </si>
  <si>
    <t>Kabin Sırlama</t>
  </si>
  <si>
    <t>FIRIN</t>
  </si>
  <si>
    <t>Tünel Fırın</t>
  </si>
  <si>
    <t>Tünel Fırın Giriş</t>
  </si>
  <si>
    <t>Tünel Fırın Çıkış</t>
  </si>
  <si>
    <t>KALİTE AYIRIM</t>
  </si>
  <si>
    <t>Kalite Ayırım</t>
  </si>
  <si>
    <t>TAMİR</t>
  </si>
  <si>
    <t>Sıcak Tamir</t>
  </si>
  <si>
    <t>Soğuk Tamir</t>
  </si>
  <si>
    <t>Islak Tamir</t>
  </si>
  <si>
    <t>Sırsız Kuru Tamir</t>
  </si>
  <si>
    <t>PAKETLEME</t>
  </si>
  <si>
    <t>LİBERO</t>
  </si>
  <si>
    <t>Libero</t>
  </si>
  <si>
    <t>İMHA</t>
  </si>
  <si>
    <t>Iskarta Kırma</t>
  </si>
  <si>
    <t>İmha</t>
  </si>
  <si>
    <t>Tezgah</t>
  </si>
  <si>
    <t>???</t>
  </si>
  <si>
    <t>Kamara Fırın</t>
  </si>
  <si>
    <t>KAPAK</t>
  </si>
  <si>
    <t>Kalite Ayırım Yönlendirme</t>
  </si>
  <si>
    <t>Kalite Ayırım İstasyonu</t>
  </si>
  <si>
    <t>Sıcak Tamir Yön.</t>
  </si>
  <si>
    <t>A Kalite Yön.</t>
  </si>
  <si>
    <t>Soğuk Tamir Yön.</t>
  </si>
  <si>
    <t>İmha Yön.</t>
  </si>
  <si>
    <t>Çalkalama + Sırlama</t>
  </si>
  <si>
    <t>İSTASYONLAR</t>
  </si>
  <si>
    <t>Kapak Proje Detayı</t>
  </si>
  <si>
    <t>Döküm</t>
  </si>
  <si>
    <t>Tip</t>
  </si>
  <si>
    <t>UI</t>
  </si>
  <si>
    <t>Basınçlı</t>
  </si>
  <si>
    <t>Departman</t>
  </si>
  <si>
    <t>ADS</t>
  </si>
  <si>
    <t>ADS - 1E5</t>
  </si>
  <si>
    <t>5 Kalıp</t>
  </si>
  <si>
    <t>Detay/Adet</t>
  </si>
  <si>
    <t>ADS - 1E6</t>
  </si>
  <si>
    <t>6 Kalıp</t>
  </si>
  <si>
    <t>ADS - 1E7</t>
  </si>
  <si>
    <t>AVM</t>
  </si>
  <si>
    <t>AVM - 1E1</t>
  </si>
  <si>
    <t>2 Kalıp</t>
  </si>
  <si>
    <t>AVM - 1E2</t>
  </si>
  <si>
    <t>AVM - 2E1</t>
  </si>
  <si>
    <t>AVM - 2E2</t>
  </si>
  <si>
    <t>AVM - 2E3</t>
  </si>
  <si>
    <t>AVM - 1E4</t>
  </si>
  <si>
    <t>AVM - 2E4</t>
  </si>
  <si>
    <t>AVM - 1E3</t>
  </si>
  <si>
    <t>ADM</t>
  </si>
  <si>
    <t>ADM - 1E8</t>
  </si>
  <si>
    <t>Kurutma Öncesi</t>
  </si>
  <si>
    <t>Açık Alan</t>
  </si>
  <si>
    <t>Fırın</t>
  </si>
  <si>
    <t>SACMIFORNI</t>
  </si>
  <si>
    <t>6 x 2 Kompartman</t>
  </si>
  <si>
    <t>AA</t>
  </si>
  <si>
    <t>SDF</t>
  </si>
  <si>
    <t>Robot</t>
  </si>
  <si>
    <t>Kurutma Sonrası</t>
  </si>
  <si>
    <t>SR1</t>
  </si>
  <si>
    <t>1 Kompartman</t>
  </si>
  <si>
    <t>SR2</t>
  </si>
  <si>
    <t>2 Kompartman</t>
  </si>
  <si>
    <t>Kabin</t>
  </si>
  <si>
    <t>TM</t>
  </si>
  <si>
    <t>KS1</t>
  </si>
  <si>
    <t>KS2</t>
  </si>
  <si>
    <t>STF</t>
  </si>
  <si>
    <t>Tünel Fırın Kontrol</t>
  </si>
  <si>
    <t>Charge</t>
  </si>
  <si>
    <t>Kontrol</t>
  </si>
  <si>
    <t>Logo</t>
  </si>
  <si>
    <t>LZRLG</t>
  </si>
  <si>
    <t>GAIOTTO - Giriş</t>
  </si>
  <si>
    <t>GAIOTTO - Çıkış</t>
  </si>
  <si>
    <t>1 Çıkış</t>
  </si>
  <si>
    <t>SR3</t>
  </si>
  <si>
    <t>3 Kompartman</t>
  </si>
  <si>
    <t>Vagon Yükleme</t>
  </si>
  <si>
    <t>3 Pax</t>
  </si>
  <si>
    <t>Tamir</t>
  </si>
  <si>
    <t>Kamara</t>
  </si>
  <si>
    <t>Tünel</t>
  </si>
  <si>
    <t>Soğuk</t>
  </si>
  <si>
    <t>Sıcak</t>
  </si>
  <si>
    <t>Kapak</t>
  </si>
  <si>
    <t>Press</t>
  </si>
  <si>
    <t>Press + Montaj + Kalite + Amb</t>
  </si>
  <si>
    <t>1 Pax</t>
  </si>
  <si>
    <t>Laboratuar</t>
  </si>
  <si>
    <t>WEB Veri Giriş + Takip + Raporlama</t>
  </si>
  <si>
    <t>Sır</t>
  </si>
  <si>
    <t>Hazırlama</t>
  </si>
  <si>
    <t xml:space="preserve">Sır </t>
  </si>
  <si>
    <t>Hammadde</t>
  </si>
  <si>
    <t>Hammadde - Giriş + Çıkış + Stok</t>
  </si>
  <si>
    <t>Hazırlama - Tank Dolum</t>
  </si>
  <si>
    <t>Çamur</t>
  </si>
  <si>
    <t>PLC Otomasyon</t>
  </si>
  <si>
    <t>1 OPC</t>
  </si>
  <si>
    <t>Giriş</t>
  </si>
  <si>
    <t>Çıkış</t>
  </si>
  <si>
    <t>Manuel</t>
  </si>
  <si>
    <t>PLC</t>
  </si>
  <si>
    <t>Çamur Hazırlama</t>
  </si>
  <si>
    <t>Plant</t>
  </si>
  <si>
    <t>Kazan Dairesi</t>
  </si>
  <si>
    <t>Hava Kompresör</t>
  </si>
  <si>
    <t>Silo 1 + Silo 2 + Beşiker</t>
  </si>
  <si>
    <t>Ana Kantar</t>
  </si>
  <si>
    <t>Masalar</t>
  </si>
  <si>
    <t>Masa Kontrol</t>
  </si>
  <si>
    <t>OPC</t>
  </si>
  <si>
    <t>Bant Otomasyon</t>
  </si>
  <si>
    <t>Alçı Kalıp</t>
  </si>
  <si>
    <t>PC</t>
  </si>
  <si>
    <t>UNIMAK - 1</t>
  </si>
  <si>
    <t>UNIMAK - 2</t>
  </si>
  <si>
    <t>UNMK1</t>
  </si>
  <si>
    <t>UNMK2</t>
  </si>
  <si>
    <t>4 Masa</t>
  </si>
  <si>
    <t>OPC-PLC</t>
  </si>
  <si>
    <t>Masa Bant Kontrol</t>
  </si>
  <si>
    <t>Iskarta Bölgesi</t>
  </si>
  <si>
    <t>Giriş - Çıkış Kontrol</t>
  </si>
  <si>
    <t>HH</t>
  </si>
  <si>
    <t>1 Masa</t>
  </si>
  <si>
    <t>3 Masa</t>
  </si>
  <si>
    <t>Depo Giriş</t>
  </si>
  <si>
    <t>Üretim Çıkış - Depo Giriş</t>
  </si>
  <si>
    <t>Depo</t>
  </si>
  <si>
    <t>Paletleme</t>
  </si>
  <si>
    <t>Palet Yapma - Bozma</t>
  </si>
  <si>
    <t>OPC - PLC</t>
  </si>
  <si>
    <t>Barcode Prn</t>
  </si>
  <si>
    <t>HHTerminal</t>
  </si>
  <si>
    <t>HH Ring Ext</t>
  </si>
  <si>
    <t>Sistem</t>
  </si>
  <si>
    <t>Sunucu - Virtual Machine 3 Sunucu</t>
  </si>
  <si>
    <t>Range Scanner</t>
  </si>
  <si>
    <t>VPA Master</t>
  </si>
  <si>
    <t>VPA Slave</t>
  </si>
  <si>
    <t>VPA Master Server</t>
  </si>
  <si>
    <t>Donanım Birim US$</t>
  </si>
  <si>
    <t>Donanım Adet</t>
  </si>
  <si>
    <t>HandHeld Terminal</t>
  </si>
  <si>
    <t>PC Lisans</t>
  </si>
  <si>
    <t>Yazılım PC</t>
  </si>
  <si>
    <t>Yazılım OPC</t>
  </si>
  <si>
    <t>Yazılım OPC - PLC</t>
  </si>
  <si>
    <t>Lisan Bedeli US$</t>
  </si>
  <si>
    <t>Ana Yazılım Bedeli US$</t>
  </si>
  <si>
    <t>HandHeld</t>
  </si>
  <si>
    <t>Adetler</t>
  </si>
  <si>
    <t>Birim US$</t>
  </si>
  <si>
    <t>Toplam US$</t>
  </si>
  <si>
    <t>Proje Yönetimi</t>
  </si>
  <si>
    <t>Merkez Sistem Yazılımı</t>
  </si>
  <si>
    <t>Raporlar</t>
  </si>
  <si>
    <t>Ana Yazılım Bedeli Toplamı US$</t>
  </si>
  <si>
    <t>Lisans Bedelleri Toplamı US$</t>
  </si>
  <si>
    <t>OEE / TEEP Yazılım + Lisans Bedelleri</t>
  </si>
  <si>
    <t>Sistem Bedelleri Toplamı US$</t>
  </si>
  <si>
    <t>Donanımlar Toplamı</t>
  </si>
  <si>
    <t>Yazılımlar Toplamı</t>
  </si>
  <si>
    <t>Sistem Donanım + Yazılımlar Toplamı</t>
  </si>
  <si>
    <t>PROJE GENEL TOPLAMI US$</t>
  </si>
  <si>
    <t>Yazılımlar Toplamı US$</t>
  </si>
  <si>
    <t>Donanımlar Toplamı US$</t>
  </si>
  <si>
    <t>AÇIKLAMA</t>
  </si>
  <si>
    <t>TOPLAM US$</t>
  </si>
  <si>
    <t>8 Pres 3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</si>
</sst>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0" fontId="3" fillId="0" borderId="0" xfId="0" applyNumberFormat="1" applyFont="1" applyFill="1"/>
    <xf numFmtId="4" fontId="0" fillId="0" borderId="7" xfId="0" applyNumberFormat="1" applyBorder="1"/>
    <xf numFmtId="4" fontId="0" fillId="0" borderId="8" xfId="0" applyNumberFormat="1" applyBorder="1"/>
    <xf numFmtId="4" fontId="4" fillId="0" borderId="5" xfId="0" applyNumberFormat="1" applyFont="1" applyBorder="1"/>
    <xf numFmtId="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9" xfId="0" applyFont="1" applyBorder="1"/>
    <xf numFmtId="0" fontId="4" fillId="0" borderId="10" xfId="0" applyFont="1" applyBorder="1"/>
    <xf numFmtId="4" fontId="4" fillId="0" borderId="18" xfId="0" applyNumberFormat="1" applyFont="1" applyBorder="1"/>
    <xf numFmtId="0" fontId="4" fillId="0" borderId="12" xfId="0" applyFont="1" applyBorder="1"/>
    <xf numFmtId="0" fontId="4" fillId="0" borderId="13" xfId="0" applyFont="1" applyBorder="1"/>
    <xf numFmtId="4" fontId="4" fillId="0" borderId="10" xfId="0" applyNumberFormat="1" applyFont="1" applyBorder="1"/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4" fontId="0" fillId="0" borderId="21" xfId="0" applyNumberFormat="1" applyBorder="1"/>
    <xf numFmtId="0" fontId="4" fillId="0" borderId="11" xfId="0" applyFont="1" applyBorder="1"/>
    <xf numFmtId="0" fontId="4" fillId="0" borderId="18" xfId="0" applyFont="1" applyBorder="1"/>
    <xf numFmtId="0" fontId="0" fillId="0" borderId="22" xfId="0" applyBorder="1"/>
    <xf numFmtId="4" fontId="0" fillId="0" borderId="23" xfId="0" applyNumberFormat="1" applyBorder="1"/>
    <xf numFmtId="4" fontId="4" fillId="0" borderId="11" xfId="0" applyNumberFormat="1" applyFont="1" applyBorder="1"/>
    <xf numFmtId="4" fontId="0" fillId="0" borderId="1" xfId="0" applyNumberFormat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1" sqref="B1:C5"/>
    </sheetView>
  </sheetViews>
  <sheetFormatPr defaultColWidth="9.28515625" defaultRowHeight="15" x14ac:dyDescent="0.25"/>
  <cols>
    <col min="1" max="1" width="2.140625" customWidth="1"/>
    <col min="2" max="2" width="33.5703125" bestFit="1" customWidth="1"/>
    <col min="3" max="3" width="13.85546875" bestFit="1" customWidth="1"/>
  </cols>
  <sheetData>
    <row r="1" spans="2:3" ht="17.25" thickTop="1" thickBot="1" x14ac:dyDescent="0.3">
      <c r="B1" s="27" t="s">
        <v>193</v>
      </c>
      <c r="C1" s="28" t="s">
        <v>194</v>
      </c>
    </row>
    <row r="2" spans="2:3" ht="15.75" thickTop="1" x14ac:dyDescent="0.25">
      <c r="B2" s="25" t="s">
        <v>187</v>
      </c>
      <c r="C2" s="26">
        <f>Donanım!E2</f>
        <v>481450</v>
      </c>
    </row>
    <row r="3" spans="2:3" x14ac:dyDescent="0.25">
      <c r="B3" s="24" t="s">
        <v>188</v>
      </c>
      <c r="C3" s="8">
        <f>Yazılım!E2</f>
        <v>201265</v>
      </c>
    </row>
    <row r="4" spans="2:3" ht="15.75" thickBot="1" x14ac:dyDescent="0.3">
      <c r="B4" s="29" t="s">
        <v>189</v>
      </c>
      <c r="C4" s="30">
        <f>Sistem!E2</f>
        <v>225500</v>
      </c>
    </row>
    <row r="5" spans="2:3" ht="17.25" thickTop="1" thickBot="1" x14ac:dyDescent="0.3">
      <c r="B5" s="31" t="s">
        <v>190</v>
      </c>
      <c r="C5" s="18">
        <f>SUM(C2:C4)</f>
        <v>908215</v>
      </c>
    </row>
    <row r="6" spans="2: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3"/>
  <sheetViews>
    <sheetView tabSelected="1" zoomScale="98" zoomScaleNormal="98" workbookViewId="0">
      <pane ySplit="5" topLeftCell="A36" activePane="bottomLeft" state="frozen"/>
      <selection pane="bottomLeft" activeCell="M23" sqref="M2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33.28515625" bestFit="1" customWidth="1"/>
    <col min="4" max="4" width="10.140625" bestFit="1" customWidth="1"/>
    <col min="5" max="5" width="17.5703125" bestFit="1" customWidth="1"/>
    <col min="6" max="7" width="10" bestFit="1" customWidth="1"/>
    <col min="8" max="8" width="10.28515625" bestFit="1" customWidth="1"/>
    <col min="9" max="9" width="11.7109375" bestFit="1" customWidth="1"/>
    <col min="10" max="10" width="11.140625" bestFit="1" customWidth="1"/>
    <col min="11" max="11" width="12" bestFit="1" customWidth="1"/>
    <col min="12" max="12" width="14.140625" bestFit="1" customWidth="1"/>
    <col min="13" max="13" width="11.28515625" bestFit="1" customWidth="1"/>
    <col min="14" max="14" width="10" bestFit="1" customWidth="1"/>
  </cols>
  <sheetData>
    <row r="1" spans="1:14" ht="15.75" hidden="1" thickBot="1" x14ac:dyDescent="0.3"/>
    <row r="2" spans="1:14" ht="17.25" thickTop="1" thickBot="1" x14ac:dyDescent="0.3">
      <c r="C2" s="16" t="s">
        <v>192</v>
      </c>
      <c r="D2" s="17"/>
      <c r="E2" s="18">
        <f>SUM(F2:N2)</f>
        <v>481450</v>
      </c>
      <c r="F2" s="1">
        <f>F3*F4</f>
        <v>12000</v>
      </c>
      <c r="G2" s="1">
        <f t="shared" ref="G2:N2" si="0">G3*G4</f>
        <v>35200</v>
      </c>
      <c r="H2" s="1">
        <f t="shared" si="0"/>
        <v>305500</v>
      </c>
      <c r="I2" s="1">
        <f t="shared" si="0"/>
        <v>38750</v>
      </c>
      <c r="J2" s="1">
        <f t="shared" si="0"/>
        <v>32000</v>
      </c>
      <c r="K2" s="1">
        <f t="shared" si="0"/>
        <v>24700</v>
      </c>
      <c r="L2" s="1">
        <f t="shared" si="0"/>
        <v>5200</v>
      </c>
      <c r="M2" s="1">
        <f t="shared" si="0"/>
        <v>10500</v>
      </c>
      <c r="N2" s="1">
        <f t="shared" si="0"/>
        <v>17600</v>
      </c>
    </row>
    <row r="3" spans="1:14" s="1" customFormat="1" ht="15.75" thickTop="1" x14ac:dyDescent="0.25">
      <c r="C3" s="1" t="s">
        <v>167</v>
      </c>
      <c r="F3" s="1">
        <v>750</v>
      </c>
      <c r="G3" s="1">
        <v>800</v>
      </c>
      <c r="H3" s="4">
        <f>5000*1.3</f>
        <v>6500</v>
      </c>
      <c r="I3" s="4">
        <v>1250</v>
      </c>
      <c r="J3" s="4">
        <f>1800+1200+200</f>
        <v>3200</v>
      </c>
      <c r="K3" s="4">
        <v>1300</v>
      </c>
      <c r="L3" s="4">
        <f>ROUNDUP(6000/2.32,-2)</f>
        <v>2600</v>
      </c>
      <c r="M3" s="4">
        <v>700</v>
      </c>
      <c r="N3" s="4">
        <v>400</v>
      </c>
    </row>
    <row r="4" spans="1:14" s="1" customFormat="1" ht="15.75" thickBot="1" x14ac:dyDescent="0.3">
      <c r="C4" s="1" t="s">
        <v>168</v>
      </c>
      <c r="F4" s="2">
        <f>SUM(F6:F63)</f>
        <v>16</v>
      </c>
      <c r="G4" s="2">
        <f t="shared" ref="G4:N4" si="1">SUM(G6:G63)</f>
        <v>44</v>
      </c>
      <c r="H4" s="2">
        <f t="shared" si="1"/>
        <v>47</v>
      </c>
      <c r="I4" s="2">
        <f t="shared" si="1"/>
        <v>31</v>
      </c>
      <c r="J4" s="2">
        <f t="shared" si="1"/>
        <v>10</v>
      </c>
      <c r="K4" s="2">
        <f t="shared" si="1"/>
        <v>19</v>
      </c>
      <c r="L4" s="2">
        <f t="shared" si="1"/>
        <v>2</v>
      </c>
      <c r="M4" s="2">
        <f t="shared" si="1"/>
        <v>15</v>
      </c>
      <c r="N4" s="2">
        <f t="shared" si="1"/>
        <v>44</v>
      </c>
    </row>
    <row r="5" spans="1:14" ht="16.5" thickTop="1" thickBot="1" x14ac:dyDescent="0.3">
      <c r="A5" s="22" t="s">
        <v>54</v>
      </c>
      <c r="B5" s="23" t="s">
        <v>51</v>
      </c>
      <c r="C5" s="23" t="s">
        <v>37</v>
      </c>
      <c r="D5" s="23" t="s">
        <v>52</v>
      </c>
      <c r="E5" s="23" t="s">
        <v>58</v>
      </c>
      <c r="F5" s="23" t="s">
        <v>139</v>
      </c>
      <c r="G5" s="23" t="s">
        <v>136</v>
      </c>
      <c r="H5" s="23" t="s">
        <v>157</v>
      </c>
      <c r="I5" s="23" t="s">
        <v>159</v>
      </c>
      <c r="J5" s="23" t="s">
        <v>160</v>
      </c>
      <c r="K5" s="23" t="s">
        <v>158</v>
      </c>
      <c r="L5" s="23" t="s">
        <v>163</v>
      </c>
      <c r="M5" s="23" t="s">
        <v>164</v>
      </c>
      <c r="N5" s="15" t="s">
        <v>165</v>
      </c>
    </row>
    <row r="6" spans="1:14" ht="15.75" thickTop="1" x14ac:dyDescent="0.25">
      <c r="A6" t="s">
        <v>50</v>
      </c>
      <c r="B6" t="s">
        <v>53</v>
      </c>
      <c r="C6" t="s">
        <v>55</v>
      </c>
      <c r="D6" t="s">
        <v>56</v>
      </c>
      <c r="E6" t="s">
        <v>57</v>
      </c>
      <c r="F6" s="37">
        <v>1</v>
      </c>
      <c r="G6">
        <v>1</v>
      </c>
      <c r="H6">
        <v>1</v>
      </c>
      <c r="M6">
        <v>3</v>
      </c>
      <c r="N6">
        <v>9</v>
      </c>
    </row>
    <row r="7" spans="1:14" x14ac:dyDescent="0.25">
      <c r="A7" t="s">
        <v>50</v>
      </c>
      <c r="B7" t="s">
        <v>53</v>
      </c>
      <c r="C7" t="s">
        <v>55</v>
      </c>
      <c r="D7" t="s">
        <v>59</v>
      </c>
      <c r="E7" t="s">
        <v>60</v>
      </c>
      <c r="G7">
        <v>1</v>
      </c>
      <c r="H7">
        <v>1</v>
      </c>
    </row>
    <row r="8" spans="1:14" x14ac:dyDescent="0.25">
      <c r="A8" t="s">
        <v>50</v>
      </c>
      <c r="B8" t="s">
        <v>53</v>
      </c>
      <c r="C8" t="s">
        <v>55</v>
      </c>
      <c r="D8" t="s">
        <v>61</v>
      </c>
      <c r="E8" t="s">
        <v>57</v>
      </c>
      <c r="G8">
        <v>1</v>
      </c>
      <c r="H8">
        <v>1</v>
      </c>
    </row>
    <row r="9" spans="1:14" x14ac:dyDescent="0.25">
      <c r="A9" t="s">
        <v>50</v>
      </c>
      <c r="B9" t="s">
        <v>53</v>
      </c>
      <c r="C9" t="s">
        <v>62</v>
      </c>
      <c r="D9" t="s">
        <v>63</v>
      </c>
      <c r="E9" t="s">
        <v>64</v>
      </c>
      <c r="G9">
        <v>1</v>
      </c>
      <c r="H9">
        <v>1</v>
      </c>
    </row>
    <row r="10" spans="1:14" x14ac:dyDescent="0.25">
      <c r="A10" t="s">
        <v>50</v>
      </c>
      <c r="B10" t="s">
        <v>53</v>
      </c>
      <c r="C10" t="s">
        <v>62</v>
      </c>
      <c r="D10" t="s">
        <v>66</v>
      </c>
      <c r="E10" t="s">
        <v>64</v>
      </c>
      <c r="G10">
        <v>1</v>
      </c>
      <c r="H10">
        <v>1</v>
      </c>
    </row>
    <row r="11" spans="1:14" x14ac:dyDescent="0.25">
      <c r="A11" t="s">
        <v>50</v>
      </c>
      <c r="B11" t="s">
        <v>53</v>
      </c>
      <c r="C11" t="s">
        <v>62</v>
      </c>
      <c r="D11" t="s">
        <v>69</v>
      </c>
      <c r="E11" t="s">
        <v>64</v>
      </c>
      <c r="G11">
        <v>1</v>
      </c>
      <c r="H11">
        <v>1</v>
      </c>
    </row>
    <row r="12" spans="1:14" x14ac:dyDescent="0.25">
      <c r="A12" t="s">
        <v>50</v>
      </c>
      <c r="B12" t="s">
        <v>53</v>
      </c>
      <c r="C12" t="s">
        <v>62</v>
      </c>
      <c r="D12" t="s">
        <v>70</v>
      </c>
      <c r="E12" t="s">
        <v>64</v>
      </c>
      <c r="G12">
        <v>1</v>
      </c>
      <c r="H12">
        <v>1</v>
      </c>
    </row>
    <row r="13" spans="1:14" x14ac:dyDescent="0.25">
      <c r="A13" t="s">
        <v>50</v>
      </c>
      <c r="B13" t="s">
        <v>53</v>
      </c>
      <c r="C13" t="s">
        <v>62</v>
      </c>
      <c r="D13" t="s">
        <v>68</v>
      </c>
      <c r="E13" t="s">
        <v>64</v>
      </c>
      <c r="G13">
        <v>1</v>
      </c>
      <c r="H13">
        <v>1</v>
      </c>
    </row>
    <row r="14" spans="1:14" x14ac:dyDescent="0.25">
      <c r="A14" t="s">
        <v>50</v>
      </c>
      <c r="B14" t="s">
        <v>53</v>
      </c>
      <c r="C14" t="s">
        <v>62</v>
      </c>
      <c r="D14" t="s">
        <v>71</v>
      </c>
      <c r="E14" t="s">
        <v>64</v>
      </c>
      <c r="G14">
        <v>1</v>
      </c>
      <c r="H14">
        <v>1</v>
      </c>
    </row>
    <row r="15" spans="1:14" x14ac:dyDescent="0.25">
      <c r="A15" t="s">
        <v>50</v>
      </c>
      <c r="B15" t="s">
        <v>53</v>
      </c>
      <c r="C15" t="s">
        <v>62</v>
      </c>
      <c r="D15" t="s">
        <v>67</v>
      </c>
      <c r="E15" t="s">
        <v>64</v>
      </c>
      <c r="G15">
        <v>1</v>
      </c>
      <c r="H15">
        <v>1</v>
      </c>
    </row>
    <row r="16" spans="1:14" x14ac:dyDescent="0.25">
      <c r="A16" t="s">
        <v>50</v>
      </c>
      <c r="B16" t="s">
        <v>53</v>
      </c>
      <c r="C16" t="s">
        <v>62</v>
      </c>
      <c r="D16" t="s">
        <v>65</v>
      </c>
      <c r="E16" t="s">
        <v>64</v>
      </c>
      <c r="G16">
        <v>1</v>
      </c>
      <c r="H16">
        <v>1</v>
      </c>
    </row>
    <row r="17" spans="1:14" x14ac:dyDescent="0.25">
      <c r="A17" t="s">
        <v>50</v>
      </c>
      <c r="B17" t="s">
        <v>53</v>
      </c>
      <c r="C17" t="s">
        <v>72</v>
      </c>
      <c r="D17" t="s">
        <v>73</v>
      </c>
      <c r="E17" t="s">
        <v>64</v>
      </c>
      <c r="G17">
        <v>1</v>
      </c>
      <c r="H17">
        <v>1</v>
      </c>
    </row>
    <row r="18" spans="1:14" x14ac:dyDescent="0.25">
      <c r="A18" t="s">
        <v>50</v>
      </c>
      <c r="B18" t="s">
        <v>1</v>
      </c>
      <c r="C18" t="s">
        <v>140</v>
      </c>
      <c r="D18" t="s">
        <v>142</v>
      </c>
      <c r="F18" s="37">
        <v>1</v>
      </c>
      <c r="G18">
        <v>3</v>
      </c>
      <c r="H18">
        <v>3</v>
      </c>
      <c r="I18">
        <v>6</v>
      </c>
      <c r="M18">
        <v>1</v>
      </c>
      <c r="N18">
        <v>3</v>
      </c>
    </row>
    <row r="19" spans="1:14" x14ac:dyDescent="0.25">
      <c r="A19" t="s">
        <v>50</v>
      </c>
      <c r="B19" t="s">
        <v>1</v>
      </c>
      <c r="C19" t="s">
        <v>141</v>
      </c>
      <c r="D19" t="s">
        <v>143</v>
      </c>
      <c r="G19">
        <v>1</v>
      </c>
      <c r="H19">
        <v>1</v>
      </c>
      <c r="I19">
        <v>2</v>
      </c>
    </row>
    <row r="20" spans="1:14" x14ac:dyDescent="0.25">
      <c r="A20" t="s">
        <v>9</v>
      </c>
      <c r="B20" t="s">
        <v>75</v>
      </c>
      <c r="C20" t="s">
        <v>74</v>
      </c>
      <c r="D20" t="s">
        <v>79</v>
      </c>
      <c r="E20" t="s">
        <v>79</v>
      </c>
      <c r="I20">
        <v>2</v>
      </c>
      <c r="M20">
        <v>1</v>
      </c>
      <c r="N20">
        <v>12</v>
      </c>
    </row>
    <row r="21" spans="1:14" x14ac:dyDescent="0.25">
      <c r="A21" t="s">
        <v>9</v>
      </c>
      <c r="B21" t="s">
        <v>76</v>
      </c>
      <c r="C21" t="s">
        <v>77</v>
      </c>
      <c r="D21" t="s">
        <v>80</v>
      </c>
      <c r="E21" t="s">
        <v>78</v>
      </c>
      <c r="H21">
        <v>6</v>
      </c>
    </row>
    <row r="22" spans="1:14" x14ac:dyDescent="0.25">
      <c r="A22" t="s">
        <v>9</v>
      </c>
      <c r="B22" t="s">
        <v>75</v>
      </c>
      <c r="C22" t="s">
        <v>82</v>
      </c>
      <c r="D22" t="s">
        <v>79</v>
      </c>
      <c r="E22" t="s">
        <v>79</v>
      </c>
      <c r="I22">
        <v>2</v>
      </c>
    </row>
    <row r="23" spans="1:14" x14ac:dyDescent="0.25">
      <c r="A23" t="s">
        <v>16</v>
      </c>
      <c r="B23" t="s">
        <v>81</v>
      </c>
      <c r="C23" t="s">
        <v>97</v>
      </c>
      <c r="D23" t="s">
        <v>83</v>
      </c>
      <c r="E23" t="s">
        <v>84</v>
      </c>
      <c r="F23" s="37">
        <v>1</v>
      </c>
      <c r="G23">
        <v>1</v>
      </c>
      <c r="H23">
        <v>1</v>
      </c>
      <c r="M23">
        <v>3</v>
      </c>
      <c r="N23">
        <v>6</v>
      </c>
    </row>
    <row r="24" spans="1:14" x14ac:dyDescent="0.25">
      <c r="A24" t="s">
        <v>16</v>
      </c>
      <c r="B24" t="s">
        <v>81</v>
      </c>
      <c r="C24" t="s">
        <v>98</v>
      </c>
      <c r="D24" t="s">
        <v>83</v>
      </c>
      <c r="E24" t="s">
        <v>99</v>
      </c>
      <c r="G24">
        <v>1</v>
      </c>
    </row>
    <row r="25" spans="1:14" x14ac:dyDescent="0.25">
      <c r="A25" t="s">
        <v>16</v>
      </c>
      <c r="B25" t="s">
        <v>81</v>
      </c>
      <c r="C25" t="s">
        <v>97</v>
      </c>
      <c r="D25" t="s">
        <v>85</v>
      </c>
      <c r="E25" t="s">
        <v>86</v>
      </c>
      <c r="G25">
        <v>2</v>
      </c>
      <c r="H25">
        <v>2</v>
      </c>
    </row>
    <row r="26" spans="1:14" x14ac:dyDescent="0.25">
      <c r="A26" t="s">
        <v>16</v>
      </c>
      <c r="B26" t="s">
        <v>81</v>
      </c>
      <c r="C26" t="s">
        <v>98</v>
      </c>
      <c r="D26" t="s">
        <v>100</v>
      </c>
      <c r="E26" t="s">
        <v>99</v>
      </c>
      <c r="G26">
        <v>1</v>
      </c>
    </row>
    <row r="27" spans="1:14" x14ac:dyDescent="0.25">
      <c r="A27" t="s">
        <v>16</v>
      </c>
      <c r="B27" t="s">
        <v>87</v>
      </c>
      <c r="C27" t="s">
        <v>88</v>
      </c>
      <c r="D27" t="s">
        <v>89</v>
      </c>
      <c r="E27" t="s">
        <v>84</v>
      </c>
      <c r="G27">
        <v>1</v>
      </c>
    </row>
    <row r="28" spans="1:14" x14ac:dyDescent="0.25">
      <c r="A28" t="s">
        <v>16</v>
      </c>
      <c r="B28" t="s">
        <v>87</v>
      </c>
      <c r="C28" t="s">
        <v>88</v>
      </c>
      <c r="D28" t="s">
        <v>90</v>
      </c>
      <c r="E28" t="s">
        <v>84</v>
      </c>
      <c r="G28">
        <v>1</v>
      </c>
    </row>
    <row r="29" spans="1:14" x14ac:dyDescent="0.25">
      <c r="A29" t="s">
        <v>76</v>
      </c>
      <c r="B29" t="s">
        <v>106</v>
      </c>
      <c r="C29" t="s">
        <v>102</v>
      </c>
      <c r="E29" t="s">
        <v>103</v>
      </c>
      <c r="I29">
        <v>6</v>
      </c>
      <c r="J29">
        <v>6</v>
      </c>
      <c r="M29">
        <v>3</v>
      </c>
      <c r="N29">
        <v>7</v>
      </c>
    </row>
    <row r="30" spans="1:14" x14ac:dyDescent="0.25">
      <c r="A30" t="s">
        <v>76</v>
      </c>
      <c r="B30" t="s">
        <v>106</v>
      </c>
      <c r="C30" t="s">
        <v>22</v>
      </c>
      <c r="D30" t="s">
        <v>91</v>
      </c>
      <c r="F30" s="37">
        <v>1</v>
      </c>
      <c r="G30">
        <v>1</v>
      </c>
      <c r="H30">
        <v>1</v>
      </c>
      <c r="L30">
        <v>1</v>
      </c>
    </row>
    <row r="31" spans="1:14" x14ac:dyDescent="0.25">
      <c r="A31" t="s">
        <v>76</v>
      </c>
      <c r="B31" t="s">
        <v>106</v>
      </c>
      <c r="C31" t="s">
        <v>23</v>
      </c>
      <c r="D31" t="s">
        <v>91</v>
      </c>
      <c r="G31">
        <v>1</v>
      </c>
      <c r="H31">
        <v>1</v>
      </c>
      <c r="L31">
        <v>1</v>
      </c>
    </row>
    <row r="32" spans="1:14" x14ac:dyDescent="0.25">
      <c r="A32" t="s">
        <v>76</v>
      </c>
      <c r="B32" t="s">
        <v>106</v>
      </c>
      <c r="C32" t="s">
        <v>92</v>
      </c>
      <c r="D32" t="s">
        <v>91</v>
      </c>
      <c r="H32">
        <v>1</v>
      </c>
    </row>
    <row r="33" spans="1:14" x14ac:dyDescent="0.25">
      <c r="A33" t="s">
        <v>76</v>
      </c>
      <c r="B33" t="s">
        <v>105</v>
      </c>
      <c r="C33" t="s">
        <v>93</v>
      </c>
      <c r="I33">
        <v>1</v>
      </c>
      <c r="J33">
        <v>1</v>
      </c>
      <c r="N33">
        <v>1</v>
      </c>
    </row>
    <row r="34" spans="1:14" x14ac:dyDescent="0.25">
      <c r="A34" t="s">
        <v>76</v>
      </c>
      <c r="B34" t="s">
        <v>105</v>
      </c>
      <c r="C34" t="s">
        <v>94</v>
      </c>
      <c r="D34" t="s">
        <v>127</v>
      </c>
      <c r="G34">
        <v>1</v>
      </c>
      <c r="H34">
        <v>1</v>
      </c>
    </row>
    <row r="35" spans="1:14" x14ac:dyDescent="0.25">
      <c r="A35" t="s">
        <v>104</v>
      </c>
      <c r="B35" t="s">
        <v>107</v>
      </c>
      <c r="C35" t="s">
        <v>28</v>
      </c>
      <c r="E35" t="s">
        <v>101</v>
      </c>
      <c r="G35">
        <v>3</v>
      </c>
      <c r="M35">
        <v>1</v>
      </c>
      <c r="N35">
        <v>1</v>
      </c>
    </row>
    <row r="36" spans="1:14" x14ac:dyDescent="0.25">
      <c r="A36" t="s">
        <v>104</v>
      </c>
      <c r="B36" t="s">
        <v>108</v>
      </c>
      <c r="C36" t="s">
        <v>27</v>
      </c>
      <c r="E36" t="s">
        <v>84</v>
      </c>
      <c r="G36">
        <v>1</v>
      </c>
      <c r="M36">
        <v>1</v>
      </c>
      <c r="N36">
        <v>1</v>
      </c>
    </row>
    <row r="37" spans="1:14" x14ac:dyDescent="0.25">
      <c r="A37" s="39" t="s">
        <v>109</v>
      </c>
      <c r="B37" s="38" t="s">
        <v>110</v>
      </c>
      <c r="C37" s="38" t="s">
        <v>111</v>
      </c>
      <c r="D37" s="38"/>
      <c r="E37" s="38" t="s">
        <v>195</v>
      </c>
      <c r="G37" s="38">
        <v>4</v>
      </c>
      <c r="I37" s="38">
        <v>2</v>
      </c>
      <c r="K37" s="38">
        <v>4</v>
      </c>
      <c r="M37">
        <v>1</v>
      </c>
      <c r="N37">
        <v>1</v>
      </c>
    </row>
    <row r="38" spans="1:14" x14ac:dyDescent="0.25">
      <c r="A38" t="s">
        <v>113</v>
      </c>
      <c r="B38" t="s">
        <v>54</v>
      </c>
      <c r="C38" t="s">
        <v>114</v>
      </c>
      <c r="E38" t="s">
        <v>103</v>
      </c>
      <c r="F38" s="40">
        <v>1</v>
      </c>
      <c r="K38">
        <v>1</v>
      </c>
    </row>
    <row r="39" spans="1:14" x14ac:dyDescent="0.25">
      <c r="A39" t="s">
        <v>115</v>
      </c>
      <c r="B39" t="s">
        <v>118</v>
      </c>
      <c r="C39" t="s">
        <v>119</v>
      </c>
      <c r="G39">
        <v>1</v>
      </c>
      <c r="I39">
        <v>1</v>
      </c>
      <c r="K39">
        <v>1</v>
      </c>
    </row>
    <row r="40" spans="1:14" x14ac:dyDescent="0.25">
      <c r="A40" t="s">
        <v>117</v>
      </c>
      <c r="B40" t="s">
        <v>116</v>
      </c>
      <c r="C40" t="s">
        <v>120</v>
      </c>
      <c r="E40" t="s">
        <v>112</v>
      </c>
      <c r="G40">
        <v>1</v>
      </c>
      <c r="H40">
        <v>1</v>
      </c>
    </row>
    <row r="41" spans="1:14" x14ac:dyDescent="0.25">
      <c r="A41" t="s">
        <v>115</v>
      </c>
      <c r="B41" t="s">
        <v>116</v>
      </c>
      <c r="C41" t="s">
        <v>120</v>
      </c>
      <c r="D41" t="s">
        <v>127</v>
      </c>
      <c r="H41">
        <v>1</v>
      </c>
    </row>
    <row r="42" spans="1:14" x14ac:dyDescent="0.25">
      <c r="A42" t="s">
        <v>121</v>
      </c>
      <c r="B42" t="s">
        <v>116</v>
      </c>
      <c r="C42" t="s">
        <v>128</v>
      </c>
      <c r="D42" t="s">
        <v>127</v>
      </c>
      <c r="E42" t="s">
        <v>123</v>
      </c>
      <c r="H42">
        <v>1</v>
      </c>
    </row>
    <row r="43" spans="1:14" x14ac:dyDescent="0.25">
      <c r="A43" t="s">
        <v>118</v>
      </c>
      <c r="B43" t="s">
        <v>124</v>
      </c>
      <c r="C43" t="s">
        <v>126</v>
      </c>
      <c r="I43">
        <v>1</v>
      </c>
      <c r="K43">
        <v>1</v>
      </c>
      <c r="M43">
        <v>1</v>
      </c>
      <c r="N43">
        <v>3</v>
      </c>
    </row>
    <row r="44" spans="1:14" x14ac:dyDescent="0.25">
      <c r="A44" t="s">
        <v>118</v>
      </c>
      <c r="B44" t="s">
        <v>125</v>
      </c>
      <c r="C44" t="s">
        <v>122</v>
      </c>
      <c r="D44" t="s">
        <v>127</v>
      </c>
      <c r="G44">
        <v>1</v>
      </c>
      <c r="H44">
        <v>1</v>
      </c>
    </row>
    <row r="45" spans="1:14" x14ac:dyDescent="0.25">
      <c r="A45" t="s">
        <v>138</v>
      </c>
      <c r="C45" t="s">
        <v>114</v>
      </c>
      <c r="D45" t="s">
        <v>139</v>
      </c>
      <c r="F45">
        <v>1</v>
      </c>
      <c r="I45">
        <v>1</v>
      </c>
      <c r="K45">
        <v>1</v>
      </c>
    </row>
    <row r="46" spans="1:14" x14ac:dyDescent="0.25">
      <c r="A46" t="s">
        <v>129</v>
      </c>
      <c r="B46" t="s">
        <v>130</v>
      </c>
      <c r="H46">
        <v>1</v>
      </c>
    </row>
    <row r="47" spans="1:14" x14ac:dyDescent="0.25">
      <c r="A47" t="s">
        <v>129</v>
      </c>
      <c r="B47" t="s">
        <v>131</v>
      </c>
      <c r="H47">
        <v>1</v>
      </c>
    </row>
    <row r="48" spans="1:14" x14ac:dyDescent="0.25">
      <c r="A48" t="s">
        <v>129</v>
      </c>
      <c r="B48" t="s">
        <v>118</v>
      </c>
      <c r="C48" t="s">
        <v>132</v>
      </c>
      <c r="D48" t="s">
        <v>149</v>
      </c>
      <c r="I48">
        <v>1</v>
      </c>
    </row>
    <row r="49" spans="1:11" x14ac:dyDescent="0.25">
      <c r="A49" t="s">
        <v>129</v>
      </c>
      <c r="B49" t="s">
        <v>118</v>
      </c>
      <c r="C49" t="s">
        <v>133</v>
      </c>
      <c r="D49" t="s">
        <v>139</v>
      </c>
      <c r="F49">
        <v>1</v>
      </c>
    </row>
    <row r="50" spans="1:11" x14ac:dyDescent="0.25">
      <c r="A50" t="s">
        <v>25</v>
      </c>
      <c r="B50" t="s">
        <v>134</v>
      </c>
      <c r="C50" t="s">
        <v>135</v>
      </c>
      <c r="D50" t="s">
        <v>139</v>
      </c>
      <c r="E50" t="s">
        <v>144</v>
      </c>
      <c r="F50">
        <v>4</v>
      </c>
      <c r="K50">
        <v>4</v>
      </c>
    </row>
    <row r="51" spans="1:11" x14ac:dyDescent="0.25">
      <c r="A51" t="s">
        <v>25</v>
      </c>
      <c r="B51" t="s">
        <v>137</v>
      </c>
      <c r="C51" t="s">
        <v>146</v>
      </c>
      <c r="D51" t="s">
        <v>145</v>
      </c>
      <c r="E51" t="s">
        <v>144</v>
      </c>
      <c r="H51">
        <v>4</v>
      </c>
    </row>
    <row r="52" spans="1:11" x14ac:dyDescent="0.25">
      <c r="A52" t="s">
        <v>25</v>
      </c>
      <c r="B52" t="s">
        <v>147</v>
      </c>
      <c r="C52" t="s">
        <v>148</v>
      </c>
      <c r="D52" t="s">
        <v>139</v>
      </c>
      <c r="E52" t="s">
        <v>151</v>
      </c>
      <c r="F52" s="36"/>
      <c r="G52">
        <v>3</v>
      </c>
      <c r="K52">
        <v>3</v>
      </c>
    </row>
    <row r="53" spans="1:11" x14ac:dyDescent="0.25">
      <c r="A53" t="s">
        <v>25</v>
      </c>
      <c r="B53" t="s">
        <v>147</v>
      </c>
      <c r="C53" t="s">
        <v>148</v>
      </c>
      <c r="D53" t="s">
        <v>145</v>
      </c>
      <c r="E53" t="s">
        <v>151</v>
      </c>
      <c r="H53">
        <v>3</v>
      </c>
    </row>
    <row r="54" spans="1:11" x14ac:dyDescent="0.25">
      <c r="A54" t="s">
        <v>25</v>
      </c>
      <c r="B54" t="s">
        <v>147</v>
      </c>
      <c r="C54" t="s">
        <v>148</v>
      </c>
      <c r="D54" t="s">
        <v>149</v>
      </c>
      <c r="I54">
        <v>3</v>
      </c>
    </row>
    <row r="55" spans="1:11" x14ac:dyDescent="0.25">
      <c r="A55" t="s">
        <v>25</v>
      </c>
      <c r="B55" t="s">
        <v>27</v>
      </c>
      <c r="C55" t="s">
        <v>135</v>
      </c>
      <c r="D55" t="s">
        <v>139</v>
      </c>
      <c r="E55" t="s">
        <v>150</v>
      </c>
      <c r="F55">
        <v>1</v>
      </c>
      <c r="K55">
        <v>1</v>
      </c>
    </row>
    <row r="56" spans="1:11" x14ac:dyDescent="0.25">
      <c r="A56" t="s">
        <v>25</v>
      </c>
      <c r="B56" t="s">
        <v>27</v>
      </c>
      <c r="C56" t="s">
        <v>135</v>
      </c>
      <c r="D56" t="s">
        <v>145</v>
      </c>
      <c r="H56">
        <v>1</v>
      </c>
    </row>
    <row r="57" spans="1:11" x14ac:dyDescent="0.25">
      <c r="A57" t="s">
        <v>25</v>
      </c>
      <c r="B57" t="s">
        <v>28</v>
      </c>
      <c r="C57" t="s">
        <v>135</v>
      </c>
      <c r="D57" t="s">
        <v>139</v>
      </c>
      <c r="E57" t="s">
        <v>151</v>
      </c>
      <c r="F57" s="36">
        <v>3</v>
      </c>
      <c r="K57">
        <v>2</v>
      </c>
    </row>
    <row r="58" spans="1:11" x14ac:dyDescent="0.25">
      <c r="A58" t="s">
        <v>25</v>
      </c>
      <c r="B58" t="s">
        <v>28</v>
      </c>
      <c r="C58" t="s">
        <v>135</v>
      </c>
      <c r="D58" t="s">
        <v>145</v>
      </c>
      <c r="E58" t="s">
        <v>151</v>
      </c>
      <c r="G58">
        <v>3</v>
      </c>
      <c r="H58">
        <v>3</v>
      </c>
    </row>
    <row r="59" spans="1:11" x14ac:dyDescent="0.25">
      <c r="A59" t="s">
        <v>25</v>
      </c>
      <c r="B59" t="s">
        <v>152</v>
      </c>
      <c r="C59" t="s">
        <v>153</v>
      </c>
      <c r="D59" t="s">
        <v>136</v>
      </c>
      <c r="E59" t="s">
        <v>150</v>
      </c>
      <c r="G59">
        <v>1</v>
      </c>
      <c r="H59">
        <v>1</v>
      </c>
    </row>
    <row r="60" spans="1:11" x14ac:dyDescent="0.25">
      <c r="A60" t="s">
        <v>25</v>
      </c>
      <c r="B60" t="s">
        <v>95</v>
      </c>
      <c r="C60" t="s">
        <v>95</v>
      </c>
      <c r="D60" t="s">
        <v>96</v>
      </c>
    </row>
    <row r="61" spans="1:11" x14ac:dyDescent="0.25">
      <c r="A61" t="s">
        <v>154</v>
      </c>
      <c r="B61" t="s">
        <v>155</v>
      </c>
      <c r="C61" t="s">
        <v>156</v>
      </c>
      <c r="D61" t="s">
        <v>149</v>
      </c>
      <c r="F61">
        <v>1</v>
      </c>
      <c r="I61">
        <v>3</v>
      </c>
      <c r="J61">
        <v>3</v>
      </c>
      <c r="K61">
        <v>1</v>
      </c>
    </row>
    <row r="62" spans="1:11" x14ac:dyDescent="0.25">
      <c r="A62" t="s">
        <v>129</v>
      </c>
      <c r="B62" t="s">
        <v>161</v>
      </c>
      <c r="C62" t="s">
        <v>162</v>
      </c>
      <c r="E62">
        <v>1</v>
      </c>
    </row>
    <row r="63" spans="1:11" x14ac:dyDescent="0.25">
      <c r="A63" t="s">
        <v>129</v>
      </c>
      <c r="B63" t="s">
        <v>161</v>
      </c>
      <c r="C63" t="s">
        <v>166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zoomScale="96" zoomScaleNormal="96" workbookViewId="0">
      <pane ySplit="7" topLeftCell="A8" activePane="bottomLeft" state="frozen"/>
      <selection pane="bottomLeft" activeCell="F40" sqref="F40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36.28515625" bestFit="1" customWidth="1"/>
    <col min="4" max="4" width="10.7109375" bestFit="1" customWidth="1"/>
    <col min="5" max="5" width="18.42578125" bestFit="1" customWidth="1"/>
    <col min="6" max="6" width="10.7109375" style="1" bestFit="1" customWidth="1"/>
    <col min="7" max="7" width="12.140625" style="1" bestFit="1" customWidth="1"/>
    <col min="8" max="8" width="17.140625" style="1" bestFit="1" customWidth="1"/>
    <col min="9" max="9" width="20.7109375" style="1" bestFit="1" customWidth="1"/>
    <col min="10" max="10" width="10.140625" style="1" bestFit="1" customWidth="1"/>
    <col min="11" max="11" width="8.7109375" style="1" bestFit="1" customWidth="1"/>
    <col min="12" max="12" width="9.5703125" style="1" bestFit="1" customWidth="1"/>
    <col min="13" max="13" width="11" style="1" bestFit="1" customWidth="1"/>
    <col min="14" max="15" width="6" hidden="1" customWidth="1"/>
    <col min="16" max="16" width="9.5703125" hidden="1" customWidth="1"/>
    <col min="17" max="17" width="12.85546875" hidden="1" customWidth="1"/>
    <col min="18" max="18" width="12.140625" hidden="1" customWidth="1"/>
    <col min="19" max="19" width="12.7109375" hidden="1" customWidth="1"/>
    <col min="20" max="20" width="15.7109375" hidden="1" customWidth="1"/>
    <col min="21" max="21" width="12.140625" hidden="1" customWidth="1"/>
    <col min="22" max="22" width="10.5703125" hidden="1" customWidth="1"/>
  </cols>
  <sheetData>
    <row r="1" spans="1:22" ht="15.75" hidden="1" thickBot="1" x14ac:dyDescent="0.3">
      <c r="J1" s="7">
        <v>0.03</v>
      </c>
      <c r="K1" s="3"/>
      <c r="L1" s="3"/>
      <c r="M1" s="3"/>
      <c r="N1" s="1">
        <f>SUM(N8:N65)</f>
        <v>16</v>
      </c>
      <c r="O1" s="1">
        <f t="shared" ref="O1:Q1" si="0">SUM(O8:O65)</f>
        <v>44</v>
      </c>
      <c r="P1" s="1">
        <f t="shared" si="0"/>
        <v>47</v>
      </c>
      <c r="Q1" s="1">
        <f t="shared" si="0"/>
        <v>31</v>
      </c>
      <c r="R1" s="1"/>
      <c r="S1" s="1"/>
      <c r="T1" s="1"/>
      <c r="U1" s="1"/>
      <c r="V1" s="1"/>
    </row>
    <row r="2" spans="1:22" ht="16.5" thickTop="1" x14ac:dyDescent="0.25">
      <c r="C2" s="19" t="s">
        <v>191</v>
      </c>
      <c r="D2" s="20"/>
      <c r="E2" s="10">
        <f>SUM(E3:E4)</f>
        <v>201265</v>
      </c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C3" s="11" t="s">
        <v>183</v>
      </c>
      <c r="D3" s="12"/>
      <c r="E3" s="8">
        <f>SUM(F5:I5)</f>
        <v>179500</v>
      </c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</row>
    <row r="4" spans="1:22" s="1" customFormat="1" ht="15.75" thickBot="1" x14ac:dyDescent="0.3">
      <c r="C4" s="13" t="s">
        <v>184</v>
      </c>
      <c r="D4" s="14"/>
      <c r="E4" s="9">
        <f>SUM(J5:M5)</f>
        <v>21765</v>
      </c>
      <c r="N4" s="4"/>
      <c r="O4" s="4"/>
      <c r="P4" s="4"/>
      <c r="Q4" s="4"/>
      <c r="R4" s="4"/>
      <c r="S4" s="4"/>
      <c r="T4" s="4"/>
      <c r="U4" s="4"/>
      <c r="V4" s="4"/>
    </row>
    <row r="5" spans="1:22" s="1" customFormat="1" ht="16.5" thickTop="1" thickBot="1" x14ac:dyDescent="0.3">
      <c r="F5" s="1">
        <f>SUM(F8:F64)</f>
        <v>38500</v>
      </c>
      <c r="G5" s="1">
        <f t="shared" ref="G5:M5" si="1">SUM(G8:G64)</f>
        <v>40500</v>
      </c>
      <c r="H5" s="1">
        <f t="shared" si="1"/>
        <v>87000</v>
      </c>
      <c r="I5" s="1">
        <f t="shared" si="1"/>
        <v>13500</v>
      </c>
      <c r="J5" s="1">
        <f t="shared" si="1"/>
        <v>4200</v>
      </c>
      <c r="K5" s="1">
        <f t="shared" si="1"/>
        <v>5940</v>
      </c>
      <c r="L5" s="1">
        <f t="shared" si="1"/>
        <v>10950</v>
      </c>
      <c r="M5" s="1">
        <f t="shared" si="1"/>
        <v>675</v>
      </c>
      <c r="N5" s="4"/>
      <c r="O5" s="4"/>
      <c r="P5" s="5"/>
      <c r="Q5" s="5"/>
      <c r="R5" s="5"/>
      <c r="S5" s="5"/>
      <c r="T5" s="5"/>
      <c r="U5" s="5"/>
      <c r="V5" s="5"/>
    </row>
    <row r="6" spans="1:22" s="1" customFormat="1" ht="15.75" thickBot="1" x14ac:dyDescent="0.3">
      <c r="F6" s="32" t="s">
        <v>175</v>
      </c>
      <c r="G6" s="32"/>
      <c r="H6" s="32"/>
      <c r="I6" s="32"/>
      <c r="J6" s="32" t="s">
        <v>174</v>
      </c>
      <c r="K6" s="32"/>
      <c r="L6" s="32"/>
      <c r="M6" s="32"/>
      <c r="N6" s="33" t="s">
        <v>177</v>
      </c>
      <c r="O6" s="34"/>
      <c r="P6" s="34"/>
      <c r="Q6" s="34"/>
      <c r="R6" s="34"/>
      <c r="S6" s="34"/>
      <c r="T6" s="34"/>
      <c r="U6" s="34"/>
      <c r="V6" s="35"/>
    </row>
    <row r="7" spans="1:22" x14ac:dyDescent="0.25">
      <c r="A7" t="s">
        <v>54</v>
      </c>
      <c r="B7" t="s">
        <v>51</v>
      </c>
      <c r="C7" t="s">
        <v>37</v>
      </c>
      <c r="D7" t="s">
        <v>52</v>
      </c>
      <c r="E7" t="s">
        <v>58</v>
      </c>
      <c r="F7" s="1" t="s">
        <v>171</v>
      </c>
      <c r="G7" s="1" t="s">
        <v>172</v>
      </c>
      <c r="H7" s="1" t="s">
        <v>173</v>
      </c>
      <c r="I7" s="1" t="s">
        <v>169</v>
      </c>
      <c r="J7" s="1" t="s">
        <v>170</v>
      </c>
      <c r="K7" s="1" t="s">
        <v>136</v>
      </c>
      <c r="L7" s="1" t="s">
        <v>157</v>
      </c>
      <c r="M7" s="1" t="s">
        <v>176</v>
      </c>
      <c r="N7" s="6" t="s">
        <v>139</v>
      </c>
      <c r="O7" s="6" t="s">
        <v>136</v>
      </c>
      <c r="P7" s="6" t="s">
        <v>157</v>
      </c>
      <c r="Q7" s="6" t="s">
        <v>159</v>
      </c>
      <c r="R7" s="6" t="s">
        <v>160</v>
      </c>
      <c r="S7" s="6" t="s">
        <v>158</v>
      </c>
      <c r="T7" s="6" t="s">
        <v>163</v>
      </c>
      <c r="U7" s="6" t="s">
        <v>164</v>
      </c>
      <c r="V7" s="6" t="s">
        <v>165</v>
      </c>
    </row>
    <row r="8" spans="1:22" x14ac:dyDescent="0.25">
      <c r="A8" t="s">
        <v>50</v>
      </c>
      <c r="B8" t="s">
        <v>53</v>
      </c>
      <c r="C8" t="s">
        <v>55</v>
      </c>
      <c r="D8" t="s">
        <v>56</v>
      </c>
      <c r="E8" t="s">
        <v>57</v>
      </c>
      <c r="G8" s="1">
        <v>4500</v>
      </c>
      <c r="H8" s="1">
        <v>7000</v>
      </c>
      <c r="J8" s="1">
        <f>F$8*$J$1*Donanım!F6</f>
        <v>0</v>
      </c>
      <c r="K8" s="1">
        <f>G$8*$J$1*Donanım!G6</f>
        <v>135</v>
      </c>
      <c r="L8" s="1">
        <f>H$8*$J$1*Donanım!H6</f>
        <v>210</v>
      </c>
      <c r="M8" s="1">
        <f>I$8*$J$1*Donanım!I6</f>
        <v>0</v>
      </c>
      <c r="N8">
        <f>Donanım!F6</f>
        <v>1</v>
      </c>
      <c r="O8">
        <f>Donanım!G6</f>
        <v>1</v>
      </c>
      <c r="P8">
        <f>Donanım!H6</f>
        <v>1</v>
      </c>
      <c r="Q8">
        <f>Donanım!I6</f>
        <v>0</v>
      </c>
      <c r="U8">
        <v>3</v>
      </c>
      <c r="V8">
        <v>9</v>
      </c>
    </row>
    <row r="9" spans="1:22" x14ac:dyDescent="0.25">
      <c r="A9" t="s">
        <v>50</v>
      </c>
      <c r="B9" t="s">
        <v>53</v>
      </c>
      <c r="C9" t="s">
        <v>55</v>
      </c>
      <c r="D9" t="s">
        <v>59</v>
      </c>
      <c r="E9" t="s">
        <v>60</v>
      </c>
      <c r="J9" s="1">
        <f>F$8*$J$1*Donanım!F7</f>
        <v>0</v>
      </c>
      <c r="K9" s="1">
        <f>G$8*$J$1*Donanım!G7</f>
        <v>135</v>
      </c>
      <c r="L9" s="1">
        <f>H$8*$J$1*Donanım!H7</f>
        <v>210</v>
      </c>
      <c r="M9" s="1">
        <f>I$8*$J$1*Donanım!I7</f>
        <v>0</v>
      </c>
      <c r="N9">
        <f>Donanım!F7</f>
        <v>0</v>
      </c>
      <c r="O9">
        <f>Donanım!G7</f>
        <v>1</v>
      </c>
      <c r="P9">
        <f>Donanım!H7</f>
        <v>1</v>
      </c>
      <c r="Q9">
        <f>Donanım!I7</f>
        <v>0</v>
      </c>
    </row>
    <row r="10" spans="1:22" x14ac:dyDescent="0.25">
      <c r="A10" t="s">
        <v>50</v>
      </c>
      <c r="B10" t="s">
        <v>53</v>
      </c>
      <c r="C10" t="s">
        <v>55</v>
      </c>
      <c r="D10" t="s">
        <v>61</v>
      </c>
      <c r="E10" t="s">
        <v>57</v>
      </c>
      <c r="J10" s="1">
        <f>F$8*$J$1*Donanım!F8</f>
        <v>0</v>
      </c>
      <c r="K10" s="1">
        <f>G$8*$J$1*Donanım!G8</f>
        <v>135</v>
      </c>
      <c r="L10" s="1">
        <f>H$8*$J$1*Donanım!H8</f>
        <v>210</v>
      </c>
      <c r="M10" s="1">
        <f>I$8*$J$1*Donanım!I8</f>
        <v>0</v>
      </c>
      <c r="N10">
        <f>Donanım!F8</f>
        <v>0</v>
      </c>
      <c r="O10">
        <f>Donanım!G8</f>
        <v>1</v>
      </c>
      <c r="P10">
        <f>Donanım!H8</f>
        <v>1</v>
      </c>
      <c r="Q10">
        <f>Donanım!I8</f>
        <v>0</v>
      </c>
    </row>
    <row r="11" spans="1:22" x14ac:dyDescent="0.25">
      <c r="A11" t="s">
        <v>50</v>
      </c>
      <c r="B11" t="s">
        <v>53</v>
      </c>
      <c r="C11" t="s">
        <v>62</v>
      </c>
      <c r="D11" t="s">
        <v>63</v>
      </c>
      <c r="E11" t="s">
        <v>64</v>
      </c>
      <c r="J11" s="1">
        <f>F$8*$J$1*Donanım!F9</f>
        <v>0</v>
      </c>
      <c r="K11" s="1">
        <f>G$8*$J$1*Donanım!G9</f>
        <v>135</v>
      </c>
      <c r="L11" s="1">
        <f>H$8*$J$1*Donanım!H9</f>
        <v>210</v>
      </c>
      <c r="M11" s="1">
        <f>I$8*$J$1*Donanım!I9</f>
        <v>0</v>
      </c>
      <c r="N11">
        <f>Donanım!F9</f>
        <v>0</v>
      </c>
      <c r="O11">
        <f>Donanım!G9</f>
        <v>1</v>
      </c>
      <c r="P11">
        <f>Donanım!H9</f>
        <v>1</v>
      </c>
      <c r="Q11">
        <f>Donanım!I9</f>
        <v>0</v>
      </c>
    </row>
    <row r="12" spans="1:22" x14ac:dyDescent="0.25">
      <c r="A12" t="s">
        <v>50</v>
      </c>
      <c r="B12" t="s">
        <v>53</v>
      </c>
      <c r="C12" t="s">
        <v>62</v>
      </c>
      <c r="D12" t="s">
        <v>66</v>
      </c>
      <c r="E12" t="s">
        <v>64</v>
      </c>
      <c r="J12" s="1">
        <f>F$8*$J$1*Donanım!F10</f>
        <v>0</v>
      </c>
      <c r="K12" s="1">
        <f>G$8*$J$1*Donanım!G10</f>
        <v>135</v>
      </c>
      <c r="L12" s="1">
        <f>H$8*$J$1*Donanım!H10</f>
        <v>210</v>
      </c>
      <c r="M12" s="1">
        <f>I$8*$J$1*Donanım!I10</f>
        <v>0</v>
      </c>
      <c r="N12">
        <f>Donanım!F10</f>
        <v>0</v>
      </c>
      <c r="O12">
        <f>Donanım!G10</f>
        <v>1</v>
      </c>
      <c r="P12">
        <f>Donanım!H10</f>
        <v>1</v>
      </c>
      <c r="Q12">
        <f>Donanım!I10</f>
        <v>0</v>
      </c>
    </row>
    <row r="13" spans="1:22" x14ac:dyDescent="0.25">
      <c r="A13" t="s">
        <v>50</v>
      </c>
      <c r="B13" t="s">
        <v>53</v>
      </c>
      <c r="C13" t="s">
        <v>62</v>
      </c>
      <c r="D13" t="s">
        <v>69</v>
      </c>
      <c r="E13" t="s">
        <v>64</v>
      </c>
      <c r="J13" s="1">
        <f>F$8*$J$1*Donanım!F11</f>
        <v>0</v>
      </c>
      <c r="K13" s="1">
        <f>G$8*$J$1*Donanım!G11</f>
        <v>135</v>
      </c>
      <c r="L13" s="1">
        <f>H$8*$J$1*Donanım!H11</f>
        <v>210</v>
      </c>
      <c r="M13" s="1">
        <f>I$8*$J$1*Donanım!I11</f>
        <v>0</v>
      </c>
      <c r="N13">
        <f>Donanım!F11</f>
        <v>0</v>
      </c>
      <c r="O13">
        <f>Donanım!G11</f>
        <v>1</v>
      </c>
      <c r="P13">
        <f>Donanım!H11</f>
        <v>1</v>
      </c>
      <c r="Q13">
        <f>Donanım!I11</f>
        <v>0</v>
      </c>
    </row>
    <row r="14" spans="1:22" x14ac:dyDescent="0.25">
      <c r="A14" t="s">
        <v>50</v>
      </c>
      <c r="B14" t="s">
        <v>53</v>
      </c>
      <c r="C14" t="s">
        <v>62</v>
      </c>
      <c r="D14" t="s">
        <v>70</v>
      </c>
      <c r="E14" t="s">
        <v>64</v>
      </c>
      <c r="J14" s="1">
        <f>F$8*$J$1*Donanım!F12</f>
        <v>0</v>
      </c>
      <c r="K14" s="1">
        <f>G$8*$J$1*Donanım!G12</f>
        <v>135</v>
      </c>
      <c r="L14" s="1">
        <f>H$8*$J$1*Donanım!H12</f>
        <v>210</v>
      </c>
      <c r="M14" s="1">
        <f>I$8*$J$1*Donanım!I12</f>
        <v>0</v>
      </c>
      <c r="N14">
        <f>Donanım!F12</f>
        <v>0</v>
      </c>
      <c r="O14">
        <f>Donanım!G12</f>
        <v>1</v>
      </c>
      <c r="P14">
        <f>Donanım!H12</f>
        <v>1</v>
      </c>
      <c r="Q14">
        <f>Donanım!I12</f>
        <v>0</v>
      </c>
    </row>
    <row r="15" spans="1:22" x14ac:dyDescent="0.25">
      <c r="A15" t="s">
        <v>50</v>
      </c>
      <c r="B15" t="s">
        <v>53</v>
      </c>
      <c r="C15" t="s">
        <v>62</v>
      </c>
      <c r="D15" t="s">
        <v>68</v>
      </c>
      <c r="E15" t="s">
        <v>64</v>
      </c>
      <c r="J15" s="1">
        <f>F$8*$J$1*Donanım!F13</f>
        <v>0</v>
      </c>
      <c r="K15" s="1">
        <f>G$8*$J$1*Donanım!G13</f>
        <v>135</v>
      </c>
      <c r="L15" s="1">
        <f>H$8*$J$1*Donanım!H13</f>
        <v>210</v>
      </c>
      <c r="M15" s="1">
        <f>I$8*$J$1*Donanım!I13</f>
        <v>0</v>
      </c>
      <c r="N15">
        <f>Donanım!F13</f>
        <v>0</v>
      </c>
      <c r="O15">
        <f>Donanım!G13</f>
        <v>1</v>
      </c>
      <c r="P15">
        <f>Donanım!H13</f>
        <v>1</v>
      </c>
      <c r="Q15">
        <f>Donanım!I13</f>
        <v>0</v>
      </c>
    </row>
    <row r="16" spans="1:22" x14ac:dyDescent="0.25">
      <c r="A16" t="s">
        <v>50</v>
      </c>
      <c r="B16" t="s">
        <v>53</v>
      </c>
      <c r="C16" t="s">
        <v>62</v>
      </c>
      <c r="D16" t="s">
        <v>71</v>
      </c>
      <c r="E16" t="s">
        <v>64</v>
      </c>
      <c r="J16" s="1">
        <f>F$8*$J$1*Donanım!F14</f>
        <v>0</v>
      </c>
      <c r="K16" s="1">
        <f>G$8*$J$1*Donanım!G14</f>
        <v>135</v>
      </c>
      <c r="L16" s="1">
        <f>H$8*$J$1*Donanım!H14</f>
        <v>210</v>
      </c>
      <c r="M16" s="1">
        <f>I$8*$J$1*Donanım!I14</f>
        <v>0</v>
      </c>
      <c r="N16">
        <f>Donanım!F14</f>
        <v>0</v>
      </c>
      <c r="O16">
        <f>Donanım!G14</f>
        <v>1</v>
      </c>
      <c r="P16">
        <f>Donanım!H14</f>
        <v>1</v>
      </c>
      <c r="Q16">
        <f>Donanım!I14</f>
        <v>0</v>
      </c>
    </row>
    <row r="17" spans="1:22" x14ac:dyDescent="0.25">
      <c r="A17" t="s">
        <v>50</v>
      </c>
      <c r="B17" t="s">
        <v>53</v>
      </c>
      <c r="C17" t="s">
        <v>62</v>
      </c>
      <c r="D17" t="s">
        <v>67</v>
      </c>
      <c r="E17" t="s">
        <v>64</v>
      </c>
      <c r="J17" s="1">
        <f>F$8*$J$1*Donanım!F15</f>
        <v>0</v>
      </c>
      <c r="K17" s="1">
        <f>G$8*$J$1*Donanım!G15</f>
        <v>135</v>
      </c>
      <c r="L17" s="1">
        <f>H$8*$J$1*Donanım!H15</f>
        <v>210</v>
      </c>
      <c r="M17" s="1">
        <f>I$8*$J$1*Donanım!I15</f>
        <v>0</v>
      </c>
      <c r="N17">
        <f>Donanım!F15</f>
        <v>0</v>
      </c>
      <c r="O17">
        <f>Donanım!G15</f>
        <v>1</v>
      </c>
      <c r="P17">
        <f>Donanım!H15</f>
        <v>1</v>
      </c>
      <c r="Q17">
        <f>Donanım!I15</f>
        <v>0</v>
      </c>
    </row>
    <row r="18" spans="1:22" x14ac:dyDescent="0.25">
      <c r="A18" t="s">
        <v>50</v>
      </c>
      <c r="B18" t="s">
        <v>53</v>
      </c>
      <c r="C18" t="s">
        <v>62</v>
      </c>
      <c r="D18" t="s">
        <v>65</v>
      </c>
      <c r="E18" t="s">
        <v>64</v>
      </c>
      <c r="J18" s="1">
        <f>F$8*$J$1*Donanım!F16</f>
        <v>0</v>
      </c>
      <c r="K18" s="1">
        <f>G$8*$J$1*Donanım!G16</f>
        <v>135</v>
      </c>
      <c r="L18" s="1">
        <f>H$8*$J$1*Donanım!H16</f>
        <v>210</v>
      </c>
      <c r="M18" s="1">
        <f>I$8*$J$1*Donanım!I16</f>
        <v>0</v>
      </c>
      <c r="N18">
        <f>Donanım!F16</f>
        <v>0</v>
      </c>
      <c r="O18">
        <f>Donanım!G16</f>
        <v>1</v>
      </c>
      <c r="P18">
        <f>Donanım!H16</f>
        <v>1</v>
      </c>
      <c r="Q18">
        <f>Donanım!I16</f>
        <v>0</v>
      </c>
    </row>
    <row r="19" spans="1:22" x14ac:dyDescent="0.25">
      <c r="A19" t="s">
        <v>50</v>
      </c>
      <c r="B19" t="s">
        <v>53</v>
      </c>
      <c r="C19" t="s">
        <v>72</v>
      </c>
      <c r="D19" t="s">
        <v>73</v>
      </c>
      <c r="E19" t="s">
        <v>64</v>
      </c>
      <c r="J19" s="1">
        <f>F$8*$J$1*Donanım!F17</f>
        <v>0</v>
      </c>
      <c r="K19" s="1">
        <f>G$8*$J$1*Donanım!G17</f>
        <v>135</v>
      </c>
      <c r="L19" s="1">
        <f>H$8*$J$1*Donanım!H17</f>
        <v>210</v>
      </c>
      <c r="M19" s="1">
        <f>I$8*$J$1*Donanım!I17</f>
        <v>0</v>
      </c>
      <c r="N19">
        <f>Donanım!F17</f>
        <v>0</v>
      </c>
      <c r="O19">
        <f>Donanım!G17</f>
        <v>1</v>
      </c>
      <c r="P19">
        <f>Donanım!H17</f>
        <v>1</v>
      </c>
      <c r="Q19">
        <f>Donanım!I17</f>
        <v>0</v>
      </c>
    </row>
    <row r="20" spans="1:22" x14ac:dyDescent="0.25">
      <c r="A20" t="s">
        <v>50</v>
      </c>
      <c r="B20" t="s">
        <v>1</v>
      </c>
      <c r="C20" t="s">
        <v>140</v>
      </c>
      <c r="D20" t="s">
        <v>142</v>
      </c>
      <c r="G20" s="1">
        <v>4500</v>
      </c>
      <c r="H20" s="1">
        <v>7000</v>
      </c>
      <c r="J20" s="1">
        <f>F$20*$J$1*Donanım!F18</f>
        <v>0</v>
      </c>
      <c r="K20" s="1">
        <f>G$20*$J$1*Donanım!G18</f>
        <v>405</v>
      </c>
      <c r="L20" s="1">
        <f>H$20*$J$1*Donanım!H18</f>
        <v>630</v>
      </c>
      <c r="M20" s="1">
        <f>I$20*$J$1*Donanım!I18</f>
        <v>0</v>
      </c>
      <c r="N20">
        <f>Donanım!F18</f>
        <v>1</v>
      </c>
      <c r="O20">
        <f>Donanım!G18</f>
        <v>3</v>
      </c>
      <c r="P20">
        <f>Donanım!H18</f>
        <v>3</v>
      </c>
      <c r="Q20">
        <f>Donanım!I18</f>
        <v>6</v>
      </c>
      <c r="U20">
        <v>1</v>
      </c>
      <c r="V20">
        <v>3</v>
      </c>
    </row>
    <row r="21" spans="1:22" x14ac:dyDescent="0.25">
      <c r="A21" t="s">
        <v>50</v>
      </c>
      <c r="B21" t="s">
        <v>1</v>
      </c>
      <c r="C21" t="s">
        <v>141</v>
      </c>
      <c r="D21" t="s">
        <v>143</v>
      </c>
      <c r="J21" s="1">
        <f>F$20*$J$1*Donanım!F19</f>
        <v>0</v>
      </c>
      <c r="K21" s="1">
        <f>G$20*$J$1*Donanım!G19</f>
        <v>135</v>
      </c>
      <c r="L21" s="1">
        <f>H$20*$J$1*Donanım!H19</f>
        <v>210</v>
      </c>
      <c r="M21" s="1">
        <f>I$20*$J$1*Donanım!I19</f>
        <v>0</v>
      </c>
      <c r="N21">
        <f>Donanım!F19</f>
        <v>0</v>
      </c>
      <c r="O21">
        <f>Donanım!G19</f>
        <v>1</v>
      </c>
      <c r="P21">
        <f>Donanım!H19</f>
        <v>1</v>
      </c>
      <c r="Q21">
        <f>Donanım!I19</f>
        <v>2</v>
      </c>
    </row>
    <row r="22" spans="1:22" x14ac:dyDescent="0.25">
      <c r="A22" t="s">
        <v>9</v>
      </c>
      <c r="B22" t="s">
        <v>75</v>
      </c>
      <c r="C22" t="s">
        <v>74</v>
      </c>
      <c r="D22" t="s">
        <v>79</v>
      </c>
      <c r="E22" t="s">
        <v>79</v>
      </c>
      <c r="I22" s="1">
        <v>1500</v>
      </c>
      <c r="J22" s="1">
        <f>F$22*$J$1*Donanım!F20</f>
        <v>0</v>
      </c>
      <c r="K22" s="1">
        <f>G$22*$J$1*Donanım!G20</f>
        <v>0</v>
      </c>
      <c r="L22" s="1">
        <f>H$22*$J$1*Donanım!H20</f>
        <v>0</v>
      </c>
      <c r="M22" s="1">
        <f>I$22*$J$1*Donanım!I20</f>
        <v>90</v>
      </c>
      <c r="N22">
        <f>Donanım!F20</f>
        <v>0</v>
      </c>
      <c r="O22">
        <f>Donanım!G20</f>
        <v>0</v>
      </c>
      <c r="P22">
        <f>Donanım!H20</f>
        <v>0</v>
      </c>
      <c r="Q22">
        <f>Donanım!I20</f>
        <v>2</v>
      </c>
      <c r="U22">
        <v>1</v>
      </c>
      <c r="V22">
        <v>12</v>
      </c>
    </row>
    <row r="23" spans="1:22" x14ac:dyDescent="0.25">
      <c r="A23" t="s">
        <v>9</v>
      </c>
      <c r="B23" t="s">
        <v>76</v>
      </c>
      <c r="C23" t="s">
        <v>77</v>
      </c>
      <c r="D23" t="s">
        <v>80</v>
      </c>
      <c r="E23" t="s">
        <v>78</v>
      </c>
      <c r="H23" s="1">
        <v>7000</v>
      </c>
      <c r="J23" s="1">
        <f>F$23*$J$1*Donanım!F21</f>
        <v>0</v>
      </c>
      <c r="K23" s="1">
        <f>G$23*$J$1*Donanım!G21</f>
        <v>0</v>
      </c>
      <c r="L23" s="1">
        <f>H$23*$J$1*Donanım!H21</f>
        <v>1260</v>
      </c>
      <c r="M23" s="1">
        <f>I$23*$J$1*Donanım!I21</f>
        <v>0</v>
      </c>
      <c r="N23">
        <f>Donanım!F21</f>
        <v>0</v>
      </c>
      <c r="O23">
        <f>Donanım!G21</f>
        <v>0</v>
      </c>
      <c r="P23">
        <f>Donanım!H21</f>
        <v>6</v>
      </c>
      <c r="Q23">
        <f>Donanım!I21</f>
        <v>0</v>
      </c>
    </row>
    <row r="24" spans="1:22" x14ac:dyDescent="0.25">
      <c r="A24" t="s">
        <v>9</v>
      </c>
      <c r="B24" t="s">
        <v>75</v>
      </c>
      <c r="C24" t="s">
        <v>82</v>
      </c>
      <c r="D24" t="s">
        <v>79</v>
      </c>
      <c r="E24" t="s">
        <v>79</v>
      </c>
      <c r="I24" s="1">
        <v>1500</v>
      </c>
      <c r="J24" s="1">
        <f>F$24*$J$1*Donanım!F22</f>
        <v>0</v>
      </c>
      <c r="K24" s="1">
        <f>G$24*$J$1*Donanım!G22</f>
        <v>0</v>
      </c>
      <c r="L24" s="1">
        <f>H$24*$J$1*Donanım!H22</f>
        <v>0</v>
      </c>
      <c r="M24" s="1">
        <f>I$24*$J$1*Donanım!I22</f>
        <v>90</v>
      </c>
      <c r="N24">
        <f>Donanım!F22</f>
        <v>0</v>
      </c>
      <c r="O24">
        <f>Donanım!G22</f>
        <v>0</v>
      </c>
      <c r="P24">
        <f>Donanım!H22</f>
        <v>0</v>
      </c>
      <c r="Q24">
        <f>Donanım!I22</f>
        <v>2</v>
      </c>
    </row>
    <row r="25" spans="1:22" x14ac:dyDescent="0.25">
      <c r="A25" t="s">
        <v>16</v>
      </c>
      <c r="B25" t="s">
        <v>81</v>
      </c>
      <c r="C25" t="s">
        <v>97</v>
      </c>
      <c r="D25" t="s">
        <v>83</v>
      </c>
      <c r="E25" t="s">
        <v>84</v>
      </c>
      <c r="G25" s="1">
        <v>4500</v>
      </c>
      <c r="H25" s="1">
        <v>7000</v>
      </c>
      <c r="J25" s="1">
        <f>F$25*$J$1*Donanım!F23</f>
        <v>0</v>
      </c>
      <c r="K25" s="1">
        <f>G$25*$J$1*Donanım!G23</f>
        <v>135</v>
      </c>
      <c r="L25" s="1">
        <f>H$25*$J$1*Donanım!H23</f>
        <v>210</v>
      </c>
      <c r="M25" s="1">
        <f>I$25*$J$1*Donanım!I23</f>
        <v>0</v>
      </c>
      <c r="N25">
        <f>Donanım!F23</f>
        <v>1</v>
      </c>
      <c r="O25">
        <f>Donanım!G23</f>
        <v>1</v>
      </c>
      <c r="P25">
        <f>Donanım!H23</f>
        <v>1</v>
      </c>
      <c r="Q25">
        <f>Donanım!I23</f>
        <v>0</v>
      </c>
      <c r="U25">
        <v>3</v>
      </c>
      <c r="V25">
        <v>6</v>
      </c>
    </row>
    <row r="26" spans="1:22" x14ac:dyDescent="0.25">
      <c r="A26" t="s">
        <v>16</v>
      </c>
      <c r="B26" t="s">
        <v>81</v>
      </c>
      <c r="C26" t="s">
        <v>98</v>
      </c>
      <c r="D26" t="s">
        <v>83</v>
      </c>
      <c r="E26" t="s">
        <v>99</v>
      </c>
      <c r="J26" s="1">
        <f>F$25*$J$1*Donanım!F24</f>
        <v>0</v>
      </c>
      <c r="K26" s="1">
        <f>G$25*$J$1*Donanım!G24</f>
        <v>135</v>
      </c>
      <c r="L26" s="1">
        <f>H$25*$J$1*Donanım!H24</f>
        <v>0</v>
      </c>
      <c r="M26" s="1">
        <f>I$25*$J$1*Donanım!I24</f>
        <v>0</v>
      </c>
      <c r="N26">
        <f>Donanım!F24</f>
        <v>0</v>
      </c>
      <c r="O26">
        <f>Donanım!G24</f>
        <v>1</v>
      </c>
      <c r="P26">
        <f>Donanım!H24</f>
        <v>0</v>
      </c>
      <c r="Q26">
        <f>Donanım!I24</f>
        <v>0</v>
      </c>
    </row>
    <row r="27" spans="1:22" x14ac:dyDescent="0.25">
      <c r="A27" t="s">
        <v>16</v>
      </c>
      <c r="B27" t="s">
        <v>81</v>
      </c>
      <c r="C27" t="s">
        <v>97</v>
      </c>
      <c r="D27" t="s">
        <v>85</v>
      </c>
      <c r="E27" t="s">
        <v>86</v>
      </c>
      <c r="J27" s="1">
        <f>F$25*$J$1*Donanım!F25</f>
        <v>0</v>
      </c>
      <c r="K27" s="1">
        <f>G$25*$J$1*Donanım!G25</f>
        <v>270</v>
      </c>
      <c r="L27" s="1">
        <f>H$25*$J$1*Donanım!H25</f>
        <v>420</v>
      </c>
      <c r="M27" s="1">
        <f>I$25*$J$1*Donanım!I25</f>
        <v>0</v>
      </c>
      <c r="N27">
        <f>Donanım!F25</f>
        <v>0</v>
      </c>
      <c r="O27">
        <f>Donanım!G25</f>
        <v>2</v>
      </c>
      <c r="P27">
        <f>Donanım!H25</f>
        <v>2</v>
      </c>
      <c r="Q27">
        <f>Donanım!I25</f>
        <v>0</v>
      </c>
    </row>
    <row r="28" spans="1:22" x14ac:dyDescent="0.25">
      <c r="A28" t="s">
        <v>16</v>
      </c>
      <c r="B28" t="s">
        <v>81</v>
      </c>
      <c r="C28" t="s">
        <v>98</v>
      </c>
      <c r="D28" t="s">
        <v>100</v>
      </c>
      <c r="E28" t="s">
        <v>99</v>
      </c>
      <c r="J28" s="1">
        <f>F$25*$J$1*Donanım!F26</f>
        <v>0</v>
      </c>
      <c r="K28" s="1">
        <f>G$25*$J$1*Donanım!G26</f>
        <v>135</v>
      </c>
      <c r="L28" s="1">
        <f>H$25*$J$1*Donanım!H26</f>
        <v>0</v>
      </c>
      <c r="M28" s="1">
        <f>I$25*$J$1*Donanım!I26</f>
        <v>0</v>
      </c>
      <c r="N28">
        <f>Donanım!F26</f>
        <v>0</v>
      </c>
      <c r="O28">
        <f>Donanım!G26</f>
        <v>1</v>
      </c>
      <c r="P28">
        <f>Donanım!H26</f>
        <v>0</v>
      </c>
      <c r="Q28">
        <f>Donanım!I26</f>
        <v>0</v>
      </c>
    </row>
    <row r="29" spans="1:22" x14ac:dyDescent="0.25">
      <c r="A29" t="s">
        <v>16</v>
      </c>
      <c r="B29" t="s">
        <v>87</v>
      </c>
      <c r="C29" t="s">
        <v>88</v>
      </c>
      <c r="D29" t="s">
        <v>89</v>
      </c>
      <c r="E29" t="s">
        <v>84</v>
      </c>
      <c r="J29" s="1">
        <f>F$25*$J$1*Donanım!F27</f>
        <v>0</v>
      </c>
      <c r="K29" s="1">
        <f>G$25*$J$1*Donanım!G27</f>
        <v>135</v>
      </c>
      <c r="L29" s="1">
        <f>H$25*$J$1*Donanım!H27</f>
        <v>0</v>
      </c>
      <c r="M29" s="1">
        <f>I$25*$J$1*Donanım!I27</f>
        <v>0</v>
      </c>
      <c r="N29">
        <f>Donanım!F27</f>
        <v>0</v>
      </c>
      <c r="O29">
        <f>Donanım!G27</f>
        <v>1</v>
      </c>
      <c r="P29">
        <f>Donanım!H27</f>
        <v>0</v>
      </c>
      <c r="Q29">
        <f>Donanım!I27</f>
        <v>0</v>
      </c>
    </row>
    <row r="30" spans="1:22" x14ac:dyDescent="0.25">
      <c r="A30" t="s">
        <v>16</v>
      </c>
      <c r="B30" t="s">
        <v>87</v>
      </c>
      <c r="C30" t="s">
        <v>88</v>
      </c>
      <c r="D30" t="s">
        <v>90</v>
      </c>
      <c r="E30" t="s">
        <v>84</v>
      </c>
      <c r="J30" s="1">
        <f>F$25*$J$1*Donanım!F28</f>
        <v>0</v>
      </c>
      <c r="K30" s="1">
        <f>G$25*$J$1*Donanım!G28</f>
        <v>135</v>
      </c>
      <c r="L30" s="1">
        <f>H$25*$J$1*Donanım!H28</f>
        <v>0</v>
      </c>
      <c r="M30" s="1">
        <f>I$25*$J$1*Donanım!I28</f>
        <v>0</v>
      </c>
      <c r="N30">
        <f>Donanım!F28</f>
        <v>0</v>
      </c>
      <c r="O30">
        <f>Donanım!G28</f>
        <v>1</v>
      </c>
      <c r="P30">
        <f>Donanım!H28</f>
        <v>0</v>
      </c>
      <c r="Q30">
        <f>Donanım!I28</f>
        <v>0</v>
      </c>
    </row>
    <row r="31" spans="1:22" x14ac:dyDescent="0.25">
      <c r="A31" t="s">
        <v>76</v>
      </c>
      <c r="B31" t="s">
        <v>106</v>
      </c>
      <c r="C31" t="s">
        <v>102</v>
      </c>
      <c r="E31" t="s">
        <v>103</v>
      </c>
      <c r="I31" s="4">
        <v>1500</v>
      </c>
      <c r="J31" s="1">
        <f>F$31*$J$1*Donanım!F29</f>
        <v>0</v>
      </c>
      <c r="K31" s="1">
        <f>G$31*$J$1*Donanım!G29</f>
        <v>0</v>
      </c>
      <c r="L31" s="1">
        <f>H$31*$J$1*Donanım!H29</f>
        <v>0</v>
      </c>
      <c r="M31" s="1">
        <f>I$31*$J$1*Donanım!I29</f>
        <v>270</v>
      </c>
      <c r="N31">
        <f>Donanım!F29</f>
        <v>0</v>
      </c>
      <c r="O31">
        <f>Donanım!G29</f>
        <v>0</v>
      </c>
      <c r="P31">
        <f>Donanım!H29</f>
        <v>0</v>
      </c>
      <c r="Q31">
        <f>Donanım!I29</f>
        <v>6</v>
      </c>
      <c r="R31">
        <v>6</v>
      </c>
      <c r="U31">
        <v>3</v>
      </c>
      <c r="V31">
        <v>7</v>
      </c>
    </row>
    <row r="32" spans="1:22" x14ac:dyDescent="0.25">
      <c r="A32" t="s">
        <v>76</v>
      </c>
      <c r="B32" t="s">
        <v>106</v>
      </c>
      <c r="C32" t="s">
        <v>22</v>
      </c>
      <c r="D32" t="s">
        <v>91</v>
      </c>
      <c r="G32" s="1">
        <v>4500</v>
      </c>
      <c r="H32" s="1">
        <v>7000</v>
      </c>
      <c r="J32" s="1">
        <f>F$32*$J$1*Donanım!F30</f>
        <v>0</v>
      </c>
      <c r="K32" s="1">
        <f>G$32*$J$1*Donanım!G30</f>
        <v>135</v>
      </c>
      <c r="L32" s="1">
        <f>H$32*$J$1*Donanım!H30</f>
        <v>210</v>
      </c>
      <c r="M32" s="1">
        <f>I$32*$J$1*Donanım!I30</f>
        <v>0</v>
      </c>
      <c r="N32">
        <f>Donanım!F30</f>
        <v>1</v>
      </c>
      <c r="O32">
        <f>Donanım!G30</f>
        <v>1</v>
      </c>
      <c r="P32">
        <f>Donanım!H30</f>
        <v>1</v>
      </c>
      <c r="Q32">
        <f>Donanım!I30</f>
        <v>0</v>
      </c>
      <c r="T32">
        <v>1</v>
      </c>
    </row>
    <row r="33" spans="1:22" x14ac:dyDescent="0.25">
      <c r="A33" t="s">
        <v>76</v>
      </c>
      <c r="B33" t="s">
        <v>106</v>
      </c>
      <c r="C33" t="s">
        <v>23</v>
      </c>
      <c r="D33" t="s">
        <v>91</v>
      </c>
      <c r="J33" s="1">
        <f>F$32*$J$1*Donanım!F31</f>
        <v>0</v>
      </c>
      <c r="K33" s="1">
        <f>G$32*$J$1*Donanım!G31</f>
        <v>135</v>
      </c>
      <c r="L33" s="1">
        <f>H$32*$J$1*Donanım!H31</f>
        <v>210</v>
      </c>
      <c r="M33" s="1">
        <f>I$32*$J$1*Donanım!I31</f>
        <v>0</v>
      </c>
      <c r="N33">
        <f>Donanım!F31</f>
        <v>0</v>
      </c>
      <c r="O33">
        <f>Donanım!G31</f>
        <v>1</v>
      </c>
      <c r="P33">
        <f>Donanım!H31</f>
        <v>1</v>
      </c>
      <c r="Q33">
        <f>Donanım!I31</f>
        <v>0</v>
      </c>
      <c r="T33">
        <v>1</v>
      </c>
    </row>
    <row r="34" spans="1:22" x14ac:dyDescent="0.25">
      <c r="A34" t="s">
        <v>76</v>
      </c>
      <c r="B34" t="s">
        <v>106</v>
      </c>
      <c r="C34" t="s">
        <v>92</v>
      </c>
      <c r="D34" t="s">
        <v>91</v>
      </c>
      <c r="H34" s="1">
        <v>7000</v>
      </c>
      <c r="J34" s="1">
        <f>F$34*$J$1*Donanım!F32</f>
        <v>0</v>
      </c>
      <c r="K34" s="1">
        <f>G$34*$J$1*Donanım!G32</f>
        <v>0</v>
      </c>
      <c r="L34" s="1">
        <f>H$34*$J$1*Donanım!H32</f>
        <v>210</v>
      </c>
      <c r="M34" s="1">
        <f>I$34*$J$1*Donanım!I32</f>
        <v>0</v>
      </c>
      <c r="N34">
        <f>Donanım!F32</f>
        <v>0</v>
      </c>
      <c r="O34">
        <f>Donanım!G32</f>
        <v>0</v>
      </c>
      <c r="P34">
        <f>Donanım!H32</f>
        <v>1</v>
      </c>
      <c r="Q34">
        <f>Donanım!I32</f>
        <v>0</v>
      </c>
    </row>
    <row r="35" spans="1:22" x14ac:dyDescent="0.25">
      <c r="A35" t="s">
        <v>76</v>
      </c>
      <c r="B35" t="s">
        <v>105</v>
      </c>
      <c r="C35" t="s">
        <v>93</v>
      </c>
      <c r="I35" s="1">
        <v>1500</v>
      </c>
      <c r="J35" s="1">
        <f>F$35*$J$1*Donanım!F33</f>
        <v>0</v>
      </c>
      <c r="K35" s="1">
        <f>G$35*$J$1*Donanım!G33</f>
        <v>0</v>
      </c>
      <c r="L35" s="1">
        <f>H$35*$J$1*Donanım!H33</f>
        <v>0</v>
      </c>
      <c r="M35" s="1">
        <f>I$35*$J$1*Donanım!I33</f>
        <v>45</v>
      </c>
      <c r="N35">
        <f>Donanım!F33</f>
        <v>0</v>
      </c>
      <c r="O35">
        <f>Donanım!G33</f>
        <v>0</v>
      </c>
      <c r="P35">
        <f>Donanım!H33</f>
        <v>0</v>
      </c>
      <c r="Q35">
        <f>Donanım!I33</f>
        <v>1</v>
      </c>
      <c r="R35">
        <v>1</v>
      </c>
      <c r="V35">
        <v>1</v>
      </c>
    </row>
    <row r="36" spans="1:22" x14ac:dyDescent="0.25">
      <c r="A36" t="s">
        <v>76</v>
      </c>
      <c r="B36" t="s">
        <v>105</v>
      </c>
      <c r="C36" t="s">
        <v>94</v>
      </c>
      <c r="D36" t="s">
        <v>127</v>
      </c>
      <c r="J36" s="1">
        <f>F$32*$J$1*Donanım!F34</f>
        <v>0</v>
      </c>
      <c r="K36" s="1">
        <f>G$32*$J$1*Donanım!G34</f>
        <v>135</v>
      </c>
      <c r="L36" s="1">
        <f>H$32*$J$1*Donanım!H34</f>
        <v>210</v>
      </c>
      <c r="M36" s="1">
        <f>I$32*$J$1*Donanım!I34</f>
        <v>0</v>
      </c>
      <c r="N36">
        <f>Donanım!F34</f>
        <v>0</v>
      </c>
      <c r="O36">
        <f>Donanım!G34</f>
        <v>1</v>
      </c>
      <c r="P36">
        <f>Donanım!H34</f>
        <v>1</v>
      </c>
      <c r="Q36">
        <f>Donanım!I34</f>
        <v>0</v>
      </c>
    </row>
    <row r="37" spans="1:22" x14ac:dyDescent="0.25">
      <c r="A37" t="s">
        <v>104</v>
      </c>
      <c r="B37" t="s">
        <v>107</v>
      </c>
      <c r="C37" t="s">
        <v>28</v>
      </c>
      <c r="E37" t="s">
        <v>101</v>
      </c>
      <c r="G37" s="1">
        <v>4500</v>
      </c>
      <c r="I37" s="4"/>
      <c r="J37" s="1">
        <f>F$37*$J$1*Donanım!F35</f>
        <v>0</v>
      </c>
      <c r="K37" s="1">
        <f>G$37*$J$1*Donanım!G35</f>
        <v>405</v>
      </c>
      <c r="L37" s="1">
        <f>H$37*$J$1*Donanım!H35</f>
        <v>0</v>
      </c>
      <c r="M37" s="1">
        <f>I$37*$J$1*Donanım!I35</f>
        <v>0</v>
      </c>
      <c r="N37">
        <f>Donanım!F35</f>
        <v>0</v>
      </c>
      <c r="O37">
        <f>Donanım!G35</f>
        <v>3</v>
      </c>
      <c r="P37">
        <f>Donanım!H35</f>
        <v>0</v>
      </c>
      <c r="Q37">
        <f>Donanım!I35</f>
        <v>0</v>
      </c>
      <c r="U37">
        <v>1</v>
      </c>
      <c r="V37">
        <v>1</v>
      </c>
    </row>
    <row r="38" spans="1:22" x14ac:dyDescent="0.25">
      <c r="A38" t="s">
        <v>104</v>
      </c>
      <c r="B38" t="s">
        <v>108</v>
      </c>
      <c r="C38" t="s">
        <v>27</v>
      </c>
      <c r="E38" t="s">
        <v>84</v>
      </c>
      <c r="J38" s="1">
        <f>F$37*$J$1*Donanım!F36</f>
        <v>0</v>
      </c>
      <c r="K38" s="1">
        <f>G$37*$J$1*Donanım!G36</f>
        <v>135</v>
      </c>
      <c r="L38" s="1">
        <f>H$37*$J$1*Donanım!H36</f>
        <v>0</v>
      </c>
      <c r="M38" s="1">
        <f>I$37*$J$1*Donanım!I36</f>
        <v>0</v>
      </c>
      <c r="N38">
        <f>Donanım!F36</f>
        <v>0</v>
      </c>
      <c r="O38">
        <f>Donanım!G36</f>
        <v>1</v>
      </c>
      <c r="P38">
        <f>Donanım!H36</f>
        <v>0</v>
      </c>
      <c r="Q38">
        <f>Donanım!I36</f>
        <v>0</v>
      </c>
      <c r="U38">
        <v>1</v>
      </c>
      <c r="V38">
        <v>1</v>
      </c>
    </row>
    <row r="39" spans="1:22" x14ac:dyDescent="0.25">
      <c r="A39" t="s">
        <v>109</v>
      </c>
      <c r="B39" t="s">
        <v>110</v>
      </c>
      <c r="C39" t="s">
        <v>111</v>
      </c>
      <c r="E39" t="s">
        <v>112</v>
      </c>
      <c r="G39" s="1">
        <v>4500</v>
      </c>
      <c r="J39" s="1">
        <f>F$39*$J$1*Donanım!F37</f>
        <v>0</v>
      </c>
      <c r="K39" s="1">
        <f>G$39*$J$1*Donanım!G37</f>
        <v>540</v>
      </c>
      <c r="L39" s="1">
        <f>H$39*$J$1*Donanım!H37</f>
        <v>0</v>
      </c>
      <c r="M39" s="1">
        <f>I$39*$J$1*Donanım!I37</f>
        <v>0</v>
      </c>
      <c r="N39">
        <f>Donanım!F37</f>
        <v>0</v>
      </c>
      <c r="O39">
        <f>Donanım!G37</f>
        <v>4</v>
      </c>
      <c r="P39">
        <f>Donanım!H37</f>
        <v>0</v>
      </c>
      <c r="Q39">
        <f>Donanım!I37</f>
        <v>2</v>
      </c>
      <c r="S39">
        <v>1</v>
      </c>
      <c r="U39">
        <v>1</v>
      </c>
      <c r="V39">
        <v>1</v>
      </c>
    </row>
    <row r="40" spans="1:22" x14ac:dyDescent="0.25">
      <c r="A40" t="s">
        <v>113</v>
      </c>
      <c r="B40" t="s">
        <v>54</v>
      </c>
      <c r="C40" t="s">
        <v>114</v>
      </c>
      <c r="E40" t="s">
        <v>103</v>
      </c>
      <c r="F40" s="1">
        <v>15000</v>
      </c>
      <c r="J40" s="1">
        <f>F$40*$J$1*Donanım!F38</f>
        <v>450</v>
      </c>
      <c r="K40" s="1">
        <f>G$40*$J$1*Donanım!G38</f>
        <v>0</v>
      </c>
      <c r="L40" s="1">
        <f>H$40*$J$1*Donanım!H38</f>
        <v>0</v>
      </c>
      <c r="M40" s="1">
        <f>I$40*$J$1*Donanım!I38</f>
        <v>0</v>
      </c>
      <c r="N40">
        <f>Donanım!F38</f>
        <v>1</v>
      </c>
      <c r="O40">
        <f>Donanım!G38</f>
        <v>0</v>
      </c>
      <c r="P40">
        <f>Donanım!H38</f>
        <v>0</v>
      </c>
      <c r="Q40">
        <f>Donanım!I38</f>
        <v>0</v>
      </c>
      <c r="S40">
        <v>1</v>
      </c>
    </row>
    <row r="41" spans="1:22" x14ac:dyDescent="0.25">
      <c r="A41" t="s">
        <v>115</v>
      </c>
      <c r="B41" t="s">
        <v>118</v>
      </c>
      <c r="C41" t="s">
        <v>119</v>
      </c>
      <c r="G41" s="1">
        <v>4500</v>
      </c>
      <c r="H41" s="1">
        <v>7000</v>
      </c>
      <c r="I41" s="1">
        <v>1500</v>
      </c>
      <c r="J41" s="1">
        <f>F$41*$J$1*Donanım!F39</f>
        <v>0</v>
      </c>
      <c r="K41" s="1">
        <f>G$41*$J$1*Donanım!G39</f>
        <v>135</v>
      </c>
      <c r="L41" s="1">
        <f>H$41*$J$1*Donanım!H39</f>
        <v>0</v>
      </c>
      <c r="M41" s="1">
        <f>I$41*$J$1*Donanım!I39</f>
        <v>45</v>
      </c>
      <c r="N41">
        <f>Donanım!F39</f>
        <v>0</v>
      </c>
      <c r="O41">
        <f>Donanım!G39</f>
        <v>1</v>
      </c>
      <c r="P41">
        <f>Donanım!H39</f>
        <v>0</v>
      </c>
      <c r="Q41">
        <f>Donanım!I39</f>
        <v>1</v>
      </c>
      <c r="S41">
        <v>1</v>
      </c>
    </row>
    <row r="42" spans="1:22" x14ac:dyDescent="0.25">
      <c r="A42" t="s">
        <v>117</v>
      </c>
      <c r="B42" t="s">
        <v>116</v>
      </c>
      <c r="C42" t="s">
        <v>120</v>
      </c>
      <c r="E42" t="s">
        <v>112</v>
      </c>
      <c r="J42" s="1">
        <f>F$41*$J$1*Donanım!F40</f>
        <v>0</v>
      </c>
      <c r="K42" s="1">
        <f>G$41*$J$1*Donanım!G40</f>
        <v>135</v>
      </c>
      <c r="L42" s="1">
        <f>H$41*$J$1*Donanım!H40</f>
        <v>210</v>
      </c>
      <c r="M42" s="1">
        <f>I$41*$J$1*Donanım!I40</f>
        <v>0</v>
      </c>
      <c r="N42">
        <f>Donanım!F40</f>
        <v>0</v>
      </c>
      <c r="O42">
        <f>Donanım!G40</f>
        <v>1</v>
      </c>
      <c r="P42">
        <f>Donanım!H40</f>
        <v>1</v>
      </c>
      <c r="Q42">
        <f>Donanım!I40</f>
        <v>0</v>
      </c>
    </row>
    <row r="43" spans="1:22" x14ac:dyDescent="0.25">
      <c r="A43" t="s">
        <v>115</v>
      </c>
      <c r="B43" t="s">
        <v>116</v>
      </c>
      <c r="C43" t="s">
        <v>120</v>
      </c>
      <c r="D43" t="s">
        <v>127</v>
      </c>
      <c r="J43" s="1">
        <f>F$41*$J$1*Donanım!F41</f>
        <v>0</v>
      </c>
      <c r="K43" s="1">
        <f>G$41*$J$1*Donanım!G41</f>
        <v>0</v>
      </c>
      <c r="L43" s="1">
        <f>H$41*$J$1*Donanım!H41</f>
        <v>210</v>
      </c>
      <c r="M43" s="1">
        <f>I$41*$J$1*Donanım!I41</f>
        <v>0</v>
      </c>
      <c r="N43">
        <f>Donanım!F41</f>
        <v>0</v>
      </c>
      <c r="O43">
        <f>Donanım!G41</f>
        <v>0</v>
      </c>
      <c r="P43">
        <f>Donanım!H41</f>
        <v>1</v>
      </c>
      <c r="Q43">
        <f>Donanım!I41</f>
        <v>0</v>
      </c>
    </row>
    <row r="44" spans="1:22" x14ac:dyDescent="0.25">
      <c r="A44" t="s">
        <v>121</v>
      </c>
      <c r="B44" t="s">
        <v>116</v>
      </c>
      <c r="C44" t="s">
        <v>128</v>
      </c>
      <c r="D44" t="s">
        <v>127</v>
      </c>
      <c r="E44" t="s">
        <v>123</v>
      </c>
      <c r="H44" s="1">
        <v>7000</v>
      </c>
      <c r="J44" s="1">
        <f>F$44*$J$1*Donanım!F42</f>
        <v>0</v>
      </c>
      <c r="K44" s="1">
        <f>G$44*$J$1*Donanım!G42</f>
        <v>0</v>
      </c>
      <c r="L44" s="1">
        <f>H$44*$J$1*Donanım!H42</f>
        <v>210</v>
      </c>
      <c r="M44" s="1">
        <f>I$44*$J$1*Donanım!I42</f>
        <v>0</v>
      </c>
      <c r="N44">
        <f>Donanım!F42</f>
        <v>0</v>
      </c>
      <c r="O44">
        <f>Donanım!G42</f>
        <v>0</v>
      </c>
      <c r="P44">
        <f>Donanım!H42</f>
        <v>1</v>
      </c>
      <c r="Q44">
        <f>Donanım!I42</f>
        <v>0</v>
      </c>
    </row>
    <row r="45" spans="1:22" x14ac:dyDescent="0.25">
      <c r="A45" t="s">
        <v>118</v>
      </c>
      <c r="B45" t="s">
        <v>124</v>
      </c>
      <c r="C45" t="s">
        <v>126</v>
      </c>
      <c r="I45" s="1">
        <v>1500</v>
      </c>
      <c r="J45" s="1">
        <f>F$45*$J$1*Donanım!F43</f>
        <v>0</v>
      </c>
      <c r="K45" s="1">
        <f>G$45*$J$1*Donanım!G43</f>
        <v>0</v>
      </c>
      <c r="L45" s="1">
        <f>H$45*$J$1*Donanım!H43</f>
        <v>0</v>
      </c>
      <c r="M45" s="1">
        <f>I$45*$J$1*Donanım!I43</f>
        <v>45</v>
      </c>
      <c r="N45">
        <f>Donanım!F43</f>
        <v>0</v>
      </c>
      <c r="O45">
        <f>Donanım!G43</f>
        <v>0</v>
      </c>
      <c r="P45">
        <f>Donanım!H43</f>
        <v>0</v>
      </c>
      <c r="Q45">
        <f>Donanım!I43</f>
        <v>1</v>
      </c>
      <c r="S45">
        <v>1</v>
      </c>
      <c r="U45">
        <v>1</v>
      </c>
      <c r="V45">
        <v>3</v>
      </c>
    </row>
    <row r="46" spans="1:22" x14ac:dyDescent="0.25">
      <c r="A46" t="s">
        <v>118</v>
      </c>
      <c r="B46" t="s">
        <v>125</v>
      </c>
      <c r="C46" t="s">
        <v>122</v>
      </c>
      <c r="D46" t="s">
        <v>127</v>
      </c>
      <c r="G46" s="1">
        <v>4500</v>
      </c>
      <c r="H46" s="1">
        <v>7000</v>
      </c>
      <c r="J46" s="1">
        <f>F$46*$J$1*Donanım!F44</f>
        <v>0</v>
      </c>
      <c r="K46" s="1">
        <f>G$46*$J$1*Donanım!G44</f>
        <v>135</v>
      </c>
      <c r="L46" s="1">
        <f>H$46*$J$1*Donanım!H44</f>
        <v>210</v>
      </c>
      <c r="M46" s="1">
        <f>I$46*$J$1*Donanım!I44</f>
        <v>0</v>
      </c>
      <c r="N46">
        <f>Donanım!F44</f>
        <v>0</v>
      </c>
      <c r="O46">
        <f>Donanım!G44</f>
        <v>1</v>
      </c>
      <c r="P46">
        <f>Donanım!H44</f>
        <v>1</v>
      </c>
      <c r="Q46">
        <f>Donanım!I44</f>
        <v>0</v>
      </c>
    </row>
    <row r="47" spans="1:22" x14ac:dyDescent="0.25">
      <c r="A47" t="s">
        <v>138</v>
      </c>
      <c r="C47" t="s">
        <v>114</v>
      </c>
      <c r="D47" t="s">
        <v>139</v>
      </c>
      <c r="F47" s="1">
        <v>2500</v>
      </c>
      <c r="I47" s="1">
        <v>1500</v>
      </c>
      <c r="J47" s="1">
        <f>F$47*$J$1*Donanım!F45</f>
        <v>75</v>
      </c>
      <c r="K47" s="1">
        <f>G$47*$J$1*Donanım!G45</f>
        <v>0</v>
      </c>
      <c r="L47" s="1">
        <f>H$47*$J$1*Donanım!H45</f>
        <v>0</v>
      </c>
      <c r="M47" s="1">
        <f>I$47*$J$1*Donanım!I45</f>
        <v>45</v>
      </c>
      <c r="N47">
        <f>Donanım!F45</f>
        <v>1</v>
      </c>
      <c r="O47">
        <f>Donanım!G45</f>
        <v>0</v>
      </c>
      <c r="P47">
        <f>Donanım!H45</f>
        <v>0</v>
      </c>
      <c r="Q47">
        <f>Donanım!I45</f>
        <v>1</v>
      </c>
      <c r="S47">
        <v>1</v>
      </c>
    </row>
    <row r="48" spans="1:22" x14ac:dyDescent="0.25">
      <c r="A48" t="s">
        <v>129</v>
      </c>
      <c r="B48" t="s">
        <v>130</v>
      </c>
      <c r="H48" s="1">
        <v>7000</v>
      </c>
      <c r="J48" s="1">
        <f>F$48*$J$1*Donanım!F46</f>
        <v>0</v>
      </c>
      <c r="K48" s="1">
        <f>G$48*$J$1*Donanım!G46</f>
        <v>0</v>
      </c>
      <c r="L48" s="1">
        <f>H$48*$J$1*Donanım!H46</f>
        <v>210</v>
      </c>
      <c r="M48" s="1">
        <f>I$48*$J$1*Donanım!I46</f>
        <v>0</v>
      </c>
      <c r="N48">
        <f>Donanım!F46</f>
        <v>0</v>
      </c>
      <c r="O48">
        <f>Donanım!G46</f>
        <v>0</v>
      </c>
      <c r="P48">
        <f>Donanım!H46</f>
        <v>1</v>
      </c>
      <c r="Q48">
        <f>Donanım!I46</f>
        <v>0</v>
      </c>
    </row>
    <row r="49" spans="1:19" x14ac:dyDescent="0.25">
      <c r="A49" t="s">
        <v>129</v>
      </c>
      <c r="B49" t="s">
        <v>131</v>
      </c>
      <c r="H49" s="1">
        <v>7000</v>
      </c>
      <c r="J49" s="1">
        <f>F$49*$J$1*Donanım!F47</f>
        <v>0</v>
      </c>
      <c r="K49" s="1">
        <f>G$49*$J$1*Donanım!G47</f>
        <v>0</v>
      </c>
      <c r="L49" s="1">
        <f>H$49*$J$1*Donanım!H47</f>
        <v>210</v>
      </c>
      <c r="M49" s="1">
        <f>I$49*$J$1*Donanım!I47</f>
        <v>0</v>
      </c>
      <c r="N49">
        <f>Donanım!F47</f>
        <v>0</v>
      </c>
      <c r="O49">
        <f>Donanım!G47</f>
        <v>0</v>
      </c>
      <c r="P49">
        <f>Donanım!H47</f>
        <v>1</v>
      </c>
      <c r="Q49">
        <f>Donanım!I47</f>
        <v>0</v>
      </c>
    </row>
    <row r="50" spans="1:19" x14ac:dyDescent="0.25">
      <c r="A50" t="s">
        <v>129</v>
      </c>
      <c r="B50" t="s">
        <v>118</v>
      </c>
      <c r="C50" t="s">
        <v>132</v>
      </c>
      <c r="D50" t="s">
        <v>149</v>
      </c>
      <c r="I50" s="1">
        <v>1500</v>
      </c>
      <c r="J50" s="1">
        <f>F$50*$J$1*Donanım!F48</f>
        <v>0</v>
      </c>
      <c r="K50" s="1">
        <f>G$50*$J$1*Donanım!G48</f>
        <v>0</v>
      </c>
      <c r="L50" s="1">
        <f>H$50*$J$1*Donanım!H48</f>
        <v>0</v>
      </c>
      <c r="M50" s="1">
        <f>I$50*$J$1*Donanım!I48</f>
        <v>45</v>
      </c>
      <c r="N50">
        <f>Donanım!F48</f>
        <v>0</v>
      </c>
      <c r="O50">
        <f>Donanım!G48</f>
        <v>0</v>
      </c>
      <c r="P50">
        <f>Donanım!H48</f>
        <v>0</v>
      </c>
      <c r="Q50">
        <f>Donanım!I48</f>
        <v>1</v>
      </c>
    </row>
    <row r="51" spans="1:19" x14ac:dyDescent="0.25">
      <c r="A51" t="s">
        <v>129</v>
      </c>
      <c r="B51" t="s">
        <v>118</v>
      </c>
      <c r="C51" t="s">
        <v>133</v>
      </c>
      <c r="D51" t="s">
        <v>139</v>
      </c>
      <c r="F51" s="1">
        <v>2500</v>
      </c>
      <c r="J51" s="1">
        <f>F$51*$J$1*Donanım!F49</f>
        <v>75</v>
      </c>
      <c r="K51" s="1">
        <f>G$51*$J$1*Donanım!G49</f>
        <v>0</v>
      </c>
      <c r="L51" s="1">
        <f>H$51*$J$1*Donanım!H49</f>
        <v>0</v>
      </c>
      <c r="M51" s="1">
        <f>I$51*$J$1*Donanım!I49</f>
        <v>0</v>
      </c>
      <c r="N51">
        <f>Donanım!F49</f>
        <v>1</v>
      </c>
      <c r="O51">
        <f>Donanım!G49</f>
        <v>0</v>
      </c>
      <c r="P51">
        <f>Donanım!H49</f>
        <v>0</v>
      </c>
      <c r="Q51">
        <f>Donanım!I49</f>
        <v>0</v>
      </c>
    </row>
    <row r="52" spans="1:19" x14ac:dyDescent="0.25">
      <c r="A52" t="s">
        <v>25</v>
      </c>
      <c r="B52" t="s">
        <v>134</v>
      </c>
      <c r="C52" t="s">
        <v>135</v>
      </c>
      <c r="D52" t="s">
        <v>139</v>
      </c>
      <c r="E52" t="s">
        <v>144</v>
      </c>
      <c r="F52" s="1">
        <v>15000</v>
      </c>
      <c r="G52" s="1">
        <v>4500</v>
      </c>
      <c r="H52" s="1">
        <v>10000</v>
      </c>
      <c r="J52" s="1">
        <f>F$52*$J$1*Donanım!F50</f>
        <v>1800</v>
      </c>
      <c r="K52" s="1">
        <f>G$52*$J$1*Donanım!G50</f>
        <v>0</v>
      </c>
      <c r="L52" s="1">
        <f>H$52*$J$1*Donanım!H50</f>
        <v>0</v>
      </c>
      <c r="M52" s="1">
        <f>I$52*$J$1*Donanım!I50</f>
        <v>0</v>
      </c>
      <c r="N52">
        <f>Donanım!F50</f>
        <v>4</v>
      </c>
      <c r="O52">
        <f>Donanım!G50</f>
        <v>0</v>
      </c>
      <c r="P52">
        <f>Donanım!H50</f>
        <v>0</v>
      </c>
      <c r="Q52">
        <f>Donanım!I50</f>
        <v>0</v>
      </c>
      <c r="S52">
        <v>4</v>
      </c>
    </row>
    <row r="53" spans="1:19" x14ac:dyDescent="0.25">
      <c r="A53" t="s">
        <v>25</v>
      </c>
      <c r="B53" t="s">
        <v>137</v>
      </c>
      <c r="C53" t="s">
        <v>146</v>
      </c>
      <c r="D53" t="s">
        <v>145</v>
      </c>
      <c r="E53" t="s">
        <v>144</v>
      </c>
      <c r="J53" s="1">
        <f>F$52*$J$1*Donanım!F51</f>
        <v>0</v>
      </c>
      <c r="K53" s="1">
        <f>G$52*$J$1*Donanım!G51</f>
        <v>0</v>
      </c>
      <c r="L53" s="1">
        <f>H$52*$J$1*Donanım!H51</f>
        <v>1200</v>
      </c>
      <c r="M53" s="1">
        <f>I$52*$J$1*Donanım!I51</f>
        <v>0</v>
      </c>
      <c r="N53">
        <f>Donanım!F51</f>
        <v>0</v>
      </c>
      <c r="O53">
        <f>Donanım!G51</f>
        <v>0</v>
      </c>
      <c r="P53">
        <f>Donanım!H51</f>
        <v>4</v>
      </c>
      <c r="Q53">
        <f>Donanım!I51</f>
        <v>0</v>
      </c>
    </row>
    <row r="54" spans="1:19" x14ac:dyDescent="0.25">
      <c r="A54" t="s">
        <v>25</v>
      </c>
      <c r="B54" t="s">
        <v>147</v>
      </c>
      <c r="C54" t="s">
        <v>148</v>
      </c>
      <c r="D54" t="s">
        <v>139</v>
      </c>
      <c r="E54" t="s">
        <v>151</v>
      </c>
      <c r="J54" s="1">
        <f>F$52*$J$1*Donanım!F52</f>
        <v>0</v>
      </c>
      <c r="K54" s="1">
        <f>G$52*$J$1*Donanım!G52</f>
        <v>405</v>
      </c>
      <c r="L54" s="1">
        <f>H$52*$J$1*Donanım!H52</f>
        <v>0</v>
      </c>
      <c r="M54" s="1">
        <f>I$52*$J$1*Donanım!I52</f>
        <v>0</v>
      </c>
      <c r="N54">
        <f>Donanım!F52</f>
        <v>0</v>
      </c>
      <c r="O54">
        <f>Donanım!G52</f>
        <v>3</v>
      </c>
      <c r="P54">
        <f>Donanım!H52</f>
        <v>0</v>
      </c>
      <c r="Q54">
        <f>Donanım!I52</f>
        <v>0</v>
      </c>
      <c r="S54">
        <v>3</v>
      </c>
    </row>
    <row r="55" spans="1:19" x14ac:dyDescent="0.25">
      <c r="A55" t="s">
        <v>25</v>
      </c>
      <c r="B55" t="s">
        <v>147</v>
      </c>
      <c r="C55" t="s">
        <v>148</v>
      </c>
      <c r="D55" t="s">
        <v>145</v>
      </c>
      <c r="E55" t="s">
        <v>151</v>
      </c>
      <c r="J55" s="1">
        <f>F$52*$J$1*Donanım!F53</f>
        <v>0</v>
      </c>
      <c r="K55" s="1">
        <f>G$52*$J$1*Donanım!G53</f>
        <v>0</v>
      </c>
      <c r="L55" s="1">
        <f>H$52*$J$1*Donanım!H53</f>
        <v>900</v>
      </c>
      <c r="M55" s="1">
        <f>I$52*$J$1*Donanım!I53</f>
        <v>0</v>
      </c>
      <c r="N55">
        <f>Donanım!F53</f>
        <v>0</v>
      </c>
      <c r="O55">
        <f>Donanım!G53</f>
        <v>0</v>
      </c>
      <c r="P55">
        <f>Donanım!H53</f>
        <v>3</v>
      </c>
      <c r="Q55">
        <f>Donanım!I53</f>
        <v>0</v>
      </c>
    </row>
    <row r="56" spans="1:19" x14ac:dyDescent="0.25">
      <c r="A56" t="s">
        <v>25</v>
      </c>
      <c r="B56" t="s">
        <v>147</v>
      </c>
      <c r="C56" t="s">
        <v>148</v>
      </c>
      <c r="D56" t="s">
        <v>149</v>
      </c>
      <c r="J56" s="1">
        <f>F$52*$J$1*Donanım!F54</f>
        <v>0</v>
      </c>
      <c r="K56" s="1">
        <f>G$52*$J$1*Donanım!G54</f>
        <v>0</v>
      </c>
      <c r="L56" s="1">
        <f>H$52*$J$1*Donanım!H54</f>
        <v>0</v>
      </c>
      <c r="M56" s="1">
        <f>I$52*$J$1*Donanım!I54</f>
        <v>0</v>
      </c>
      <c r="N56">
        <f>Donanım!F54</f>
        <v>0</v>
      </c>
      <c r="O56">
        <f>Donanım!G54</f>
        <v>0</v>
      </c>
      <c r="P56">
        <f>Donanım!H54</f>
        <v>0</v>
      </c>
      <c r="Q56">
        <f>Donanım!I54</f>
        <v>3</v>
      </c>
    </row>
    <row r="57" spans="1:19" x14ac:dyDescent="0.25">
      <c r="A57" t="s">
        <v>25</v>
      </c>
      <c r="B57" t="s">
        <v>27</v>
      </c>
      <c r="C57" t="s">
        <v>135</v>
      </c>
      <c r="D57" t="s">
        <v>139</v>
      </c>
      <c r="E57" t="s">
        <v>150</v>
      </c>
      <c r="J57" s="1">
        <f>F$52*$J$1*Donanım!F55</f>
        <v>450</v>
      </c>
      <c r="K57" s="1">
        <f>G$52*$J$1*Donanım!G55</f>
        <v>0</v>
      </c>
      <c r="L57" s="1">
        <f>H$52*$J$1*Donanım!H55</f>
        <v>0</v>
      </c>
      <c r="M57" s="1">
        <f>I$52*$J$1*Donanım!I55</f>
        <v>0</v>
      </c>
      <c r="N57">
        <f>Donanım!F55</f>
        <v>1</v>
      </c>
      <c r="O57">
        <f>Donanım!G55</f>
        <v>0</v>
      </c>
      <c r="P57">
        <f>Donanım!H55</f>
        <v>0</v>
      </c>
      <c r="Q57">
        <f>Donanım!I55</f>
        <v>0</v>
      </c>
      <c r="S57">
        <v>1</v>
      </c>
    </row>
    <row r="58" spans="1:19" x14ac:dyDescent="0.25">
      <c r="A58" t="s">
        <v>25</v>
      </c>
      <c r="B58" t="s">
        <v>27</v>
      </c>
      <c r="C58" t="s">
        <v>135</v>
      </c>
      <c r="D58" t="s">
        <v>145</v>
      </c>
      <c r="J58" s="1">
        <f>F$52*$J$1*Donanım!F56</f>
        <v>0</v>
      </c>
      <c r="K58" s="1">
        <f>G$52*$J$1*Donanım!G56</f>
        <v>0</v>
      </c>
      <c r="L58" s="1">
        <f>H$52*$J$1*Donanım!H56</f>
        <v>300</v>
      </c>
      <c r="M58" s="1">
        <f>I$52*$J$1*Donanım!I56</f>
        <v>0</v>
      </c>
      <c r="N58">
        <f>Donanım!F56</f>
        <v>0</v>
      </c>
      <c r="O58">
        <f>Donanım!G56</f>
        <v>0</v>
      </c>
      <c r="P58">
        <f>Donanım!H56</f>
        <v>1</v>
      </c>
      <c r="Q58">
        <f>Donanım!I56</f>
        <v>0</v>
      </c>
    </row>
    <row r="59" spans="1:19" x14ac:dyDescent="0.25">
      <c r="A59" t="s">
        <v>25</v>
      </c>
      <c r="B59" t="s">
        <v>28</v>
      </c>
      <c r="C59" t="s">
        <v>135</v>
      </c>
      <c r="D59" t="s">
        <v>139</v>
      </c>
      <c r="E59" t="s">
        <v>151</v>
      </c>
      <c r="J59" s="1">
        <f>F$52*$J$1*Donanım!F57</f>
        <v>1350</v>
      </c>
      <c r="K59" s="1">
        <f>G$52*$J$1*Donanım!G57</f>
        <v>0</v>
      </c>
      <c r="L59" s="1">
        <f>H$52*$J$1*Donanım!H57</f>
        <v>0</v>
      </c>
      <c r="M59" s="1">
        <f>I$52*$J$1*Donanım!I57</f>
        <v>0</v>
      </c>
      <c r="N59">
        <f>Donanım!F57</f>
        <v>3</v>
      </c>
      <c r="O59">
        <f>Donanım!G57</f>
        <v>0</v>
      </c>
      <c r="P59">
        <f>Donanım!H57</f>
        <v>0</v>
      </c>
      <c r="Q59">
        <f>Donanım!I57</f>
        <v>0</v>
      </c>
      <c r="S59">
        <v>2</v>
      </c>
    </row>
    <row r="60" spans="1:19" x14ac:dyDescent="0.25">
      <c r="A60" t="s">
        <v>25</v>
      </c>
      <c r="B60" t="s">
        <v>28</v>
      </c>
      <c r="C60" t="s">
        <v>135</v>
      </c>
      <c r="D60" t="s">
        <v>145</v>
      </c>
      <c r="E60" t="s">
        <v>151</v>
      </c>
      <c r="J60" s="1">
        <f>F$52*$J$1*Donanım!F58</f>
        <v>0</v>
      </c>
      <c r="K60" s="1">
        <f>G$52*$J$1*Donanım!G58</f>
        <v>405</v>
      </c>
      <c r="L60" s="1">
        <f>H$52*$J$1*Donanım!H58</f>
        <v>900</v>
      </c>
      <c r="M60" s="1">
        <f>I$52*$J$1*Donanım!I58</f>
        <v>0</v>
      </c>
      <c r="N60">
        <f>Donanım!F58</f>
        <v>0</v>
      </c>
      <c r="O60">
        <f>Donanım!G58</f>
        <v>3</v>
      </c>
      <c r="P60">
        <f>Donanım!H58</f>
        <v>3</v>
      </c>
      <c r="Q60">
        <f>Donanım!I58</f>
        <v>0</v>
      </c>
    </row>
    <row r="61" spans="1:19" x14ac:dyDescent="0.25">
      <c r="A61" t="s">
        <v>25</v>
      </c>
      <c r="B61" t="s">
        <v>152</v>
      </c>
      <c r="C61" t="s">
        <v>153</v>
      </c>
      <c r="D61" t="s">
        <v>136</v>
      </c>
      <c r="E61" t="s">
        <v>150</v>
      </c>
      <c r="J61" s="1">
        <f>F$52*$J$1*Donanım!F59</f>
        <v>0</v>
      </c>
      <c r="K61" s="1">
        <f>G$52*$J$1*Donanım!G59</f>
        <v>135</v>
      </c>
      <c r="L61" s="1">
        <f>H$52*$J$1*Donanım!H59</f>
        <v>300</v>
      </c>
      <c r="M61" s="1">
        <f>I$52*$J$1*Donanım!I59</f>
        <v>0</v>
      </c>
      <c r="N61">
        <f>Donanım!F59</f>
        <v>0</v>
      </c>
      <c r="O61">
        <f>Donanım!G59</f>
        <v>1</v>
      </c>
      <c r="P61">
        <f>Donanım!H59</f>
        <v>1</v>
      </c>
      <c r="Q61">
        <f>Donanım!I59</f>
        <v>0</v>
      </c>
    </row>
    <row r="62" spans="1:19" x14ac:dyDescent="0.25">
      <c r="A62" t="s">
        <v>25</v>
      </c>
      <c r="B62" t="s">
        <v>95</v>
      </c>
      <c r="C62" t="s">
        <v>95</v>
      </c>
      <c r="D62" t="s">
        <v>96</v>
      </c>
      <c r="J62" s="1">
        <f>F$52*$J$1*Donanım!F60</f>
        <v>0</v>
      </c>
      <c r="K62" s="1">
        <f>G$52*$J$1*Donanım!G60</f>
        <v>0</v>
      </c>
      <c r="L62" s="1">
        <f>H$52*$J$1*Donanım!H60</f>
        <v>0</v>
      </c>
      <c r="M62" s="1">
        <f>I$52*$J$1*Donanım!I60</f>
        <v>0</v>
      </c>
      <c r="N62">
        <f>Donanım!F60</f>
        <v>0</v>
      </c>
      <c r="O62">
        <f>Donanım!G60</f>
        <v>0</v>
      </c>
      <c r="P62">
        <f>Donanım!H60</f>
        <v>0</v>
      </c>
      <c r="Q62">
        <f>Donanım!I60</f>
        <v>0</v>
      </c>
    </row>
    <row r="63" spans="1:19" x14ac:dyDescent="0.25">
      <c r="A63" t="s">
        <v>154</v>
      </c>
      <c r="B63" t="s">
        <v>155</v>
      </c>
      <c r="C63" t="s">
        <v>156</v>
      </c>
      <c r="D63" t="s">
        <v>149</v>
      </c>
      <c r="F63" s="1">
        <v>3500</v>
      </c>
      <c r="I63" s="1">
        <v>1500</v>
      </c>
      <c r="J63" s="1">
        <f>F$8*$J$1*Donanım!F61</f>
        <v>0</v>
      </c>
      <c r="K63" s="1">
        <f>G$8*$J$1*Donanım!G61</f>
        <v>0</v>
      </c>
      <c r="L63" s="1">
        <f>H$8*$J$1*Donanım!H61</f>
        <v>0</v>
      </c>
      <c r="M63" s="1">
        <f>I$8*$J$1*Donanım!I61</f>
        <v>0</v>
      </c>
      <c r="N63">
        <f>Donanım!F61</f>
        <v>1</v>
      </c>
      <c r="O63">
        <f>Donanım!G61</f>
        <v>0</v>
      </c>
      <c r="P63">
        <f>Donanım!H61</f>
        <v>0</v>
      </c>
      <c r="Q63">
        <f>Donanım!I61</f>
        <v>3</v>
      </c>
      <c r="R63">
        <v>3</v>
      </c>
      <c r="S63">
        <v>1</v>
      </c>
    </row>
    <row r="64" spans="1:19" x14ac:dyDescent="0.25">
      <c r="A64" t="s">
        <v>129</v>
      </c>
      <c r="B64" t="s">
        <v>161</v>
      </c>
      <c r="C64" t="s">
        <v>162</v>
      </c>
      <c r="E64">
        <v>1</v>
      </c>
      <c r="J64" s="1">
        <f>F$8*$J$1*Donanım!F62</f>
        <v>0</v>
      </c>
      <c r="K64" s="1">
        <f>G$8*$J$1*Donanım!G62</f>
        <v>0</v>
      </c>
      <c r="L64" s="1">
        <f>H$8*$J$1*Donanım!H62</f>
        <v>0</v>
      </c>
      <c r="M64" s="1">
        <f>I$8*$J$1*Donanım!I62</f>
        <v>0</v>
      </c>
      <c r="N64">
        <f>Donanım!F62</f>
        <v>0</v>
      </c>
      <c r="O64">
        <f>Donanım!G62</f>
        <v>0</v>
      </c>
      <c r="P64">
        <f>Donanım!H62</f>
        <v>0</v>
      </c>
      <c r="Q64">
        <f>Donanım!I62</f>
        <v>0</v>
      </c>
    </row>
    <row r="65" spans="1:17" x14ac:dyDescent="0.25">
      <c r="A65" t="s">
        <v>129</v>
      </c>
      <c r="B65" t="s">
        <v>161</v>
      </c>
      <c r="C65" t="s">
        <v>166</v>
      </c>
      <c r="J65" s="1">
        <f>F$8*$J$1*Donanım!F63</f>
        <v>0</v>
      </c>
      <c r="K65" s="1">
        <f>G$8*$J$1*Donanım!G63</f>
        <v>0</v>
      </c>
      <c r="L65" s="1">
        <f>H$8*$J$1*Donanım!H63</f>
        <v>0</v>
      </c>
      <c r="M65" s="1">
        <f>I$8*$J$1*Donanım!I63</f>
        <v>0</v>
      </c>
      <c r="N65">
        <f>Donanım!F63</f>
        <v>0</v>
      </c>
      <c r="O65">
        <f>Donanım!G63</f>
        <v>0</v>
      </c>
      <c r="P65">
        <f>Donanım!H63</f>
        <v>0</v>
      </c>
      <c r="Q65">
        <f>Donanım!I63</f>
        <v>0</v>
      </c>
    </row>
  </sheetData>
  <mergeCells count="3">
    <mergeCell ref="F6:I6"/>
    <mergeCell ref="J6:M6"/>
    <mergeCell ref="N6:V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2" workbookViewId="0">
      <selection activeCell="D9" sqref="D9"/>
    </sheetView>
  </sheetViews>
  <sheetFormatPr defaultRowHeight="15" x14ac:dyDescent="0.25"/>
  <cols>
    <col min="1" max="1" width="7" style="1" bestFit="1" customWidth="1"/>
    <col min="2" max="2" width="32" style="1" bestFit="1" customWidth="1"/>
    <col min="3" max="3" width="5.28515625" style="2" bestFit="1" customWidth="1"/>
    <col min="4" max="4" width="10.140625" style="1" bestFit="1" customWidth="1"/>
    <col min="5" max="5" width="11.28515625" style="1" bestFit="1" customWidth="1"/>
    <col min="6" max="16384" width="9.140625" style="1"/>
  </cols>
  <sheetData>
    <row r="1" spans="1:5" hidden="1" x14ac:dyDescent="0.25"/>
    <row r="2" spans="1:5" ht="17.25" thickTop="1" thickBot="1" x14ac:dyDescent="0.3">
      <c r="B2" s="16" t="s">
        <v>186</v>
      </c>
      <c r="C2" s="17"/>
      <c r="D2" s="21"/>
      <c r="E2" s="18">
        <f>SUM(E4:E9)</f>
        <v>225500</v>
      </c>
    </row>
    <row r="3" spans="1:5" ht="15.75" thickTop="1" x14ac:dyDescent="0.25">
      <c r="C3" s="2" t="s">
        <v>14</v>
      </c>
      <c r="D3" s="1" t="s">
        <v>178</v>
      </c>
      <c r="E3" s="1" t="s">
        <v>179</v>
      </c>
    </row>
    <row r="4" spans="1:5" x14ac:dyDescent="0.25">
      <c r="A4" s="1" t="s">
        <v>161</v>
      </c>
      <c r="B4" s="1" t="s">
        <v>162</v>
      </c>
      <c r="C4" s="2">
        <v>1</v>
      </c>
      <c r="D4" s="1">
        <v>10000</v>
      </c>
      <c r="E4" s="1">
        <f t="shared" ref="E4:E9" si="0">C4*D4</f>
        <v>10000</v>
      </c>
    </row>
    <row r="5" spans="1:5" x14ac:dyDescent="0.25">
      <c r="A5" s="1" t="s">
        <v>161</v>
      </c>
      <c r="B5" s="1" t="s">
        <v>166</v>
      </c>
      <c r="C5" s="2">
        <v>1</v>
      </c>
      <c r="D5" s="1">
        <v>1000</v>
      </c>
      <c r="E5" s="1">
        <f t="shared" si="0"/>
        <v>1000</v>
      </c>
    </row>
    <row r="6" spans="1:5" x14ac:dyDescent="0.25">
      <c r="A6" s="1" t="s">
        <v>161</v>
      </c>
      <c r="B6" s="1" t="s">
        <v>181</v>
      </c>
      <c r="C6" s="2">
        <v>1</v>
      </c>
      <c r="D6" s="1">
        <v>22500</v>
      </c>
      <c r="E6" s="1">
        <f t="shared" si="0"/>
        <v>22500</v>
      </c>
    </row>
    <row r="7" spans="1:5" x14ac:dyDescent="0.25">
      <c r="A7" s="1" t="s">
        <v>161</v>
      </c>
      <c r="B7" s="1" t="s">
        <v>180</v>
      </c>
      <c r="C7" s="2">
        <v>1</v>
      </c>
      <c r="D7" s="1">
        <v>15000</v>
      </c>
      <c r="E7" s="1">
        <f t="shared" si="0"/>
        <v>15000</v>
      </c>
    </row>
    <row r="8" spans="1:5" x14ac:dyDescent="0.25">
      <c r="A8" s="1" t="s">
        <v>161</v>
      </c>
      <c r="B8" s="1" t="s">
        <v>182</v>
      </c>
      <c r="C8" s="2">
        <v>30</v>
      </c>
      <c r="D8" s="1">
        <v>900</v>
      </c>
      <c r="E8" s="1">
        <f t="shared" si="0"/>
        <v>27000</v>
      </c>
    </row>
    <row r="9" spans="1:5" x14ac:dyDescent="0.25">
      <c r="A9" s="1" t="s">
        <v>161</v>
      </c>
      <c r="B9" s="1" t="s">
        <v>185</v>
      </c>
      <c r="C9" s="2">
        <v>1</v>
      </c>
      <c r="D9" s="1">
        <v>150000</v>
      </c>
      <c r="E9" s="1">
        <f t="shared" si="0"/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24.42578125" bestFit="1" customWidth="1"/>
    <col min="4" max="4" width="21.42578125" bestFit="1" customWidth="1"/>
    <col min="5" max="5" width="5.28515625" bestFit="1" customWidth="1"/>
  </cols>
  <sheetData>
    <row r="1" spans="2:5" x14ac:dyDescent="0.25">
      <c r="B1" t="s">
        <v>48</v>
      </c>
    </row>
    <row r="2" spans="2:5" x14ac:dyDescent="0.25">
      <c r="B2" t="s">
        <v>11</v>
      </c>
      <c r="C2" t="s">
        <v>12</v>
      </c>
      <c r="D2" t="s">
        <v>13</v>
      </c>
      <c r="E2" t="s">
        <v>14</v>
      </c>
    </row>
    <row r="3" spans="2:5" x14ac:dyDescent="0.25">
      <c r="B3" t="s">
        <v>0</v>
      </c>
      <c r="C3" t="s">
        <v>1</v>
      </c>
      <c r="D3" t="s">
        <v>2</v>
      </c>
      <c r="E3">
        <v>3</v>
      </c>
    </row>
    <row r="4" spans="2:5" x14ac:dyDescent="0.25">
      <c r="B4" t="s">
        <v>0</v>
      </c>
      <c r="C4" t="s">
        <v>1</v>
      </c>
      <c r="D4" t="s">
        <v>3</v>
      </c>
      <c r="E4">
        <v>1</v>
      </c>
    </row>
    <row r="5" spans="2:5" x14ac:dyDescent="0.25">
      <c r="B5" t="s">
        <v>0</v>
      </c>
      <c r="C5" t="s">
        <v>4</v>
      </c>
      <c r="D5" t="s">
        <v>5</v>
      </c>
      <c r="E5">
        <v>1</v>
      </c>
    </row>
    <row r="6" spans="2:5" x14ac:dyDescent="0.25">
      <c r="B6" t="s">
        <v>0</v>
      </c>
      <c r="C6" t="s">
        <v>4</v>
      </c>
      <c r="D6" t="s">
        <v>6</v>
      </c>
      <c r="E6">
        <v>8</v>
      </c>
    </row>
    <row r="7" spans="2:5" x14ac:dyDescent="0.25">
      <c r="B7" t="s">
        <v>0</v>
      </c>
      <c r="C7" t="s">
        <v>4</v>
      </c>
      <c r="D7" t="s">
        <v>7</v>
      </c>
      <c r="E7">
        <v>3</v>
      </c>
    </row>
    <row r="8" spans="2:5" x14ac:dyDescent="0.25">
      <c r="B8" t="s">
        <v>8</v>
      </c>
      <c r="C8" t="s">
        <v>9</v>
      </c>
      <c r="D8" t="s">
        <v>10</v>
      </c>
      <c r="E8">
        <v>12</v>
      </c>
    </row>
    <row r="9" spans="2:5" x14ac:dyDescent="0.25">
      <c r="B9" t="s">
        <v>15</v>
      </c>
      <c r="C9" t="s">
        <v>17</v>
      </c>
      <c r="D9" t="s">
        <v>16</v>
      </c>
      <c r="E9">
        <v>1</v>
      </c>
    </row>
    <row r="10" spans="2:5" x14ac:dyDescent="0.25">
      <c r="B10" t="s">
        <v>15</v>
      </c>
      <c r="C10" t="s">
        <v>17</v>
      </c>
      <c r="D10" t="s">
        <v>47</v>
      </c>
      <c r="E10">
        <v>1</v>
      </c>
    </row>
    <row r="11" spans="2:5" x14ac:dyDescent="0.25">
      <c r="B11" t="s">
        <v>15</v>
      </c>
      <c r="C11" t="s">
        <v>18</v>
      </c>
      <c r="D11" t="s">
        <v>19</v>
      </c>
      <c r="E11">
        <v>2</v>
      </c>
    </row>
    <row r="12" spans="2:5" x14ac:dyDescent="0.25">
      <c r="B12" t="s">
        <v>20</v>
      </c>
      <c r="C12" t="s">
        <v>21</v>
      </c>
      <c r="D12" t="s">
        <v>22</v>
      </c>
      <c r="E12">
        <v>3</v>
      </c>
    </row>
    <row r="13" spans="2:5" x14ac:dyDescent="0.25">
      <c r="B13" t="s">
        <v>20</v>
      </c>
      <c r="C13" t="s">
        <v>21</v>
      </c>
      <c r="D13" t="s">
        <v>23</v>
      </c>
      <c r="E13">
        <v>0</v>
      </c>
    </row>
    <row r="14" spans="2:5" x14ac:dyDescent="0.25">
      <c r="B14" t="s">
        <v>24</v>
      </c>
      <c r="C14" t="s">
        <v>25</v>
      </c>
      <c r="D14" t="s">
        <v>42</v>
      </c>
      <c r="E14">
        <v>6</v>
      </c>
    </row>
    <row r="15" spans="2:5" x14ac:dyDescent="0.25">
      <c r="B15" t="s">
        <v>24</v>
      </c>
      <c r="C15" t="s">
        <v>41</v>
      </c>
      <c r="D15" t="s">
        <v>44</v>
      </c>
    </row>
    <row r="16" spans="2:5" x14ac:dyDescent="0.25">
      <c r="B16" t="s">
        <v>24</v>
      </c>
      <c r="C16" t="s">
        <v>41</v>
      </c>
      <c r="D16" t="s">
        <v>43</v>
      </c>
    </row>
    <row r="17" spans="2:5" x14ac:dyDescent="0.25">
      <c r="B17" t="s">
        <v>24</v>
      </c>
      <c r="C17" t="s">
        <v>41</v>
      </c>
      <c r="D17" t="s">
        <v>45</v>
      </c>
    </row>
    <row r="18" spans="2:5" x14ac:dyDescent="0.25">
      <c r="B18" t="s">
        <v>24</v>
      </c>
      <c r="C18" t="s">
        <v>41</v>
      </c>
      <c r="D18" t="s">
        <v>46</v>
      </c>
    </row>
    <row r="19" spans="2:5" x14ac:dyDescent="0.25">
      <c r="B19" t="s">
        <v>26</v>
      </c>
      <c r="C19" t="s">
        <v>27</v>
      </c>
      <c r="D19" t="s">
        <v>37</v>
      </c>
    </row>
    <row r="20" spans="2:5" x14ac:dyDescent="0.25">
      <c r="B20" t="s">
        <v>26</v>
      </c>
      <c r="C20" t="s">
        <v>27</v>
      </c>
      <c r="D20" t="s">
        <v>39</v>
      </c>
    </row>
    <row r="21" spans="2:5" x14ac:dyDescent="0.25">
      <c r="B21" t="s">
        <v>26</v>
      </c>
      <c r="C21" t="s">
        <v>28</v>
      </c>
      <c r="D21" t="s">
        <v>38</v>
      </c>
    </row>
    <row r="22" spans="2:5" x14ac:dyDescent="0.25">
      <c r="B22" t="s">
        <v>26</v>
      </c>
      <c r="C22" t="s">
        <v>29</v>
      </c>
      <c r="D22" t="s">
        <v>38</v>
      </c>
    </row>
    <row r="23" spans="2:5" x14ac:dyDescent="0.25">
      <c r="B23" t="s">
        <v>26</v>
      </c>
      <c r="C23" t="s">
        <v>30</v>
      </c>
      <c r="D23" t="s">
        <v>38</v>
      </c>
    </row>
    <row r="24" spans="2:5" x14ac:dyDescent="0.25">
      <c r="B24" t="s">
        <v>31</v>
      </c>
      <c r="D24" t="s">
        <v>38</v>
      </c>
    </row>
    <row r="25" spans="2:5" x14ac:dyDescent="0.25">
      <c r="B25" t="s">
        <v>32</v>
      </c>
      <c r="C25" t="s">
        <v>33</v>
      </c>
      <c r="D25" t="s">
        <v>33</v>
      </c>
    </row>
    <row r="26" spans="2:5" x14ac:dyDescent="0.25">
      <c r="B26" t="s">
        <v>34</v>
      </c>
      <c r="C26" t="s">
        <v>35</v>
      </c>
      <c r="D26" t="s">
        <v>36</v>
      </c>
    </row>
    <row r="27" spans="2:5" x14ac:dyDescent="0.25">
      <c r="B27" t="s">
        <v>40</v>
      </c>
      <c r="C27" t="s">
        <v>49</v>
      </c>
      <c r="D27" t="s">
        <v>49</v>
      </c>
      <c r="E27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Özet Maliyet Tablosu</vt:lpstr>
      <vt:lpstr>Donanım</vt:lpstr>
      <vt:lpstr>Yazılım</vt:lpstr>
      <vt:lpstr>Sistem</vt:lpstr>
      <vt:lpstr>Draft</vt:lpstr>
    </vt:vector>
  </TitlesOfParts>
  <Company>OTOKOD A.S.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Turgut Bozkurt</dc:creator>
  <cp:keywords>Butce;Budget;Onbutce;PreBudget</cp:keywords>
  <cp:lastModifiedBy>Turgut Bozkurt</cp:lastModifiedBy>
  <dcterms:created xsi:type="dcterms:W3CDTF">2013-03-12T09:28:59Z</dcterms:created>
  <dcterms:modified xsi:type="dcterms:W3CDTF">2014-01-27T12:58:41Z</dcterms:modified>
  <cp:category>MES;OEE;TEEP</cp:category>
</cp:coreProperties>
</file>