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<sst xmlns="http://schemas.openxmlformats.org/spreadsheetml/2006/main" count="20" uniqueCount="20">
  <si>
    <t>District Name</t>
  </si>
  <si>
    <t>members</t>
  </si>
  <si>
    <t>population</t>
  </si>
  <si>
    <t>DOR_income_per_capita</t>
  </si>
  <si>
    <t>Ayer Shirley School District</t>
  </si>
  <si>
    <t>Ayer, Shirley</t>
  </si>
  <si>
    <t>Dudley-Charlton Reg</t>
  </si>
  <si>
    <t>Dudley, Charlton</t>
  </si>
  <si>
    <t>Hoosac Valley Regional</t>
  </si>
  <si>
    <t>Adams, Cheshire</t>
  </si>
  <si>
    <t>Manchester Essex Regional</t>
  </si>
  <si>
    <t>Manchester, Essex</t>
  </si>
  <si>
    <t>Martha's Vineyard</t>
  </si>
  <si>
    <t>Aquinnah, Chilmark, Edgartown, Oak Bluffs, Tisbury, West Tisbury</t>
  </si>
  <si>
    <t>Monomoy Regional School District</t>
  </si>
  <si>
    <t>Chatham, Harwich</t>
  </si>
  <si>
    <t>Quaboag Regional</t>
  </si>
  <si>
    <t>Warren, West Brookfield</t>
  </si>
  <si>
    <t>Somerset Berkley Regional School District</t>
  </si>
  <si>
    <t>Somerset, Berkley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</si>
</sst>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rgb="FF4C4C4C"/>
      <name val="&quot;Segoe UI&quot;"/>
    </font>
    <font>
      <color rgb="FF4C4C4C"/>
      <name val="Arial"/>
    </font>
  </fonts>
  <fills count="3">
    <fill>
      <patternFill patternType="none"/>
    </fill>
    <fill>
      <patternFill patternType="lightGray"/>
    </fill>
    <fill>
      <patternFill patternType="solid">
        <fgColor rgb="FFE8E8E8"/>
        <bgColor rgb="FFE8E8E8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3" xfId="0" applyAlignment="1" applyFont="1" applyNumberFormat="1">
      <alignment readingOrder="0"/>
    </xf>
    <xf borderId="0" fillId="0" fontId="2" numFmtId="0" xfId="0" applyFont="1"/>
    <xf borderId="0" fillId="2" fontId="3" numFmtId="3" xfId="0" applyAlignment="1" applyFill="1" applyFont="1" applyNumberFormat="1">
      <alignment horizontal="right" readingOrder="0"/>
    </xf>
    <xf borderId="0" fillId="0" fontId="4" numFmtId="3" xfId="0" applyAlignment="1" applyFont="1" applyNumberForma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2.25"/>
    <col customWidth="1" min="2" max="2" width="49.0"/>
    <col customWidth="1" min="4" max="4" width="20.75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2" t="s">
        <v>4</v>
      </c>
      <c r="B2" s="2" t="s">
        <v>5</v>
      </c>
      <c r="C2" s="3">
        <f>8479+7431</f>
        <v>15910</v>
      </c>
      <c r="D2" s="3">
        <f>(37292+30440)/2</f>
        <v>33866</v>
      </c>
    </row>
    <row r="3">
      <c r="A3" s="2" t="s">
        <v>6</v>
      </c>
      <c r="B3" s="2" t="s">
        <v>7</v>
      </c>
      <c r="C3" s="4">
        <f>11921+29563</f>
        <v>41484</v>
      </c>
      <c r="D3" s="3">
        <f>(29563+40881)/2</f>
        <v>35222</v>
      </c>
    </row>
    <row r="4">
      <c r="A4" s="2" t="s">
        <v>8</v>
      </c>
      <c r="B4" s="2" t="s">
        <v>9</v>
      </c>
      <c r="C4" s="5">
        <f>8166+3258</f>
        <v>11424</v>
      </c>
      <c r="D4" s="5">
        <f>(23407+30915)/2</f>
        <v>27161</v>
      </c>
    </row>
    <row r="5">
      <c r="A5" s="2" t="s">
        <v>10</v>
      </c>
      <c r="B5" s="2" t="s">
        <v>11</v>
      </c>
      <c r="C5" s="3">
        <f>3675+5395</f>
        <v>9070</v>
      </c>
      <c r="D5" s="3">
        <f>(70358+179745)/2</f>
        <v>125051.5</v>
      </c>
    </row>
    <row r="6">
      <c r="A6" s="2" t="s">
        <v>12</v>
      </c>
      <c r="B6" s="2" t="s">
        <v>13</v>
      </c>
      <c r="C6" s="2">
        <f>439+1212+5168+5341+4815+3555</f>
        <v>20530</v>
      </c>
      <c r="D6" s="3">
        <f>(29446+69931+68652+26047+21660+67702)/6</f>
        <v>47239.66667</v>
      </c>
    </row>
    <row r="7">
      <c r="A7" s="2" t="s">
        <v>14</v>
      </c>
      <c r="B7" s="2" t="s">
        <v>15</v>
      </c>
      <c r="C7" s="3">
        <f>6594+13440</f>
        <v>20034</v>
      </c>
      <c r="D7" s="3">
        <f>(70190+41696)/2</f>
        <v>55943</v>
      </c>
    </row>
    <row r="8">
      <c r="A8" s="2" t="s">
        <v>16</v>
      </c>
      <c r="B8" s="2" t="s">
        <v>17</v>
      </c>
      <c r="C8" s="6">
        <f>4975+3833</f>
        <v>8808</v>
      </c>
      <c r="D8" s="3">
        <f>(21221+36624)/2</f>
        <v>28922.5</v>
      </c>
    </row>
    <row r="9">
      <c r="A9" s="2" t="s">
        <v>18</v>
      </c>
      <c r="B9" s="2" t="s">
        <v>19</v>
      </c>
      <c r="C9" s="3">
        <f>(18303+6764)</f>
        <v>25067</v>
      </c>
      <c r="D9" s="3">
        <f>(33507+41948)/2</f>
        <v>37727.5</v>
      </c>
    </row>
  </sheetData>
  <drawing r:id="rId1"/>
</worksheet>
</file>