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ATLSTATS/SETTLEMENT REPORTS/2015/GORA - Reporter 8-4-20/"/>
    </mc:Choice>
  </mc:AlternateContent>
  <xr:revisionPtr revIDLastSave="26" documentId="8_{659F13B7-EC44-4F29-8E45-4EC9056F692B}" xr6:coauthVersionLast="36" xr6:coauthVersionMax="36" xr10:uidLastSave="{CB0C9FC1-A911-40EC-9811-BFDF53E2F14B}"/>
  <bookViews>
    <workbookView xWindow="0" yWindow="0" windowWidth="28800" windowHeight="12440" activeTab="7" xr2:uid="{00000000-000D-0000-FFFF-FFFF00000000}"/>
  </bookViews>
  <sheets>
    <sheet name="FY2015 Q1 Claim Settlements" sheetId="1" r:id="rId1"/>
    <sheet name="2015 Q1 Litigation S &amp; J Report" sheetId="5" r:id="rId2"/>
    <sheet name="Q2 Claim Settlements" sheetId="6" r:id="rId3"/>
    <sheet name="Q2 Litigation S &amp; J Report" sheetId="7" r:id="rId4"/>
    <sheet name="Q3 Claim Settlements" sheetId="8" r:id="rId5"/>
    <sheet name="Q3 Litigation S &amp; J Report" sheetId="9" r:id="rId6"/>
    <sheet name="Q4 Claim Settlements" sheetId="10" r:id="rId7"/>
    <sheet name="Q4 Litigation S &amp; J Report" sheetId="11" r:id="rId8"/>
  </sheets>
  <definedNames>
    <definedName name="_xlnm.Print_Area" localSheetId="0">'FY2015 Q1 Claim Settlements'!$A$1:$K$130</definedName>
    <definedName name="_xlnm.Print_Titles" localSheetId="1">'2015 Q1 Litigation S &amp; J Report'!$1:$1</definedName>
    <definedName name="_xlnm.Print_Titles" localSheetId="0">'FY2015 Q1 Claim Settlements'!$1:$1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1" l="1"/>
  <c r="E26" i="11"/>
  <c r="F97" i="10"/>
  <c r="F99" i="10" s="1"/>
  <c r="H96" i="10"/>
  <c r="H97" i="10" s="1"/>
  <c r="H99" i="10" s="1"/>
  <c r="G96" i="10"/>
  <c r="G97" i="10" s="1"/>
  <c r="H75" i="10"/>
  <c r="G75" i="10"/>
  <c r="H46" i="10"/>
  <c r="H47" i="10" s="1"/>
  <c r="G46" i="10"/>
  <c r="G47" i="10" s="1"/>
  <c r="H33" i="10"/>
  <c r="G33" i="10"/>
  <c r="H28" i="10"/>
  <c r="G28" i="10"/>
  <c r="F13" i="10"/>
  <c r="H12" i="10"/>
  <c r="H13" i="10" s="1"/>
  <c r="G12" i="10"/>
  <c r="G13" i="10" s="1"/>
  <c r="H9" i="10"/>
  <c r="G9" i="10"/>
  <c r="H5" i="10"/>
  <c r="G5" i="10"/>
  <c r="G99" i="10" l="1"/>
  <c r="F19" i="9" l="1"/>
  <c r="E19" i="9"/>
  <c r="F93" i="8"/>
  <c r="F95" i="8" s="1"/>
  <c r="H92" i="8"/>
  <c r="H93" i="8" s="1"/>
  <c r="G92" i="8"/>
  <c r="G93" i="8" s="1"/>
  <c r="H78" i="8"/>
  <c r="G78" i="8"/>
  <c r="H74" i="8"/>
  <c r="G74" i="8"/>
  <c r="F51" i="8"/>
  <c r="H50" i="8"/>
  <c r="G50" i="8"/>
  <c r="G51" i="8" s="1"/>
  <c r="H41" i="8"/>
  <c r="H51" i="8" s="1"/>
  <c r="G41" i="8"/>
  <c r="H30" i="8"/>
  <c r="G30" i="8"/>
  <c r="H21" i="8"/>
  <c r="G21" i="8"/>
  <c r="H13" i="8"/>
  <c r="G13" i="8"/>
  <c r="H9" i="8"/>
  <c r="G9" i="8"/>
  <c r="H5" i="8"/>
  <c r="G5" i="8"/>
  <c r="G95" i="8" l="1"/>
  <c r="H95" i="8"/>
  <c r="F16" i="7" l="1"/>
  <c r="E16" i="7"/>
  <c r="F105" i="6"/>
  <c r="F107" i="6" s="1"/>
  <c r="H104" i="6"/>
  <c r="H105" i="6" s="1"/>
  <c r="G104" i="6"/>
  <c r="G105" i="6" s="1"/>
  <c r="G107" i="6" s="1"/>
  <c r="H79" i="6"/>
  <c r="G79" i="6"/>
  <c r="H74" i="6"/>
  <c r="G74" i="6"/>
  <c r="G48" i="6"/>
  <c r="F48" i="6"/>
  <c r="H47" i="6"/>
  <c r="H48" i="6" s="1"/>
  <c r="G47" i="6"/>
  <c r="H39" i="6"/>
  <c r="G39" i="6"/>
  <c r="H25" i="6"/>
  <c r="G25" i="6"/>
  <c r="H13" i="6"/>
  <c r="G13" i="6"/>
  <c r="H8" i="6"/>
  <c r="G8" i="6"/>
  <c r="H107" i="6" l="1"/>
  <c r="F128" i="1" l="1"/>
  <c r="H127" i="1"/>
  <c r="G127" i="1"/>
  <c r="H101" i="1"/>
  <c r="G101" i="1"/>
  <c r="H96" i="1"/>
  <c r="G96" i="1"/>
  <c r="G128" i="1" s="1"/>
  <c r="H93" i="1"/>
  <c r="G93" i="1"/>
  <c r="F66" i="1"/>
  <c r="H65" i="1"/>
  <c r="H66" i="1" s="1"/>
  <c r="G65" i="1"/>
  <c r="H55" i="1"/>
  <c r="G55" i="1"/>
  <c r="H46" i="1"/>
  <c r="G46" i="1"/>
  <c r="F20" i="1"/>
  <c r="H19" i="1"/>
  <c r="G19" i="1"/>
  <c r="G20" i="1" s="1"/>
  <c r="H16" i="1"/>
  <c r="G16" i="1"/>
  <c r="H8" i="1"/>
  <c r="G8" i="1"/>
  <c r="G66" i="1" l="1"/>
  <c r="G130" i="1" s="1"/>
  <c r="H20" i="1"/>
  <c r="H130" i="1" s="1"/>
  <c r="F130" i="1"/>
  <c r="H128" i="1"/>
  <c r="E20" i="5" l="1"/>
</calcChain>
</file>

<file path=xl/sharedStrings.xml><?xml version="1.0" encoding="utf-8"?>
<sst xmlns="http://schemas.openxmlformats.org/spreadsheetml/2006/main" count="2239" uniqueCount="797">
  <si>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</si>
  <si>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</si>
  <si>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</si>
  <si>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</si>
  <si>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</si>
  <si>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</si>
  <si>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</si>
  <si>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Settled</t>
  </si>
  <si>
    <t>Fund Acct</t>
  </si>
  <si>
    <t>14L0522</t>
  </si>
  <si>
    <t>Mikhail, Nabil</t>
  </si>
  <si>
    <t>Watershed</t>
  </si>
  <si>
    <t>Vehicular Accident</t>
  </si>
  <si>
    <t>WS</t>
  </si>
  <si>
    <t>14L0450</t>
  </si>
  <si>
    <t>The Enclave at Angier</t>
  </si>
  <si>
    <t>Public Works</t>
  </si>
  <si>
    <t>GF</t>
  </si>
  <si>
    <t>14L0445</t>
  </si>
  <si>
    <t>Hicks, Jr., Walter E.</t>
  </si>
  <si>
    <t>Waste Water</t>
  </si>
  <si>
    <t>Construction Cut</t>
  </si>
  <si>
    <t>14L0444</t>
  </si>
  <si>
    <t>Barber, Christine</t>
  </si>
  <si>
    <t>Drinking Water</t>
  </si>
  <si>
    <t>14L0440</t>
  </si>
  <si>
    <t>Massey, Allene W.</t>
  </si>
  <si>
    <t>Police</t>
  </si>
  <si>
    <t>Other</t>
  </si>
  <si>
    <t>14L0429</t>
  </si>
  <si>
    <t>Finch, Jr., Fredrick L.</t>
  </si>
  <si>
    <t>14L0404</t>
  </si>
  <si>
    <t>Newburn, Susan</t>
  </si>
  <si>
    <t>Transportation</t>
  </si>
  <si>
    <t>Pothole/Street Defect</t>
  </si>
  <si>
    <t>14L0402</t>
  </si>
  <si>
    <t>Butler, Cornelia M.</t>
  </si>
  <si>
    <t>Trash/Yard Waste Removal</t>
  </si>
  <si>
    <t>14L0394</t>
  </si>
  <si>
    <t>Dunlap, Timothy</t>
  </si>
  <si>
    <t>Parks</t>
  </si>
  <si>
    <t>14L0377</t>
  </si>
  <si>
    <t>McDay, Artelia</t>
  </si>
  <si>
    <t>14L0369</t>
  </si>
  <si>
    <t>Stephens, Ivey</t>
  </si>
  <si>
    <t>14L0366</t>
  </si>
  <si>
    <t>Tucker, Mark H.</t>
  </si>
  <si>
    <t>14L0344</t>
  </si>
  <si>
    <t>Parks, Jerome</t>
  </si>
  <si>
    <t>14L0332</t>
  </si>
  <si>
    <t>Jackson, Dwight</t>
  </si>
  <si>
    <t>14L0325</t>
  </si>
  <si>
    <t>Sims, Nakia</t>
  </si>
  <si>
    <t>14L0322</t>
  </si>
  <si>
    <t>McDaniels, Andre'</t>
  </si>
  <si>
    <t>14L0317</t>
  </si>
  <si>
    <t>Hutchison, Roserlyn</t>
  </si>
  <si>
    <t>14L0287</t>
  </si>
  <si>
    <t>Dukes, Matthew</t>
  </si>
  <si>
    <t>14L0280</t>
  </si>
  <si>
    <t>Walters, Reginald</t>
  </si>
  <si>
    <t>Management</t>
  </si>
  <si>
    <t>14L0267</t>
  </si>
  <si>
    <t>Johanning, William</t>
  </si>
  <si>
    <t>Wrongful arrest</t>
  </si>
  <si>
    <t>14L0260</t>
  </si>
  <si>
    <t>Williams, Willie G.</t>
  </si>
  <si>
    <t>14L0256</t>
  </si>
  <si>
    <t>Dabney, Gregory</t>
  </si>
  <si>
    <t>14L0246</t>
  </si>
  <si>
    <t>Cannon, Joy</t>
  </si>
  <si>
    <t>14L0231</t>
  </si>
  <si>
    <t>Duffy, Kevin</t>
  </si>
  <si>
    <t>Fallen Tree/Limb</t>
  </si>
  <si>
    <t>14L0218</t>
  </si>
  <si>
    <t>Austin, Toney</t>
  </si>
  <si>
    <t>14L0216</t>
  </si>
  <si>
    <t>Salaam, Anthony</t>
  </si>
  <si>
    <t>14L0213</t>
  </si>
  <si>
    <t>Allen Leslye J.</t>
  </si>
  <si>
    <t>Sanitary Sewer Back Up</t>
  </si>
  <si>
    <t>14L0177</t>
  </si>
  <si>
    <t>Sengstacken, William</t>
  </si>
  <si>
    <t>Storm Water Flooding</t>
  </si>
  <si>
    <t>14L0168</t>
  </si>
  <si>
    <t>White, Jr., Kevin</t>
  </si>
  <si>
    <t>14L0163</t>
  </si>
  <si>
    <t>Alexander, Toniko</t>
  </si>
  <si>
    <t>14L0145</t>
  </si>
  <si>
    <t>Black, Paulette</t>
  </si>
  <si>
    <t>14L0140-A</t>
  </si>
  <si>
    <t>Dickey, Tarnecia</t>
  </si>
  <si>
    <t>14L0136-A</t>
  </si>
  <si>
    <t>Glenn, Mary B.</t>
  </si>
  <si>
    <t>14L0136</t>
  </si>
  <si>
    <t>14L0099</t>
  </si>
  <si>
    <t>Townley, Jr., Coy G.</t>
  </si>
  <si>
    <t>14L0097</t>
  </si>
  <si>
    <t>Kornegay, Ryan</t>
  </si>
  <si>
    <t>Metal Plate</t>
  </si>
  <si>
    <t>14L0082</t>
  </si>
  <si>
    <t>Anton, Jose A.</t>
  </si>
  <si>
    <t>14L0080</t>
  </si>
  <si>
    <t>Singfield, Donovan</t>
  </si>
  <si>
    <t>14L0077</t>
  </si>
  <si>
    <t>Adams, Dominic U.</t>
  </si>
  <si>
    <t>14L0056-A</t>
  </si>
  <si>
    <t>Moore, William</t>
  </si>
  <si>
    <t>14L0056</t>
  </si>
  <si>
    <t>Sims. Leisha</t>
  </si>
  <si>
    <t>14L0053</t>
  </si>
  <si>
    <t>Alvarez, Guillermo</t>
  </si>
  <si>
    <t>14L0045</t>
  </si>
  <si>
    <t>Goodwin, Jeff</t>
  </si>
  <si>
    <t>14L0039</t>
  </si>
  <si>
    <t>AT&amp;T</t>
  </si>
  <si>
    <t>14L0031</t>
  </si>
  <si>
    <t>Victoria Select Insurance Company, a/s/o Cassel, Shirley</t>
  </si>
  <si>
    <t>13L0847</t>
  </si>
  <si>
    <t>Cody, Linda H.</t>
  </si>
  <si>
    <t>13L0835-A</t>
  </si>
  <si>
    <t>Leach, Charles</t>
  </si>
  <si>
    <t>13L0822</t>
  </si>
  <si>
    <t>13L0821</t>
  </si>
  <si>
    <t>13L0818-A</t>
  </si>
  <si>
    <t>Dean, Laurence C.</t>
  </si>
  <si>
    <t>13L0818</t>
  </si>
  <si>
    <t>13L0810</t>
  </si>
  <si>
    <t>Recreation</t>
  </si>
  <si>
    <t>13L0807</t>
  </si>
  <si>
    <t>Engineer's Bookstore, Inc.</t>
  </si>
  <si>
    <t>13L0783</t>
  </si>
  <si>
    <t>Bassett, Racher</t>
  </si>
  <si>
    <t>13L0769</t>
  </si>
  <si>
    <t>Daniel, Anthony J.</t>
  </si>
  <si>
    <t>13L0759-A</t>
  </si>
  <si>
    <t>Warner, Yolanda &amp; minor child</t>
  </si>
  <si>
    <t>13L0759</t>
  </si>
  <si>
    <t>Warner, Yolanda</t>
  </si>
  <si>
    <t>13L0743</t>
  </si>
  <si>
    <t>Jackson, Jocelyn W.</t>
  </si>
  <si>
    <t>13L0740</t>
  </si>
  <si>
    <t>Lage, Pamela</t>
  </si>
  <si>
    <t>13L0728</t>
  </si>
  <si>
    <t>Foster, Vanessa</t>
  </si>
  <si>
    <t>13L0717-A</t>
  </si>
  <si>
    <t>Angellar, Richard</t>
  </si>
  <si>
    <t>13L0708</t>
  </si>
  <si>
    <t>Edgewood Condominium</t>
  </si>
  <si>
    <t>13L0689</t>
  </si>
  <si>
    <t>Ferman, Gail S.</t>
  </si>
  <si>
    <t>13L0672</t>
  </si>
  <si>
    <t>Smith, Robert A.</t>
  </si>
  <si>
    <t>13L0631-B</t>
  </si>
  <si>
    <t>Paige, Jo Ellen</t>
  </si>
  <si>
    <t>13L0609</t>
  </si>
  <si>
    <t>Russell, Dennis</t>
  </si>
  <si>
    <t>Street Resurfacing Project</t>
  </si>
  <si>
    <t>13L0580</t>
  </si>
  <si>
    <t>Dozier, Kayla</t>
  </si>
  <si>
    <t>13L0542-B</t>
  </si>
  <si>
    <t>Portis, Chaswan</t>
  </si>
  <si>
    <t>13L0540-A</t>
  </si>
  <si>
    <t>Davis, Zachcorey</t>
  </si>
  <si>
    <t>13L0480</t>
  </si>
  <si>
    <t>Brooks, Marion F.</t>
  </si>
  <si>
    <t>13L0476</t>
  </si>
  <si>
    <t>Woodall, Candace</t>
  </si>
  <si>
    <t>13L0464</t>
  </si>
  <si>
    <t>Noel, William</t>
  </si>
  <si>
    <t>13L0384</t>
  </si>
  <si>
    <t>Keel, Laura</t>
  </si>
  <si>
    <t>13L0336</t>
  </si>
  <si>
    <t>Izaguirre, William B.</t>
  </si>
  <si>
    <t>13L0334</t>
  </si>
  <si>
    <t>Ruvolo, Francesco (INS)</t>
  </si>
  <si>
    <t>13L0300</t>
  </si>
  <si>
    <t>Huynh, Phi</t>
  </si>
  <si>
    <t>13L0281-A</t>
  </si>
  <si>
    <t>Flasher, Farrah</t>
  </si>
  <si>
    <t>Water Meter Installation</t>
  </si>
  <si>
    <t>13L0021</t>
  </si>
  <si>
    <t>Jackson, Angela, on behalf of minor child, Grant, Farris</t>
  </si>
  <si>
    <t>13L0003</t>
  </si>
  <si>
    <t>Caldwell, Hartley</t>
  </si>
  <si>
    <t>12L0885</t>
  </si>
  <si>
    <t>Ferrell-Hinkle, Karissa (minor)</t>
  </si>
  <si>
    <t>12L0848</t>
  </si>
  <si>
    <t>Ferrell, Anissa</t>
  </si>
  <si>
    <t>12L0837</t>
  </si>
  <si>
    <t>Beck, Jr., John J.</t>
  </si>
  <si>
    <t>12L0825</t>
  </si>
  <si>
    <t>Hunt, Burnard</t>
  </si>
  <si>
    <t>12L0767</t>
  </si>
  <si>
    <t>Harris, Bridget T.</t>
  </si>
  <si>
    <t>12L0729</t>
  </si>
  <si>
    <t>Kwalin Hair</t>
  </si>
  <si>
    <t>12L0480</t>
  </si>
  <si>
    <t>Brown, Antionette</t>
  </si>
  <si>
    <t>12L0458</t>
  </si>
  <si>
    <t>Jackson, Angela N. on behalf of Grant, Jr., Farris M.</t>
  </si>
  <si>
    <t>12L0454</t>
  </si>
  <si>
    <t>Comcast</t>
  </si>
  <si>
    <t>Water Main Installation</t>
  </si>
  <si>
    <t>12L0438</t>
  </si>
  <si>
    <t>The Stanfield York, Co.</t>
  </si>
  <si>
    <t>12L0432</t>
  </si>
  <si>
    <t>Foster, Angela</t>
  </si>
  <si>
    <t>12L0343</t>
  </si>
  <si>
    <t>Jones, Teiana</t>
  </si>
  <si>
    <t>12L0299</t>
  </si>
  <si>
    <t>Thomas, Sherdelle</t>
  </si>
  <si>
    <t>12L0046</t>
  </si>
  <si>
    <t>Brown, Norma P.</t>
  </si>
  <si>
    <t>11L0990</t>
  </si>
  <si>
    <t>Shaw, Dimitria (INS)</t>
  </si>
  <si>
    <t>11L0925</t>
  </si>
  <si>
    <t>Aldridge, Robert</t>
  </si>
  <si>
    <t>11L0854</t>
  </si>
  <si>
    <t>McVay, Cynthia</t>
  </si>
  <si>
    <t>10L0949</t>
  </si>
  <si>
    <t>Williams, Peggy</t>
  </si>
  <si>
    <t>10L0920</t>
  </si>
  <si>
    <t>Martinello, Christian</t>
  </si>
  <si>
    <t>FIRE RESCUE</t>
  </si>
  <si>
    <t>POLICE</t>
  </si>
  <si>
    <t>PUBLIC WORKS</t>
  </si>
  <si>
    <t>Protection</t>
  </si>
  <si>
    <t>Manhole Defect</t>
  </si>
  <si>
    <t>GRAND TOTAL</t>
  </si>
  <si>
    <t>Grand Total</t>
  </si>
  <si>
    <t>Style of Case</t>
  </si>
  <si>
    <t>Courts</t>
  </si>
  <si>
    <t>Settlement Amount</t>
  </si>
  <si>
    <t>Harry Shavers v. Razia Group, Inc., et al.</t>
  </si>
  <si>
    <t>Fulton State</t>
  </si>
  <si>
    <t>John Arnold, et al. v. Raymond Bunn, et al.</t>
  </si>
  <si>
    <t>USDC - NDGA</t>
  </si>
  <si>
    <t>Kevin Wilson v. COA, et al.</t>
  </si>
  <si>
    <t>Chauncey Pope v. COA, et al.</t>
  </si>
  <si>
    <t>Jairus Mann &amp; Tyrone Aaron v. COA</t>
  </si>
  <si>
    <t>Brenton Leon Moore, et.al v. COA</t>
  </si>
  <si>
    <t>Fulton Superior</t>
  </si>
  <si>
    <t>Stuart Raper v. COA</t>
  </si>
  <si>
    <t>Donald Gardner vs. COA</t>
  </si>
  <si>
    <t>Department - Client (APD, DWM, DPW, etc.)</t>
  </si>
  <si>
    <t>Lukes, Martha, Calvin Wilkes v. COA</t>
  </si>
  <si>
    <t>Timothy Roach v. COA</t>
  </si>
  <si>
    <t>Denise White v. COA</t>
  </si>
  <si>
    <t>Description of Case</t>
  </si>
  <si>
    <t>Date of Settlement or Judgement</t>
  </si>
  <si>
    <t>Motor Vehicle Accident</t>
  </si>
  <si>
    <t>Employment Dispute</t>
  </si>
  <si>
    <t>Civil Rights Violation</t>
  </si>
  <si>
    <t>Parks &amp; Recreation</t>
  </si>
  <si>
    <t>Kharod, Virendra J. v. City of Atlanta</t>
  </si>
  <si>
    <t>Southern Cross Financial, LLC v. City of Atlanta</t>
  </si>
  <si>
    <t>White, Kenyatta v. City of Atlanta</t>
  </si>
  <si>
    <t>Sherita Ward and Ja-Quez Ward v. City of Atlanta</t>
  </si>
  <si>
    <t>Brown, Keisa v. City of Atlanta, et al.</t>
  </si>
  <si>
    <t>Quarter</t>
  </si>
  <si>
    <t xml:space="preserve">Police </t>
  </si>
  <si>
    <t>Civil Rights Violations</t>
  </si>
  <si>
    <t>Vehicle Accident</t>
  </si>
  <si>
    <t xml:space="preserve">Courts </t>
  </si>
  <si>
    <t>Other - Negligence</t>
  </si>
  <si>
    <r>
      <t>Erika Cook-Aaron, et al. vs. COA (Combined</t>
    </r>
    <r>
      <rPr>
        <b/>
        <i/>
        <sz val="12"/>
        <rFont val="Calibri"/>
        <family val="2"/>
        <scheme val="minor"/>
      </rPr>
      <t xml:space="preserve"> Settlements)</t>
    </r>
  </si>
  <si>
    <t>Sewer Backup</t>
  </si>
  <si>
    <t>17 Cases</t>
  </si>
  <si>
    <t>No.</t>
  </si>
  <si>
    <t>Qtr</t>
  </si>
  <si>
    <t>Fire Rescue</t>
  </si>
  <si>
    <t>Department Total</t>
  </si>
  <si>
    <t>PARKS &amp; RECREATION</t>
  </si>
  <si>
    <t>Sub-total</t>
  </si>
  <si>
    <t>Kang Jung</t>
  </si>
  <si>
    <t xml:space="preserve">Solid Waste </t>
  </si>
  <si>
    <t>WATERSHED</t>
  </si>
  <si>
    <t>Water Main Defect</t>
  </si>
  <si>
    <t>14l0243</t>
  </si>
  <si>
    <t>Dooley, Ben L.</t>
  </si>
  <si>
    <t>Water Meter Defect</t>
  </si>
  <si>
    <t>Sanitary Sewer Main Defect</t>
  </si>
  <si>
    <t>14L0389</t>
  </si>
  <si>
    <t>Brown, Deborah</t>
  </si>
  <si>
    <t>14L0451</t>
  </si>
  <si>
    <t>Scott, Carlos</t>
  </si>
  <si>
    <t>14L0496</t>
  </si>
  <si>
    <t>Wheels Inc. a/s/o Deretchin, Jonathan</t>
  </si>
  <si>
    <t>14L0581</t>
  </si>
  <si>
    <t>Klugh, Brian S.</t>
  </si>
  <si>
    <t>14L0420</t>
  </si>
  <si>
    <t>Gooden, Glenda A.</t>
  </si>
  <si>
    <t>14L0593</t>
  </si>
  <si>
    <t>Peck, Robert D.</t>
  </si>
  <si>
    <t>14L0315</t>
  </si>
  <si>
    <t>Odim, Torri</t>
  </si>
  <si>
    <t>Lost/Mishandled Property</t>
  </si>
  <si>
    <t>13L0724</t>
  </si>
  <si>
    <t>Evans, Katherine</t>
  </si>
  <si>
    <t>13L0272-D</t>
  </si>
  <si>
    <t>Lawrence, Lilqueda L.</t>
  </si>
  <si>
    <t>14L0367</t>
  </si>
  <si>
    <t>Joseph, Valsamma</t>
  </si>
  <si>
    <t>13L0547</t>
  </si>
  <si>
    <t>Bradford, Michael</t>
  </si>
  <si>
    <t>14L0584</t>
  </si>
  <si>
    <t>Flail, Greg</t>
  </si>
  <si>
    <t>14L0371</t>
  </si>
  <si>
    <t>Dixon, Norris</t>
  </si>
  <si>
    <t>14L0556</t>
  </si>
  <si>
    <t>Weatherman, Vanessa</t>
  </si>
  <si>
    <t>13L0689-A</t>
  </si>
  <si>
    <t>Ferman, Gail</t>
  </si>
  <si>
    <t>14L0510</t>
  </si>
  <si>
    <t>Bell, Jr., George</t>
  </si>
  <si>
    <t>Rock Thrown By Lawn Mower/Weed Eater</t>
  </si>
  <si>
    <t>11L0434</t>
  </si>
  <si>
    <t>Bellows, Harris T.</t>
  </si>
  <si>
    <t>Solid Waste</t>
  </si>
  <si>
    <t>14L0472</t>
  </si>
  <si>
    <t>Flaherty, Curt</t>
  </si>
  <si>
    <t>13L0541-A</t>
  </si>
  <si>
    <t>Kipling, Leslie</t>
  </si>
  <si>
    <t>14L0355</t>
  </si>
  <si>
    <t>Blair, Franklin</t>
  </si>
  <si>
    <t>14L0473</t>
  </si>
  <si>
    <t>Harper, Shyrie</t>
  </si>
  <si>
    <t>14L0509</t>
  </si>
  <si>
    <t>Littlefield, Esq., Matthew J.</t>
  </si>
  <si>
    <t>13L0811</t>
  </si>
  <si>
    <t>Shaw, Mark H.</t>
  </si>
  <si>
    <t>14L0206</t>
  </si>
  <si>
    <t>Alston, Olivia B.</t>
  </si>
  <si>
    <t>14L0480</t>
  </si>
  <si>
    <t>Planeaux, David M.</t>
  </si>
  <si>
    <t>14L0352</t>
  </si>
  <si>
    <t>Bagby, Lee</t>
  </si>
  <si>
    <t>14L0723</t>
  </si>
  <si>
    <t>Shealy, Nicole</t>
  </si>
  <si>
    <t>14L0608</t>
  </si>
  <si>
    <t>Haynes, Courtney</t>
  </si>
  <si>
    <t>14L0407</t>
  </si>
  <si>
    <t>Thompson, Brodrick</t>
  </si>
  <si>
    <t>12L0813</t>
  </si>
  <si>
    <t>Johnson, Christopher</t>
  </si>
  <si>
    <t>13L0236</t>
  </si>
  <si>
    <t>Shirley, Patricia</t>
  </si>
  <si>
    <t>14L0252</t>
  </si>
  <si>
    <t>Tompkins, Lillian</t>
  </si>
  <si>
    <t xml:space="preserve"> </t>
  </si>
  <si>
    <t>11L0571</t>
  </si>
  <si>
    <t>Perry, Joseph W.</t>
  </si>
  <si>
    <t>13L0409</t>
  </si>
  <si>
    <t>Evans, Darius T.</t>
  </si>
  <si>
    <t>14L0533</t>
  </si>
  <si>
    <t>Tillis, Dexter &amp; Keisha</t>
  </si>
  <si>
    <t>14L0453</t>
  </si>
  <si>
    <t>Wells, Amanda</t>
  </si>
  <si>
    <t>13L0764</t>
  </si>
  <si>
    <t>Nance, Nadine</t>
  </si>
  <si>
    <t>14L0397</t>
  </si>
  <si>
    <t>Wilson, Verna</t>
  </si>
  <si>
    <t>Fire Hydrant Defect</t>
  </si>
  <si>
    <t>14L0422</t>
  </si>
  <si>
    <t>Frankel, Marlene</t>
  </si>
  <si>
    <t>13L0846</t>
  </si>
  <si>
    <t>Stankus, Cindy</t>
  </si>
  <si>
    <t>14L0529</t>
  </si>
  <si>
    <t>Craven, Rowshanak</t>
  </si>
  <si>
    <t>14L0429-A</t>
  </si>
  <si>
    <t>USAA, a/s/o, Finch, Lisa T.</t>
  </si>
  <si>
    <t>14L0430</t>
  </si>
  <si>
    <t>Sanchez, Luis R.</t>
  </si>
  <si>
    <t>13L0478</t>
  </si>
  <si>
    <t>Atlanta Legal Aid Society</t>
  </si>
  <si>
    <t>14L0229</t>
  </si>
  <si>
    <t>Eastman, Bryan</t>
  </si>
  <si>
    <t>14L0314</t>
  </si>
  <si>
    <t>MacGilvray, David</t>
  </si>
  <si>
    <t>14L0474</t>
  </si>
  <si>
    <t>Randall, Mary O.</t>
  </si>
  <si>
    <t>14L0033</t>
  </si>
  <si>
    <t>Wright, Dorothy L.</t>
  </si>
  <si>
    <t>14L0350</t>
  </si>
  <si>
    <t>Grimes, PMC,  Will L.</t>
  </si>
  <si>
    <t>13L0144</t>
  </si>
  <si>
    <t>Lofton, Shanna</t>
  </si>
  <si>
    <t>12L0817</t>
  </si>
  <si>
    <t>AT&amp;T - Georgia</t>
  </si>
  <si>
    <t>12L0911</t>
  </si>
  <si>
    <t>Buffard, Beatrice</t>
  </si>
  <si>
    <t>12L0481</t>
  </si>
  <si>
    <t>Meadows, Edwardlyne F.</t>
  </si>
  <si>
    <t>14L0346</t>
  </si>
  <si>
    <t>Sallette, Sahrad</t>
  </si>
  <si>
    <t>Water Valve Defect</t>
  </si>
  <si>
    <t>14L0293</t>
  </si>
  <si>
    <t>White, Kevin</t>
  </si>
  <si>
    <t>14L0255</t>
  </si>
  <si>
    <t>King, E. Isaiah I.</t>
  </si>
  <si>
    <t>14L0132</t>
  </si>
  <si>
    <t>Robinson, Jr., Gregory D.</t>
  </si>
  <si>
    <t xml:space="preserve">Waste Water </t>
  </si>
  <si>
    <t>12L0851</t>
  </si>
  <si>
    <t>Renter, Miriam</t>
  </si>
  <si>
    <t>Catchbasin Defect</t>
  </si>
  <si>
    <t>13L0622</t>
  </si>
  <si>
    <t>Dyck, Ray</t>
  </si>
  <si>
    <t>13L0483</t>
  </si>
  <si>
    <t>Clark, Robert S.</t>
  </si>
  <si>
    <t>13L0610</t>
  </si>
  <si>
    <t>McMillan, LaVerne</t>
  </si>
  <si>
    <t>14L0532</t>
  </si>
  <si>
    <t>Strange, Jr., Edward</t>
  </si>
  <si>
    <t>13L0683</t>
  </si>
  <si>
    <t>Tamanza, Adriano</t>
  </si>
  <si>
    <t>13L0774</t>
  </si>
  <si>
    <t>Park, Sunny K.</t>
  </si>
  <si>
    <t>14L0154</t>
  </si>
  <si>
    <t>Battle, Annett</t>
  </si>
  <si>
    <t>13L0779</t>
  </si>
  <si>
    <t>Moore, Brian</t>
  </si>
  <si>
    <t>13L0721</t>
  </si>
  <si>
    <t>Hector, Shaun &amp; Bluette</t>
  </si>
  <si>
    <t>14L0117</t>
  </si>
  <si>
    <t>Shondel, Christian J.</t>
  </si>
  <si>
    <t>14L0211</t>
  </si>
  <si>
    <t>Collier, Cherry</t>
  </si>
  <si>
    <t>14L0038</t>
  </si>
  <si>
    <t>Whitehead, Anita R.</t>
  </si>
  <si>
    <t>14L0507</t>
  </si>
  <si>
    <t>McCladdie, Katherine</t>
  </si>
  <si>
    <t>14L0448</t>
  </si>
  <si>
    <t>Konrad, Miriam</t>
  </si>
  <si>
    <t>14L0233</t>
  </si>
  <si>
    <t>Willis, Barbara A.</t>
  </si>
  <si>
    <t>14L0176</t>
  </si>
  <si>
    <t>Ferguson, Betty J.</t>
  </si>
  <si>
    <t>14L0382</t>
  </si>
  <si>
    <t>Jefferson, Cecelia A.</t>
  </si>
  <si>
    <t>14L0421</t>
  </si>
  <si>
    <t>Solomon, Michael</t>
  </si>
  <si>
    <t>Storm Water Main Defect</t>
  </si>
  <si>
    <t>12L0919</t>
  </si>
  <si>
    <t>Fisher, Monique L.</t>
  </si>
  <si>
    <t>14L0290</t>
  </si>
  <si>
    <t>Miller, Kevin</t>
  </si>
  <si>
    <t>Demand Amount</t>
  </si>
  <si>
    <t>Latonya Parham &amp; Jacqueline Kimbrew v. City of Atlanta</t>
  </si>
  <si>
    <t>APD</t>
  </si>
  <si>
    <t>Napolean, Laurence v. City of Atlanta</t>
  </si>
  <si>
    <t>Fulton Magistrate</t>
  </si>
  <si>
    <t>Byron Godwin v. Officer Terrance Malone, et al.</t>
  </si>
  <si>
    <t xml:space="preserve">APD </t>
  </si>
  <si>
    <t>Settled 10/17/14</t>
  </si>
  <si>
    <t>City of Atlanta v. Nettie Shaw Hendricks</t>
  </si>
  <si>
    <t xml:space="preserve">DPR </t>
  </si>
  <si>
    <t>Other - Condemnation</t>
  </si>
  <si>
    <t>USDC - Northern Ga.</t>
  </si>
  <si>
    <t>Glass, Jamal v. City of Atlanta</t>
  </si>
  <si>
    <t>DHR</t>
  </si>
  <si>
    <t>Cynthia Foncha v. City of Atlanta</t>
  </si>
  <si>
    <t>DPW</t>
  </si>
  <si>
    <t>Sidewalk Defect</t>
  </si>
  <si>
    <t>Nationwide a/s/o Reco King v. City of Atlanta</t>
  </si>
  <si>
    <t>Jacqueline Hines v. City of Atlanta</t>
  </si>
  <si>
    <t>State Farm Mutual a/s/o Michael  Lavendar v. City of Atlanta</t>
  </si>
  <si>
    <t>DWM</t>
  </si>
  <si>
    <t>Lateeza McCullum v. City of Atlanta</t>
  </si>
  <si>
    <t>Benise Watkins v. City of Atlanta</t>
  </si>
  <si>
    <t>Miller, Karlous v. City of Atlanta</t>
  </si>
  <si>
    <t>Tammy Clark v. City of Atlanta</t>
  </si>
  <si>
    <t>Johnn Battles v. City of Atlanta</t>
  </si>
  <si>
    <t xml:space="preserve">DWM </t>
  </si>
  <si>
    <t>Corrections</t>
  </si>
  <si>
    <t>14L0128</t>
  </si>
  <si>
    <t>France, Irwin &amp; Quarkina</t>
  </si>
  <si>
    <t>13L0825</t>
  </si>
  <si>
    <t>Folsom, Kristen D.</t>
  </si>
  <si>
    <t>14L0074</t>
  </si>
  <si>
    <t>USAA, as subrogee of, Davis, Justin B.</t>
  </si>
  <si>
    <t>13L0714-A</t>
  </si>
  <si>
    <t>Posey, Latia</t>
  </si>
  <si>
    <t>14L0665</t>
  </si>
  <si>
    <t>Horton, Trina</t>
  </si>
  <si>
    <t>13L0696</t>
  </si>
  <si>
    <t>Barton, Babbet</t>
  </si>
  <si>
    <t>13L0068</t>
  </si>
  <si>
    <t>Lockhart, Digger</t>
  </si>
  <si>
    <t>14L0817</t>
  </si>
  <si>
    <t>Woods, Tristan</t>
  </si>
  <si>
    <t>14L0555</t>
  </si>
  <si>
    <t>Churley, Kristine</t>
  </si>
  <si>
    <t>14L0078</t>
  </si>
  <si>
    <t>Jenkins, Thad L.</t>
  </si>
  <si>
    <t>14L0540</t>
  </si>
  <si>
    <t>Szecsenyi, Istvan</t>
  </si>
  <si>
    <t>14L0536</t>
  </si>
  <si>
    <t>Kerr, Marcia</t>
  </si>
  <si>
    <t>13L0655-A</t>
  </si>
  <si>
    <t>Mumbi, Jerusha</t>
  </si>
  <si>
    <t>13L0777</t>
  </si>
  <si>
    <t>Carroll, Jeffery</t>
  </si>
  <si>
    <t>14L0337</t>
  </si>
  <si>
    <t>Carter, Birdie</t>
  </si>
  <si>
    <t>13L0065</t>
  </si>
  <si>
    <t>Woodard, Mabel</t>
  </si>
  <si>
    <t>13L0778</t>
  </si>
  <si>
    <t>Inspector Drain Inc. dba Rooter Plus Inc.</t>
  </si>
  <si>
    <t>14L0079</t>
  </si>
  <si>
    <t>Kidd, Susan</t>
  </si>
  <si>
    <t>14L0607</t>
  </si>
  <si>
    <t>Cofer, Regina</t>
  </si>
  <si>
    <t>14L0582</t>
  </si>
  <si>
    <t>Hollis, Kevin</t>
  </si>
  <si>
    <t>14L0681</t>
  </si>
  <si>
    <t>Mumford-Glover, Thelma</t>
  </si>
  <si>
    <t>14L0478</t>
  </si>
  <si>
    <t>Harper-Reid, Shyrie</t>
  </si>
  <si>
    <t>14L0232</t>
  </si>
  <si>
    <t>Mensurah, Allieu</t>
  </si>
  <si>
    <t>15L0047</t>
  </si>
  <si>
    <t>Ferguson, Antonio</t>
  </si>
  <si>
    <t>14L0336</t>
  </si>
  <si>
    <t>Tatum, Linda</t>
  </si>
  <si>
    <t>12L0314</t>
  </si>
  <si>
    <t>Sinclair, Mildred</t>
  </si>
  <si>
    <t>13L0801</t>
  </si>
  <si>
    <t>Johnson, Herbert</t>
  </si>
  <si>
    <t>14L0035</t>
  </si>
  <si>
    <t>Lande, Larry &amp; Regina</t>
  </si>
  <si>
    <t>Sidewalk Hazard/Defect</t>
  </si>
  <si>
    <t>13L0832</t>
  </si>
  <si>
    <t>Sherfield, Cheryl E.</t>
  </si>
  <si>
    <t>Traffic Signal/Sign Defect</t>
  </si>
  <si>
    <t>14L0558</t>
  </si>
  <si>
    <t>Hoffman, Christian</t>
  </si>
  <si>
    <t>14L0796</t>
  </si>
  <si>
    <t>Floyd, Ethel D.</t>
  </si>
  <si>
    <t>14L0690</t>
  </si>
  <si>
    <t>Braatz, Jonathan</t>
  </si>
  <si>
    <t>14L0775</t>
  </si>
  <si>
    <t>Harrington, III, Carl L.</t>
  </si>
  <si>
    <t>14L0505</t>
  </si>
  <si>
    <t>Jones, Quentin</t>
  </si>
  <si>
    <t>14L0856</t>
  </si>
  <si>
    <t>Wendel, Victoria</t>
  </si>
  <si>
    <t>14L0375</t>
  </si>
  <si>
    <t>Scriven, Valarie</t>
  </si>
  <si>
    <t>14L0688</t>
  </si>
  <si>
    <t>Psimas, Sarah</t>
  </si>
  <si>
    <t>14L0771</t>
  </si>
  <si>
    <t>Gates Raymond</t>
  </si>
  <si>
    <t>Gate/Gate Arm Malfunction</t>
  </si>
  <si>
    <t>14L0720</t>
  </si>
  <si>
    <t>Moore, Nishana</t>
  </si>
  <si>
    <t>14L0689</t>
  </si>
  <si>
    <t>Rottner, Mark</t>
  </si>
  <si>
    <t>14L0381</t>
  </si>
  <si>
    <t>Carnes, James P.</t>
  </si>
  <si>
    <t>14L0659</t>
  </si>
  <si>
    <t>Carter, Amanda</t>
  </si>
  <si>
    <t>14L0385</t>
  </si>
  <si>
    <t>Halter, William R.</t>
  </si>
  <si>
    <t>14L0780</t>
  </si>
  <si>
    <t>Kingsley, Sally W.</t>
  </si>
  <si>
    <t>14L0632</t>
  </si>
  <si>
    <t>Powell, Richard G.</t>
  </si>
  <si>
    <t>13L0157</t>
  </si>
  <si>
    <t>Carson, Lisa A.</t>
  </si>
  <si>
    <t>13L0470</t>
  </si>
  <si>
    <t>Lopez, Jeremy</t>
  </si>
  <si>
    <t>14L0588</t>
  </si>
  <si>
    <t>Gunn, Janice</t>
  </si>
  <si>
    <t>14L0190</t>
  </si>
  <si>
    <t>Hodge, Trina L.</t>
  </si>
  <si>
    <t>13L0809-A</t>
  </si>
  <si>
    <t>Glenn, Vivian</t>
  </si>
  <si>
    <t>Public Relations</t>
  </si>
  <si>
    <t>13L0809-B</t>
  </si>
  <si>
    <t>Glenn, James</t>
  </si>
  <si>
    <t>13L0824</t>
  </si>
  <si>
    <t>Rivers, Alisa</t>
  </si>
  <si>
    <t>14L0296</t>
  </si>
  <si>
    <t>Furlong, Marcus</t>
  </si>
  <si>
    <t>13L0589</t>
  </si>
  <si>
    <t>Patel, Ravi</t>
  </si>
  <si>
    <t>14L0512</t>
  </si>
  <si>
    <t>Daniels, Kelilah</t>
  </si>
  <si>
    <t>14L0341-A</t>
  </si>
  <si>
    <t>King, Jay C.</t>
  </si>
  <si>
    <t>13L0732</t>
  </si>
  <si>
    <t>Todd, Sr. Dr. Frazier B.</t>
  </si>
  <si>
    <t>14L0396</t>
  </si>
  <si>
    <t>Foreman, Roosevelt</t>
  </si>
  <si>
    <t>13L0435</t>
  </si>
  <si>
    <t>Johnson,Tornisha</t>
  </si>
  <si>
    <t>13L0753</t>
  </si>
  <si>
    <t>849 Piedmont Condo Association, C/O Tanya Martin</t>
  </si>
  <si>
    <t>Sanitary Sewer Clean Out Defect</t>
  </si>
  <si>
    <t>14L0671</t>
  </si>
  <si>
    <t>Butler, Darren</t>
  </si>
  <si>
    <t>14L0528</t>
  </si>
  <si>
    <t>Kent, Annie O.</t>
  </si>
  <si>
    <t>14L0307-A</t>
  </si>
  <si>
    <t>Gonzalez, Monica</t>
  </si>
  <si>
    <t>Gebru, Abera v. City of Atlanta, et al.</t>
  </si>
  <si>
    <t>Razavi, Ehsan v. City of Atlanta, et al.</t>
  </si>
  <si>
    <t>McCrary, Ernestine et al. v. City of Atlanta</t>
  </si>
  <si>
    <t>Settlement</t>
  </si>
  <si>
    <t>Mersier, Lora et al. v. City of Atlanta</t>
  </si>
  <si>
    <t>Shakir, Gregory v. Azavious Bernard Shennett, City of Atlanta, and DeKalb County</t>
  </si>
  <si>
    <t>Gimbel, Lisa M. v. City of Atlanta, et al.</t>
  </si>
  <si>
    <t>Smith, Kimberly v. City of Atlanta</t>
  </si>
  <si>
    <t>Top Funding, Inc. v. City of Atlanta</t>
  </si>
  <si>
    <t>DOP</t>
  </si>
  <si>
    <t>Breach of Contract (Miscellaneous)</t>
  </si>
  <si>
    <t>Jennings, Nettie Jean v. City of Atlanta</t>
  </si>
  <si>
    <t>Pothole/Street Defect  (Negligence)</t>
  </si>
  <si>
    <t>Huynh, Be v. City of Atlanta</t>
  </si>
  <si>
    <t>Chatman, Roderick v. City of Atlanta</t>
  </si>
  <si>
    <t>Barnes, Magnolia v. City of Atlanta</t>
  </si>
  <si>
    <t>Gabrielle, LLC v. City of Atlanta, Georgia</t>
  </si>
  <si>
    <t>Mannie, Michael v. City of Atlanta</t>
  </si>
  <si>
    <t>Water Meter Injury</t>
  </si>
  <si>
    <t>Wadas, Peter J. v. City of Atlanta</t>
  </si>
  <si>
    <t>Jordan, Cassandra v. City of Atlanta</t>
  </si>
  <si>
    <t>Freetly-Manfield, Doris  v. City of Atlanta</t>
  </si>
  <si>
    <t>14L0257</t>
  </si>
  <si>
    <t>Smith, Cindy</t>
  </si>
  <si>
    <t>15L0098</t>
  </si>
  <si>
    <t>Mayo, Melvin E.</t>
  </si>
  <si>
    <t>Debris in Right Of Way</t>
  </si>
  <si>
    <t>14L0153</t>
  </si>
  <si>
    <t>Wilson, Willie J.</t>
  </si>
  <si>
    <t xml:space="preserve">Employment Dispute </t>
  </si>
  <si>
    <t>14L0673</t>
  </si>
  <si>
    <t>McDaniel, Natilya</t>
  </si>
  <si>
    <t>14L0354</t>
  </si>
  <si>
    <t>Atlanta Recovery Centers Inc.</t>
  </si>
  <si>
    <t>13L0631-A</t>
  </si>
  <si>
    <t>Jackson, Latifa</t>
  </si>
  <si>
    <t>14L0319</t>
  </si>
  <si>
    <t>Walker, Carl</t>
  </si>
  <si>
    <t>14L0725</t>
  </si>
  <si>
    <t>Chasteen, Audrey</t>
  </si>
  <si>
    <t>15L0020</t>
  </si>
  <si>
    <t>Saunders, Garrett</t>
  </si>
  <si>
    <t>14L0470</t>
  </si>
  <si>
    <t>Bartholomew, Shelly</t>
  </si>
  <si>
    <t>13L0546-C</t>
  </si>
  <si>
    <t>LeClair, Pearl</t>
  </si>
  <si>
    <t>14L0779</t>
  </si>
  <si>
    <t>Indivero, Christopher</t>
  </si>
  <si>
    <t>14L0351</t>
  </si>
  <si>
    <t>Thornton, Corena</t>
  </si>
  <si>
    <t>14L0798</t>
  </si>
  <si>
    <t>Harrison, Taylor</t>
  </si>
  <si>
    <t>15L0105</t>
  </si>
  <si>
    <t>Harris, Rodney</t>
  </si>
  <si>
    <t>Discard of Trash Receptacle/Yard Waste</t>
  </si>
  <si>
    <t>15L0046</t>
  </si>
  <si>
    <t>Moore, K. Summer</t>
  </si>
  <si>
    <t>14L0107</t>
  </si>
  <si>
    <t>Johnson, Tearanie</t>
  </si>
  <si>
    <t>Pothole/Street Repair</t>
  </si>
  <si>
    <t>15L0033</t>
  </si>
  <si>
    <t>Young, Patricia</t>
  </si>
  <si>
    <t>15L0073</t>
  </si>
  <si>
    <t>Kaplan, Craig</t>
  </si>
  <si>
    <t>14L0810</t>
  </si>
  <si>
    <t>Morton, Andrew J.</t>
  </si>
  <si>
    <t>15L0077</t>
  </si>
  <si>
    <t>Mullally, William T.</t>
  </si>
  <si>
    <t>15L0062</t>
  </si>
  <si>
    <t>Spivery, Shenita</t>
  </si>
  <si>
    <t>15L0034</t>
  </si>
  <si>
    <t>Adams, Jarvis T.</t>
  </si>
  <si>
    <t>14L0225</t>
  </si>
  <si>
    <t>Briscoe, Joni O.</t>
  </si>
  <si>
    <t>14L0597</t>
  </si>
  <si>
    <t>Hallett, Jonathan T.</t>
  </si>
  <si>
    <t>15L0036</t>
  </si>
  <si>
    <t>Carrollton Motors</t>
  </si>
  <si>
    <t>14L0792</t>
  </si>
  <si>
    <t>Moravec, Jon</t>
  </si>
  <si>
    <t>14L0713</t>
  </si>
  <si>
    <t>Randolph, Melodie</t>
  </si>
  <si>
    <t>14L0419</t>
  </si>
  <si>
    <t>King, Keith</t>
  </si>
  <si>
    <t>15L0051</t>
  </si>
  <si>
    <t>Ellett, Rachel J.</t>
  </si>
  <si>
    <t>15L0011-(1)</t>
  </si>
  <si>
    <t>White, Jeff S.</t>
  </si>
  <si>
    <t>15L0066</t>
  </si>
  <si>
    <t>Hendry, Colin</t>
  </si>
  <si>
    <t>14L0580</t>
  </si>
  <si>
    <t>Brownlow, Alisha</t>
  </si>
  <si>
    <t>13L0481</t>
  </si>
  <si>
    <t>Scates, Cappriccieo M.</t>
  </si>
  <si>
    <t>14L0682</t>
  </si>
  <si>
    <t>Hall, Jerry K.</t>
  </si>
  <si>
    <t>14L0776</t>
  </si>
  <si>
    <t>Clark, Umi H.</t>
  </si>
  <si>
    <t>14L0734-(1)</t>
  </si>
  <si>
    <t>Kim, Jin</t>
  </si>
  <si>
    <t>15L0131</t>
  </si>
  <si>
    <t>Tabb, Steven R.</t>
  </si>
  <si>
    <t>14L0881</t>
  </si>
  <si>
    <t>Davis, Leize M.</t>
  </si>
  <si>
    <t>11L0863</t>
  </si>
  <si>
    <t>Tatum, Karl D.</t>
  </si>
  <si>
    <t>15L0052</t>
  </si>
  <si>
    <t>McDaniel, Laura H.</t>
  </si>
  <si>
    <t>14L0761</t>
  </si>
  <si>
    <t>Hautt, Ben</t>
  </si>
  <si>
    <t>Fire Hydrant Leak/Defect/Repair</t>
  </si>
  <si>
    <t>14L0465</t>
  </si>
  <si>
    <t>Dye, Ty</t>
  </si>
  <si>
    <t>14L0480-(A)</t>
  </si>
  <si>
    <t>14L0660</t>
  </si>
  <si>
    <t>Latimore, Shameka</t>
  </si>
  <si>
    <t>14L0541(*)</t>
  </si>
  <si>
    <t>Jefferson, Kellie</t>
  </si>
  <si>
    <t>Water Main Break</t>
  </si>
  <si>
    <t>14L0503</t>
  </si>
  <si>
    <t>Pritchard, Annie W.</t>
  </si>
  <si>
    <t>14L0874</t>
  </si>
  <si>
    <t>Fields, Wanda</t>
  </si>
  <si>
    <t>14L0040</t>
  </si>
  <si>
    <t>13L0715</t>
  </si>
  <si>
    <t>Finnerty, Michael Q.</t>
  </si>
  <si>
    <t>14L0834</t>
  </si>
  <si>
    <t>Sanders, Barrett</t>
  </si>
  <si>
    <t>14L0493</t>
  </si>
  <si>
    <t>Wood, Annette</t>
  </si>
  <si>
    <t>15L0100</t>
  </si>
  <si>
    <t>McLauchlin, Jarrod</t>
  </si>
  <si>
    <t>15L0087</t>
  </si>
  <si>
    <t>Phillips, Walter</t>
  </si>
  <si>
    <t>14L0242</t>
  </si>
  <si>
    <t>Hernandez, Elidia</t>
  </si>
  <si>
    <t>13L0755</t>
  </si>
  <si>
    <t>Jordan, Ralph</t>
  </si>
  <si>
    <t>12L0456</t>
  </si>
  <si>
    <t>Williams, Ernestine</t>
  </si>
  <si>
    <t>14L0767</t>
  </si>
  <si>
    <t>Ansley Forest Apartments</t>
  </si>
  <si>
    <t>13L0358</t>
  </si>
  <si>
    <t>Chang, Tse-Chin</t>
  </si>
  <si>
    <t>13L0796</t>
  </si>
  <si>
    <t>Zamora, Gabriel</t>
  </si>
  <si>
    <t>13L0475</t>
  </si>
  <si>
    <t>Milner, Marshea</t>
  </si>
  <si>
    <t>14L0841</t>
  </si>
  <si>
    <t>Farmer, Fran</t>
  </si>
  <si>
    <t>11L0503</t>
  </si>
  <si>
    <t>Dozier, Debra A.</t>
  </si>
  <si>
    <t>14L0279</t>
  </si>
  <si>
    <t>Buchach, Todd</t>
  </si>
  <si>
    <t>15L0088</t>
  </si>
  <si>
    <t>Ellis, Helen</t>
  </si>
  <si>
    <t>14L0866</t>
  </si>
  <si>
    <t>Harrison, Mark E.</t>
  </si>
  <si>
    <t>15L0172</t>
  </si>
  <si>
    <t>Stepter, Leonard</t>
  </si>
  <si>
    <t>Harrell, Angelisa et al. v. City of Atlanta</t>
  </si>
  <si>
    <t>AFR</t>
  </si>
  <si>
    <t>Brown, Shondell Administrator of the Estate of Aaron Brown, Sr., deceased v. COA</t>
  </si>
  <si>
    <t>Clark, Naomi v. COA</t>
  </si>
  <si>
    <t>Harris, Darlene L. v. City of Atlanta</t>
  </si>
  <si>
    <t>Jamerson, Bob v. City of Atlanta et al</t>
  </si>
  <si>
    <t xml:space="preserve">Jones, Ishnell v. </t>
  </si>
  <si>
    <t>Lawrence, Lilqueda et al. v. COA</t>
  </si>
  <si>
    <t>Miller, Bernita &amp; Bianca Pache v. COA</t>
  </si>
  <si>
    <t>Miller, Larry v. COA</t>
  </si>
  <si>
    <t>Vending Permit</t>
  </si>
  <si>
    <t>Roberts, Eric v. City of Atl et al</t>
  </si>
  <si>
    <t>Slaughter, Gregory v. COA</t>
  </si>
  <si>
    <t>Trott, Jernine v. COA</t>
  </si>
  <si>
    <t>Woods, Alice Brown v. COA</t>
  </si>
  <si>
    <t>Zachery, Tiffany v. COA</t>
  </si>
  <si>
    <t>Jefferson, Dora v. COA</t>
  </si>
  <si>
    <t>Lane, Darrell v. COA</t>
  </si>
  <si>
    <t>Perry, Peggy v. COA</t>
  </si>
  <si>
    <t>Carter, Laneatra v. COA</t>
  </si>
  <si>
    <t xml:space="preserve">Fulton State </t>
  </si>
  <si>
    <t>Dabney, Tamineta v. City of Atlanta</t>
  </si>
  <si>
    <t>Nationwide a/s/o Angelia Murrill v. City of Atlanta</t>
  </si>
  <si>
    <t>Nationwide Mutual Insurance Co. a/s/o Ayan Hore v. City of Atlanta</t>
  </si>
  <si>
    <t>Nothelfer, Deborah v. City of Atlanta</t>
  </si>
  <si>
    <t>Water-Meter Injury</t>
  </si>
  <si>
    <t>Welch, Sylvester and Janice v. City of Atlanta</t>
  </si>
  <si>
    <t>Fulton State Court</t>
  </si>
  <si>
    <t>Wright, Connie v. City of Atlanta</t>
  </si>
  <si>
    <t>24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</si>
</sst>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  <numFmt numFmtId="166" formatCode="mm/dd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FF0000"/>
      <name val="Calibri"/>
      <family val="2"/>
      <scheme val="minor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9"/>
      <name val="Verdana"/>
      <family val="2"/>
    </font>
    <font>
      <b/>
      <sz val="9"/>
      <color theme="0"/>
      <name val="Verdana"/>
      <family val="2"/>
    </font>
    <font>
      <sz val="10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1"/>
      <name val="Calibri"/>
      <family val="2"/>
      <scheme val="minor"/>
    </font>
    <font>
      <sz val="9"/>
      <color theme="1"/>
      <name val="Verdana"/>
      <family val="2"/>
    </font>
    <font>
      <sz val="9"/>
      <color theme="0"/>
      <name val="Verdana"/>
      <family val="2"/>
    </font>
    <font>
      <b/>
      <sz val="9"/>
      <color indexed="8"/>
      <name val="Verdana"/>
      <family val="2"/>
    </font>
    <font>
      <sz val="10"/>
      <color theme="0"/>
      <name val="Verdana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336">
    <xf numFmtId="0" fontId="0" fillId="0" borderId="0" xfId="0"/>
    <xf numFmtId="0" fontId="1" fillId="0" borderId="0" xfId="0" applyFont="1"/>
    <xf numFmtId="0" fontId="1" fillId="0" borderId="0" xfId="0" applyFont="1" applyBorder="1"/>
    <xf numFmtId="8" fontId="1" fillId="0" borderId="0" xfId="0" applyNumberFormat="1" applyFont="1" applyBorder="1"/>
    <xf numFmtId="1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14" fontId="9" fillId="0" borderId="0" xfId="0" applyNumberFormat="1" applyFont="1" applyAlignment="1">
      <alignment horizontal="right" vertical="top" wrapText="1"/>
    </xf>
    <xf numFmtId="0" fontId="1" fillId="0" borderId="0" xfId="0" applyFont="1" applyBorder="1" applyAlignment="1">
      <alignment wrapText="1"/>
    </xf>
    <xf numFmtId="165" fontId="9" fillId="0" borderId="0" xfId="0" applyNumberFormat="1" applyFont="1" applyAlignment="1">
      <alignment horizontal="right" vertical="top" wrapText="1"/>
    </xf>
    <xf numFmtId="0" fontId="10" fillId="3" borderId="1" xfId="0" applyFont="1" applyFill="1" applyBorder="1" applyAlignment="1">
      <alignment horizontal="center" wrapText="1"/>
    </xf>
    <xf numFmtId="165" fontId="10" fillId="3" borderId="1" xfId="0" applyNumberFormat="1" applyFont="1" applyFill="1" applyBorder="1" applyAlignment="1">
      <alignment horizontal="center" wrapText="1"/>
    </xf>
    <xf numFmtId="14" fontId="10" fillId="3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0" borderId="4" xfId="0" applyNumberFormat="1" applyFont="1" applyFill="1" applyBorder="1" applyAlignment="1">
      <alignment horizontal="center" vertical="top" wrapText="1"/>
    </xf>
    <xf numFmtId="0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vertical="top" wrapText="1"/>
    </xf>
    <xf numFmtId="0" fontId="11" fillId="0" borderId="5" xfId="0" applyFont="1" applyFill="1" applyBorder="1" applyAlignment="1">
      <alignment horizontal="center" vertical="top" wrapText="1"/>
    </xf>
    <xf numFmtId="164" fontId="11" fillId="0" borderId="5" xfId="0" applyNumberFormat="1" applyFont="1" applyFill="1" applyBorder="1" applyAlignment="1">
      <alignment horizontal="center" vertical="top" wrapText="1"/>
    </xf>
    <xf numFmtId="14" fontId="11" fillId="0" borderId="5" xfId="0" applyNumberFormat="1" applyFont="1" applyFill="1" applyBorder="1" applyAlignment="1">
      <alignment horizontal="center" vertical="top" wrapText="1"/>
    </xf>
    <xf numFmtId="165" fontId="11" fillId="0" borderId="1" xfId="0" applyNumberFormat="1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center" vertical="top" wrapText="1"/>
    </xf>
    <xf numFmtId="165" fontId="12" fillId="2" borderId="3" xfId="0" applyNumberFormat="1" applyFont="1" applyFill="1" applyBorder="1" applyAlignment="1">
      <alignment horizontal="right" vertical="top" wrapText="1"/>
    </xf>
    <xf numFmtId="14" fontId="12" fillId="2" borderId="3" xfId="0" applyNumberFormat="1" applyFont="1" applyFill="1" applyBorder="1" applyAlignment="1">
      <alignment horizontal="right" vertical="top" wrapText="1"/>
    </xf>
    <xf numFmtId="165" fontId="11" fillId="0" borderId="0" xfId="0" applyNumberFormat="1" applyFont="1" applyFill="1" applyAlignment="1">
      <alignment horizontal="right" vertical="top" wrapText="1"/>
    </xf>
    <xf numFmtId="14" fontId="11" fillId="0" borderId="0" xfId="0" applyNumberFormat="1" applyFont="1" applyFill="1" applyAlignment="1">
      <alignment horizontal="right" vertical="top" wrapText="1"/>
    </xf>
    <xf numFmtId="165" fontId="11" fillId="0" borderId="0" xfId="0" applyNumberFormat="1" applyFont="1" applyAlignment="1">
      <alignment horizontal="right" vertical="top" wrapText="1"/>
    </xf>
    <xf numFmtId="14" fontId="11" fillId="0" borderId="0" xfId="0" applyNumberFormat="1" applyFont="1" applyAlignment="1">
      <alignment horizontal="right" vertical="top" wrapText="1"/>
    </xf>
    <xf numFmtId="14" fontId="10" fillId="3" borderId="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vertical="top" wrapText="1"/>
    </xf>
    <xf numFmtId="164" fontId="10" fillId="0" borderId="2" xfId="0" applyNumberFormat="1" applyFont="1" applyBorder="1" applyAlignment="1">
      <alignment horizontal="center" vertical="top" wrapText="1"/>
    </xf>
    <xf numFmtId="164" fontId="11" fillId="0" borderId="0" xfId="0" applyNumberFormat="1" applyFont="1" applyFill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horizontal="center" vertical="top" wrapText="1"/>
    </xf>
    <xf numFmtId="0" fontId="2" fillId="0" borderId="0" xfId="0" applyFont="1" applyFill="1" applyBorder="1" applyAlignment="1">
      <alignment wrapText="1" shrinkToFit="1"/>
    </xf>
    <xf numFmtId="0" fontId="17" fillId="0" borderId="0" xfId="0" applyFont="1" applyFill="1" applyBorder="1"/>
    <xf numFmtId="0" fontId="0" fillId="0" borderId="0" xfId="0" applyFill="1" applyBorder="1" applyAlignment="1"/>
    <xf numFmtId="0" fontId="20" fillId="0" borderId="0" xfId="0" applyFont="1" applyFill="1" applyBorder="1" applyAlignment="1">
      <alignment horizontal="center" wrapText="1"/>
    </xf>
    <xf numFmtId="0" fontId="0" fillId="0" borderId="0" xfId="0" applyBorder="1"/>
    <xf numFmtId="0" fontId="21" fillId="0" borderId="0" xfId="0" applyFont="1" applyBorder="1"/>
    <xf numFmtId="0" fontId="18" fillId="0" borderId="0" xfId="0" applyFont="1" applyFill="1" applyBorder="1" applyAlignment="1">
      <alignment horizontal="center" wrapText="1"/>
    </xf>
    <xf numFmtId="0" fontId="17" fillId="0" borderId="0" xfId="0" applyFont="1" applyBorder="1"/>
    <xf numFmtId="0" fontId="1" fillId="0" borderId="0" xfId="0" applyFont="1" applyBorder="1" applyAlignment="1"/>
    <xf numFmtId="0" fontId="0" fillId="0" borderId="0" xfId="0" applyFont="1" applyBorder="1"/>
    <xf numFmtId="0" fontId="24" fillId="0" borderId="0" xfId="0" applyFont="1" applyBorder="1"/>
    <xf numFmtId="0" fontId="21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8" fontId="0" fillId="0" borderId="0" xfId="0" applyNumberFormat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8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wrapText="1"/>
    </xf>
    <xf numFmtId="8" fontId="4" fillId="0" borderId="0" xfId="0" applyNumberFormat="1" applyFont="1" applyBorder="1"/>
    <xf numFmtId="0" fontId="15" fillId="3" borderId="6" xfId="1" applyFont="1" applyFill="1" applyBorder="1" applyAlignment="1">
      <alignment horizontal="center" wrapText="1" shrinkToFit="1"/>
    </xf>
    <xf numFmtId="0" fontId="15" fillId="3" borderId="6" xfId="1" applyFont="1" applyFill="1" applyBorder="1" applyAlignment="1">
      <alignment horizontal="center" shrinkToFit="1"/>
    </xf>
    <xf numFmtId="164" fontId="15" fillId="3" borderId="6" xfId="1" applyNumberFormat="1" applyFont="1" applyFill="1" applyBorder="1" applyAlignment="1">
      <alignment horizontal="center" wrapText="1" shrinkToFit="1"/>
    </xf>
    <xf numFmtId="0" fontId="15" fillId="3" borderId="6" xfId="1" applyNumberFormat="1" applyFont="1" applyFill="1" applyBorder="1" applyAlignment="1">
      <alignment horizontal="center" wrapText="1" shrinkToFit="1"/>
    </xf>
    <xf numFmtId="4" fontId="15" fillId="3" borderId="6" xfId="1" applyNumberFormat="1" applyFont="1" applyFill="1" applyBorder="1" applyAlignment="1">
      <alignment horizontal="center" wrapText="1" shrinkToFit="1"/>
    </xf>
    <xf numFmtId="14" fontId="15" fillId="3" borderId="6" xfId="1" applyNumberFormat="1" applyFont="1" applyFill="1" applyBorder="1" applyAlignment="1">
      <alignment horizontal="center" wrapText="1" shrinkToFit="1"/>
    </xf>
    <xf numFmtId="0" fontId="18" fillId="2" borderId="6" xfId="0" applyFont="1" applyFill="1" applyBorder="1" applyAlignment="1">
      <alignment horizontal="center" wrapText="1" shrinkToFit="1"/>
    </xf>
    <xf numFmtId="0" fontId="18" fillId="2" borderId="6" xfId="0" applyFont="1" applyFill="1" applyBorder="1" applyAlignment="1">
      <alignment horizontal="center" shrinkToFit="1"/>
    </xf>
    <xf numFmtId="0" fontId="0" fillId="0" borderId="6" xfId="0" applyFill="1" applyBorder="1" applyAlignment="1"/>
    <xf numFmtId="0" fontId="0" fillId="0" borderId="6" xfId="0" applyBorder="1"/>
    <xf numFmtId="0" fontId="0" fillId="0" borderId="6" xfId="0" applyBorder="1" applyAlignment="1">
      <alignment wrapText="1"/>
    </xf>
    <xf numFmtId="8" fontId="0" fillId="0" borderId="6" xfId="0" applyNumberFormat="1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1" fillId="0" borderId="6" xfId="0" applyFont="1" applyBorder="1"/>
    <xf numFmtId="0" fontId="0" fillId="0" borderId="6" xfId="0" applyFill="1" applyBorder="1"/>
    <xf numFmtId="0" fontId="0" fillId="0" borderId="6" xfId="0" applyFill="1" applyBorder="1" applyAlignment="1">
      <alignment shrinkToFit="1"/>
    </xf>
    <xf numFmtId="0" fontId="0" fillId="0" borderId="6" xfId="0" applyFill="1" applyBorder="1" applyAlignment="1">
      <alignment wrapText="1"/>
    </xf>
    <xf numFmtId="8" fontId="0" fillId="0" borderId="6" xfId="0" applyNumberFormat="1" applyFill="1" applyBorder="1"/>
    <xf numFmtId="14" fontId="0" fillId="0" borderId="6" xfId="0" applyNumberFormat="1" applyFill="1" applyBorder="1"/>
    <xf numFmtId="0" fontId="0" fillId="0" borderId="6" xfId="0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8" fontId="1" fillId="0" borderId="6" xfId="0" applyNumberFormat="1" applyFont="1" applyBorder="1"/>
    <xf numFmtId="14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right"/>
    </xf>
    <xf numFmtId="4" fontId="5" fillId="3" borderId="6" xfId="0" applyNumberFormat="1" applyFont="1" applyFill="1" applyBorder="1"/>
    <xf numFmtId="0" fontId="21" fillId="0" borderId="6" xfId="0" applyFont="1" applyBorder="1" applyAlignment="1"/>
    <xf numFmtId="0" fontId="5" fillId="0" borderId="6" xfId="0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0" fontId="21" fillId="0" borderId="6" xfId="0" applyFont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right"/>
    </xf>
    <xf numFmtId="4" fontId="19" fillId="3" borderId="6" xfId="0" applyNumberFormat="1" applyFont="1" applyFill="1" applyBorder="1"/>
    <xf numFmtId="0" fontId="0" fillId="0" borderId="6" xfId="0" applyFont="1" applyBorder="1"/>
    <xf numFmtId="0" fontId="1" fillId="0" borderId="6" xfId="0" applyFont="1" applyFill="1" applyBorder="1" applyAlignment="1">
      <alignment shrinkToFit="1"/>
    </xf>
    <xf numFmtId="8" fontId="1" fillId="0" borderId="6" xfId="0" applyNumberFormat="1" applyFont="1" applyFill="1" applyBorder="1"/>
    <xf numFmtId="0" fontId="1" fillId="0" borderId="6" xfId="0" applyFont="1" applyBorder="1" applyAlignment="1">
      <alignment wrapText="1" shrinkToFit="1"/>
    </xf>
    <xf numFmtId="8" fontId="0" fillId="0" borderId="6" xfId="0" applyNumberFormat="1" applyFill="1" applyBorder="1" applyAlignment="1"/>
    <xf numFmtId="14" fontId="0" fillId="0" borderId="6" xfId="0" applyNumberFormat="1" applyFill="1" applyBorder="1" applyAlignment="1"/>
    <xf numFmtId="0" fontId="1" fillId="0" borderId="6" xfId="0" applyFont="1" applyBorder="1" applyAlignment="1"/>
    <xf numFmtId="0" fontId="1" fillId="0" borderId="6" xfId="0" applyFont="1" applyFill="1" applyBorder="1" applyAlignment="1"/>
    <xf numFmtId="8" fontId="1" fillId="0" borderId="6" xfId="0" applyNumberFormat="1" applyFont="1" applyFill="1" applyBorder="1" applyAlignment="1"/>
    <xf numFmtId="14" fontId="1" fillId="0" borderId="6" xfId="0" applyNumberFormat="1" applyFont="1" applyBorder="1" applyAlignment="1"/>
    <xf numFmtId="0" fontId="0" fillId="0" borderId="6" xfId="0" applyBorder="1" applyAlignment="1"/>
    <xf numFmtId="14" fontId="0" fillId="0" borderId="6" xfId="0" applyNumberFormat="1" applyBorder="1" applyAlignment="1"/>
    <xf numFmtId="8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0" fontId="0" fillId="0" borderId="6" xfId="0" applyBorder="1" applyAlignment="1">
      <alignment horizontal="center" wrapText="1"/>
    </xf>
    <xf numFmtId="0" fontId="1" fillId="0" borderId="6" xfId="0" applyFont="1" applyBorder="1" applyAlignment="1">
      <alignment shrinkToFit="1"/>
    </xf>
    <xf numFmtId="0" fontId="0" fillId="0" borderId="6" xfId="0" applyFont="1" applyBorder="1" applyAlignment="1">
      <alignment wrapText="1"/>
    </xf>
    <xf numFmtId="0" fontId="0" fillId="0" borderId="6" xfId="0" applyFont="1" applyFill="1" applyBorder="1" applyAlignment="1">
      <alignment horizontal="center"/>
    </xf>
    <xf numFmtId="0" fontId="0" fillId="0" borderId="6" xfId="0" applyFont="1" applyBorder="1" applyAlignment="1"/>
    <xf numFmtId="0" fontId="23" fillId="0" borderId="6" xfId="0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14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wrapText="1"/>
    </xf>
    <xf numFmtId="8" fontId="0" fillId="0" borderId="6" xfId="0" applyNumberFormat="1" applyBorder="1" applyAlignment="1"/>
    <xf numFmtId="8" fontId="1" fillId="0" borderId="6" xfId="0" applyNumberFormat="1" applyFont="1" applyBorder="1" applyAlignment="1"/>
    <xf numFmtId="0" fontId="16" fillId="0" borderId="6" xfId="0" applyFont="1" applyBorder="1" applyAlignment="1">
      <alignment shrinkToFit="1"/>
    </xf>
    <xf numFmtId="0" fontId="16" fillId="0" borderId="6" xfId="0" applyFont="1" applyBorder="1" applyAlignment="1">
      <alignment horizontal="center"/>
    </xf>
    <xf numFmtId="0" fontId="24" fillId="2" borderId="6" xfId="0" applyFont="1" applyFill="1" applyBorder="1" applyAlignment="1">
      <alignment shrinkToFit="1"/>
    </xf>
    <xf numFmtId="0" fontId="24" fillId="2" borderId="6" xfId="0" applyFont="1" applyFill="1" applyBorder="1"/>
    <xf numFmtId="0" fontId="24" fillId="2" borderId="6" xfId="0" applyFont="1" applyFill="1" applyBorder="1" applyAlignment="1">
      <alignment horizontal="right"/>
    </xf>
    <xf numFmtId="0" fontId="24" fillId="2" borderId="6" xfId="0" applyFont="1" applyFill="1" applyBorder="1" applyAlignment="1">
      <alignment horizontal="center"/>
    </xf>
    <xf numFmtId="0" fontId="25" fillId="0" borderId="6" xfId="0" applyFont="1" applyFill="1" applyBorder="1" applyAlignment="1">
      <alignment shrinkToFit="1"/>
    </xf>
    <xf numFmtId="0" fontId="25" fillId="0" borderId="6" xfId="0" applyFont="1" applyFill="1" applyBorder="1"/>
    <xf numFmtId="0" fontId="19" fillId="3" borderId="6" xfId="0" applyNumberFormat="1" applyFont="1" applyFill="1" applyBorder="1"/>
    <xf numFmtId="164" fontId="19" fillId="3" borderId="6" xfId="0" applyNumberFormat="1" applyFont="1" applyFill="1" applyBorder="1"/>
    <xf numFmtId="0" fontId="25" fillId="0" borderId="6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right" vertical="top" wrapText="1"/>
    </xf>
    <xf numFmtId="164" fontId="14" fillId="0" borderId="0" xfId="0" applyNumberFormat="1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164" fontId="9" fillId="0" borderId="0" xfId="0" applyNumberFormat="1" applyFont="1" applyFill="1" applyAlignment="1">
      <alignment vertical="top" wrapText="1"/>
    </xf>
    <xf numFmtId="0" fontId="18" fillId="2" borderId="6" xfId="0" applyFont="1" applyFill="1" applyBorder="1" applyAlignment="1">
      <alignment horizontal="center" wrapText="1" shrinkToFit="1"/>
    </xf>
    <xf numFmtId="0" fontId="21" fillId="0" borderId="6" xfId="0" applyFont="1" applyBorder="1" applyAlignment="1"/>
    <xf numFmtId="0" fontId="16" fillId="0" borderId="6" xfId="0" applyFont="1" applyFill="1" applyBorder="1" applyAlignment="1"/>
    <xf numFmtId="0" fontId="0" fillId="0" borderId="6" xfId="0" applyBorder="1" applyAlignment="1"/>
    <xf numFmtId="0" fontId="19" fillId="2" borderId="6" xfId="0" applyFont="1" applyFill="1" applyBorder="1" applyAlignment="1">
      <alignment horizontal="left"/>
    </xf>
    <xf numFmtId="0" fontId="0" fillId="2" borderId="6" xfId="0" applyFill="1" applyBorder="1" applyAlignment="1"/>
    <xf numFmtId="164" fontId="18" fillId="2" borderId="6" xfId="0" applyNumberFormat="1" applyFont="1" applyFill="1" applyBorder="1" applyAlignment="1">
      <alignment horizontal="center" shrinkToFit="1"/>
    </xf>
    <xf numFmtId="0" fontId="7" fillId="0" borderId="6" xfId="0" applyFont="1" applyBorder="1" applyAlignment="1"/>
    <xf numFmtId="0" fontId="21" fillId="0" borderId="6" xfId="0" applyFont="1" applyBorder="1" applyAlignment="1"/>
    <xf numFmtId="0" fontId="18" fillId="2" borderId="6" xfId="0" applyFont="1" applyFill="1" applyBorder="1" applyAlignment="1">
      <alignment horizontal="center" wrapText="1" shrinkToFit="1"/>
    </xf>
    <xf numFmtId="0" fontId="21" fillId="2" borderId="6" xfId="0" applyFont="1" applyFill="1" applyBorder="1" applyAlignment="1">
      <alignment horizontal="center" shrinkToFit="1"/>
    </xf>
    <xf numFmtId="0" fontId="22" fillId="2" borderId="6" xfId="0" applyFont="1" applyFill="1" applyBorder="1" applyAlignment="1"/>
    <xf numFmtId="0" fontId="6" fillId="2" borderId="6" xfId="0" applyFont="1" applyFill="1" applyBorder="1" applyAlignment="1"/>
    <xf numFmtId="164" fontId="18" fillId="2" borderId="6" xfId="0" applyNumberFormat="1" applyFont="1" applyFill="1" applyBorder="1" applyAlignment="1">
      <alignment horizontal="center" wrapText="1" shrinkToFit="1"/>
    </xf>
    <xf numFmtId="0" fontId="21" fillId="2" borderId="6" xfId="0" applyFont="1" applyFill="1" applyBorder="1" applyAlignment="1">
      <alignment horizontal="center" wrapText="1"/>
    </xf>
    <xf numFmtId="0" fontId="16" fillId="0" borderId="6" xfId="0" applyFont="1" applyBorder="1" applyAlignment="1"/>
    <xf numFmtId="0" fontId="17" fillId="0" borderId="6" xfId="0" applyFont="1" applyBorder="1" applyAlignment="1"/>
    <xf numFmtId="0" fontId="19" fillId="0" borderId="6" xfId="0" applyFont="1" applyFill="1" applyBorder="1" applyAlignment="1">
      <alignment horizontal="right"/>
    </xf>
    <xf numFmtId="0" fontId="17" fillId="0" borderId="6" xfId="0" applyFont="1" applyFill="1" applyBorder="1" applyAlignment="1">
      <alignment horizontal="right"/>
    </xf>
    <xf numFmtId="0" fontId="19" fillId="3" borderId="6" xfId="0" applyFont="1" applyFill="1" applyBorder="1" applyAlignment="1">
      <alignment horizontal="right" shrinkToFit="1"/>
    </xf>
    <xf numFmtId="0" fontId="15" fillId="3" borderId="8" xfId="1" applyFont="1" applyFill="1" applyBorder="1" applyAlignment="1">
      <alignment horizontal="center" wrapText="1" shrinkToFit="1"/>
    </xf>
    <xf numFmtId="0" fontId="15" fillId="3" borderId="8" xfId="1" applyFont="1" applyFill="1" applyBorder="1" applyAlignment="1">
      <alignment horizontal="center" shrinkToFit="1"/>
    </xf>
    <xf numFmtId="164" fontId="15" fillId="3" borderId="8" xfId="1" applyNumberFormat="1" applyFont="1" applyFill="1" applyBorder="1" applyAlignment="1">
      <alignment horizontal="center" wrapText="1" shrinkToFit="1"/>
    </xf>
    <xf numFmtId="0" fontId="15" fillId="3" borderId="8" xfId="1" applyNumberFormat="1" applyFont="1" applyFill="1" applyBorder="1" applyAlignment="1">
      <alignment horizontal="center" wrapText="1" shrinkToFit="1"/>
    </xf>
    <xf numFmtId="4" fontId="15" fillId="3" borderId="8" xfId="1" applyNumberFormat="1" applyFont="1" applyFill="1" applyBorder="1" applyAlignment="1">
      <alignment horizontal="center" wrapText="1" shrinkToFit="1"/>
    </xf>
    <xf numFmtId="14" fontId="15" fillId="3" borderId="8" xfId="1" applyNumberFormat="1" applyFont="1" applyFill="1" applyBorder="1" applyAlignment="1">
      <alignment horizontal="center" wrapText="1" shrinkToFit="1"/>
    </xf>
    <xf numFmtId="0" fontId="16" fillId="0" borderId="8" xfId="0" applyFont="1" applyFill="1" applyBorder="1" applyAlignment="1"/>
    <xf numFmtId="0" fontId="0" fillId="0" borderId="8" xfId="0" applyBorder="1" applyAlignment="1"/>
    <xf numFmtId="0" fontId="18" fillId="2" borderId="8" xfId="0" applyFont="1" applyFill="1" applyBorder="1" applyAlignment="1">
      <alignment horizontal="center" wrapText="1" shrinkToFit="1"/>
    </xf>
    <xf numFmtId="0" fontId="18" fillId="2" borderId="8" xfId="0" applyFont="1" applyFill="1" applyBorder="1" applyAlignment="1">
      <alignment horizontal="center" shrinkToFit="1"/>
    </xf>
    <xf numFmtId="0" fontId="19" fillId="2" borderId="8" xfId="0" applyFont="1" applyFill="1" applyBorder="1" applyAlignment="1">
      <alignment horizontal="left"/>
    </xf>
    <xf numFmtId="0" fontId="0" fillId="2" borderId="8" xfId="0" applyFill="1" applyBorder="1" applyAlignment="1"/>
    <xf numFmtId="164" fontId="18" fillId="2" borderId="8" xfId="0" applyNumberFormat="1" applyFont="1" applyFill="1" applyBorder="1" applyAlignment="1">
      <alignment horizontal="center" shrinkToFit="1"/>
    </xf>
    <xf numFmtId="0" fontId="0" fillId="2" borderId="8" xfId="0" applyFill="1" applyBorder="1" applyAlignment="1">
      <alignment horizontal="center"/>
    </xf>
    <xf numFmtId="0" fontId="0" fillId="0" borderId="8" xfId="0" applyBorder="1"/>
    <xf numFmtId="8" fontId="0" fillId="0" borderId="8" xfId="0" applyNumberFormat="1" applyBorder="1"/>
    <xf numFmtId="14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8" xfId="0" applyBorder="1" applyAlignment="1">
      <alignment shrinkToFit="1"/>
    </xf>
    <xf numFmtId="0" fontId="16" fillId="0" borderId="8" xfId="0" applyFont="1" applyBorder="1" applyAlignment="1"/>
    <xf numFmtId="0" fontId="17" fillId="0" borderId="8" xfId="0" applyFont="1" applyBorder="1" applyAlignment="1"/>
    <xf numFmtId="0" fontId="1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right"/>
    </xf>
    <xf numFmtId="4" fontId="19" fillId="3" borderId="8" xfId="0" applyNumberFormat="1" applyFont="1" applyFill="1" applyBorder="1"/>
    <xf numFmtId="0" fontId="16" fillId="0" borderId="8" xfId="0" applyFont="1" applyBorder="1" applyAlignment="1">
      <alignment horizontal="center"/>
    </xf>
    <xf numFmtId="0" fontId="20" fillId="2" borderId="8" xfId="0" applyFont="1" applyFill="1" applyBorder="1" applyAlignment="1">
      <alignment horizontal="center" wrapText="1" shrinkToFit="1"/>
    </xf>
    <xf numFmtId="0" fontId="17" fillId="2" borderId="8" xfId="0" applyFont="1" applyFill="1" applyBorder="1" applyAlignment="1">
      <alignment horizontal="center" shrinkToFit="1"/>
    </xf>
    <xf numFmtId="0" fontId="26" fillId="2" borderId="8" xfId="0" applyFont="1" applyFill="1" applyBorder="1" applyAlignment="1"/>
    <xf numFmtId="0" fontId="17" fillId="2" borderId="8" xfId="0" applyFont="1" applyFill="1" applyBorder="1" applyAlignment="1"/>
    <xf numFmtId="164" fontId="20" fillId="2" borderId="8" xfId="0" applyNumberFormat="1" applyFont="1" applyFill="1" applyBorder="1" applyAlignment="1">
      <alignment horizontal="center" wrapText="1" shrinkToFit="1"/>
    </xf>
    <xf numFmtId="0" fontId="17" fillId="2" borderId="8" xfId="0" applyFont="1" applyFill="1" applyBorder="1" applyAlignment="1">
      <alignment horizontal="center" wrapText="1"/>
    </xf>
    <xf numFmtId="0" fontId="0" fillId="0" borderId="8" xfId="0" applyFill="1" applyBorder="1"/>
    <xf numFmtId="8" fontId="0" fillId="0" borderId="8" xfId="0" applyNumberFormat="1" applyFill="1" applyBorder="1"/>
    <xf numFmtId="0" fontId="21" fillId="0" borderId="8" xfId="0" applyFont="1" applyBorder="1" applyAlignment="1"/>
    <xf numFmtId="0" fontId="5" fillId="0" borderId="8" xfId="0" applyFont="1" applyBorder="1" applyAlignment="1">
      <alignment horizontal="right"/>
    </xf>
    <xf numFmtId="4" fontId="8" fillId="0" borderId="8" xfId="0" applyNumberFormat="1" applyFont="1" applyBorder="1" applyAlignment="1">
      <alignment horizontal="right"/>
    </xf>
    <xf numFmtId="14" fontId="21" fillId="0" borderId="8" xfId="0" applyNumberFormat="1" applyFont="1" applyBorder="1" applyAlignment="1"/>
    <xf numFmtId="0" fontId="21" fillId="0" borderId="8" xfId="0" applyFont="1" applyBorder="1" applyAlignment="1">
      <alignment horizontal="center"/>
    </xf>
    <xf numFmtId="0" fontId="7" fillId="0" borderId="8" xfId="0" applyFont="1" applyBorder="1" applyAlignment="1">
      <alignment shrinkToFit="1"/>
    </xf>
    <xf numFmtId="0" fontId="5" fillId="0" borderId="8" xfId="0" applyFont="1" applyFill="1" applyBorder="1" applyAlignment="1">
      <alignment horizontal="right"/>
    </xf>
    <xf numFmtId="0" fontId="21" fillId="0" borderId="8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right"/>
    </xf>
    <xf numFmtId="4" fontId="5" fillId="3" borderId="8" xfId="0" applyNumberFormat="1" applyFont="1" applyFill="1" applyBorder="1"/>
    <xf numFmtId="0" fontId="7" fillId="0" borderId="8" xfId="0" applyFont="1" applyBorder="1" applyAlignment="1">
      <alignment horizontal="center"/>
    </xf>
    <xf numFmtId="0" fontId="24" fillId="2" borderId="8" xfId="0" applyFont="1" applyFill="1" applyBorder="1" applyAlignment="1">
      <alignment shrinkToFit="1"/>
    </xf>
    <xf numFmtId="0" fontId="24" fillId="2" borderId="8" xfId="0" applyFont="1" applyFill="1" applyBorder="1"/>
    <xf numFmtId="0" fontId="24" fillId="2" borderId="8" xfId="0" applyFont="1" applyFill="1" applyBorder="1" applyAlignment="1">
      <alignment horizontal="right"/>
    </xf>
    <xf numFmtId="0" fontId="27" fillId="0" borderId="8" xfId="0" applyFont="1" applyFill="1" applyBorder="1" applyAlignment="1">
      <alignment shrinkToFit="1"/>
    </xf>
    <xf numFmtId="0" fontId="27" fillId="0" borderId="8" xfId="0" applyFont="1" applyFill="1" applyBorder="1"/>
    <xf numFmtId="0" fontId="5" fillId="3" borderId="8" xfId="0" applyFont="1" applyFill="1" applyBorder="1" applyAlignment="1">
      <alignment horizontal="right" shrinkToFit="1"/>
    </xf>
    <xf numFmtId="0" fontId="5" fillId="3" borderId="8" xfId="0" applyNumberFormat="1" applyFont="1" applyFill="1" applyBorder="1"/>
    <xf numFmtId="164" fontId="5" fillId="3" borderId="8" xfId="0" applyNumberFormat="1" applyFont="1" applyFill="1" applyBorder="1"/>
    <xf numFmtId="164" fontId="5" fillId="0" borderId="8" xfId="0" applyNumberFormat="1" applyFont="1" applyFill="1" applyBorder="1"/>
    <xf numFmtId="0" fontId="6" fillId="0" borderId="0" xfId="0" applyFont="1" applyBorder="1"/>
    <xf numFmtId="0" fontId="10" fillId="2" borderId="1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 wrapText="1"/>
    </xf>
    <xf numFmtId="14" fontId="10" fillId="2" borderId="1" xfId="0" applyNumberFormat="1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right" vertical="top" wrapText="1"/>
    </xf>
    <xf numFmtId="164" fontId="11" fillId="0" borderId="1" xfId="0" applyNumberFormat="1" applyFont="1" applyFill="1" applyBorder="1" applyAlignment="1">
      <alignment vertical="top" wrapText="1"/>
    </xf>
    <xf numFmtId="165" fontId="11" fillId="0" borderId="1" xfId="0" applyNumberFormat="1" applyFont="1" applyFill="1" applyBorder="1" applyAlignment="1">
      <alignment vertical="top" wrapText="1"/>
    </xf>
    <xf numFmtId="164" fontId="11" fillId="0" borderId="5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9" xfId="0" applyFont="1" applyFill="1" applyBorder="1" applyAlignment="1">
      <alignment horizontal="center" vertical="top" wrapText="1"/>
    </xf>
    <xf numFmtId="164" fontId="11" fillId="0" borderId="9" xfId="0" applyNumberFormat="1" applyFont="1" applyFill="1" applyBorder="1" applyAlignment="1">
      <alignment vertical="top" wrapText="1"/>
    </xf>
    <xf numFmtId="14" fontId="11" fillId="0" borderId="9" xfId="0" applyNumberFormat="1" applyFont="1" applyFill="1" applyBorder="1" applyAlignment="1">
      <alignment horizontal="center" vertical="top" wrapText="1"/>
    </xf>
    <xf numFmtId="39" fontId="15" fillId="3" borderId="6" xfId="1" applyNumberFormat="1" applyFont="1" applyFill="1" applyBorder="1" applyAlignment="1">
      <alignment horizontal="center" wrapText="1" shrinkToFit="1"/>
    </xf>
    <xf numFmtId="0" fontId="0" fillId="2" borderId="6" xfId="0" applyFill="1" applyBorder="1" applyAlignment="1">
      <alignment horizontal="center"/>
    </xf>
    <xf numFmtId="39" fontId="21" fillId="0" borderId="6" xfId="0" applyNumberFormat="1" applyFont="1" applyBorder="1" applyAlignment="1"/>
    <xf numFmtId="14" fontId="21" fillId="0" borderId="6" xfId="0" applyNumberFormat="1" applyFont="1" applyBorder="1" applyAlignment="1"/>
    <xf numFmtId="39" fontId="19" fillId="3" borderId="6" xfId="0" applyNumberFormat="1" applyFont="1" applyFill="1" applyBorder="1"/>
    <xf numFmtId="0" fontId="16" fillId="0" borderId="6" xfId="0" applyFont="1" applyBorder="1" applyAlignment="1">
      <alignment horizontal="center"/>
    </xf>
    <xf numFmtId="0" fontId="20" fillId="2" borderId="6" xfId="0" applyFont="1" applyFill="1" applyBorder="1" applyAlignment="1">
      <alignment horizontal="center" wrapText="1" shrinkToFit="1"/>
    </xf>
    <xf numFmtId="0" fontId="17" fillId="2" borderId="6" xfId="0" applyFont="1" applyFill="1" applyBorder="1" applyAlignment="1">
      <alignment horizontal="center" shrinkToFit="1"/>
    </xf>
    <xf numFmtId="0" fontId="26" fillId="2" borderId="6" xfId="0" applyFont="1" applyFill="1" applyBorder="1" applyAlignment="1"/>
    <xf numFmtId="0" fontId="17" fillId="2" borderId="6" xfId="0" applyFont="1" applyFill="1" applyBorder="1" applyAlignment="1"/>
    <xf numFmtId="164" fontId="20" fillId="2" borderId="6" xfId="0" applyNumberFormat="1" applyFont="1" applyFill="1" applyBorder="1" applyAlignment="1">
      <alignment horizontal="center" wrapText="1" shrinkToFit="1"/>
    </xf>
    <xf numFmtId="0" fontId="17" fillId="2" borderId="6" xfId="0" applyFont="1" applyFill="1" applyBorder="1" applyAlignment="1">
      <alignment horizontal="center" wrapText="1"/>
    </xf>
    <xf numFmtId="0" fontId="21" fillId="0" borderId="6" xfId="0" applyFont="1" applyBorder="1"/>
    <xf numFmtId="39" fontId="21" fillId="0" borderId="6" xfId="0" applyNumberFormat="1" applyFont="1" applyBorder="1"/>
    <xf numFmtId="14" fontId="21" fillId="0" borderId="6" xfId="0" applyNumberFormat="1" applyFont="1" applyBorder="1"/>
    <xf numFmtId="0" fontId="21" fillId="0" borderId="6" xfId="0" applyFont="1" applyFill="1" applyBorder="1" applyAlignment="1">
      <alignment horizontal="center"/>
    </xf>
    <xf numFmtId="0" fontId="21" fillId="0" borderId="6" xfId="0" applyFont="1" applyBorder="1" applyAlignment="1">
      <alignment shrinkToFit="1"/>
    </xf>
    <xf numFmtId="0" fontId="0" fillId="0" borderId="0" xfId="0" applyBorder="1" applyAlignment="1"/>
    <xf numFmtId="0" fontId="21" fillId="0" borderId="6" xfId="0" applyFont="1" applyFill="1" applyBorder="1"/>
    <xf numFmtId="39" fontId="8" fillId="0" borderId="6" xfId="0" applyNumberFormat="1" applyFont="1" applyBorder="1" applyAlignment="1">
      <alignment horizontal="right"/>
    </xf>
    <xf numFmtId="0" fontId="21" fillId="0" borderId="0" xfId="0" applyFont="1" applyBorder="1" applyAlignment="1"/>
    <xf numFmtId="39" fontId="24" fillId="2" borderId="6" xfId="0" applyNumberFormat="1" applyFont="1" applyFill="1" applyBorder="1"/>
    <xf numFmtId="164" fontId="19" fillId="0" borderId="6" xfId="0" applyNumberFormat="1" applyFont="1" applyFill="1" applyBorder="1"/>
    <xf numFmtId="39" fontId="21" fillId="0" borderId="0" xfId="0" applyNumberFormat="1" applyFont="1" applyBorder="1"/>
    <xf numFmtId="39" fontId="0" fillId="0" borderId="0" xfId="0" applyNumberFormat="1" applyBorder="1"/>
    <xf numFmtId="0" fontId="10" fillId="3" borderId="1" xfId="0" applyFont="1" applyFill="1" applyBorder="1" applyAlignment="1">
      <alignment horizontal="center" vertical="top" wrapText="1"/>
    </xf>
    <xf numFmtId="165" fontId="10" fillId="3" borderId="1" xfId="0" applyNumberFormat="1" applyFont="1" applyFill="1" applyBorder="1" applyAlignment="1">
      <alignment horizontal="center" vertical="top" wrapText="1"/>
    </xf>
    <xf numFmtId="14" fontId="10" fillId="3" borderId="1" xfId="0" applyNumberFormat="1" applyFont="1" applyFill="1" applyBorder="1" applyAlignment="1">
      <alignment horizontal="center" vertical="top" wrapText="1"/>
    </xf>
    <xf numFmtId="165" fontId="11" fillId="0" borderId="1" xfId="0" applyNumberFormat="1" applyFont="1" applyFill="1" applyBorder="1" applyAlignment="1">
      <alignment horizontal="right" vertical="top" wrapText="1"/>
    </xf>
    <xf numFmtId="0" fontId="11" fillId="0" borderId="0" xfId="0" applyFont="1" applyFill="1" applyAlignment="1">
      <alignment wrapText="1"/>
    </xf>
    <xf numFmtId="164" fontId="11" fillId="0" borderId="1" xfId="2" applyNumberFormat="1" applyFont="1" applyFill="1" applyBorder="1" applyAlignment="1">
      <alignment horizontal="right" vertical="top" wrapText="1"/>
    </xf>
    <xf numFmtId="0" fontId="12" fillId="3" borderId="3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top" wrapText="1"/>
    </xf>
    <xf numFmtId="165" fontId="12" fillId="3" borderId="3" xfId="0" applyNumberFormat="1" applyFont="1" applyFill="1" applyBorder="1" applyAlignment="1">
      <alignment horizontal="right" vertical="top" wrapText="1"/>
    </xf>
    <xf numFmtId="14" fontId="12" fillId="3" borderId="3" xfId="0" applyNumberFormat="1" applyFont="1" applyFill="1" applyBorder="1" applyAlignment="1">
      <alignment horizontal="right" vertical="top" wrapText="1"/>
    </xf>
    <xf numFmtId="0" fontId="15" fillId="3" borderId="10" xfId="1" applyFont="1" applyFill="1" applyBorder="1" applyAlignment="1">
      <alignment horizontal="center" wrapText="1" shrinkToFit="1"/>
    </xf>
    <xf numFmtId="0" fontId="15" fillId="3" borderId="10" xfId="1" applyFont="1" applyFill="1" applyBorder="1" applyAlignment="1">
      <alignment horizontal="center" shrinkToFit="1"/>
    </xf>
    <xf numFmtId="164" fontId="15" fillId="3" borderId="10" xfId="1" applyNumberFormat="1" applyFont="1" applyFill="1" applyBorder="1" applyAlignment="1">
      <alignment horizontal="center" wrapText="1" shrinkToFit="1"/>
    </xf>
    <xf numFmtId="0" fontId="15" fillId="3" borderId="10" xfId="1" applyNumberFormat="1" applyFont="1" applyFill="1" applyBorder="1" applyAlignment="1">
      <alignment horizontal="center" wrapText="1" shrinkToFit="1"/>
    </xf>
    <xf numFmtId="4" fontId="15" fillId="3" borderId="10" xfId="1" applyNumberFormat="1" applyFont="1" applyFill="1" applyBorder="1" applyAlignment="1">
      <alignment horizontal="center" wrapText="1" shrinkToFit="1"/>
    </xf>
    <xf numFmtId="14" fontId="15" fillId="3" borderId="10" xfId="1" applyNumberFormat="1" applyFont="1" applyFill="1" applyBorder="1" applyAlignment="1">
      <alignment horizontal="center" wrapText="1" shrinkToFit="1"/>
    </xf>
    <xf numFmtId="0" fontId="16" fillId="0" borderId="10" xfId="0" applyFont="1" applyFill="1" applyBorder="1" applyAlignment="1"/>
    <xf numFmtId="0" fontId="0" fillId="0" borderId="10" xfId="0" applyBorder="1" applyAlignment="1"/>
    <xf numFmtId="0" fontId="18" fillId="2" borderId="10" xfId="0" applyFont="1" applyFill="1" applyBorder="1" applyAlignment="1">
      <alignment horizontal="center" wrapText="1" shrinkToFit="1"/>
    </xf>
    <xf numFmtId="0" fontId="18" fillId="2" borderId="10" xfId="0" applyFont="1" applyFill="1" applyBorder="1" applyAlignment="1">
      <alignment horizontal="center" shrinkToFit="1"/>
    </xf>
    <xf numFmtId="0" fontId="5" fillId="2" borderId="10" xfId="0" applyFont="1" applyFill="1" applyBorder="1" applyAlignment="1">
      <alignment horizontal="left"/>
    </xf>
    <xf numFmtId="0" fontId="21" fillId="2" borderId="10" xfId="0" applyFont="1" applyFill="1" applyBorder="1" applyAlignment="1"/>
    <xf numFmtId="164" fontId="18" fillId="2" borderId="10" xfId="0" applyNumberFormat="1" applyFont="1" applyFill="1" applyBorder="1" applyAlignment="1">
      <alignment horizontal="center" shrinkToFit="1"/>
    </xf>
    <xf numFmtId="0" fontId="21" fillId="2" borderId="10" xfId="0" applyFont="1" applyFill="1" applyBorder="1" applyAlignment="1">
      <alignment horizontal="center"/>
    </xf>
    <xf numFmtId="0" fontId="0" fillId="0" borderId="10" xfId="0" applyFill="1" applyBorder="1"/>
    <xf numFmtId="0" fontId="28" fillId="0" borderId="10" xfId="0" applyFont="1" applyFill="1" applyBorder="1" applyAlignment="1">
      <alignment wrapText="1"/>
    </xf>
    <xf numFmtId="4" fontId="0" fillId="0" borderId="10" xfId="0" applyNumberFormat="1" applyFill="1" applyBorder="1" applyAlignment="1">
      <alignment horizontal="right"/>
    </xf>
    <xf numFmtId="166" fontId="0" fillId="0" borderId="10" xfId="0" applyNumberFormat="1" applyFill="1" applyBorder="1"/>
    <xf numFmtId="0" fontId="0" fillId="0" borderId="10" xfId="0" applyBorder="1" applyAlignment="1">
      <alignment wrapText="1"/>
    </xf>
    <xf numFmtId="0" fontId="0" fillId="0" borderId="10" xfId="0" applyNumberFormat="1" applyFill="1" applyBorder="1"/>
    <xf numFmtId="0" fontId="7" fillId="0" borderId="10" xfId="0" applyFont="1" applyBorder="1" applyAlignment="1"/>
    <xf numFmtId="0" fontId="21" fillId="0" borderId="10" xfId="0" applyFont="1" applyBorder="1" applyAlignment="1"/>
    <xf numFmtId="0" fontId="5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4" fontId="5" fillId="3" borderId="10" xfId="0" applyNumberFormat="1" applyFont="1" applyFill="1" applyBorder="1"/>
    <xf numFmtId="0" fontId="7" fillId="0" borderId="10" xfId="0" applyFont="1" applyBorder="1" applyAlignment="1">
      <alignment horizontal="center"/>
    </xf>
    <xf numFmtId="0" fontId="18" fillId="2" borderId="10" xfId="0" applyFont="1" applyFill="1" applyBorder="1" applyAlignment="1">
      <alignment horizontal="center" wrapText="1" shrinkToFit="1"/>
    </xf>
    <xf numFmtId="0" fontId="21" fillId="2" borderId="10" xfId="0" applyFont="1" applyFill="1" applyBorder="1" applyAlignment="1">
      <alignment horizontal="center" shrinkToFit="1"/>
    </xf>
    <xf numFmtId="0" fontId="22" fillId="2" borderId="10" xfId="0" applyFont="1" applyFill="1" applyBorder="1" applyAlignment="1"/>
    <xf numFmtId="164" fontId="18" fillId="2" borderId="10" xfId="0" applyNumberFormat="1" applyFont="1" applyFill="1" applyBorder="1" applyAlignment="1">
      <alignment horizontal="center" wrapText="1" shrinkToFit="1"/>
    </xf>
    <xf numFmtId="0" fontId="21" fillId="2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Border="1" applyAlignment="1"/>
    <xf numFmtId="0" fontId="5" fillId="0" borderId="10" xfId="0" applyFont="1" applyBorder="1" applyAlignment="1">
      <alignment horizontal="right"/>
    </xf>
    <xf numFmtId="4" fontId="8" fillId="0" borderId="10" xfId="0" applyNumberFormat="1" applyFont="1" applyBorder="1" applyAlignment="1">
      <alignment horizontal="right"/>
    </xf>
    <xf numFmtId="14" fontId="21" fillId="0" borderId="10" xfId="0" applyNumberFormat="1" applyFont="1" applyBorder="1" applyAlignment="1"/>
    <xf numFmtId="0" fontId="21" fillId="0" borderId="10" xfId="0" applyFont="1" applyBorder="1" applyAlignment="1">
      <alignment horizontal="center"/>
    </xf>
    <xf numFmtId="0" fontId="0" fillId="0" borderId="10" xfId="0" applyBorder="1" applyAlignment="1"/>
    <xf numFmtId="8" fontId="0" fillId="0" borderId="10" xfId="0" applyNumberFormat="1" applyBorder="1" applyAlignment="1"/>
    <xf numFmtId="8" fontId="23" fillId="0" borderId="10" xfId="0" applyNumberFormat="1" applyFont="1" applyBorder="1" applyAlignment="1">
      <alignment horizontal="right"/>
    </xf>
    <xf numFmtId="14" fontId="0" fillId="0" borderId="10" xfId="0" applyNumberFormat="1" applyBorder="1" applyAlignment="1"/>
    <xf numFmtId="4" fontId="23" fillId="0" borderId="10" xfId="0" applyNumberFormat="1" applyFont="1" applyFill="1" applyBorder="1" applyAlignment="1">
      <alignment horizontal="right"/>
    </xf>
    <xf numFmtId="0" fontId="28" fillId="0" borderId="10" xfId="0" applyFont="1" applyFill="1" applyBorder="1"/>
    <xf numFmtId="0" fontId="23" fillId="0" borderId="10" xfId="0" applyFont="1" applyFill="1" applyBorder="1"/>
    <xf numFmtId="14" fontId="21" fillId="0" borderId="10" xfId="0" applyNumberFormat="1" applyFont="1" applyFill="1" applyBorder="1" applyAlignment="1"/>
    <xf numFmtId="8" fontId="23" fillId="0" borderId="10" xfId="0" applyNumberFormat="1" applyFont="1" applyBorder="1" applyAlignment="1"/>
    <xf numFmtId="14" fontId="0" fillId="0" borderId="10" xfId="0" applyNumberFormat="1" applyFill="1" applyBorder="1" applyAlignment="1"/>
    <xf numFmtId="4" fontId="5" fillId="0" borderId="10" xfId="0" applyNumberFormat="1" applyFont="1" applyBorder="1" applyAlignment="1">
      <alignment horizontal="right"/>
    </xf>
    <xf numFmtId="166" fontId="0" fillId="0" borderId="10" xfId="0" applyNumberFormat="1" applyFill="1" applyBorder="1" applyAlignment="1">
      <alignment horizontal="center"/>
    </xf>
    <xf numFmtId="0" fontId="29" fillId="0" borderId="0" xfId="0" applyFont="1" applyFill="1" applyBorder="1"/>
    <xf numFmtId="0" fontId="7" fillId="0" borderId="10" xfId="0" applyFont="1" applyBorder="1" applyAlignment="1">
      <alignment shrinkToFit="1"/>
    </xf>
    <xf numFmtId="0" fontId="5" fillId="0" borderId="10" xfId="0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24" fillId="2" borderId="10" xfId="0" applyFont="1" applyFill="1" applyBorder="1" applyAlignment="1">
      <alignment shrinkToFit="1"/>
    </xf>
    <xf numFmtId="0" fontId="24" fillId="2" borderId="10" xfId="0" applyFont="1" applyFill="1" applyBorder="1"/>
    <xf numFmtId="0" fontId="24" fillId="2" borderId="10" xfId="0" applyFont="1" applyFill="1" applyBorder="1" applyAlignment="1">
      <alignment horizontal="right"/>
    </xf>
    <xf numFmtId="4" fontId="24" fillId="2" borderId="10" xfId="0" applyNumberFormat="1" applyFont="1" applyFill="1" applyBorder="1"/>
    <xf numFmtId="0" fontId="27" fillId="0" borderId="10" xfId="0" applyFont="1" applyFill="1" applyBorder="1" applyAlignment="1">
      <alignment shrinkToFit="1"/>
    </xf>
    <xf numFmtId="0" fontId="27" fillId="0" borderId="10" xfId="0" applyFont="1" applyFill="1" applyBorder="1"/>
    <xf numFmtId="0" fontId="5" fillId="3" borderId="10" xfId="0" applyFont="1" applyFill="1" applyBorder="1" applyAlignment="1">
      <alignment horizontal="right" shrinkToFit="1"/>
    </xf>
    <xf numFmtId="0" fontId="5" fillId="3" borderId="10" xfId="0" applyNumberFormat="1" applyFont="1" applyFill="1" applyBorder="1"/>
    <xf numFmtId="164" fontId="5" fillId="3" borderId="10" xfId="0" applyNumberFormat="1" applyFont="1" applyFill="1" applyBorder="1"/>
    <xf numFmtId="164" fontId="5" fillId="0" borderId="10" xfId="0" applyNumberFormat="1" applyFont="1" applyFill="1" applyBorder="1"/>
    <xf numFmtId="0" fontId="11" fillId="0" borderId="1" xfId="0" applyFont="1" applyFill="1" applyBorder="1" applyAlignment="1">
      <alignment horizontal="center" vertical="top"/>
    </xf>
    <xf numFmtId="165" fontId="11" fillId="0" borderId="1" xfId="2" applyNumberFormat="1" applyFont="1" applyFill="1" applyBorder="1" applyAlignment="1">
      <alignment horizontal="right" vertical="top" wrapText="1"/>
    </xf>
  </cellXfs>
  <cellStyles count="3">
    <cellStyle name="Currency" xfId="2" builtinId="4"/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48"/>
  <sheetViews>
    <sheetView zoomScaleNormal="100" workbookViewId="0">
      <selection activeCell="P32" sqref="P32"/>
    </sheetView>
  </sheetViews>
  <sheetFormatPr defaultColWidth="9.1796875" defaultRowHeight="14.5" x14ac:dyDescent="0.35"/>
  <cols>
    <col min="1" max="1" width="11.7265625" style="2" customWidth="1"/>
    <col min="2" max="2" width="28.1796875" style="11" customWidth="1"/>
    <col min="3" max="3" width="17.81640625" style="2" customWidth="1"/>
    <col min="4" max="4" width="18.7265625" style="2" customWidth="1"/>
    <col min="5" max="5" width="22.26953125" style="11" customWidth="1"/>
    <col min="6" max="6" width="4.7265625" style="11" customWidth="1"/>
    <col min="7" max="7" width="13.81640625" style="2" customWidth="1"/>
    <col min="8" max="8" width="15.26953125" style="2" customWidth="1"/>
    <col min="9" max="9" width="11.81640625" style="2" customWidth="1"/>
    <col min="10" max="11" width="6.7265625" style="5" customWidth="1"/>
    <col min="12" max="17" width="9.1796875" style="2"/>
    <col min="18" max="18" width="11.7265625" style="2" customWidth="1"/>
    <col min="19" max="16384" width="9.1796875" style="2"/>
  </cols>
  <sheetData>
    <row r="1" spans="1:13" s="46" customFormat="1" ht="55.5" customHeight="1" x14ac:dyDescent="0.35">
      <c r="A1" s="69" t="s">
        <v>0</v>
      </c>
      <c r="B1" s="69" t="s">
        <v>1</v>
      </c>
      <c r="C1" s="69" t="s">
        <v>2</v>
      </c>
      <c r="D1" s="70" t="s">
        <v>3</v>
      </c>
      <c r="E1" s="71" t="s">
        <v>4</v>
      </c>
      <c r="F1" s="71" t="s">
        <v>269</v>
      </c>
      <c r="G1" s="72" t="s">
        <v>5</v>
      </c>
      <c r="H1" s="73" t="s">
        <v>6</v>
      </c>
      <c r="I1" s="74" t="s">
        <v>7</v>
      </c>
      <c r="J1" s="72" t="s">
        <v>8</v>
      </c>
      <c r="K1" s="72" t="s">
        <v>270</v>
      </c>
    </row>
    <row r="2" spans="1:13" s="47" customFormat="1" x14ac:dyDescent="0.3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</row>
    <row r="3" spans="1:13" s="50" customFormat="1" x14ac:dyDescent="0.35">
      <c r="A3" s="75"/>
      <c r="B3" s="76"/>
      <c r="C3" s="151" t="s">
        <v>224</v>
      </c>
      <c r="D3" s="152"/>
      <c r="E3" s="153"/>
      <c r="F3" s="153"/>
      <c r="G3" s="153"/>
      <c r="H3" s="153"/>
      <c r="I3" s="153"/>
      <c r="J3" s="153"/>
      <c r="K3" s="153"/>
      <c r="L3" s="48"/>
      <c r="M3" s="49"/>
    </row>
    <row r="4" spans="1:13" x14ac:dyDescent="0.35">
      <c r="A4" s="78" t="s">
        <v>95</v>
      </c>
      <c r="B4" s="79" t="s">
        <v>96</v>
      </c>
      <c r="C4" s="78" t="s">
        <v>271</v>
      </c>
      <c r="D4" s="78"/>
      <c r="E4" s="79" t="s">
        <v>12</v>
      </c>
      <c r="F4" s="79"/>
      <c r="G4" s="80">
        <v>1143.8</v>
      </c>
      <c r="H4" s="80">
        <v>1343.8</v>
      </c>
      <c r="I4" s="81">
        <v>41856</v>
      </c>
      <c r="J4" s="82" t="s">
        <v>17</v>
      </c>
      <c r="K4" s="82">
        <v>1</v>
      </c>
    </row>
    <row r="5" spans="1:13" x14ac:dyDescent="0.35">
      <c r="A5" s="84" t="s">
        <v>135</v>
      </c>
      <c r="B5" s="85" t="s">
        <v>136</v>
      </c>
      <c r="C5" s="78" t="s">
        <v>271</v>
      </c>
      <c r="D5" s="84"/>
      <c r="E5" s="86" t="s">
        <v>12</v>
      </c>
      <c r="F5" s="86"/>
      <c r="G5" s="87">
        <v>23168.07</v>
      </c>
      <c r="H5" s="87">
        <v>8500</v>
      </c>
      <c r="I5" s="88">
        <v>41893</v>
      </c>
      <c r="J5" s="89" t="s">
        <v>17</v>
      </c>
      <c r="K5" s="82">
        <v>1</v>
      </c>
    </row>
    <row r="6" spans="1:13" x14ac:dyDescent="0.35">
      <c r="A6" s="78" t="s">
        <v>137</v>
      </c>
      <c r="B6" s="79" t="s">
        <v>138</v>
      </c>
      <c r="C6" s="78" t="s">
        <v>271</v>
      </c>
      <c r="D6" s="78"/>
      <c r="E6" s="79" t="s">
        <v>12</v>
      </c>
      <c r="F6" s="79"/>
      <c r="G6" s="80">
        <v>2762.17</v>
      </c>
      <c r="H6" s="80">
        <v>2762.17</v>
      </c>
      <c r="I6" s="81">
        <v>41878</v>
      </c>
      <c r="J6" s="82" t="s">
        <v>17</v>
      </c>
      <c r="K6" s="82">
        <v>1</v>
      </c>
    </row>
    <row r="7" spans="1:13" x14ac:dyDescent="0.35">
      <c r="A7" s="83" t="s">
        <v>145</v>
      </c>
      <c r="B7" s="90" t="s">
        <v>146</v>
      </c>
      <c r="C7" s="78" t="s">
        <v>271</v>
      </c>
      <c r="D7" s="83"/>
      <c r="E7" s="91" t="s">
        <v>12</v>
      </c>
      <c r="F7" s="91"/>
      <c r="G7" s="92">
        <v>2412.54</v>
      </c>
      <c r="H7" s="92">
        <v>1912.54</v>
      </c>
      <c r="I7" s="93">
        <v>41850</v>
      </c>
      <c r="J7" s="94" t="s">
        <v>17</v>
      </c>
      <c r="K7" s="82">
        <v>1</v>
      </c>
    </row>
    <row r="8" spans="1:13" s="51" customFormat="1" ht="13.5" x14ac:dyDescent="0.3">
      <c r="A8" s="154"/>
      <c r="B8" s="155"/>
      <c r="C8" s="155"/>
      <c r="D8" s="155"/>
      <c r="E8" s="95" t="s">
        <v>272</v>
      </c>
      <c r="F8" s="96">
        <v>4</v>
      </c>
      <c r="G8" s="97">
        <f>SUM(G4:G7)</f>
        <v>29486.58</v>
      </c>
      <c r="H8" s="97">
        <f>SUM(H4:H7)</f>
        <v>14518.509999999998</v>
      </c>
      <c r="I8" s="155"/>
      <c r="J8" s="155"/>
      <c r="K8" s="155"/>
    </row>
    <row r="9" spans="1:13" s="47" customFormat="1" x14ac:dyDescent="0.35">
      <c r="A9" s="149"/>
      <c r="B9" s="150"/>
      <c r="C9" s="150"/>
      <c r="D9" s="150"/>
      <c r="E9" s="150"/>
      <c r="F9" s="150"/>
      <c r="G9" s="150"/>
      <c r="H9" s="150"/>
      <c r="I9" s="150"/>
      <c r="J9" s="150"/>
      <c r="K9" s="150"/>
    </row>
    <row r="10" spans="1:13" s="51" customFormat="1" ht="13.5" x14ac:dyDescent="0.3">
      <c r="A10" s="156"/>
      <c r="B10" s="157"/>
      <c r="C10" s="158" t="s">
        <v>273</v>
      </c>
      <c r="D10" s="159"/>
      <c r="E10" s="160"/>
      <c r="F10" s="161"/>
      <c r="G10" s="161"/>
      <c r="H10" s="161"/>
      <c r="I10" s="161"/>
      <c r="J10" s="161"/>
      <c r="K10" s="161"/>
      <c r="L10" s="52"/>
    </row>
    <row r="11" spans="1:13" x14ac:dyDescent="0.35">
      <c r="A11" s="84" t="s">
        <v>174</v>
      </c>
      <c r="B11" s="86" t="s">
        <v>175</v>
      </c>
      <c r="C11" s="84" t="s">
        <v>254</v>
      </c>
      <c r="D11" s="84" t="s">
        <v>40</v>
      </c>
      <c r="E11" s="86" t="s">
        <v>73</v>
      </c>
      <c r="F11" s="86"/>
      <c r="G11" s="87">
        <v>52876.84</v>
      </c>
      <c r="H11" s="87">
        <v>40000</v>
      </c>
      <c r="I11" s="88">
        <v>41907</v>
      </c>
      <c r="J11" s="89" t="s">
        <v>17</v>
      </c>
      <c r="K11" s="82">
        <v>1</v>
      </c>
    </row>
    <row r="12" spans="1:13" x14ac:dyDescent="0.35">
      <c r="A12" s="78" t="s">
        <v>71</v>
      </c>
      <c r="B12" s="79" t="s">
        <v>72</v>
      </c>
      <c r="C12" s="84" t="s">
        <v>254</v>
      </c>
      <c r="D12" s="78" t="s">
        <v>40</v>
      </c>
      <c r="E12" s="79" t="s">
        <v>73</v>
      </c>
      <c r="F12" s="79"/>
      <c r="G12" s="80">
        <v>200</v>
      </c>
      <c r="H12" s="80">
        <v>150</v>
      </c>
      <c r="I12" s="81">
        <v>41856</v>
      </c>
      <c r="J12" s="82" t="s">
        <v>17</v>
      </c>
      <c r="K12" s="82">
        <v>1</v>
      </c>
    </row>
    <row r="13" spans="1:13" x14ac:dyDescent="0.35">
      <c r="A13" s="84" t="s">
        <v>38</v>
      </c>
      <c r="B13" s="86" t="s">
        <v>39</v>
      </c>
      <c r="C13" s="84" t="s">
        <v>254</v>
      </c>
      <c r="D13" s="84" t="s">
        <v>40</v>
      </c>
      <c r="E13" s="86" t="s">
        <v>12</v>
      </c>
      <c r="F13" s="86"/>
      <c r="G13" s="87">
        <v>3567</v>
      </c>
      <c r="H13" s="87">
        <v>3492.47</v>
      </c>
      <c r="I13" s="88">
        <v>41890</v>
      </c>
      <c r="J13" s="89" t="s">
        <v>17</v>
      </c>
      <c r="K13" s="82">
        <v>1</v>
      </c>
    </row>
    <row r="14" spans="1:13" x14ac:dyDescent="0.35">
      <c r="A14" s="83" t="s">
        <v>88</v>
      </c>
      <c r="B14" s="91" t="s">
        <v>89</v>
      </c>
      <c r="C14" s="84" t="s">
        <v>254</v>
      </c>
      <c r="D14" s="83" t="s">
        <v>40</v>
      </c>
      <c r="E14" s="91" t="s">
        <v>12</v>
      </c>
      <c r="F14" s="91"/>
      <c r="G14" s="92">
        <v>2407.17</v>
      </c>
      <c r="H14" s="92">
        <v>2407.17</v>
      </c>
      <c r="I14" s="93">
        <v>41838</v>
      </c>
      <c r="J14" s="94" t="s">
        <v>17</v>
      </c>
      <c r="K14" s="82">
        <v>1</v>
      </c>
    </row>
    <row r="15" spans="1:13" x14ac:dyDescent="0.35">
      <c r="A15" s="83" t="s">
        <v>102</v>
      </c>
      <c r="B15" s="91" t="s">
        <v>103</v>
      </c>
      <c r="C15" s="84" t="s">
        <v>254</v>
      </c>
      <c r="D15" s="83" t="s">
        <v>40</v>
      </c>
      <c r="E15" s="91" t="s">
        <v>12</v>
      </c>
      <c r="F15" s="91"/>
      <c r="G15" s="92">
        <v>1198.4100000000001</v>
      </c>
      <c r="H15" s="92">
        <v>1198.4100000000001</v>
      </c>
      <c r="I15" s="93">
        <v>41830</v>
      </c>
      <c r="J15" s="94" t="s">
        <v>17</v>
      </c>
      <c r="K15" s="82">
        <v>1</v>
      </c>
    </row>
    <row r="16" spans="1:13" s="51" customFormat="1" ht="13.5" x14ac:dyDescent="0.3">
      <c r="A16" s="98"/>
      <c r="B16" s="98"/>
      <c r="C16" s="98"/>
      <c r="D16" s="98"/>
      <c r="E16" s="99" t="s">
        <v>274</v>
      </c>
      <c r="F16" s="99">
        <v>5</v>
      </c>
      <c r="G16" s="100">
        <f>SUM(G11:G15)</f>
        <v>60249.42</v>
      </c>
      <c r="H16" s="100">
        <f>SUM(H11:H15)</f>
        <v>47248.05</v>
      </c>
      <c r="I16" s="101"/>
      <c r="J16" s="101"/>
      <c r="K16" s="101"/>
    </row>
    <row r="17" spans="1:12" s="51" customFormat="1" ht="13.5" x14ac:dyDescent="0.3">
      <c r="A17" s="98"/>
      <c r="B17" s="98"/>
      <c r="C17" s="98"/>
      <c r="D17" s="98"/>
      <c r="E17" s="99"/>
      <c r="F17" s="99"/>
      <c r="G17" s="100"/>
      <c r="H17" s="100"/>
      <c r="I17" s="101"/>
      <c r="J17" s="101"/>
      <c r="K17" s="101"/>
    </row>
    <row r="18" spans="1:12" x14ac:dyDescent="0.35">
      <c r="A18" s="84" t="s">
        <v>127</v>
      </c>
      <c r="B18" s="86" t="s">
        <v>275</v>
      </c>
      <c r="C18" s="84" t="s">
        <v>254</v>
      </c>
      <c r="D18" s="84" t="s">
        <v>128</v>
      </c>
      <c r="E18" s="86" t="s">
        <v>12</v>
      </c>
      <c r="F18" s="86"/>
      <c r="G18" s="87">
        <v>5283.06</v>
      </c>
      <c r="H18" s="87">
        <v>4283.0600000000004</v>
      </c>
      <c r="I18" s="88">
        <v>41897</v>
      </c>
      <c r="J18" s="89" t="s">
        <v>17</v>
      </c>
      <c r="K18" s="82">
        <v>1</v>
      </c>
    </row>
    <row r="19" spans="1:12" s="51" customFormat="1" ht="13.5" x14ac:dyDescent="0.3">
      <c r="A19" s="98"/>
      <c r="B19" s="98"/>
      <c r="C19" s="98"/>
      <c r="D19" s="98"/>
      <c r="E19" s="99" t="s">
        <v>274</v>
      </c>
      <c r="F19" s="99">
        <v>1</v>
      </c>
      <c r="G19" s="100">
        <f>SUM(G18)</f>
        <v>5283.06</v>
      </c>
      <c r="H19" s="100">
        <f>SUM(H18)</f>
        <v>4283.0600000000004</v>
      </c>
      <c r="I19" s="101"/>
      <c r="J19" s="101"/>
      <c r="K19" s="101"/>
    </row>
    <row r="20" spans="1:12" s="53" customFormat="1" ht="12" x14ac:dyDescent="0.3">
      <c r="A20" s="162"/>
      <c r="B20" s="163"/>
      <c r="C20" s="163"/>
      <c r="D20" s="163"/>
      <c r="E20" s="102" t="s">
        <v>272</v>
      </c>
      <c r="F20" s="103">
        <f>SUM(F10:F19)</f>
        <v>6</v>
      </c>
      <c r="G20" s="104">
        <f>SUM(G19,G16)</f>
        <v>65532.479999999996</v>
      </c>
      <c r="H20" s="104">
        <f>SUM(H19,H16)</f>
        <v>51531.11</v>
      </c>
      <c r="I20" s="163"/>
      <c r="J20" s="163"/>
      <c r="K20" s="163"/>
    </row>
    <row r="21" spans="1:12" s="47" customFormat="1" x14ac:dyDescent="0.35">
      <c r="A21" s="149"/>
      <c r="B21" s="150"/>
      <c r="C21" s="150"/>
      <c r="D21" s="150"/>
      <c r="E21" s="150"/>
      <c r="F21" s="150"/>
      <c r="G21" s="150"/>
      <c r="H21" s="150"/>
      <c r="I21" s="150"/>
      <c r="J21" s="150"/>
      <c r="K21" s="150"/>
    </row>
    <row r="22" spans="1:12" s="51" customFormat="1" ht="13.5" x14ac:dyDescent="0.3">
      <c r="A22" s="156"/>
      <c r="B22" s="157"/>
      <c r="C22" s="158" t="s">
        <v>225</v>
      </c>
      <c r="D22" s="159"/>
      <c r="E22" s="160"/>
      <c r="F22" s="161"/>
      <c r="G22" s="161"/>
      <c r="H22" s="161"/>
      <c r="I22" s="161"/>
      <c r="J22" s="161"/>
      <c r="K22" s="161"/>
      <c r="L22" s="52"/>
    </row>
    <row r="23" spans="1:12" x14ac:dyDescent="0.35">
      <c r="A23" s="84" t="s">
        <v>92</v>
      </c>
      <c r="B23" s="86" t="s">
        <v>93</v>
      </c>
      <c r="C23" s="84" t="s">
        <v>27</v>
      </c>
      <c r="D23" s="84"/>
      <c r="E23" s="86" t="s">
        <v>28</v>
      </c>
      <c r="F23" s="86"/>
      <c r="G23" s="87">
        <v>1996.51</v>
      </c>
      <c r="H23" s="87">
        <v>1970.04</v>
      </c>
      <c r="I23" s="88">
        <v>41892</v>
      </c>
      <c r="J23" s="89" t="s">
        <v>17</v>
      </c>
      <c r="K23" s="82">
        <v>1</v>
      </c>
    </row>
    <row r="24" spans="1:12" x14ac:dyDescent="0.35">
      <c r="A24" s="78" t="s">
        <v>25</v>
      </c>
      <c r="B24" s="86" t="s">
        <v>26</v>
      </c>
      <c r="C24" s="78" t="s">
        <v>27</v>
      </c>
      <c r="D24" s="78"/>
      <c r="E24" s="79" t="s">
        <v>28</v>
      </c>
      <c r="F24" s="79"/>
      <c r="G24" s="80">
        <v>179</v>
      </c>
      <c r="H24" s="80">
        <v>179</v>
      </c>
      <c r="I24" s="81">
        <v>41872</v>
      </c>
      <c r="J24" s="82" t="s">
        <v>17</v>
      </c>
      <c r="K24" s="82">
        <v>1</v>
      </c>
    </row>
    <row r="25" spans="1:12" x14ac:dyDescent="0.35">
      <c r="A25" s="83" t="s">
        <v>94</v>
      </c>
      <c r="B25" s="90" t="s">
        <v>93</v>
      </c>
      <c r="C25" s="83" t="s">
        <v>27</v>
      </c>
      <c r="D25" s="83"/>
      <c r="E25" s="91" t="s">
        <v>28</v>
      </c>
      <c r="F25" s="91"/>
      <c r="G25" s="92">
        <v>1549.68</v>
      </c>
      <c r="H25" s="92">
        <v>100</v>
      </c>
      <c r="I25" s="93">
        <v>41838</v>
      </c>
      <c r="J25" s="94" t="s">
        <v>17</v>
      </c>
      <c r="K25" s="82">
        <v>1</v>
      </c>
    </row>
    <row r="26" spans="1:12" x14ac:dyDescent="0.35">
      <c r="A26" s="84" t="s">
        <v>126</v>
      </c>
      <c r="B26" s="86" t="s">
        <v>125</v>
      </c>
      <c r="C26" s="84" t="s">
        <v>27</v>
      </c>
      <c r="D26" s="84"/>
      <c r="E26" s="86" t="s">
        <v>12</v>
      </c>
      <c r="F26" s="86"/>
      <c r="G26" s="87">
        <v>100000</v>
      </c>
      <c r="H26" s="87">
        <v>15000</v>
      </c>
      <c r="I26" s="88">
        <v>41892</v>
      </c>
      <c r="J26" s="89" t="s">
        <v>17</v>
      </c>
      <c r="K26" s="82">
        <v>1</v>
      </c>
    </row>
    <row r="27" spans="1:12" x14ac:dyDescent="0.35">
      <c r="A27" s="78" t="s">
        <v>153</v>
      </c>
      <c r="B27" s="79" t="s">
        <v>154</v>
      </c>
      <c r="C27" s="78" t="s">
        <v>27</v>
      </c>
      <c r="D27" s="78"/>
      <c r="E27" s="79" t="s">
        <v>12</v>
      </c>
      <c r="F27" s="79"/>
      <c r="G27" s="80">
        <v>8837.9599999999991</v>
      </c>
      <c r="H27" s="80">
        <v>8837.9599999999991</v>
      </c>
      <c r="I27" s="81">
        <v>41870</v>
      </c>
      <c r="J27" s="82" t="s">
        <v>17</v>
      </c>
      <c r="K27" s="82">
        <v>1</v>
      </c>
    </row>
    <row r="28" spans="1:12" x14ac:dyDescent="0.35">
      <c r="A28" s="84" t="s">
        <v>191</v>
      </c>
      <c r="B28" s="86" t="s">
        <v>192</v>
      </c>
      <c r="C28" s="84" t="s">
        <v>27</v>
      </c>
      <c r="D28" s="84"/>
      <c r="E28" s="86" t="s">
        <v>12</v>
      </c>
      <c r="F28" s="86"/>
      <c r="G28" s="87">
        <v>18000</v>
      </c>
      <c r="H28" s="87">
        <v>7500</v>
      </c>
      <c r="I28" s="88">
        <v>41887</v>
      </c>
      <c r="J28" s="89" t="s">
        <v>17</v>
      </c>
      <c r="K28" s="82">
        <v>1</v>
      </c>
    </row>
    <row r="29" spans="1:12" x14ac:dyDescent="0.35">
      <c r="A29" s="83" t="s">
        <v>168</v>
      </c>
      <c r="B29" s="91" t="s">
        <v>169</v>
      </c>
      <c r="C29" s="83" t="s">
        <v>27</v>
      </c>
      <c r="D29" s="83"/>
      <c r="E29" s="91" t="s">
        <v>12</v>
      </c>
      <c r="F29" s="91"/>
      <c r="G29" s="92">
        <v>7414.08</v>
      </c>
      <c r="H29" s="92">
        <v>7414.08</v>
      </c>
      <c r="I29" s="93">
        <v>41830</v>
      </c>
      <c r="J29" s="94" t="s">
        <v>17</v>
      </c>
      <c r="K29" s="82">
        <v>1</v>
      </c>
    </row>
    <row r="30" spans="1:12" x14ac:dyDescent="0.35">
      <c r="A30" s="83" t="s">
        <v>149</v>
      </c>
      <c r="B30" s="91" t="s">
        <v>150</v>
      </c>
      <c r="C30" s="83" t="s">
        <v>27</v>
      </c>
      <c r="D30" s="83"/>
      <c r="E30" s="91" t="s">
        <v>12</v>
      </c>
      <c r="F30" s="91"/>
      <c r="G30" s="92">
        <v>7075.81</v>
      </c>
      <c r="H30" s="92">
        <v>7075.81</v>
      </c>
      <c r="I30" s="93">
        <v>41838</v>
      </c>
      <c r="J30" s="94" t="s">
        <v>17</v>
      </c>
      <c r="K30" s="82">
        <v>1</v>
      </c>
    </row>
    <row r="31" spans="1:12" x14ac:dyDescent="0.35">
      <c r="A31" s="83" t="s">
        <v>160</v>
      </c>
      <c r="B31" s="91" t="s">
        <v>161</v>
      </c>
      <c r="C31" s="83" t="s">
        <v>27</v>
      </c>
      <c r="D31" s="83"/>
      <c r="E31" s="91" t="s">
        <v>12</v>
      </c>
      <c r="F31" s="91"/>
      <c r="G31" s="92">
        <v>7000</v>
      </c>
      <c r="H31" s="92">
        <v>7000</v>
      </c>
      <c r="I31" s="93">
        <v>41838</v>
      </c>
      <c r="J31" s="94" t="s">
        <v>17</v>
      </c>
      <c r="K31" s="82">
        <v>1</v>
      </c>
    </row>
    <row r="32" spans="1:12" x14ac:dyDescent="0.35">
      <c r="A32" s="84" t="s">
        <v>104</v>
      </c>
      <c r="B32" s="86" t="s">
        <v>105</v>
      </c>
      <c r="C32" s="84" t="s">
        <v>27</v>
      </c>
      <c r="D32" s="84"/>
      <c r="E32" s="86" t="s">
        <v>12</v>
      </c>
      <c r="F32" s="86"/>
      <c r="G32" s="87">
        <v>11800</v>
      </c>
      <c r="H32" s="87">
        <v>5500</v>
      </c>
      <c r="I32" s="88">
        <v>41911</v>
      </c>
      <c r="J32" s="89" t="s">
        <v>17</v>
      </c>
      <c r="K32" s="82">
        <v>1</v>
      </c>
    </row>
    <row r="33" spans="1:12" x14ac:dyDescent="0.35">
      <c r="A33" s="83" t="s">
        <v>120</v>
      </c>
      <c r="B33" s="91" t="s">
        <v>121</v>
      </c>
      <c r="C33" s="83" t="s">
        <v>27</v>
      </c>
      <c r="D33" s="83"/>
      <c r="E33" s="91" t="s">
        <v>12</v>
      </c>
      <c r="F33" s="91"/>
      <c r="G33" s="92">
        <v>4541.84</v>
      </c>
      <c r="H33" s="92">
        <v>4541.84</v>
      </c>
      <c r="I33" s="93">
        <v>41834</v>
      </c>
      <c r="J33" s="94" t="s">
        <v>17</v>
      </c>
      <c r="K33" s="82">
        <v>1</v>
      </c>
    </row>
    <row r="34" spans="1:12" x14ac:dyDescent="0.35">
      <c r="A34" s="83" t="s">
        <v>124</v>
      </c>
      <c r="B34" s="91" t="s">
        <v>125</v>
      </c>
      <c r="C34" s="83" t="s">
        <v>27</v>
      </c>
      <c r="D34" s="83"/>
      <c r="E34" s="91" t="s">
        <v>12</v>
      </c>
      <c r="F34" s="91"/>
      <c r="G34" s="92">
        <v>4430.5</v>
      </c>
      <c r="H34" s="92">
        <v>4430.5</v>
      </c>
      <c r="I34" s="93">
        <v>41851</v>
      </c>
      <c r="J34" s="94" t="s">
        <v>17</v>
      </c>
      <c r="K34" s="82">
        <v>1</v>
      </c>
    </row>
    <row r="35" spans="1:12" x14ac:dyDescent="0.35">
      <c r="A35" s="84" t="s">
        <v>90</v>
      </c>
      <c r="B35" s="86" t="s">
        <v>91</v>
      </c>
      <c r="C35" s="84" t="s">
        <v>27</v>
      </c>
      <c r="D35" s="84"/>
      <c r="E35" s="86" t="s">
        <v>12</v>
      </c>
      <c r="F35" s="86"/>
      <c r="G35" s="87">
        <v>4010.18</v>
      </c>
      <c r="H35" s="87">
        <v>3918.39</v>
      </c>
      <c r="I35" s="88">
        <v>41890</v>
      </c>
      <c r="J35" s="89" t="s">
        <v>17</v>
      </c>
      <c r="K35" s="82">
        <v>1</v>
      </c>
    </row>
    <row r="36" spans="1:12" x14ac:dyDescent="0.35">
      <c r="A36" s="78" t="s">
        <v>158</v>
      </c>
      <c r="B36" s="79" t="s">
        <v>159</v>
      </c>
      <c r="C36" s="78" t="s">
        <v>27</v>
      </c>
      <c r="D36" s="78"/>
      <c r="E36" s="79" t="s">
        <v>12</v>
      </c>
      <c r="F36" s="79"/>
      <c r="G36" s="80">
        <v>3938.13</v>
      </c>
      <c r="H36" s="80">
        <v>3553.13</v>
      </c>
      <c r="I36" s="81">
        <v>41878</v>
      </c>
      <c r="J36" s="82" t="s">
        <v>17</v>
      </c>
      <c r="K36" s="82">
        <v>1</v>
      </c>
    </row>
    <row r="37" spans="1:12" x14ac:dyDescent="0.35">
      <c r="A37" s="83" t="s">
        <v>162</v>
      </c>
      <c r="B37" s="91" t="s">
        <v>163</v>
      </c>
      <c r="C37" s="83" t="s">
        <v>27</v>
      </c>
      <c r="D37" s="83"/>
      <c r="E37" s="91" t="s">
        <v>12</v>
      </c>
      <c r="F37" s="91"/>
      <c r="G37" s="92">
        <v>10000</v>
      </c>
      <c r="H37" s="92">
        <v>3500</v>
      </c>
      <c r="I37" s="93">
        <v>41831</v>
      </c>
      <c r="J37" s="94" t="s">
        <v>17</v>
      </c>
      <c r="K37" s="82">
        <v>1</v>
      </c>
    </row>
    <row r="38" spans="1:12" x14ac:dyDescent="0.35">
      <c r="A38" s="83" t="s">
        <v>143</v>
      </c>
      <c r="B38" s="91" t="s">
        <v>144</v>
      </c>
      <c r="C38" s="83" t="s">
        <v>27</v>
      </c>
      <c r="D38" s="83"/>
      <c r="E38" s="91" t="s">
        <v>12</v>
      </c>
      <c r="F38" s="91"/>
      <c r="G38" s="92">
        <v>5764.97</v>
      </c>
      <c r="H38" s="92">
        <v>2882.49</v>
      </c>
      <c r="I38" s="93">
        <v>41838</v>
      </c>
      <c r="J38" s="94" t="s">
        <v>17</v>
      </c>
      <c r="K38" s="82">
        <v>1</v>
      </c>
    </row>
    <row r="39" spans="1:12" x14ac:dyDescent="0.35">
      <c r="A39" s="83" t="s">
        <v>176</v>
      </c>
      <c r="B39" s="91" t="s">
        <v>177</v>
      </c>
      <c r="C39" s="83" t="s">
        <v>27</v>
      </c>
      <c r="D39" s="83"/>
      <c r="E39" s="91" t="s">
        <v>12</v>
      </c>
      <c r="F39" s="91"/>
      <c r="G39" s="92">
        <v>1463</v>
      </c>
      <c r="H39" s="92">
        <v>731.66</v>
      </c>
      <c r="I39" s="93">
        <v>41850</v>
      </c>
      <c r="J39" s="94" t="s">
        <v>17</v>
      </c>
      <c r="K39" s="82">
        <v>1</v>
      </c>
    </row>
    <row r="40" spans="1:12" x14ac:dyDescent="0.35">
      <c r="A40" s="83" t="s">
        <v>170</v>
      </c>
      <c r="B40" s="91" t="s">
        <v>171</v>
      </c>
      <c r="C40" s="83" t="s">
        <v>27</v>
      </c>
      <c r="D40" s="83"/>
      <c r="E40" s="91" t="s">
        <v>12</v>
      </c>
      <c r="F40" s="91"/>
      <c r="G40" s="92">
        <v>1389.55</v>
      </c>
      <c r="H40" s="92">
        <v>635.73</v>
      </c>
      <c r="I40" s="93">
        <v>41850</v>
      </c>
      <c r="J40" s="94" t="s">
        <v>17</v>
      </c>
      <c r="K40" s="82">
        <v>1</v>
      </c>
    </row>
    <row r="41" spans="1:12" x14ac:dyDescent="0.35">
      <c r="A41" s="84" t="s">
        <v>151</v>
      </c>
      <c r="B41" s="86" t="s">
        <v>152</v>
      </c>
      <c r="C41" s="84" t="s">
        <v>27</v>
      </c>
      <c r="D41" s="84"/>
      <c r="E41" s="86" t="s">
        <v>12</v>
      </c>
      <c r="F41" s="86"/>
      <c r="G41" s="87">
        <v>1195.02</v>
      </c>
      <c r="H41" s="87">
        <v>550</v>
      </c>
      <c r="I41" s="88">
        <v>41884</v>
      </c>
      <c r="J41" s="89" t="s">
        <v>17</v>
      </c>
      <c r="K41" s="82">
        <v>1</v>
      </c>
    </row>
    <row r="42" spans="1:12" x14ac:dyDescent="0.35">
      <c r="A42" s="83" t="s">
        <v>43</v>
      </c>
      <c r="B42" s="90" t="s">
        <v>44</v>
      </c>
      <c r="C42" s="83" t="s">
        <v>27</v>
      </c>
      <c r="D42" s="83"/>
      <c r="E42" s="91" t="s">
        <v>12</v>
      </c>
      <c r="F42" s="91"/>
      <c r="G42" s="92">
        <v>8624.5</v>
      </c>
      <c r="H42" s="92">
        <v>500</v>
      </c>
      <c r="I42" s="93">
        <v>41838</v>
      </c>
      <c r="J42" s="94" t="s">
        <v>17</v>
      </c>
      <c r="K42" s="82">
        <v>1</v>
      </c>
    </row>
    <row r="43" spans="1:12" x14ac:dyDescent="0.35">
      <c r="A43" s="84" t="s">
        <v>110</v>
      </c>
      <c r="B43" s="86" t="s">
        <v>111</v>
      </c>
      <c r="C43" s="84" t="s">
        <v>27</v>
      </c>
      <c r="D43" s="84"/>
      <c r="E43" s="86" t="s">
        <v>12</v>
      </c>
      <c r="F43" s="86"/>
      <c r="G43" s="87">
        <v>527.20000000000005</v>
      </c>
      <c r="H43" s="87">
        <v>500</v>
      </c>
      <c r="I43" s="88">
        <v>41898</v>
      </c>
      <c r="J43" s="89" t="s">
        <v>17</v>
      </c>
      <c r="K43" s="82">
        <v>1</v>
      </c>
    </row>
    <row r="44" spans="1:12" x14ac:dyDescent="0.35">
      <c r="A44" s="84" t="s">
        <v>49</v>
      </c>
      <c r="B44" s="86" t="s">
        <v>50</v>
      </c>
      <c r="C44" s="84" t="s">
        <v>27</v>
      </c>
      <c r="D44" s="84"/>
      <c r="E44" s="86" t="s">
        <v>12</v>
      </c>
      <c r="F44" s="86"/>
      <c r="G44" s="87">
        <v>731.8</v>
      </c>
      <c r="H44" s="87">
        <v>450</v>
      </c>
      <c r="I44" s="88">
        <v>41907</v>
      </c>
      <c r="J44" s="89" t="s">
        <v>17</v>
      </c>
      <c r="K44" s="82">
        <v>1</v>
      </c>
    </row>
    <row r="45" spans="1:12" x14ac:dyDescent="0.35">
      <c r="A45" s="84" t="s">
        <v>62</v>
      </c>
      <c r="B45" s="86" t="s">
        <v>63</v>
      </c>
      <c r="C45" s="84" t="s">
        <v>27</v>
      </c>
      <c r="D45" s="84"/>
      <c r="E45" s="86" t="s">
        <v>64</v>
      </c>
      <c r="F45" s="86"/>
      <c r="G45" s="87">
        <v>30000</v>
      </c>
      <c r="H45" s="87">
        <v>17500</v>
      </c>
      <c r="I45" s="88">
        <v>41901</v>
      </c>
      <c r="J45" s="89" t="s">
        <v>17</v>
      </c>
      <c r="K45" s="82">
        <v>1</v>
      </c>
    </row>
    <row r="46" spans="1:12" s="53" customFormat="1" ht="12" x14ac:dyDescent="0.3">
      <c r="A46" s="162"/>
      <c r="B46" s="163"/>
      <c r="C46" s="163"/>
      <c r="D46" s="163"/>
      <c r="E46" s="102" t="s">
        <v>272</v>
      </c>
      <c r="F46" s="103">
        <v>23</v>
      </c>
      <c r="G46" s="104">
        <f>SUM(G23:G45)</f>
        <v>240469.72999999995</v>
      </c>
      <c r="H46" s="104">
        <f>SUM(H23:H45)</f>
        <v>104270.63</v>
      </c>
      <c r="I46" s="163"/>
      <c r="J46" s="163"/>
      <c r="K46" s="163"/>
    </row>
    <row r="47" spans="1:12" s="47" customFormat="1" x14ac:dyDescent="0.35">
      <c r="A47" s="149"/>
      <c r="B47" s="150"/>
      <c r="C47" s="150"/>
      <c r="D47" s="150"/>
      <c r="E47" s="150"/>
      <c r="F47" s="150"/>
      <c r="G47" s="150"/>
      <c r="H47" s="150"/>
      <c r="I47" s="150"/>
      <c r="J47" s="150"/>
      <c r="K47" s="150"/>
    </row>
    <row r="48" spans="1:12" s="51" customFormat="1" ht="13.5" x14ac:dyDescent="0.3">
      <c r="A48" s="156"/>
      <c r="B48" s="157"/>
      <c r="C48" s="158" t="s">
        <v>226</v>
      </c>
      <c r="D48" s="159"/>
      <c r="E48" s="160"/>
      <c r="F48" s="161"/>
      <c r="G48" s="161"/>
      <c r="H48" s="161"/>
      <c r="I48" s="161"/>
      <c r="J48" s="161"/>
      <c r="K48" s="161"/>
      <c r="L48" s="52"/>
    </row>
    <row r="49" spans="1:11" x14ac:dyDescent="0.35">
      <c r="A49" s="83" t="s">
        <v>35</v>
      </c>
      <c r="B49" s="91" t="s">
        <v>36</v>
      </c>
      <c r="C49" s="83" t="s">
        <v>16</v>
      </c>
      <c r="D49" s="105" t="s">
        <v>276</v>
      </c>
      <c r="E49" s="106" t="s">
        <v>37</v>
      </c>
      <c r="F49" s="90"/>
      <c r="G49" s="107">
        <v>47.06</v>
      </c>
      <c r="H49" s="107">
        <v>47.06</v>
      </c>
      <c r="I49" s="93">
        <v>41838</v>
      </c>
      <c r="J49" s="94" t="s">
        <v>17</v>
      </c>
      <c r="K49" s="82">
        <v>1</v>
      </c>
    </row>
    <row r="50" spans="1:11" x14ac:dyDescent="0.35">
      <c r="A50" s="83" t="s">
        <v>141</v>
      </c>
      <c r="B50" s="91" t="s">
        <v>142</v>
      </c>
      <c r="C50" s="83" t="s">
        <v>16</v>
      </c>
      <c r="D50" s="105" t="s">
        <v>276</v>
      </c>
      <c r="E50" s="90" t="s">
        <v>12</v>
      </c>
      <c r="F50" s="90"/>
      <c r="G50" s="107">
        <v>7901.18</v>
      </c>
      <c r="H50" s="107">
        <v>7901.18</v>
      </c>
      <c r="I50" s="93">
        <v>41831</v>
      </c>
      <c r="J50" s="94" t="s">
        <v>17</v>
      </c>
      <c r="K50" s="82">
        <v>1</v>
      </c>
    </row>
    <row r="51" spans="1:11" ht="29" x14ac:dyDescent="0.35">
      <c r="A51" s="83" t="s">
        <v>116</v>
      </c>
      <c r="B51" s="108" t="s">
        <v>117</v>
      </c>
      <c r="C51" s="83" t="s">
        <v>16</v>
      </c>
      <c r="D51" s="105" t="s">
        <v>276</v>
      </c>
      <c r="E51" s="90" t="s">
        <v>12</v>
      </c>
      <c r="F51" s="90"/>
      <c r="G51" s="107">
        <v>5685.81</v>
      </c>
      <c r="H51" s="107">
        <v>5685.81</v>
      </c>
      <c r="I51" s="93">
        <v>41838</v>
      </c>
      <c r="J51" s="94" t="s">
        <v>17</v>
      </c>
      <c r="K51" s="82">
        <v>1</v>
      </c>
    </row>
    <row r="52" spans="1:11" x14ac:dyDescent="0.35">
      <c r="A52" s="84" t="s">
        <v>133</v>
      </c>
      <c r="B52" s="86" t="s">
        <v>134</v>
      </c>
      <c r="C52" s="84" t="s">
        <v>16</v>
      </c>
      <c r="D52" s="105" t="s">
        <v>276</v>
      </c>
      <c r="E52" s="86" t="s">
        <v>12</v>
      </c>
      <c r="F52" s="86"/>
      <c r="G52" s="87">
        <v>4901.3</v>
      </c>
      <c r="H52" s="87">
        <v>4901.3</v>
      </c>
      <c r="I52" s="88">
        <v>41890</v>
      </c>
      <c r="J52" s="89" t="s">
        <v>17</v>
      </c>
      <c r="K52" s="82">
        <v>1</v>
      </c>
    </row>
    <row r="53" spans="1:11" x14ac:dyDescent="0.35">
      <c r="A53" s="83" t="s">
        <v>147</v>
      </c>
      <c r="B53" s="91" t="s">
        <v>148</v>
      </c>
      <c r="C53" s="83" t="s">
        <v>16</v>
      </c>
      <c r="D53" s="105" t="s">
        <v>276</v>
      </c>
      <c r="E53" s="90" t="s">
        <v>12</v>
      </c>
      <c r="F53" s="90"/>
      <c r="G53" s="107">
        <v>160</v>
      </c>
      <c r="H53" s="107">
        <v>160</v>
      </c>
      <c r="I53" s="93">
        <v>41838</v>
      </c>
      <c r="J53" s="94" t="s">
        <v>17</v>
      </c>
      <c r="K53" s="82">
        <v>1</v>
      </c>
    </row>
    <row r="54" spans="1:11" x14ac:dyDescent="0.35">
      <c r="A54" s="78" t="s">
        <v>14</v>
      </c>
      <c r="B54" s="79" t="s">
        <v>15</v>
      </c>
      <c r="C54" s="78" t="s">
        <v>16</v>
      </c>
      <c r="D54" s="105" t="s">
        <v>276</v>
      </c>
      <c r="E54" s="86" t="s">
        <v>12</v>
      </c>
      <c r="F54" s="86"/>
      <c r="G54" s="87">
        <v>85</v>
      </c>
      <c r="H54" s="87">
        <v>85</v>
      </c>
      <c r="I54" s="81">
        <v>41878</v>
      </c>
      <c r="J54" s="82" t="s">
        <v>17</v>
      </c>
      <c r="K54" s="82">
        <v>1</v>
      </c>
    </row>
    <row r="55" spans="1:11" s="51" customFormat="1" x14ac:dyDescent="0.35">
      <c r="A55" s="98"/>
      <c r="B55" s="98"/>
      <c r="C55" s="98"/>
      <c r="D55" s="98"/>
      <c r="E55" s="99" t="s">
        <v>274</v>
      </c>
      <c r="F55" s="99">
        <v>6</v>
      </c>
      <c r="G55" s="100">
        <f>SUM(G49:G54)</f>
        <v>18780.350000000002</v>
      </c>
      <c r="H55" s="100">
        <f>SUM(H49:H54)</f>
        <v>18780.350000000002</v>
      </c>
      <c r="I55" s="101"/>
      <c r="J55" s="101"/>
      <c r="K55" s="82">
        <v>1</v>
      </c>
    </row>
    <row r="56" spans="1:11" s="51" customFormat="1" x14ac:dyDescent="0.35">
      <c r="A56" s="98"/>
      <c r="B56" s="98"/>
      <c r="C56" s="98"/>
      <c r="D56" s="98"/>
      <c r="E56" s="99"/>
      <c r="F56" s="99"/>
      <c r="G56" s="100"/>
      <c r="H56" s="100"/>
      <c r="I56" s="101"/>
      <c r="J56" s="101"/>
      <c r="K56" s="82">
        <v>1</v>
      </c>
    </row>
    <row r="57" spans="1:11" s="54" customFormat="1" x14ac:dyDescent="0.35">
      <c r="A57" s="77" t="s">
        <v>51</v>
      </c>
      <c r="B57" s="77" t="s">
        <v>52</v>
      </c>
      <c r="C57" s="77" t="s">
        <v>16</v>
      </c>
      <c r="D57" s="77" t="s">
        <v>33</v>
      </c>
      <c r="E57" s="77" t="s">
        <v>34</v>
      </c>
      <c r="F57" s="77"/>
      <c r="G57" s="109">
        <v>1195.8800000000001</v>
      </c>
      <c r="H57" s="109">
        <v>500</v>
      </c>
      <c r="I57" s="110">
        <v>41890</v>
      </c>
      <c r="J57" s="89" t="s">
        <v>17</v>
      </c>
      <c r="K57" s="82">
        <v>1</v>
      </c>
    </row>
    <row r="58" spans="1:11" s="54" customFormat="1" x14ac:dyDescent="0.35">
      <c r="A58" s="111" t="s">
        <v>100</v>
      </c>
      <c r="B58" s="111" t="s">
        <v>101</v>
      </c>
      <c r="C58" s="111" t="s">
        <v>16</v>
      </c>
      <c r="D58" s="111" t="s">
        <v>33</v>
      </c>
      <c r="E58" s="112" t="s">
        <v>34</v>
      </c>
      <c r="F58" s="112"/>
      <c r="G58" s="113">
        <v>590.94000000000005</v>
      </c>
      <c r="H58" s="113">
        <v>500</v>
      </c>
      <c r="I58" s="114">
        <v>41836</v>
      </c>
      <c r="J58" s="94" t="s">
        <v>17</v>
      </c>
      <c r="K58" s="82">
        <v>1</v>
      </c>
    </row>
    <row r="59" spans="1:11" s="54" customFormat="1" x14ac:dyDescent="0.35">
      <c r="A59" s="77" t="s">
        <v>57</v>
      </c>
      <c r="B59" s="77" t="s">
        <v>58</v>
      </c>
      <c r="C59" s="77" t="s">
        <v>16</v>
      </c>
      <c r="D59" s="77" t="s">
        <v>33</v>
      </c>
      <c r="E59" s="77" t="s">
        <v>34</v>
      </c>
      <c r="F59" s="77"/>
      <c r="G59" s="109">
        <v>379.29</v>
      </c>
      <c r="H59" s="109">
        <v>200</v>
      </c>
      <c r="I59" s="110">
        <v>41890</v>
      </c>
      <c r="J59" s="89" t="s">
        <v>17</v>
      </c>
      <c r="K59" s="82">
        <v>1</v>
      </c>
    </row>
    <row r="60" spans="1:11" s="54" customFormat="1" x14ac:dyDescent="0.35">
      <c r="A60" s="115" t="s">
        <v>31</v>
      </c>
      <c r="B60" s="115" t="s">
        <v>32</v>
      </c>
      <c r="C60" s="115" t="s">
        <v>16</v>
      </c>
      <c r="D60" s="115" t="s">
        <v>33</v>
      </c>
      <c r="E60" s="77" t="s">
        <v>34</v>
      </c>
      <c r="F60" s="77"/>
      <c r="G60" s="109">
        <v>164.08</v>
      </c>
      <c r="H60" s="109">
        <v>164.08</v>
      </c>
      <c r="I60" s="116">
        <v>41879</v>
      </c>
      <c r="J60" s="82" t="s">
        <v>17</v>
      </c>
      <c r="K60" s="82">
        <v>1</v>
      </c>
    </row>
    <row r="61" spans="1:11" s="54" customFormat="1" x14ac:dyDescent="0.35">
      <c r="A61" s="115" t="s">
        <v>164</v>
      </c>
      <c r="B61" s="115" t="s">
        <v>165</v>
      </c>
      <c r="C61" s="115" t="s">
        <v>16</v>
      </c>
      <c r="D61" s="115" t="s">
        <v>33</v>
      </c>
      <c r="E61" s="77" t="s">
        <v>34</v>
      </c>
      <c r="F61" s="77"/>
      <c r="G61" s="109">
        <v>203.67</v>
      </c>
      <c r="H61" s="109">
        <v>140</v>
      </c>
      <c r="I61" s="116">
        <v>41870</v>
      </c>
      <c r="J61" s="82" t="s">
        <v>17</v>
      </c>
      <c r="K61" s="82">
        <v>1</v>
      </c>
    </row>
    <row r="62" spans="1:11" s="54" customFormat="1" x14ac:dyDescent="0.35">
      <c r="A62" s="77" t="s">
        <v>155</v>
      </c>
      <c r="B62" s="77" t="s">
        <v>156</v>
      </c>
      <c r="C62" s="77" t="s">
        <v>16</v>
      </c>
      <c r="D62" s="77" t="s">
        <v>33</v>
      </c>
      <c r="E62" s="85" t="s">
        <v>157</v>
      </c>
      <c r="F62" s="77"/>
      <c r="G62" s="109">
        <v>1118.04</v>
      </c>
      <c r="H62" s="109">
        <v>500</v>
      </c>
      <c r="I62" s="110">
        <v>41897</v>
      </c>
      <c r="J62" s="89" t="s">
        <v>17</v>
      </c>
      <c r="K62" s="82">
        <v>1</v>
      </c>
    </row>
    <row r="63" spans="1:11" s="54" customFormat="1" x14ac:dyDescent="0.35">
      <c r="A63" s="77" t="s">
        <v>212</v>
      </c>
      <c r="B63" s="77" t="s">
        <v>213</v>
      </c>
      <c r="C63" s="77" t="s">
        <v>16</v>
      </c>
      <c r="D63" s="77" t="s">
        <v>33</v>
      </c>
      <c r="E63" s="85" t="s">
        <v>157</v>
      </c>
      <c r="F63" s="77"/>
      <c r="G63" s="109">
        <v>1722.26</v>
      </c>
      <c r="H63" s="109">
        <v>333.95</v>
      </c>
      <c r="I63" s="110">
        <v>41908</v>
      </c>
      <c r="J63" s="89" t="s">
        <v>17</v>
      </c>
      <c r="K63" s="82">
        <v>1</v>
      </c>
    </row>
    <row r="64" spans="1:11" s="54" customFormat="1" x14ac:dyDescent="0.35">
      <c r="A64" s="77" t="s">
        <v>69</v>
      </c>
      <c r="B64" s="77" t="s">
        <v>70</v>
      </c>
      <c r="C64" s="77" t="s">
        <v>16</v>
      </c>
      <c r="D64" s="77" t="s">
        <v>33</v>
      </c>
      <c r="E64" s="77" t="s">
        <v>12</v>
      </c>
      <c r="F64" s="77"/>
      <c r="G64" s="109">
        <v>1778.37</v>
      </c>
      <c r="H64" s="109">
        <v>1660.12</v>
      </c>
      <c r="I64" s="110">
        <v>41907</v>
      </c>
      <c r="J64" s="89" t="s">
        <v>17</v>
      </c>
      <c r="K64" s="82">
        <v>1</v>
      </c>
    </row>
    <row r="65" spans="1:12" s="51" customFormat="1" ht="13.5" x14ac:dyDescent="0.3">
      <c r="A65" s="98"/>
      <c r="B65" s="98"/>
      <c r="C65" s="98"/>
      <c r="D65" s="98"/>
      <c r="E65" s="99" t="s">
        <v>274</v>
      </c>
      <c r="F65" s="99">
        <v>8</v>
      </c>
      <c r="G65" s="100">
        <f>SUM(G57:G64)</f>
        <v>7152.53</v>
      </c>
      <c r="H65" s="100">
        <f>SUM(H57:H64)</f>
        <v>3998.1499999999996</v>
      </c>
      <c r="I65" s="101"/>
      <c r="J65" s="101"/>
      <c r="K65" s="101"/>
    </row>
    <row r="66" spans="1:12" s="53" customFormat="1" ht="12" x14ac:dyDescent="0.3">
      <c r="A66" s="162"/>
      <c r="B66" s="163"/>
      <c r="C66" s="163"/>
      <c r="D66" s="163"/>
      <c r="E66" s="102" t="s">
        <v>272</v>
      </c>
      <c r="F66" s="103">
        <f>SUM(F55:F65)</f>
        <v>14</v>
      </c>
      <c r="G66" s="104">
        <f>SUM(G65,G55)</f>
        <v>25932.880000000001</v>
      </c>
      <c r="H66" s="104">
        <f>SUM(H65,H55)</f>
        <v>22778.5</v>
      </c>
      <c r="I66" s="163"/>
      <c r="J66" s="163"/>
      <c r="K66" s="163"/>
    </row>
    <row r="67" spans="1:12" s="47" customFormat="1" x14ac:dyDescent="0.35">
      <c r="A67" s="149"/>
      <c r="B67" s="150"/>
      <c r="C67" s="150"/>
      <c r="D67" s="150"/>
      <c r="E67" s="150"/>
      <c r="F67" s="150"/>
      <c r="G67" s="150"/>
      <c r="H67" s="150"/>
      <c r="I67" s="150"/>
      <c r="J67" s="150"/>
      <c r="K67" s="150"/>
    </row>
    <row r="68" spans="1:12" s="51" customFormat="1" ht="13.5" x14ac:dyDescent="0.3">
      <c r="A68" s="156"/>
      <c r="B68" s="157"/>
      <c r="C68" s="158" t="s">
        <v>277</v>
      </c>
      <c r="D68" s="159"/>
      <c r="E68" s="160"/>
      <c r="F68" s="161"/>
      <c r="G68" s="161"/>
      <c r="H68" s="161"/>
      <c r="I68" s="161"/>
      <c r="J68" s="161"/>
      <c r="K68" s="161"/>
      <c r="L68" s="52"/>
    </row>
    <row r="69" spans="1:12" s="11" customFormat="1" x14ac:dyDescent="0.35">
      <c r="A69" s="79" t="s">
        <v>114</v>
      </c>
      <c r="B69" s="79" t="s">
        <v>115</v>
      </c>
      <c r="C69" s="79" t="s">
        <v>11</v>
      </c>
      <c r="D69" s="79" t="s">
        <v>24</v>
      </c>
      <c r="E69" s="79" t="s">
        <v>21</v>
      </c>
      <c r="F69" s="79"/>
      <c r="G69" s="117">
        <v>1227.82</v>
      </c>
      <c r="H69" s="117">
        <v>1000</v>
      </c>
      <c r="I69" s="118">
        <v>41870</v>
      </c>
      <c r="J69" s="119" t="s">
        <v>13</v>
      </c>
      <c r="K69" s="82">
        <v>1</v>
      </c>
    </row>
    <row r="70" spans="1:12" x14ac:dyDescent="0.35">
      <c r="A70" s="84" t="s">
        <v>47</v>
      </c>
      <c r="B70" s="86" t="s">
        <v>48</v>
      </c>
      <c r="C70" s="84" t="s">
        <v>11</v>
      </c>
      <c r="D70" s="84" t="s">
        <v>24</v>
      </c>
      <c r="E70" s="86" t="s">
        <v>21</v>
      </c>
      <c r="F70" s="86"/>
      <c r="G70" s="87">
        <v>590.6</v>
      </c>
      <c r="H70" s="87">
        <v>450</v>
      </c>
      <c r="I70" s="88">
        <v>41911</v>
      </c>
      <c r="J70" s="89" t="s">
        <v>13</v>
      </c>
      <c r="K70" s="82">
        <v>1</v>
      </c>
    </row>
    <row r="71" spans="1:12" s="11" customFormat="1" x14ac:dyDescent="0.35">
      <c r="A71" s="79" t="s">
        <v>22</v>
      </c>
      <c r="B71" s="79" t="s">
        <v>23</v>
      </c>
      <c r="C71" s="79" t="s">
        <v>11</v>
      </c>
      <c r="D71" s="79" t="s">
        <v>24</v>
      </c>
      <c r="E71" s="79" t="s">
        <v>21</v>
      </c>
      <c r="F71" s="79"/>
      <c r="G71" s="117">
        <v>225</v>
      </c>
      <c r="H71" s="117">
        <v>225</v>
      </c>
      <c r="I71" s="118">
        <v>41856</v>
      </c>
      <c r="J71" s="119" t="s">
        <v>13</v>
      </c>
      <c r="K71" s="82">
        <v>1</v>
      </c>
    </row>
    <row r="72" spans="1:12" x14ac:dyDescent="0.35">
      <c r="A72" s="84" t="s">
        <v>97</v>
      </c>
      <c r="B72" s="86" t="s">
        <v>98</v>
      </c>
      <c r="C72" s="84" t="s">
        <v>11</v>
      </c>
      <c r="D72" s="84" t="s">
        <v>24</v>
      </c>
      <c r="E72" s="86" t="s">
        <v>99</v>
      </c>
      <c r="F72" s="86"/>
      <c r="G72" s="87">
        <v>1329.36</v>
      </c>
      <c r="H72" s="87">
        <v>1257.3699999999999</v>
      </c>
      <c r="I72" s="88">
        <v>41892</v>
      </c>
      <c r="J72" s="89" t="s">
        <v>13</v>
      </c>
      <c r="K72" s="82">
        <v>1</v>
      </c>
    </row>
    <row r="73" spans="1:12" x14ac:dyDescent="0.35">
      <c r="A73" s="83" t="s">
        <v>131</v>
      </c>
      <c r="B73" s="91" t="s">
        <v>132</v>
      </c>
      <c r="C73" s="83" t="s">
        <v>11</v>
      </c>
      <c r="D73" s="83" t="s">
        <v>24</v>
      </c>
      <c r="E73" s="91" t="s">
        <v>99</v>
      </c>
      <c r="F73" s="91"/>
      <c r="G73" s="92">
        <v>360.08</v>
      </c>
      <c r="H73" s="92">
        <v>360.08</v>
      </c>
      <c r="I73" s="93">
        <v>41830</v>
      </c>
      <c r="J73" s="94" t="s">
        <v>13</v>
      </c>
      <c r="K73" s="82">
        <v>1</v>
      </c>
    </row>
    <row r="74" spans="1:12" x14ac:dyDescent="0.35">
      <c r="A74" s="83" t="s">
        <v>112</v>
      </c>
      <c r="B74" s="91" t="s">
        <v>113</v>
      </c>
      <c r="C74" s="83" t="s">
        <v>11</v>
      </c>
      <c r="D74" s="83" t="s">
        <v>24</v>
      </c>
      <c r="E74" s="91" t="s">
        <v>99</v>
      </c>
      <c r="F74" s="91"/>
      <c r="G74" s="92">
        <v>334.29</v>
      </c>
      <c r="H74" s="92">
        <v>334.29</v>
      </c>
      <c r="I74" s="93">
        <v>41831</v>
      </c>
      <c r="J74" s="94" t="s">
        <v>13</v>
      </c>
      <c r="K74" s="82">
        <v>1</v>
      </c>
    </row>
    <row r="75" spans="1:12" x14ac:dyDescent="0.35">
      <c r="A75" s="83" t="s">
        <v>214</v>
      </c>
      <c r="B75" s="91" t="s">
        <v>215</v>
      </c>
      <c r="C75" s="83" t="s">
        <v>11</v>
      </c>
      <c r="D75" s="83" t="s">
        <v>24</v>
      </c>
      <c r="E75" s="91" t="s">
        <v>12</v>
      </c>
      <c r="F75" s="91"/>
      <c r="G75" s="92">
        <v>3138.18</v>
      </c>
      <c r="H75" s="92">
        <v>2045.36</v>
      </c>
      <c r="I75" s="93">
        <v>41838</v>
      </c>
      <c r="J75" s="94" t="s">
        <v>13</v>
      </c>
      <c r="K75" s="82">
        <v>1</v>
      </c>
    </row>
    <row r="76" spans="1:12" x14ac:dyDescent="0.35">
      <c r="A76" s="78" t="s">
        <v>65</v>
      </c>
      <c r="B76" s="79" t="s">
        <v>66</v>
      </c>
      <c r="C76" s="78" t="s">
        <v>11</v>
      </c>
      <c r="D76" s="78" t="s">
        <v>24</v>
      </c>
      <c r="E76" s="79" t="s">
        <v>12</v>
      </c>
      <c r="F76" s="79"/>
      <c r="G76" s="80">
        <v>2604</v>
      </c>
      <c r="H76" s="80">
        <v>1200</v>
      </c>
      <c r="I76" s="81">
        <v>41856</v>
      </c>
      <c r="J76" s="82" t="s">
        <v>13</v>
      </c>
      <c r="K76" s="82">
        <v>1</v>
      </c>
    </row>
    <row r="77" spans="1:12" x14ac:dyDescent="0.35">
      <c r="A77" s="83" t="s">
        <v>84</v>
      </c>
      <c r="B77" s="91" t="s">
        <v>85</v>
      </c>
      <c r="C77" s="83" t="s">
        <v>11</v>
      </c>
      <c r="D77" s="83" t="s">
        <v>24</v>
      </c>
      <c r="E77" s="91" t="s">
        <v>12</v>
      </c>
      <c r="F77" s="91"/>
      <c r="G77" s="92">
        <v>1728.81</v>
      </c>
      <c r="H77" s="92">
        <v>500</v>
      </c>
      <c r="I77" s="93">
        <v>41838</v>
      </c>
      <c r="J77" s="94" t="s">
        <v>13</v>
      </c>
      <c r="K77" s="82">
        <v>1</v>
      </c>
    </row>
    <row r="78" spans="1:12" x14ac:dyDescent="0.35">
      <c r="A78" s="78" t="s">
        <v>29</v>
      </c>
      <c r="B78" s="79" t="s">
        <v>30</v>
      </c>
      <c r="C78" s="78" t="s">
        <v>11</v>
      </c>
      <c r="D78" s="78" t="s">
        <v>24</v>
      </c>
      <c r="E78" s="79" t="s">
        <v>12</v>
      </c>
      <c r="F78" s="79"/>
      <c r="G78" s="80">
        <v>298.88</v>
      </c>
      <c r="H78" s="80">
        <v>200</v>
      </c>
      <c r="I78" s="81">
        <v>41878</v>
      </c>
      <c r="J78" s="82" t="s">
        <v>13</v>
      </c>
      <c r="K78" s="82">
        <v>1</v>
      </c>
    </row>
    <row r="79" spans="1:12" x14ac:dyDescent="0.35">
      <c r="A79" s="83" t="s">
        <v>201</v>
      </c>
      <c r="B79" s="91" t="s">
        <v>202</v>
      </c>
      <c r="C79" s="83" t="s">
        <v>11</v>
      </c>
      <c r="D79" s="83" t="s">
        <v>24</v>
      </c>
      <c r="E79" s="120" t="s">
        <v>203</v>
      </c>
      <c r="F79" s="91"/>
      <c r="G79" s="92">
        <v>422.5</v>
      </c>
      <c r="H79" s="92">
        <v>422.5</v>
      </c>
      <c r="I79" s="93">
        <v>41830</v>
      </c>
      <c r="J79" s="94" t="s">
        <v>13</v>
      </c>
      <c r="K79" s="82">
        <v>1</v>
      </c>
    </row>
    <row r="80" spans="1:12" x14ac:dyDescent="0.35">
      <c r="A80" s="83" t="s">
        <v>129</v>
      </c>
      <c r="B80" s="91" t="s">
        <v>130</v>
      </c>
      <c r="C80" s="83" t="s">
        <v>11</v>
      </c>
      <c r="D80" s="83" t="s">
        <v>24</v>
      </c>
      <c r="E80" s="121" t="s">
        <v>278</v>
      </c>
      <c r="F80" s="121"/>
      <c r="G80" s="92">
        <v>1457.23</v>
      </c>
      <c r="H80" s="92">
        <v>1457.23</v>
      </c>
      <c r="I80" s="93">
        <v>41835</v>
      </c>
      <c r="J80" s="94" t="s">
        <v>13</v>
      </c>
      <c r="K80" s="82">
        <v>1</v>
      </c>
    </row>
    <row r="81" spans="1:12" x14ac:dyDescent="0.35">
      <c r="A81" s="78" t="s">
        <v>123</v>
      </c>
      <c r="B81" s="79" t="s">
        <v>115</v>
      </c>
      <c r="C81" s="78" t="s">
        <v>11</v>
      </c>
      <c r="D81" s="78" t="s">
        <v>24</v>
      </c>
      <c r="E81" s="121" t="s">
        <v>278</v>
      </c>
      <c r="F81" s="121"/>
      <c r="G81" s="80">
        <v>1381.36</v>
      </c>
      <c r="H81" s="80">
        <v>1181</v>
      </c>
      <c r="I81" s="81">
        <v>41870</v>
      </c>
      <c r="J81" s="82" t="s">
        <v>13</v>
      </c>
      <c r="K81" s="82">
        <v>1</v>
      </c>
    </row>
    <row r="82" spans="1:12" x14ac:dyDescent="0.35">
      <c r="A82" s="84" t="s">
        <v>279</v>
      </c>
      <c r="B82" s="79" t="s">
        <v>280</v>
      </c>
      <c r="C82" s="84" t="s">
        <v>277</v>
      </c>
      <c r="D82" s="84" t="s">
        <v>24</v>
      </c>
      <c r="E82" s="121" t="s">
        <v>278</v>
      </c>
      <c r="F82" s="121"/>
      <c r="G82" s="80">
        <v>470</v>
      </c>
      <c r="H82" s="80">
        <v>470</v>
      </c>
      <c r="I82" s="81">
        <v>41870</v>
      </c>
      <c r="J82" s="82" t="s">
        <v>13</v>
      </c>
      <c r="K82" s="82">
        <v>1</v>
      </c>
    </row>
    <row r="83" spans="1:12" x14ac:dyDescent="0.35">
      <c r="A83" s="83" t="s">
        <v>45</v>
      </c>
      <c r="B83" s="91" t="s">
        <v>46</v>
      </c>
      <c r="C83" s="83" t="s">
        <v>11</v>
      </c>
      <c r="D83" s="83" t="s">
        <v>24</v>
      </c>
      <c r="E83" s="121" t="s">
        <v>278</v>
      </c>
      <c r="F83" s="121"/>
      <c r="G83" s="92">
        <v>329</v>
      </c>
      <c r="H83" s="92">
        <v>329</v>
      </c>
      <c r="I83" s="93">
        <v>41830</v>
      </c>
      <c r="J83" s="94" t="s">
        <v>13</v>
      </c>
      <c r="K83" s="82">
        <v>1</v>
      </c>
    </row>
    <row r="84" spans="1:12" x14ac:dyDescent="0.35">
      <c r="A84" s="83" t="s">
        <v>41</v>
      </c>
      <c r="B84" s="91" t="s">
        <v>42</v>
      </c>
      <c r="C84" s="83" t="s">
        <v>11</v>
      </c>
      <c r="D84" s="83" t="s">
        <v>24</v>
      </c>
      <c r="E84" s="121" t="s">
        <v>278</v>
      </c>
      <c r="F84" s="121"/>
      <c r="G84" s="92">
        <v>3149.31</v>
      </c>
      <c r="H84" s="92">
        <v>235</v>
      </c>
      <c r="I84" s="93">
        <v>41837</v>
      </c>
      <c r="J84" s="94" t="s">
        <v>13</v>
      </c>
      <c r="K84" s="82">
        <v>1</v>
      </c>
    </row>
    <row r="85" spans="1:12" x14ac:dyDescent="0.35">
      <c r="A85" s="78" t="s">
        <v>178</v>
      </c>
      <c r="B85" s="79" t="s">
        <v>179</v>
      </c>
      <c r="C85" s="78" t="s">
        <v>11</v>
      </c>
      <c r="D85" s="78" t="s">
        <v>24</v>
      </c>
      <c r="E85" s="79" t="s">
        <v>180</v>
      </c>
      <c r="F85" s="79"/>
      <c r="G85" s="80">
        <v>4800</v>
      </c>
      <c r="H85" s="80">
        <v>3700</v>
      </c>
      <c r="I85" s="81">
        <v>41870</v>
      </c>
      <c r="J85" s="82" t="s">
        <v>13</v>
      </c>
      <c r="K85" s="82">
        <v>1</v>
      </c>
    </row>
    <row r="86" spans="1:12" x14ac:dyDescent="0.35">
      <c r="A86" s="83" t="s">
        <v>216</v>
      </c>
      <c r="B86" s="91" t="s">
        <v>217</v>
      </c>
      <c r="C86" s="83" t="s">
        <v>11</v>
      </c>
      <c r="D86" s="83" t="s">
        <v>24</v>
      </c>
      <c r="E86" s="91" t="s">
        <v>180</v>
      </c>
      <c r="F86" s="91"/>
      <c r="G86" s="92">
        <v>65</v>
      </c>
      <c r="H86" s="92">
        <v>65</v>
      </c>
      <c r="I86" s="93">
        <v>41830</v>
      </c>
      <c r="J86" s="94" t="s">
        <v>13</v>
      </c>
      <c r="K86" s="82">
        <v>1</v>
      </c>
    </row>
    <row r="87" spans="1:12" x14ac:dyDescent="0.35">
      <c r="A87" s="84" t="s">
        <v>166</v>
      </c>
      <c r="B87" s="86" t="s">
        <v>167</v>
      </c>
      <c r="C87" s="84" t="s">
        <v>11</v>
      </c>
      <c r="D87" s="84" t="s">
        <v>24</v>
      </c>
      <c r="E87" s="79" t="s">
        <v>281</v>
      </c>
      <c r="F87" s="79"/>
      <c r="G87" s="87">
        <v>55000</v>
      </c>
      <c r="H87" s="87">
        <v>5500</v>
      </c>
      <c r="I87" s="88">
        <v>41897</v>
      </c>
      <c r="J87" s="89" t="s">
        <v>13</v>
      </c>
      <c r="K87" s="82">
        <v>1</v>
      </c>
    </row>
    <row r="88" spans="1:12" x14ac:dyDescent="0.35">
      <c r="A88" s="78" t="s">
        <v>122</v>
      </c>
      <c r="B88" s="79" t="s">
        <v>115</v>
      </c>
      <c r="C88" s="78" t="s">
        <v>11</v>
      </c>
      <c r="D88" s="78" t="s">
        <v>24</v>
      </c>
      <c r="E88" s="79" t="s">
        <v>281</v>
      </c>
      <c r="F88" s="79"/>
      <c r="G88" s="80">
        <v>1100.52</v>
      </c>
      <c r="H88" s="80">
        <v>1100.52</v>
      </c>
      <c r="I88" s="81">
        <v>41878</v>
      </c>
      <c r="J88" s="82" t="s">
        <v>13</v>
      </c>
      <c r="K88" s="82">
        <v>1</v>
      </c>
    </row>
    <row r="89" spans="1:12" x14ac:dyDescent="0.35">
      <c r="A89" s="83" t="s">
        <v>206</v>
      </c>
      <c r="B89" s="91" t="s">
        <v>207</v>
      </c>
      <c r="C89" s="83" t="s">
        <v>11</v>
      </c>
      <c r="D89" s="83" t="s">
        <v>24</v>
      </c>
      <c r="E89" s="79" t="s">
        <v>281</v>
      </c>
      <c r="F89" s="79"/>
      <c r="G89" s="92">
        <v>50000</v>
      </c>
      <c r="H89" s="92">
        <v>7000</v>
      </c>
      <c r="I89" s="93">
        <v>41821</v>
      </c>
      <c r="J89" s="94" t="s">
        <v>13</v>
      </c>
      <c r="K89" s="82">
        <v>1</v>
      </c>
    </row>
    <row r="90" spans="1:12" x14ac:dyDescent="0.35">
      <c r="A90" s="78" t="s">
        <v>220</v>
      </c>
      <c r="B90" s="79" t="s">
        <v>221</v>
      </c>
      <c r="C90" s="78" t="s">
        <v>11</v>
      </c>
      <c r="D90" s="78" t="s">
        <v>24</v>
      </c>
      <c r="E90" s="79" t="s">
        <v>281</v>
      </c>
      <c r="F90" s="79"/>
      <c r="G90" s="80">
        <v>15000</v>
      </c>
      <c r="H90" s="80">
        <v>2100</v>
      </c>
      <c r="I90" s="81">
        <v>41870</v>
      </c>
      <c r="J90" s="82" t="s">
        <v>13</v>
      </c>
      <c r="K90" s="82">
        <v>1</v>
      </c>
    </row>
    <row r="91" spans="1:12" ht="29" x14ac:dyDescent="0.35">
      <c r="A91" s="84" t="s">
        <v>181</v>
      </c>
      <c r="B91" s="86" t="s">
        <v>182</v>
      </c>
      <c r="C91" s="84" t="s">
        <v>11</v>
      </c>
      <c r="D91" s="84" t="s">
        <v>24</v>
      </c>
      <c r="E91" s="79" t="s">
        <v>281</v>
      </c>
      <c r="F91" s="79"/>
      <c r="G91" s="87">
        <v>200</v>
      </c>
      <c r="H91" s="87">
        <v>200</v>
      </c>
      <c r="I91" s="88">
        <v>41890</v>
      </c>
      <c r="J91" s="89" t="s">
        <v>13</v>
      </c>
      <c r="K91" s="82">
        <v>1</v>
      </c>
    </row>
    <row r="92" spans="1:12" ht="29" x14ac:dyDescent="0.35">
      <c r="A92" s="84" t="s">
        <v>199</v>
      </c>
      <c r="B92" s="86" t="s">
        <v>200</v>
      </c>
      <c r="C92" s="84" t="s">
        <v>11</v>
      </c>
      <c r="D92" s="84" t="s">
        <v>24</v>
      </c>
      <c r="E92" s="79" t="s">
        <v>281</v>
      </c>
      <c r="F92" s="79"/>
      <c r="G92" s="87">
        <v>200</v>
      </c>
      <c r="H92" s="87">
        <v>200</v>
      </c>
      <c r="I92" s="88">
        <v>41890</v>
      </c>
      <c r="J92" s="89" t="s">
        <v>13</v>
      </c>
      <c r="K92" s="82">
        <v>1</v>
      </c>
    </row>
    <row r="93" spans="1:12" s="51" customFormat="1" ht="13.5" x14ac:dyDescent="0.3">
      <c r="A93" s="98"/>
      <c r="B93" s="98"/>
      <c r="C93" s="98"/>
      <c r="D93" s="98"/>
      <c r="E93" s="99" t="s">
        <v>274</v>
      </c>
      <c r="F93" s="99">
        <v>24</v>
      </c>
      <c r="G93" s="100">
        <f>SUM(G69:G92)</f>
        <v>145411.94</v>
      </c>
      <c r="H93" s="100">
        <f>SUM(H69:H92)</f>
        <v>31532.350000000002</v>
      </c>
      <c r="I93" s="101"/>
      <c r="J93" s="101"/>
      <c r="K93" s="101"/>
    </row>
    <row r="94" spans="1:12" s="51" customFormat="1" ht="13.5" x14ac:dyDescent="0.3">
      <c r="A94" s="98"/>
      <c r="B94" s="98"/>
      <c r="C94" s="98"/>
      <c r="D94" s="98"/>
      <c r="E94" s="99"/>
      <c r="F94" s="99"/>
      <c r="G94" s="100"/>
      <c r="H94" s="100"/>
      <c r="I94" s="101"/>
      <c r="J94" s="101"/>
      <c r="K94" s="101"/>
    </row>
    <row r="95" spans="1:12" s="1" customFormat="1" x14ac:dyDescent="0.35">
      <c r="A95" s="84" t="s">
        <v>59</v>
      </c>
      <c r="B95" s="86" t="s">
        <v>60</v>
      </c>
      <c r="C95" s="84" t="s">
        <v>11</v>
      </c>
      <c r="D95" s="84" t="s">
        <v>61</v>
      </c>
      <c r="E95" s="86" t="s">
        <v>12</v>
      </c>
      <c r="F95" s="86"/>
      <c r="G95" s="87">
        <v>1944</v>
      </c>
      <c r="H95" s="87">
        <v>1944</v>
      </c>
      <c r="I95" s="88">
        <v>41893</v>
      </c>
      <c r="J95" s="89" t="s">
        <v>13</v>
      </c>
      <c r="K95" s="122">
        <v>1</v>
      </c>
      <c r="L95" s="2"/>
    </row>
    <row r="96" spans="1:12" s="51" customFormat="1" ht="13.5" x14ac:dyDescent="0.3">
      <c r="A96" s="98"/>
      <c r="B96" s="98"/>
      <c r="C96" s="98"/>
      <c r="D96" s="98"/>
      <c r="E96" s="99" t="s">
        <v>274</v>
      </c>
      <c r="F96" s="99">
        <v>1</v>
      </c>
      <c r="G96" s="100">
        <f>SUM(G95)</f>
        <v>1944</v>
      </c>
      <c r="H96" s="100">
        <f>SUM(H95)</f>
        <v>1944</v>
      </c>
      <c r="I96" s="101"/>
      <c r="J96" s="101"/>
      <c r="K96" s="101"/>
    </row>
    <row r="97" spans="1:12" s="51" customFormat="1" ht="13.5" x14ac:dyDescent="0.3">
      <c r="A97" s="98"/>
      <c r="B97" s="98"/>
      <c r="C97" s="98"/>
      <c r="D97" s="98"/>
      <c r="E97" s="99"/>
      <c r="F97" s="99"/>
      <c r="G97" s="100"/>
      <c r="H97" s="100"/>
      <c r="I97" s="101"/>
      <c r="J97" s="101"/>
      <c r="K97" s="101"/>
    </row>
    <row r="98" spans="1:12" s="55" customFormat="1" x14ac:dyDescent="0.35">
      <c r="A98" s="123" t="s">
        <v>187</v>
      </c>
      <c r="B98" s="123" t="s">
        <v>188</v>
      </c>
      <c r="C98" s="123" t="s">
        <v>11</v>
      </c>
      <c r="D98" s="123" t="s">
        <v>227</v>
      </c>
      <c r="E98" s="121" t="s">
        <v>12</v>
      </c>
      <c r="F98" s="124"/>
      <c r="G98" s="125">
        <v>50000</v>
      </c>
      <c r="H98" s="125">
        <v>6000</v>
      </c>
      <c r="I98" s="126">
        <v>41836</v>
      </c>
      <c r="J98" s="127" t="s">
        <v>13</v>
      </c>
      <c r="K98" s="127">
        <v>1</v>
      </c>
    </row>
    <row r="99" spans="1:12" s="55" customFormat="1" x14ac:dyDescent="0.35">
      <c r="A99" s="123" t="s">
        <v>185</v>
      </c>
      <c r="B99" s="123" t="s">
        <v>186</v>
      </c>
      <c r="C99" s="123" t="s">
        <v>11</v>
      </c>
      <c r="D99" s="123" t="s">
        <v>227</v>
      </c>
      <c r="E99" s="121" t="s">
        <v>12</v>
      </c>
      <c r="F99" s="124"/>
      <c r="G99" s="125">
        <v>25000</v>
      </c>
      <c r="H99" s="125">
        <v>3000</v>
      </c>
      <c r="I99" s="126">
        <v>41836</v>
      </c>
      <c r="J99" s="127" t="s">
        <v>13</v>
      </c>
      <c r="K99" s="127">
        <v>1</v>
      </c>
    </row>
    <row r="100" spans="1:12" s="55" customFormat="1" x14ac:dyDescent="0.35">
      <c r="A100" s="123" t="s">
        <v>9</v>
      </c>
      <c r="B100" s="123" t="s">
        <v>10</v>
      </c>
      <c r="C100" s="123" t="s">
        <v>11</v>
      </c>
      <c r="D100" s="123" t="s">
        <v>227</v>
      </c>
      <c r="E100" s="121" t="s">
        <v>12</v>
      </c>
      <c r="F100" s="124"/>
      <c r="G100" s="125">
        <v>1896.75</v>
      </c>
      <c r="H100" s="125">
        <v>500</v>
      </c>
      <c r="I100" s="126">
        <v>41800</v>
      </c>
      <c r="J100" s="127" t="s">
        <v>13</v>
      </c>
      <c r="K100" s="127">
        <v>1</v>
      </c>
    </row>
    <row r="101" spans="1:12" s="51" customFormat="1" ht="13.5" x14ac:dyDescent="0.3">
      <c r="A101" s="98"/>
      <c r="B101" s="98"/>
      <c r="C101" s="98"/>
      <c r="D101" s="98"/>
      <c r="E101" s="99" t="s">
        <v>274</v>
      </c>
      <c r="F101" s="99">
        <v>3</v>
      </c>
      <c r="G101" s="100">
        <f>SUM(G98:G100)</f>
        <v>76896.75</v>
      </c>
      <c r="H101" s="100">
        <f>SUM(H98:H100)</f>
        <v>9500</v>
      </c>
      <c r="I101" s="101"/>
      <c r="J101" s="101"/>
      <c r="K101" s="101"/>
    </row>
    <row r="102" spans="1:12" s="51" customFormat="1" ht="13.5" x14ac:dyDescent="0.3">
      <c r="A102" s="98"/>
      <c r="B102" s="98"/>
      <c r="C102" s="98"/>
      <c r="D102" s="98"/>
      <c r="E102" s="99"/>
      <c r="F102" s="99"/>
      <c r="G102" s="100"/>
      <c r="H102" s="100"/>
      <c r="I102" s="101"/>
      <c r="J102" s="101"/>
      <c r="K102" s="101"/>
    </row>
    <row r="103" spans="1:12" s="1" customFormat="1" x14ac:dyDescent="0.35">
      <c r="A103" s="78" t="s">
        <v>86</v>
      </c>
      <c r="B103" s="79" t="s">
        <v>87</v>
      </c>
      <c r="C103" s="84" t="s">
        <v>11</v>
      </c>
      <c r="D103" s="84" t="s">
        <v>20</v>
      </c>
      <c r="E103" s="86" t="s">
        <v>21</v>
      </c>
      <c r="F103" s="86"/>
      <c r="G103" s="80">
        <v>1977.04</v>
      </c>
      <c r="H103" s="80">
        <v>1302.04</v>
      </c>
      <c r="I103" s="81">
        <v>41852</v>
      </c>
      <c r="J103" s="82" t="s">
        <v>13</v>
      </c>
      <c r="K103" s="127">
        <v>1</v>
      </c>
      <c r="L103" s="2"/>
    </row>
    <row r="104" spans="1:12" s="1" customFormat="1" x14ac:dyDescent="0.35">
      <c r="A104" s="84" t="s">
        <v>67</v>
      </c>
      <c r="B104" s="86" t="s">
        <v>68</v>
      </c>
      <c r="C104" s="84" t="s">
        <v>11</v>
      </c>
      <c r="D104" s="84" t="s">
        <v>20</v>
      </c>
      <c r="E104" s="86" t="s">
        <v>21</v>
      </c>
      <c r="F104" s="86"/>
      <c r="G104" s="87">
        <v>4885.2299999999996</v>
      </c>
      <c r="H104" s="87">
        <v>500</v>
      </c>
      <c r="I104" s="88">
        <v>41897</v>
      </c>
      <c r="J104" s="89" t="s">
        <v>13</v>
      </c>
      <c r="K104" s="127">
        <v>1</v>
      </c>
      <c r="L104" s="2"/>
    </row>
    <row r="105" spans="1:12" s="1" customFormat="1" x14ac:dyDescent="0.35">
      <c r="A105" s="84" t="s">
        <v>18</v>
      </c>
      <c r="B105" s="86" t="s">
        <v>19</v>
      </c>
      <c r="C105" s="84" t="s">
        <v>11</v>
      </c>
      <c r="D105" s="84" t="s">
        <v>20</v>
      </c>
      <c r="E105" s="86" t="s">
        <v>21</v>
      </c>
      <c r="F105" s="86"/>
      <c r="G105" s="87">
        <v>180.29</v>
      </c>
      <c r="H105" s="87">
        <v>180.29</v>
      </c>
      <c r="I105" s="88">
        <v>41887</v>
      </c>
      <c r="J105" s="89" t="s">
        <v>13</v>
      </c>
      <c r="K105" s="127">
        <v>1</v>
      </c>
      <c r="L105" s="2"/>
    </row>
    <row r="106" spans="1:12" s="1" customFormat="1" x14ac:dyDescent="0.35">
      <c r="A106" s="84" t="s">
        <v>76</v>
      </c>
      <c r="B106" s="86" t="s">
        <v>77</v>
      </c>
      <c r="C106" s="84" t="s">
        <v>11</v>
      </c>
      <c r="D106" s="84" t="s">
        <v>20</v>
      </c>
      <c r="E106" s="86" t="s">
        <v>21</v>
      </c>
      <c r="F106" s="86"/>
      <c r="G106" s="87">
        <v>576.73</v>
      </c>
      <c r="H106" s="87">
        <v>100</v>
      </c>
      <c r="I106" s="88">
        <v>41892</v>
      </c>
      <c r="J106" s="89" t="s">
        <v>13</v>
      </c>
      <c r="K106" s="127">
        <v>1</v>
      </c>
      <c r="L106" s="2"/>
    </row>
    <row r="107" spans="1:12" s="1" customFormat="1" x14ac:dyDescent="0.35">
      <c r="A107" s="83" t="s">
        <v>208</v>
      </c>
      <c r="B107" s="91" t="s">
        <v>209</v>
      </c>
      <c r="C107" s="78" t="s">
        <v>11</v>
      </c>
      <c r="D107" s="78" t="s">
        <v>20</v>
      </c>
      <c r="E107" s="128" t="s">
        <v>228</v>
      </c>
      <c r="F107" s="128"/>
      <c r="G107" s="107">
        <v>1105.47</v>
      </c>
      <c r="H107" s="107">
        <v>500</v>
      </c>
      <c r="I107" s="93">
        <v>41838</v>
      </c>
      <c r="J107" s="94" t="s">
        <v>13</v>
      </c>
      <c r="K107" s="127">
        <v>1</v>
      </c>
      <c r="L107" s="2"/>
    </row>
    <row r="108" spans="1:12" s="1" customFormat="1" x14ac:dyDescent="0.35">
      <c r="A108" s="84" t="s">
        <v>172</v>
      </c>
      <c r="B108" s="86" t="s">
        <v>173</v>
      </c>
      <c r="C108" s="84" t="s">
        <v>11</v>
      </c>
      <c r="D108" s="84" t="s">
        <v>20</v>
      </c>
      <c r="E108" s="86" t="s">
        <v>99</v>
      </c>
      <c r="F108" s="86"/>
      <c r="G108" s="87">
        <v>756.18</v>
      </c>
      <c r="H108" s="87">
        <v>500</v>
      </c>
      <c r="I108" s="88">
        <v>41892</v>
      </c>
      <c r="J108" s="89" t="s">
        <v>13</v>
      </c>
      <c r="K108" s="127">
        <v>1</v>
      </c>
      <c r="L108" s="2"/>
    </row>
    <row r="109" spans="1:12" s="1" customFormat="1" x14ac:dyDescent="0.35">
      <c r="A109" s="83" t="s">
        <v>210</v>
      </c>
      <c r="B109" s="91" t="s">
        <v>211</v>
      </c>
      <c r="C109" s="83" t="s">
        <v>11</v>
      </c>
      <c r="D109" s="83" t="s">
        <v>20</v>
      </c>
      <c r="E109" s="91" t="s">
        <v>99</v>
      </c>
      <c r="F109" s="91"/>
      <c r="G109" s="92">
        <v>2550</v>
      </c>
      <c r="H109" s="92">
        <v>200</v>
      </c>
      <c r="I109" s="93">
        <v>41830</v>
      </c>
      <c r="J109" s="94" t="s">
        <v>13</v>
      </c>
      <c r="K109" s="127">
        <v>1</v>
      </c>
      <c r="L109" s="2"/>
    </row>
    <row r="110" spans="1:12" s="54" customFormat="1" x14ac:dyDescent="0.35">
      <c r="A110" s="77" t="s">
        <v>193</v>
      </c>
      <c r="B110" s="77" t="s">
        <v>194</v>
      </c>
      <c r="C110" s="77" t="s">
        <v>11</v>
      </c>
      <c r="D110" s="77" t="s">
        <v>20</v>
      </c>
      <c r="E110" s="77" t="s">
        <v>80</v>
      </c>
      <c r="F110" s="77"/>
      <c r="G110" s="109">
        <v>25000</v>
      </c>
      <c r="H110" s="109">
        <v>5500</v>
      </c>
      <c r="I110" s="110">
        <v>41892</v>
      </c>
      <c r="J110" s="89" t="s">
        <v>13</v>
      </c>
      <c r="K110" s="82">
        <v>1</v>
      </c>
    </row>
    <row r="111" spans="1:12" s="54" customFormat="1" x14ac:dyDescent="0.35">
      <c r="A111" s="77" t="s">
        <v>222</v>
      </c>
      <c r="B111" s="77" t="s">
        <v>223</v>
      </c>
      <c r="C111" s="77" t="s">
        <v>11</v>
      </c>
      <c r="D111" s="77" t="s">
        <v>20</v>
      </c>
      <c r="E111" s="77" t="s">
        <v>80</v>
      </c>
      <c r="F111" s="77"/>
      <c r="G111" s="109">
        <v>8100</v>
      </c>
      <c r="H111" s="109">
        <v>3000</v>
      </c>
      <c r="I111" s="110">
        <v>41897</v>
      </c>
      <c r="J111" s="89" t="s">
        <v>13</v>
      </c>
      <c r="K111" s="82">
        <v>1</v>
      </c>
    </row>
    <row r="112" spans="1:12" s="54" customFormat="1" x14ac:dyDescent="0.35">
      <c r="A112" s="115" t="s">
        <v>197</v>
      </c>
      <c r="B112" s="115" t="s">
        <v>198</v>
      </c>
      <c r="C112" s="115" t="s">
        <v>11</v>
      </c>
      <c r="D112" s="115" t="s">
        <v>20</v>
      </c>
      <c r="E112" s="115" t="s">
        <v>80</v>
      </c>
      <c r="F112" s="115"/>
      <c r="G112" s="129">
        <v>2790</v>
      </c>
      <c r="H112" s="129">
        <v>2790</v>
      </c>
      <c r="I112" s="116">
        <v>41856</v>
      </c>
      <c r="J112" s="82" t="s">
        <v>13</v>
      </c>
      <c r="K112" s="82">
        <v>1</v>
      </c>
    </row>
    <row r="113" spans="1:12" s="54" customFormat="1" x14ac:dyDescent="0.35">
      <c r="A113" s="115" t="s">
        <v>195</v>
      </c>
      <c r="B113" s="115" t="s">
        <v>196</v>
      </c>
      <c r="C113" s="115" t="s">
        <v>11</v>
      </c>
      <c r="D113" s="115" t="s">
        <v>20</v>
      </c>
      <c r="E113" s="115" t="s">
        <v>80</v>
      </c>
      <c r="F113" s="115"/>
      <c r="G113" s="129">
        <v>1645</v>
      </c>
      <c r="H113" s="129">
        <v>1584</v>
      </c>
      <c r="I113" s="116">
        <v>41870</v>
      </c>
      <c r="J113" s="82" t="s">
        <v>13</v>
      </c>
      <c r="K113" s="82">
        <v>1</v>
      </c>
    </row>
    <row r="114" spans="1:12" s="54" customFormat="1" x14ac:dyDescent="0.35">
      <c r="A114" s="77" t="s">
        <v>106</v>
      </c>
      <c r="B114" s="77" t="s">
        <v>107</v>
      </c>
      <c r="C114" s="77" t="s">
        <v>11</v>
      </c>
      <c r="D114" s="77" t="s">
        <v>20</v>
      </c>
      <c r="E114" s="77" t="s">
        <v>80</v>
      </c>
      <c r="F114" s="77"/>
      <c r="G114" s="109">
        <v>3194</v>
      </c>
      <c r="H114" s="109">
        <v>1402</v>
      </c>
      <c r="I114" s="110">
        <v>41901</v>
      </c>
      <c r="J114" s="89" t="s">
        <v>13</v>
      </c>
      <c r="K114" s="82">
        <v>1</v>
      </c>
    </row>
    <row r="115" spans="1:12" s="54" customFormat="1" x14ac:dyDescent="0.35">
      <c r="A115" s="77" t="s">
        <v>204</v>
      </c>
      <c r="B115" s="77" t="s">
        <v>205</v>
      </c>
      <c r="C115" s="77" t="s">
        <v>11</v>
      </c>
      <c r="D115" s="77" t="s">
        <v>20</v>
      </c>
      <c r="E115" s="77" t="s">
        <v>80</v>
      </c>
      <c r="F115" s="77"/>
      <c r="G115" s="109">
        <v>1114</v>
      </c>
      <c r="H115" s="109">
        <v>1114</v>
      </c>
      <c r="I115" s="110">
        <v>41884</v>
      </c>
      <c r="J115" s="89" t="s">
        <v>13</v>
      </c>
      <c r="K115" s="82">
        <v>1</v>
      </c>
    </row>
    <row r="116" spans="1:12" s="54" customFormat="1" x14ac:dyDescent="0.35">
      <c r="A116" s="115" t="s">
        <v>139</v>
      </c>
      <c r="B116" s="115" t="s">
        <v>140</v>
      </c>
      <c r="C116" s="115" t="s">
        <v>11</v>
      </c>
      <c r="D116" s="115" t="s">
        <v>20</v>
      </c>
      <c r="E116" s="115" t="s">
        <v>80</v>
      </c>
      <c r="F116" s="115"/>
      <c r="G116" s="129">
        <v>2343.79</v>
      </c>
      <c r="H116" s="129">
        <v>950</v>
      </c>
      <c r="I116" s="116">
        <v>41864</v>
      </c>
      <c r="J116" s="82" t="s">
        <v>13</v>
      </c>
      <c r="K116" s="82">
        <v>1</v>
      </c>
    </row>
    <row r="117" spans="1:12" s="54" customFormat="1" x14ac:dyDescent="0.35">
      <c r="A117" s="115" t="s">
        <v>78</v>
      </c>
      <c r="B117" s="115" t="s">
        <v>79</v>
      </c>
      <c r="C117" s="115" t="s">
        <v>11</v>
      </c>
      <c r="D117" s="115" t="s">
        <v>20</v>
      </c>
      <c r="E117" s="77" t="s">
        <v>80</v>
      </c>
      <c r="F117" s="77"/>
      <c r="G117" s="129">
        <v>659.88</v>
      </c>
      <c r="H117" s="129">
        <v>659.88</v>
      </c>
      <c r="I117" s="116">
        <v>41870</v>
      </c>
      <c r="J117" s="82" t="s">
        <v>13</v>
      </c>
      <c r="K117" s="82">
        <v>1</v>
      </c>
    </row>
    <row r="118" spans="1:12" s="54" customFormat="1" x14ac:dyDescent="0.35">
      <c r="A118" s="111" t="s">
        <v>108</v>
      </c>
      <c r="B118" s="111" t="s">
        <v>109</v>
      </c>
      <c r="C118" s="111" t="s">
        <v>11</v>
      </c>
      <c r="D118" s="111" t="s">
        <v>20</v>
      </c>
      <c r="E118" s="111" t="s">
        <v>80</v>
      </c>
      <c r="F118" s="111"/>
      <c r="G118" s="130">
        <v>1000</v>
      </c>
      <c r="H118" s="130">
        <v>482</v>
      </c>
      <c r="I118" s="114">
        <v>41845</v>
      </c>
      <c r="J118" s="94" t="s">
        <v>13</v>
      </c>
      <c r="K118" s="82">
        <v>1</v>
      </c>
    </row>
    <row r="119" spans="1:12" s="54" customFormat="1" x14ac:dyDescent="0.35">
      <c r="A119" s="77" t="s">
        <v>218</v>
      </c>
      <c r="B119" s="77" t="s">
        <v>219</v>
      </c>
      <c r="C119" s="77" t="s">
        <v>11</v>
      </c>
      <c r="D119" s="77" t="s">
        <v>20</v>
      </c>
      <c r="E119" s="77" t="s">
        <v>80</v>
      </c>
      <c r="F119" s="77"/>
      <c r="G119" s="109">
        <v>300</v>
      </c>
      <c r="H119" s="109">
        <v>300</v>
      </c>
      <c r="I119" s="110">
        <v>41884</v>
      </c>
      <c r="J119" s="89" t="s">
        <v>13</v>
      </c>
      <c r="K119" s="82">
        <v>1</v>
      </c>
    </row>
    <row r="120" spans="1:12" s="54" customFormat="1" x14ac:dyDescent="0.35">
      <c r="A120" s="77" t="s">
        <v>183</v>
      </c>
      <c r="B120" s="77" t="s">
        <v>184</v>
      </c>
      <c r="C120" s="77" t="s">
        <v>11</v>
      </c>
      <c r="D120" s="77" t="s">
        <v>20</v>
      </c>
      <c r="E120" s="85" t="s">
        <v>282</v>
      </c>
      <c r="F120" s="77"/>
      <c r="G120" s="109">
        <v>40000</v>
      </c>
      <c r="H120" s="109">
        <v>34000</v>
      </c>
      <c r="I120" s="110">
        <v>41890</v>
      </c>
      <c r="J120" s="89" t="s">
        <v>13</v>
      </c>
      <c r="K120" s="82">
        <v>1</v>
      </c>
    </row>
    <row r="121" spans="1:12" s="54" customFormat="1" x14ac:dyDescent="0.35">
      <c r="A121" s="77" t="s">
        <v>81</v>
      </c>
      <c r="B121" s="77" t="s">
        <v>82</v>
      </c>
      <c r="C121" s="77" t="s">
        <v>11</v>
      </c>
      <c r="D121" s="77" t="s">
        <v>20</v>
      </c>
      <c r="E121" s="77" t="s">
        <v>83</v>
      </c>
      <c r="F121" s="77"/>
      <c r="G121" s="109">
        <v>151533</v>
      </c>
      <c r="H121" s="109">
        <v>68000</v>
      </c>
      <c r="I121" s="110">
        <v>41885</v>
      </c>
      <c r="J121" s="89" t="s">
        <v>13</v>
      </c>
      <c r="K121" s="82">
        <v>1</v>
      </c>
    </row>
    <row r="122" spans="1:12" s="54" customFormat="1" x14ac:dyDescent="0.35">
      <c r="A122" s="115" t="s">
        <v>53</v>
      </c>
      <c r="B122" s="115" t="s">
        <v>54</v>
      </c>
      <c r="C122" s="115" t="s">
        <v>11</v>
      </c>
      <c r="D122" s="115" t="s">
        <v>20</v>
      </c>
      <c r="E122" s="77" t="s">
        <v>83</v>
      </c>
      <c r="F122" s="77"/>
      <c r="G122" s="129">
        <v>73000</v>
      </c>
      <c r="H122" s="129">
        <v>500</v>
      </c>
      <c r="I122" s="116">
        <v>41880</v>
      </c>
      <c r="J122" s="82" t="s">
        <v>17</v>
      </c>
      <c r="K122" s="82">
        <v>1</v>
      </c>
    </row>
    <row r="123" spans="1:12" s="1" customFormat="1" x14ac:dyDescent="0.35">
      <c r="A123" s="83" t="s">
        <v>74</v>
      </c>
      <c r="B123" s="91" t="s">
        <v>75</v>
      </c>
      <c r="C123" s="83" t="s">
        <v>11</v>
      </c>
      <c r="D123" s="83" t="s">
        <v>20</v>
      </c>
      <c r="E123" s="91" t="s">
        <v>12</v>
      </c>
      <c r="F123" s="91"/>
      <c r="G123" s="92">
        <v>1609.11</v>
      </c>
      <c r="H123" s="92">
        <v>1578</v>
      </c>
      <c r="I123" s="93">
        <v>41829</v>
      </c>
      <c r="J123" s="127" t="s">
        <v>13</v>
      </c>
      <c r="K123" s="82">
        <v>1</v>
      </c>
      <c r="L123" s="2"/>
    </row>
    <row r="124" spans="1:12" s="1" customFormat="1" x14ac:dyDescent="0.35">
      <c r="A124" s="84" t="s">
        <v>55</v>
      </c>
      <c r="B124" s="86" t="s">
        <v>56</v>
      </c>
      <c r="C124" s="84" t="s">
        <v>11</v>
      </c>
      <c r="D124" s="84" t="s">
        <v>20</v>
      </c>
      <c r="E124" s="86" t="s">
        <v>12</v>
      </c>
      <c r="F124" s="86"/>
      <c r="G124" s="87">
        <v>1348.5</v>
      </c>
      <c r="H124" s="87">
        <v>1146.6199999999999</v>
      </c>
      <c r="I124" s="88">
        <v>41911</v>
      </c>
      <c r="J124" s="89" t="s">
        <v>13</v>
      </c>
      <c r="K124" s="82">
        <v>1</v>
      </c>
      <c r="L124" s="2"/>
    </row>
    <row r="125" spans="1:12" s="1" customFormat="1" x14ac:dyDescent="0.35">
      <c r="A125" s="84" t="s">
        <v>118</v>
      </c>
      <c r="B125" s="86" t="s">
        <v>119</v>
      </c>
      <c r="C125" s="84" t="s">
        <v>11</v>
      </c>
      <c r="D125" s="84" t="s">
        <v>20</v>
      </c>
      <c r="E125" s="86" t="s">
        <v>12</v>
      </c>
      <c r="F125" s="86"/>
      <c r="G125" s="87">
        <v>5000</v>
      </c>
      <c r="H125" s="87">
        <v>1300</v>
      </c>
      <c r="I125" s="88">
        <v>41892</v>
      </c>
      <c r="J125" s="89" t="s">
        <v>13</v>
      </c>
      <c r="K125" s="82">
        <v>1</v>
      </c>
      <c r="L125" s="2"/>
    </row>
    <row r="126" spans="1:12" s="1" customFormat="1" x14ac:dyDescent="0.35">
      <c r="A126" s="78" t="s">
        <v>189</v>
      </c>
      <c r="B126" s="79" t="s">
        <v>190</v>
      </c>
      <c r="C126" s="78" t="s">
        <v>11</v>
      </c>
      <c r="D126" s="78" t="s">
        <v>20</v>
      </c>
      <c r="E126" s="79" t="s">
        <v>12</v>
      </c>
      <c r="F126" s="79"/>
      <c r="G126" s="80">
        <v>150</v>
      </c>
      <c r="H126" s="80">
        <v>150</v>
      </c>
      <c r="I126" s="81">
        <v>41878</v>
      </c>
      <c r="J126" s="82" t="s">
        <v>13</v>
      </c>
      <c r="K126" s="82">
        <v>1</v>
      </c>
      <c r="L126" s="2"/>
    </row>
    <row r="127" spans="1:12" s="51" customFormat="1" ht="13.5" x14ac:dyDescent="0.3">
      <c r="A127" s="98"/>
      <c r="B127" s="98"/>
      <c r="C127" s="98"/>
      <c r="D127" s="98"/>
      <c r="E127" s="99" t="s">
        <v>274</v>
      </c>
      <c r="F127" s="99">
        <v>24</v>
      </c>
      <c r="G127" s="100">
        <f>SUM(G103:G126)</f>
        <v>330818.21999999997</v>
      </c>
      <c r="H127" s="100">
        <f>SUM(H103:H126)</f>
        <v>127738.83</v>
      </c>
      <c r="I127" s="101"/>
      <c r="J127" s="101"/>
      <c r="K127" s="101"/>
    </row>
    <row r="128" spans="1:12" s="53" customFormat="1" ht="12" x14ac:dyDescent="0.3">
      <c r="A128" s="131"/>
      <c r="B128" s="131"/>
      <c r="C128" s="164"/>
      <c r="D128" s="165"/>
      <c r="E128" s="102" t="s">
        <v>272</v>
      </c>
      <c r="F128" s="103">
        <f>SUM(F93:F127)</f>
        <v>52</v>
      </c>
      <c r="G128" s="104">
        <f>SUM(G127,G101,G96,G93)</f>
        <v>555070.90999999992</v>
      </c>
      <c r="H128" s="104">
        <f>SUM(H127,H101,H96,H93)</f>
        <v>170715.18000000002</v>
      </c>
      <c r="I128" s="132"/>
      <c r="J128" s="132"/>
      <c r="K128" s="132"/>
    </row>
    <row r="129" spans="1:11" s="56" customFormat="1" ht="11.5" x14ac:dyDescent="0.25">
      <c r="A129" s="133"/>
      <c r="B129" s="133"/>
      <c r="C129" s="134"/>
      <c r="D129" s="133"/>
      <c r="E129" s="134"/>
      <c r="F129" s="135"/>
      <c r="G129" s="134"/>
      <c r="H129" s="134"/>
      <c r="I129" s="134"/>
      <c r="J129" s="136"/>
      <c r="K129" s="142"/>
    </row>
    <row r="130" spans="1:11" s="56" customFormat="1" ht="11.5" x14ac:dyDescent="0.25">
      <c r="A130" s="137"/>
      <c r="B130" s="137"/>
      <c r="C130" s="138"/>
      <c r="D130" s="166" t="s">
        <v>229</v>
      </c>
      <c r="E130" s="166"/>
      <c r="F130" s="139">
        <f>SUM(F128,F66,F46,F20,F8)</f>
        <v>99</v>
      </c>
      <c r="G130" s="140">
        <f>SUM(G128,G66,G46,G20,G8)</f>
        <v>916492.57999999984</v>
      </c>
      <c r="H130" s="140">
        <f>SUM(H128,H66,H46,H20,H8)</f>
        <v>363813.93000000005</v>
      </c>
      <c r="I130" s="138"/>
      <c r="J130" s="141"/>
      <c r="K130" s="141"/>
    </row>
    <row r="131" spans="1:11" s="51" customFormat="1" ht="13" x14ac:dyDescent="0.3">
      <c r="I131" s="57"/>
      <c r="J131" s="57"/>
      <c r="K131" s="57"/>
    </row>
    <row r="132" spans="1:11" x14ac:dyDescent="0.35">
      <c r="G132" s="3"/>
      <c r="H132" s="3"/>
      <c r="I132" s="4"/>
    </row>
    <row r="133" spans="1:11" x14ac:dyDescent="0.35">
      <c r="A133" s="50"/>
      <c r="B133" s="58"/>
      <c r="C133" s="50"/>
      <c r="D133" s="50"/>
      <c r="E133" s="58"/>
      <c r="F133" s="58"/>
      <c r="G133" s="59"/>
      <c r="H133" s="59"/>
      <c r="I133" s="60"/>
      <c r="J133" s="61"/>
      <c r="K133" s="61"/>
    </row>
    <row r="134" spans="1:11" x14ac:dyDescent="0.35">
      <c r="A134" s="62"/>
      <c r="B134" s="63"/>
      <c r="C134" s="62"/>
      <c r="D134" s="62"/>
      <c r="E134" s="63"/>
      <c r="F134" s="63"/>
      <c r="G134" s="64"/>
      <c r="H134" s="64"/>
      <c r="I134" s="65"/>
      <c r="J134" s="66"/>
      <c r="K134" s="66"/>
    </row>
    <row r="135" spans="1:11" x14ac:dyDescent="0.35">
      <c r="A135" s="50"/>
      <c r="B135" s="58"/>
      <c r="C135" s="50"/>
      <c r="D135" s="50"/>
      <c r="E135" s="58"/>
      <c r="F135" s="58"/>
      <c r="G135" s="59"/>
      <c r="H135" s="59"/>
      <c r="I135" s="60"/>
      <c r="J135" s="61"/>
      <c r="K135" s="61"/>
    </row>
    <row r="136" spans="1:11" x14ac:dyDescent="0.35">
      <c r="A136" s="50"/>
      <c r="B136" s="58"/>
      <c r="C136" s="50"/>
      <c r="D136" s="50"/>
      <c r="E136" s="58"/>
      <c r="F136" s="58"/>
      <c r="G136" s="59"/>
      <c r="H136" s="59"/>
      <c r="I136" s="60"/>
      <c r="J136" s="61"/>
      <c r="K136" s="61"/>
    </row>
    <row r="137" spans="1:11" x14ac:dyDescent="0.35">
      <c r="A137" s="62"/>
      <c r="B137" s="63"/>
      <c r="C137" s="62"/>
      <c r="D137" s="62"/>
      <c r="E137" s="63"/>
      <c r="F137" s="63"/>
      <c r="G137" s="64"/>
      <c r="H137" s="64"/>
      <c r="I137" s="65"/>
      <c r="J137" s="66"/>
      <c r="K137" s="66"/>
    </row>
    <row r="138" spans="1:11" x14ac:dyDescent="0.35">
      <c r="G138" s="3"/>
      <c r="H138" s="3"/>
      <c r="I138" s="4"/>
    </row>
    <row r="139" spans="1:11" x14ac:dyDescent="0.35">
      <c r="A139" s="62"/>
      <c r="B139" s="63"/>
      <c r="C139" s="62"/>
      <c r="D139" s="62"/>
      <c r="E139" s="63"/>
      <c r="F139" s="63"/>
      <c r="G139" s="64"/>
      <c r="H139" s="64"/>
      <c r="I139" s="65"/>
      <c r="J139" s="66"/>
      <c r="K139" s="66"/>
    </row>
    <row r="140" spans="1:11" x14ac:dyDescent="0.35">
      <c r="G140" s="3"/>
      <c r="H140" s="3"/>
      <c r="I140" s="4"/>
    </row>
    <row r="141" spans="1:11" x14ac:dyDescent="0.35">
      <c r="G141" s="3"/>
      <c r="H141" s="3"/>
      <c r="I141" s="4"/>
    </row>
    <row r="142" spans="1:11" x14ac:dyDescent="0.35">
      <c r="G142" s="3"/>
      <c r="H142" s="3"/>
      <c r="I142" s="4"/>
    </row>
    <row r="143" spans="1:11" x14ac:dyDescent="0.35">
      <c r="G143" s="3"/>
      <c r="H143" s="3"/>
      <c r="I143" s="4"/>
    </row>
    <row r="144" spans="1:11" x14ac:dyDescent="0.35">
      <c r="A144" s="62"/>
      <c r="B144" s="63"/>
      <c r="C144" s="62"/>
      <c r="D144" s="62"/>
      <c r="E144" s="63"/>
      <c r="F144" s="63"/>
      <c r="G144" s="64"/>
      <c r="H144" s="64"/>
      <c r="I144" s="65"/>
      <c r="J144" s="66"/>
      <c r="K144" s="66"/>
    </row>
    <row r="145" spans="1:11" x14ac:dyDescent="0.35">
      <c r="A145" s="50"/>
      <c r="B145" s="58"/>
      <c r="C145" s="50"/>
      <c r="D145" s="50"/>
      <c r="E145" s="58"/>
      <c r="F145" s="58"/>
      <c r="G145" s="59"/>
      <c r="H145" s="59"/>
      <c r="I145" s="60"/>
      <c r="J145" s="61"/>
      <c r="K145" s="61"/>
    </row>
    <row r="146" spans="1:11" x14ac:dyDescent="0.35">
      <c r="A146" s="62"/>
      <c r="B146" s="63"/>
      <c r="C146" s="62"/>
      <c r="D146" s="62"/>
      <c r="E146" s="63"/>
      <c r="F146" s="63"/>
      <c r="G146" s="64"/>
      <c r="H146" s="64"/>
      <c r="I146" s="65"/>
      <c r="J146" s="66"/>
      <c r="K146" s="66"/>
    </row>
    <row r="148" spans="1:11" ht="15.5" x14ac:dyDescent="0.35">
      <c r="E148" s="67"/>
      <c r="F148" s="67"/>
      <c r="G148" s="68"/>
      <c r="H148" s="68"/>
    </row>
  </sheetData>
  <mergeCells count="29">
    <mergeCell ref="A68:B68"/>
    <mergeCell ref="C68:D68"/>
    <mergeCell ref="E68:K68"/>
    <mergeCell ref="C128:D128"/>
    <mergeCell ref="D130:E130"/>
    <mergeCell ref="A67:K67"/>
    <mergeCell ref="A22:B22"/>
    <mergeCell ref="C22:D22"/>
    <mergeCell ref="E22:K22"/>
    <mergeCell ref="A46:D46"/>
    <mergeCell ref="I46:K46"/>
    <mergeCell ref="A47:K47"/>
    <mergeCell ref="A48:B48"/>
    <mergeCell ref="C48:D48"/>
    <mergeCell ref="E48:K48"/>
    <mergeCell ref="A66:D66"/>
    <mergeCell ref="I66:K66"/>
    <mergeCell ref="A21:K21"/>
    <mergeCell ref="A2:L2"/>
    <mergeCell ref="C3:D3"/>
    <mergeCell ref="E3:K3"/>
    <mergeCell ref="A8:D8"/>
    <mergeCell ref="I8:K8"/>
    <mergeCell ref="A9:K9"/>
    <mergeCell ref="A10:B10"/>
    <mergeCell ref="C10:D10"/>
    <mergeCell ref="E10:K10"/>
    <mergeCell ref="A20:D20"/>
    <mergeCell ref="I20:K20"/>
  </mergeCells>
  <printOptions horizontalCentered="1" gridLines="1"/>
  <pageMargins left="0.25" right="0.25" top="1" bottom="0.75" header="0.3" footer="0.3"/>
  <pageSetup scale="84" fitToHeight="0" orientation="landscape" r:id="rId1"/>
  <headerFooter>
    <oddHeader>&amp;C&amp;"Verdana,Bold"&amp;12FY2015, Q1
TORT CLAIM SETTLEMENT REPORT</oddHeader>
    <oddFooter>&amp;L&amp;"-,Bold"&amp;9Law/Claims&amp;C&amp;D&amp;RPage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view="pageLayout" topLeftCell="A6" zoomScaleNormal="100" workbookViewId="0">
      <selection activeCell="C13" sqref="C13"/>
    </sheetView>
  </sheetViews>
  <sheetFormatPr defaultColWidth="8.81640625" defaultRowHeight="15.5" x14ac:dyDescent="0.35"/>
  <cols>
    <col min="1" max="1" width="11.7265625" style="6" customWidth="1"/>
    <col min="2" max="2" width="19.453125" style="6" customWidth="1"/>
    <col min="3" max="3" width="13.453125" style="8" customWidth="1"/>
    <col min="4" max="4" width="14.453125" style="8" customWidth="1"/>
    <col min="5" max="5" width="19.1796875" style="12" customWidth="1"/>
    <col min="6" max="6" width="13.26953125" style="10" customWidth="1"/>
    <col min="7" max="7" width="9.453125" style="10" customWidth="1"/>
    <col min="8" max="8" width="15.453125" style="44" bestFit="1" customWidth="1"/>
    <col min="9" max="9" width="12.453125" style="44" bestFit="1" customWidth="1"/>
    <col min="10" max="10" width="9.54296875" style="6" bestFit="1" customWidth="1"/>
    <col min="11" max="11" width="8.81640625" style="6"/>
    <col min="12" max="12" width="13.54296875" style="6" customWidth="1"/>
    <col min="13" max="13" width="14" style="6" customWidth="1"/>
    <col min="14" max="16384" width="8.81640625" style="6"/>
  </cols>
  <sheetData>
    <row r="1" spans="1:9" s="9" customFormat="1" ht="62" x14ac:dyDescent="0.35">
      <c r="A1" s="13" t="s">
        <v>232</v>
      </c>
      <c r="B1" s="13" t="s">
        <v>231</v>
      </c>
      <c r="C1" s="13" t="s">
        <v>245</v>
      </c>
      <c r="D1" s="13" t="s">
        <v>249</v>
      </c>
      <c r="E1" s="14" t="s">
        <v>233</v>
      </c>
      <c r="F1" s="39" t="s">
        <v>250</v>
      </c>
      <c r="G1" s="15" t="s">
        <v>260</v>
      </c>
      <c r="H1" s="40"/>
      <c r="I1" s="43"/>
    </row>
    <row r="2" spans="1:9" s="7" customFormat="1" ht="31.5" thickBot="1" x14ac:dyDescent="0.4">
      <c r="A2" s="25" t="s">
        <v>235</v>
      </c>
      <c r="B2" s="25" t="s">
        <v>259</v>
      </c>
      <c r="C2" s="17" t="s">
        <v>264</v>
      </c>
      <c r="D2" s="17" t="s">
        <v>262</v>
      </c>
      <c r="E2" s="18">
        <v>30000</v>
      </c>
      <c r="F2" s="22">
        <v>41835</v>
      </c>
      <c r="G2" s="20">
        <v>1</v>
      </c>
      <c r="H2" s="41"/>
      <c r="I2" s="41"/>
    </row>
    <row r="3" spans="1:9" s="9" customFormat="1" ht="46.5" x14ac:dyDescent="0.35">
      <c r="A3" s="16" t="s">
        <v>237</v>
      </c>
      <c r="B3" s="16" t="s">
        <v>236</v>
      </c>
      <c r="C3" s="17" t="s">
        <v>261</v>
      </c>
      <c r="D3" s="17" t="s">
        <v>262</v>
      </c>
      <c r="E3" s="18">
        <v>200000</v>
      </c>
      <c r="F3" s="19">
        <v>41852</v>
      </c>
      <c r="G3" s="20">
        <v>1</v>
      </c>
      <c r="H3" s="40"/>
      <c r="I3" s="43"/>
    </row>
    <row r="4" spans="1:9" s="9" customFormat="1" ht="31" x14ac:dyDescent="0.35">
      <c r="A4" s="16" t="s">
        <v>237</v>
      </c>
      <c r="B4" s="16" t="s">
        <v>239</v>
      </c>
      <c r="C4" s="17" t="s">
        <v>261</v>
      </c>
      <c r="D4" s="17" t="s">
        <v>262</v>
      </c>
      <c r="E4" s="18">
        <v>200000</v>
      </c>
      <c r="F4" s="19">
        <v>41860</v>
      </c>
      <c r="G4" s="20">
        <v>1</v>
      </c>
      <c r="H4" s="40"/>
      <c r="I4" s="43"/>
    </row>
    <row r="5" spans="1:9" s="24" customFormat="1" ht="31" x14ac:dyDescent="0.35">
      <c r="A5" s="16" t="s">
        <v>235</v>
      </c>
      <c r="B5" s="16" t="s">
        <v>247</v>
      </c>
      <c r="C5" s="17" t="s">
        <v>261</v>
      </c>
      <c r="D5" s="17" t="s">
        <v>251</v>
      </c>
      <c r="E5" s="18">
        <v>50000</v>
      </c>
      <c r="F5" s="22">
        <v>41905</v>
      </c>
      <c r="G5" s="20">
        <v>1</v>
      </c>
      <c r="H5" s="42"/>
      <c r="I5" s="45"/>
    </row>
    <row r="6" spans="1:9" s="24" customFormat="1" ht="31" x14ac:dyDescent="0.35">
      <c r="A6" s="16" t="s">
        <v>237</v>
      </c>
      <c r="B6" s="16" t="s">
        <v>238</v>
      </c>
      <c r="C6" s="17" t="s">
        <v>261</v>
      </c>
      <c r="D6" s="17" t="s">
        <v>262</v>
      </c>
      <c r="E6" s="18">
        <v>47500</v>
      </c>
      <c r="F6" s="22">
        <v>41857</v>
      </c>
      <c r="G6" s="20">
        <v>1</v>
      </c>
      <c r="H6" s="42"/>
      <c r="I6" s="45"/>
    </row>
    <row r="7" spans="1:9" s="24" customFormat="1" ht="46.5" x14ac:dyDescent="0.35">
      <c r="A7" s="16" t="s">
        <v>235</v>
      </c>
      <c r="B7" s="16" t="s">
        <v>234</v>
      </c>
      <c r="C7" s="17" t="s">
        <v>261</v>
      </c>
      <c r="D7" s="17" t="s">
        <v>262</v>
      </c>
      <c r="E7" s="18">
        <v>32000</v>
      </c>
      <c r="F7" s="22">
        <v>41890</v>
      </c>
      <c r="G7" s="20">
        <v>1</v>
      </c>
      <c r="H7" s="42"/>
      <c r="I7" s="45"/>
    </row>
    <row r="8" spans="1:9" s="24" customFormat="1" ht="31" x14ac:dyDescent="0.35">
      <c r="A8" s="16" t="s">
        <v>235</v>
      </c>
      <c r="B8" s="16" t="s">
        <v>243</v>
      </c>
      <c r="C8" s="17" t="s">
        <v>261</v>
      </c>
      <c r="D8" s="17" t="s">
        <v>263</v>
      </c>
      <c r="E8" s="18">
        <v>18000</v>
      </c>
      <c r="F8" s="22">
        <v>41841</v>
      </c>
      <c r="G8" s="20">
        <v>1</v>
      </c>
      <c r="H8" s="42"/>
      <c r="I8" s="45"/>
    </row>
    <row r="9" spans="1:9" s="24" customFormat="1" ht="31" x14ac:dyDescent="0.35">
      <c r="A9" s="16" t="s">
        <v>242</v>
      </c>
      <c r="B9" s="16" t="s">
        <v>248</v>
      </c>
      <c r="C9" s="17" t="s">
        <v>261</v>
      </c>
      <c r="D9" s="17" t="s">
        <v>263</v>
      </c>
      <c r="E9" s="18">
        <v>15000</v>
      </c>
      <c r="F9" s="22">
        <v>41904</v>
      </c>
      <c r="G9" s="20">
        <v>1</v>
      </c>
      <c r="H9" s="42"/>
      <c r="I9" s="45"/>
    </row>
    <row r="10" spans="1:9" s="24" customFormat="1" ht="31" x14ac:dyDescent="0.35">
      <c r="A10" s="25" t="s">
        <v>235</v>
      </c>
      <c r="B10" s="25" t="s">
        <v>257</v>
      </c>
      <c r="C10" s="17" t="s">
        <v>261</v>
      </c>
      <c r="D10" s="17" t="s">
        <v>263</v>
      </c>
      <c r="E10" s="18">
        <v>22000</v>
      </c>
      <c r="F10" s="22">
        <v>41849</v>
      </c>
      <c r="G10" s="20">
        <v>1</v>
      </c>
      <c r="H10" s="42"/>
      <c r="I10" s="45"/>
    </row>
    <row r="11" spans="1:9" s="24" customFormat="1" ht="46.5" x14ac:dyDescent="0.35">
      <c r="A11" s="25" t="s">
        <v>235</v>
      </c>
      <c r="B11" s="25" t="s">
        <v>258</v>
      </c>
      <c r="C11" s="17" t="s">
        <v>261</v>
      </c>
      <c r="D11" s="17" t="s">
        <v>263</v>
      </c>
      <c r="E11" s="18">
        <v>147000</v>
      </c>
      <c r="F11" s="22">
        <v>41877</v>
      </c>
      <c r="G11" s="20">
        <v>1</v>
      </c>
      <c r="H11" s="42"/>
      <c r="I11" s="45"/>
    </row>
    <row r="12" spans="1:9" s="24" customFormat="1" ht="46.5" x14ac:dyDescent="0.35">
      <c r="A12" s="25" t="s">
        <v>242</v>
      </c>
      <c r="B12" s="25" t="s">
        <v>256</v>
      </c>
      <c r="C12" s="17" t="s">
        <v>16</v>
      </c>
      <c r="D12" s="17" t="s">
        <v>265</v>
      </c>
      <c r="E12" s="18">
        <v>275000</v>
      </c>
      <c r="F12" s="22">
        <v>41849</v>
      </c>
      <c r="G12" s="20">
        <v>1</v>
      </c>
      <c r="H12" s="42"/>
      <c r="I12" s="45"/>
    </row>
    <row r="13" spans="1:9" s="24" customFormat="1" ht="31" x14ac:dyDescent="0.35">
      <c r="A13" s="26" t="s">
        <v>242</v>
      </c>
      <c r="B13" s="26" t="s">
        <v>246</v>
      </c>
      <c r="C13" s="17" t="s">
        <v>16</v>
      </c>
      <c r="D13" s="27" t="s">
        <v>263</v>
      </c>
      <c r="E13" s="28">
        <v>75000</v>
      </c>
      <c r="F13" s="29">
        <v>41905</v>
      </c>
      <c r="G13" s="20">
        <v>1</v>
      </c>
      <c r="H13" s="42"/>
      <c r="I13" s="45"/>
    </row>
    <row r="14" spans="1:9" s="9" customFormat="1" ht="62" x14ac:dyDescent="0.35">
      <c r="A14" s="16" t="s">
        <v>235</v>
      </c>
      <c r="B14" s="16" t="s">
        <v>266</v>
      </c>
      <c r="C14" s="17" t="s">
        <v>11</v>
      </c>
      <c r="D14" s="27" t="s">
        <v>83</v>
      </c>
      <c r="E14" s="18">
        <v>2909000</v>
      </c>
      <c r="F14" s="22">
        <v>41911</v>
      </c>
      <c r="G14" s="20">
        <v>1</v>
      </c>
      <c r="H14" s="40"/>
      <c r="I14" s="43"/>
    </row>
    <row r="15" spans="1:9" s="9" customFormat="1" ht="31" x14ac:dyDescent="0.35">
      <c r="A15" s="16" t="s">
        <v>235</v>
      </c>
      <c r="B15" s="16" t="s">
        <v>244</v>
      </c>
      <c r="C15" s="17" t="s">
        <v>11</v>
      </c>
      <c r="D15" s="17" t="s">
        <v>267</v>
      </c>
      <c r="E15" s="18">
        <v>70000</v>
      </c>
      <c r="F15" s="22">
        <v>41911</v>
      </c>
      <c r="G15" s="20">
        <v>1</v>
      </c>
      <c r="H15" s="40"/>
      <c r="I15" s="43"/>
    </row>
    <row r="16" spans="1:9" s="9" customFormat="1" ht="31" x14ac:dyDescent="0.35">
      <c r="A16" s="16" t="s">
        <v>242</v>
      </c>
      <c r="B16" s="16" t="s">
        <v>241</v>
      </c>
      <c r="C16" s="17" t="s">
        <v>11</v>
      </c>
      <c r="D16" s="17" t="s">
        <v>263</v>
      </c>
      <c r="E16" s="18">
        <v>35000</v>
      </c>
      <c r="F16" s="22">
        <v>41837</v>
      </c>
      <c r="G16" s="20">
        <v>1</v>
      </c>
      <c r="H16" s="40"/>
      <c r="I16" s="43"/>
    </row>
    <row r="17" spans="1:15" s="9" customFormat="1" ht="46.5" x14ac:dyDescent="0.35">
      <c r="A17" s="16" t="s">
        <v>235</v>
      </c>
      <c r="B17" s="16" t="s">
        <v>240</v>
      </c>
      <c r="C17" s="17" t="s">
        <v>11</v>
      </c>
      <c r="D17" s="17" t="s">
        <v>252</v>
      </c>
      <c r="E17" s="30">
        <v>13577.21</v>
      </c>
      <c r="F17" s="22">
        <v>41821</v>
      </c>
      <c r="G17" s="20">
        <v>1</v>
      </c>
      <c r="H17" s="40"/>
      <c r="I17" s="43"/>
    </row>
    <row r="18" spans="1:15" s="9" customFormat="1" x14ac:dyDescent="0.35">
      <c r="A18" s="16"/>
      <c r="B18" s="16"/>
      <c r="C18" s="17"/>
      <c r="D18" s="17"/>
      <c r="E18" s="30"/>
      <c r="F18" s="22"/>
      <c r="G18" s="20"/>
      <c r="H18" s="40"/>
      <c r="I18" s="43"/>
    </row>
    <row r="19" spans="1:15" s="9" customFormat="1" ht="31" x14ac:dyDescent="0.35">
      <c r="A19" s="25" t="s">
        <v>237</v>
      </c>
      <c r="B19" s="25" t="s">
        <v>255</v>
      </c>
      <c r="C19" s="17" t="s">
        <v>11</v>
      </c>
      <c r="D19" s="17" t="s">
        <v>252</v>
      </c>
      <c r="E19" s="18">
        <v>290000</v>
      </c>
      <c r="F19" s="22">
        <v>41835</v>
      </c>
      <c r="G19" s="20">
        <v>1</v>
      </c>
      <c r="H19" s="40"/>
      <c r="I19" s="43"/>
    </row>
    <row r="20" spans="1:15" s="21" customFormat="1" ht="19" thickBot="1" x14ac:dyDescent="0.4">
      <c r="A20" s="31"/>
      <c r="B20" s="31" t="s">
        <v>268</v>
      </c>
      <c r="C20" s="32"/>
      <c r="D20" s="32" t="s">
        <v>230</v>
      </c>
      <c r="E20" s="33">
        <f>SUM(E1:E19)</f>
        <v>4429077.21</v>
      </c>
      <c r="F20" s="34"/>
      <c r="G20" s="34"/>
      <c r="H20" s="40"/>
      <c r="I20" s="40"/>
    </row>
    <row r="21" spans="1:15" s="21" customFormat="1" ht="16" thickTop="1" x14ac:dyDescent="0.35">
      <c r="C21" s="23"/>
      <c r="D21" s="23"/>
      <c r="E21" s="35"/>
      <c r="F21" s="36"/>
      <c r="G21" s="36"/>
      <c r="H21" s="40"/>
      <c r="I21" s="40"/>
    </row>
    <row r="22" spans="1:15" s="9" customFormat="1" x14ac:dyDescent="0.35">
      <c r="C22" s="24"/>
      <c r="D22" s="24"/>
      <c r="E22" s="37"/>
      <c r="F22" s="38"/>
      <c r="G22" s="38"/>
      <c r="H22" s="43"/>
      <c r="I22" s="43"/>
    </row>
    <row r="24" spans="1:15" x14ac:dyDescent="0.35">
      <c r="L24" s="44"/>
      <c r="M24" s="44"/>
    </row>
    <row r="25" spans="1:15" x14ac:dyDescent="0.35">
      <c r="L25" s="44"/>
      <c r="M25" s="44"/>
    </row>
    <row r="26" spans="1:15" x14ac:dyDescent="0.35">
      <c r="L26" s="44"/>
      <c r="M26" s="44"/>
    </row>
    <row r="27" spans="1:15" x14ac:dyDescent="0.35">
      <c r="L27" s="44"/>
      <c r="M27" s="44"/>
    </row>
    <row r="28" spans="1:15" x14ac:dyDescent="0.35">
      <c r="L28" s="44"/>
      <c r="M28" s="44"/>
    </row>
    <row r="29" spans="1:15" x14ac:dyDescent="0.35">
      <c r="G29" s="143"/>
      <c r="H29" s="144"/>
      <c r="I29" s="144"/>
      <c r="J29" s="145"/>
      <c r="K29" s="145"/>
      <c r="L29" s="144"/>
      <c r="M29" s="144"/>
      <c r="N29" s="145"/>
      <c r="O29" s="145"/>
    </row>
    <row r="30" spans="1:15" x14ac:dyDescent="0.35">
      <c r="G30" s="143"/>
      <c r="H30" s="146"/>
      <c r="I30" s="146"/>
      <c r="J30" s="145"/>
      <c r="K30" s="145"/>
      <c r="L30" s="145"/>
      <c r="M30" s="145"/>
      <c r="N30" s="145"/>
      <c r="O30" s="145"/>
    </row>
    <row r="31" spans="1:15" x14ac:dyDescent="0.35">
      <c r="G31" s="143"/>
      <c r="H31" s="146"/>
      <c r="I31" s="146"/>
      <c r="J31" s="145"/>
      <c r="K31" s="145"/>
      <c r="L31" s="145"/>
      <c r="M31" s="145"/>
      <c r="N31" s="145"/>
      <c r="O31" s="145"/>
    </row>
  </sheetData>
  <sortState ref="A1:G23">
    <sortCondition ref="C1"/>
  </sortState>
  <printOptions horizontalCentered="1"/>
  <pageMargins left="0.25" right="0.25" top="0.75" bottom="0.75" header="0.3" footer="0.3"/>
  <pageSetup scale="95" fitToHeight="0" orientation="portrait" r:id="rId1"/>
  <headerFooter>
    <oddHeader>&amp;C&amp;"Verdana,Bold"&amp;12Litigation Settlements and Judgements
&amp;"Verdana,Regular"FY2015 Quarter 1</oddHeader>
    <oddFooter>&amp;L&amp;8Law/Litigation and Claim Settlements&amp;C&amp;8&amp;D&amp;R&amp;8Page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37A6-6094-4304-9B48-38BEDCDEF8F1}">
  <sheetPr>
    <tabColor rgb="FFFFFF00"/>
  </sheetPr>
  <dimension ref="A1:L107"/>
  <sheetViews>
    <sheetView workbookViewId="0">
      <selection activeCell="E18" sqref="E18"/>
    </sheetView>
  </sheetViews>
  <sheetFormatPr defaultColWidth="20.1796875" defaultRowHeight="14.5" x14ac:dyDescent="0.35"/>
  <cols>
    <col min="1" max="1" width="11.1796875" style="50" customWidth="1"/>
    <col min="2" max="2" width="26.81640625" style="50" customWidth="1"/>
    <col min="3" max="3" width="17.54296875" style="50" customWidth="1"/>
    <col min="4" max="4" width="20.1796875" style="50"/>
    <col min="5" max="5" width="24.7265625" style="50" customWidth="1"/>
    <col min="6" max="6" width="5.453125" style="50" customWidth="1"/>
    <col min="7" max="7" width="15.81640625" style="50" customWidth="1"/>
    <col min="8" max="8" width="15.7265625" style="50" customWidth="1"/>
    <col min="9" max="9" width="12.26953125" style="50" customWidth="1"/>
    <col min="10" max="10" width="5.1796875" style="61" customWidth="1"/>
    <col min="11" max="11" width="4.7265625" style="61" customWidth="1"/>
    <col min="12" max="16384" width="20.1796875" style="50"/>
  </cols>
  <sheetData>
    <row r="1" spans="1:12" s="46" customFormat="1" ht="29" x14ac:dyDescent="0.35">
      <c r="A1" s="167" t="s">
        <v>0</v>
      </c>
      <c r="B1" s="167" t="s">
        <v>1</v>
      </c>
      <c r="C1" s="167" t="s">
        <v>2</v>
      </c>
      <c r="D1" s="168" t="s">
        <v>3</v>
      </c>
      <c r="E1" s="169" t="s">
        <v>4</v>
      </c>
      <c r="F1" s="169" t="s">
        <v>269</v>
      </c>
      <c r="G1" s="170" t="s">
        <v>5</v>
      </c>
      <c r="H1" s="171" t="s">
        <v>6</v>
      </c>
      <c r="I1" s="172" t="s">
        <v>7</v>
      </c>
      <c r="J1" s="170" t="s">
        <v>8</v>
      </c>
      <c r="K1" s="170" t="s">
        <v>270</v>
      </c>
    </row>
    <row r="2" spans="1:12" s="47" customFormat="1" x14ac:dyDescent="0.35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x14ac:dyDescent="0.35">
      <c r="A3" s="175"/>
      <c r="B3" s="176"/>
      <c r="C3" s="177" t="s">
        <v>224</v>
      </c>
      <c r="D3" s="178"/>
      <c r="E3" s="179"/>
      <c r="F3" s="180"/>
      <c r="G3" s="180"/>
      <c r="H3" s="180"/>
      <c r="I3" s="180"/>
      <c r="J3" s="180"/>
      <c r="K3" s="180"/>
      <c r="L3" s="49"/>
    </row>
    <row r="4" spans="1:12" x14ac:dyDescent="0.35">
      <c r="A4" s="181" t="s">
        <v>283</v>
      </c>
      <c r="B4" s="181" t="s">
        <v>284</v>
      </c>
      <c r="C4" s="181" t="s">
        <v>271</v>
      </c>
      <c r="D4" s="181"/>
      <c r="E4" s="181" t="s">
        <v>12</v>
      </c>
      <c r="F4" s="181"/>
      <c r="G4" s="182">
        <v>2015.56</v>
      </c>
      <c r="H4" s="182">
        <v>2015.56</v>
      </c>
      <c r="I4" s="183">
        <v>41928</v>
      </c>
      <c r="J4" s="184" t="s">
        <v>17</v>
      </c>
      <c r="K4" s="185">
        <v>2</v>
      </c>
    </row>
    <row r="5" spans="1:12" x14ac:dyDescent="0.35">
      <c r="A5" s="181" t="s">
        <v>285</v>
      </c>
      <c r="B5" s="181" t="s">
        <v>286</v>
      </c>
      <c r="C5" s="181" t="s">
        <v>271</v>
      </c>
      <c r="D5" s="181"/>
      <c r="E5" s="181" t="s">
        <v>12</v>
      </c>
      <c r="F5" s="181"/>
      <c r="G5" s="182">
        <v>723.89</v>
      </c>
      <c r="H5" s="182">
        <v>723.89</v>
      </c>
      <c r="I5" s="183">
        <v>41933</v>
      </c>
      <c r="J5" s="184" t="s">
        <v>17</v>
      </c>
      <c r="K5" s="185">
        <v>2</v>
      </c>
    </row>
    <row r="6" spans="1:12" x14ac:dyDescent="0.35">
      <c r="A6" s="181" t="s">
        <v>287</v>
      </c>
      <c r="B6" s="186" t="s">
        <v>288</v>
      </c>
      <c r="C6" s="181" t="s">
        <v>271</v>
      </c>
      <c r="D6" s="181"/>
      <c r="E6" s="181" t="s">
        <v>12</v>
      </c>
      <c r="F6" s="181"/>
      <c r="G6" s="182">
        <v>388.08</v>
      </c>
      <c r="H6" s="182">
        <v>388.08</v>
      </c>
      <c r="I6" s="183">
        <v>41925</v>
      </c>
      <c r="J6" s="184" t="s">
        <v>17</v>
      </c>
      <c r="K6" s="185">
        <v>2</v>
      </c>
    </row>
    <row r="7" spans="1:12" x14ac:dyDescent="0.35">
      <c r="A7" s="181" t="s">
        <v>289</v>
      </c>
      <c r="B7" s="181" t="s">
        <v>290</v>
      </c>
      <c r="C7" s="181" t="s">
        <v>271</v>
      </c>
      <c r="D7" s="181"/>
      <c r="E7" s="181" t="s">
        <v>12</v>
      </c>
      <c r="F7" s="181"/>
      <c r="G7" s="182">
        <v>208.25</v>
      </c>
      <c r="H7" s="182">
        <v>208.25</v>
      </c>
      <c r="I7" s="183">
        <v>41936</v>
      </c>
      <c r="J7" s="184" t="s">
        <v>17</v>
      </c>
      <c r="K7" s="185">
        <v>2</v>
      </c>
    </row>
    <row r="8" spans="1:12" s="53" customFormat="1" ht="12" x14ac:dyDescent="0.3">
      <c r="A8" s="187"/>
      <c r="B8" s="188"/>
      <c r="C8" s="188"/>
      <c r="D8" s="188"/>
      <c r="E8" s="189" t="s">
        <v>272</v>
      </c>
      <c r="F8" s="190">
        <v>4</v>
      </c>
      <c r="G8" s="191">
        <f>SUM(G4:G7)</f>
        <v>3335.7799999999997</v>
      </c>
      <c r="H8" s="191">
        <f>SUM(H4:H7)</f>
        <v>3335.7799999999997</v>
      </c>
      <c r="I8" s="192"/>
      <c r="J8" s="188"/>
      <c r="K8" s="188"/>
    </row>
    <row r="9" spans="1:12" s="47" customFormat="1" x14ac:dyDescent="0.35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</row>
    <row r="10" spans="1:12" s="53" customFormat="1" ht="12" x14ac:dyDescent="0.3">
      <c r="A10" s="193"/>
      <c r="B10" s="194"/>
      <c r="C10" s="195" t="s">
        <v>273</v>
      </c>
      <c r="D10" s="196"/>
      <c r="E10" s="197"/>
      <c r="F10" s="198"/>
      <c r="G10" s="198"/>
      <c r="H10" s="198"/>
      <c r="I10" s="198"/>
      <c r="J10" s="198"/>
      <c r="K10" s="198"/>
      <c r="L10" s="49"/>
    </row>
    <row r="11" spans="1:12" x14ac:dyDescent="0.35">
      <c r="A11" s="181" t="s">
        <v>291</v>
      </c>
      <c r="B11" s="181" t="s">
        <v>292</v>
      </c>
      <c r="C11" s="181" t="s">
        <v>254</v>
      </c>
      <c r="D11" s="181" t="s">
        <v>40</v>
      </c>
      <c r="E11" s="181" t="s">
        <v>73</v>
      </c>
      <c r="F11" s="181"/>
      <c r="G11" s="182">
        <v>500</v>
      </c>
      <c r="H11" s="182">
        <v>250</v>
      </c>
      <c r="I11" s="183">
        <v>41953</v>
      </c>
      <c r="J11" s="184" t="s">
        <v>17</v>
      </c>
      <c r="K11" s="185">
        <v>2</v>
      </c>
    </row>
    <row r="12" spans="1:12" x14ac:dyDescent="0.35">
      <c r="A12" s="181" t="s">
        <v>293</v>
      </c>
      <c r="B12" s="181" t="s">
        <v>294</v>
      </c>
      <c r="C12" s="181" t="s">
        <v>254</v>
      </c>
      <c r="D12" s="181" t="s">
        <v>40</v>
      </c>
      <c r="E12" s="181" t="s">
        <v>12</v>
      </c>
      <c r="F12" s="181"/>
      <c r="G12" s="182">
        <v>448.72</v>
      </c>
      <c r="H12" s="182">
        <v>448.72</v>
      </c>
      <c r="I12" s="183">
        <v>41974</v>
      </c>
      <c r="J12" s="184" t="s">
        <v>17</v>
      </c>
      <c r="K12" s="184">
        <v>2</v>
      </c>
    </row>
    <row r="13" spans="1:12" s="53" customFormat="1" ht="12" x14ac:dyDescent="0.3">
      <c r="A13" s="187"/>
      <c r="B13" s="188"/>
      <c r="C13" s="188"/>
      <c r="D13" s="188"/>
      <c r="E13" s="189" t="s">
        <v>272</v>
      </c>
      <c r="F13" s="190">
        <v>2</v>
      </c>
      <c r="G13" s="191">
        <f>SUM(G11:G12)</f>
        <v>948.72</v>
      </c>
      <c r="H13" s="191">
        <f>SUM(H9:H12)</f>
        <v>698.72</v>
      </c>
      <c r="I13" s="192"/>
      <c r="J13" s="188"/>
      <c r="K13" s="188"/>
    </row>
    <row r="14" spans="1:12" s="47" customFormat="1" x14ac:dyDescent="0.35">
      <c r="A14" s="173"/>
      <c r="B14" s="174"/>
      <c r="C14" s="174"/>
      <c r="D14" s="174"/>
      <c r="E14" s="174"/>
      <c r="F14" s="174"/>
      <c r="G14" s="174"/>
      <c r="H14" s="174"/>
      <c r="I14" s="174"/>
      <c r="J14" s="174"/>
      <c r="K14" s="174"/>
    </row>
    <row r="15" spans="1:12" s="53" customFormat="1" ht="12" x14ac:dyDescent="0.3">
      <c r="A15" s="193"/>
      <c r="B15" s="194"/>
      <c r="C15" s="195" t="s">
        <v>225</v>
      </c>
      <c r="D15" s="196"/>
      <c r="E15" s="197"/>
      <c r="F15" s="198"/>
      <c r="G15" s="198"/>
      <c r="H15" s="198"/>
      <c r="I15" s="198"/>
      <c r="J15" s="198"/>
      <c r="K15" s="198"/>
      <c r="L15" s="49"/>
    </row>
    <row r="16" spans="1:12" x14ac:dyDescent="0.35">
      <c r="A16" s="181" t="s">
        <v>295</v>
      </c>
      <c r="B16" s="181" t="s">
        <v>296</v>
      </c>
      <c r="C16" s="181" t="s">
        <v>27</v>
      </c>
      <c r="D16" s="181"/>
      <c r="E16" s="181" t="s">
        <v>297</v>
      </c>
      <c r="F16" s="181"/>
      <c r="G16" s="182">
        <v>164</v>
      </c>
      <c r="H16" s="182">
        <v>40</v>
      </c>
      <c r="I16" s="183">
        <v>41953</v>
      </c>
      <c r="J16" s="184" t="s">
        <v>17</v>
      </c>
      <c r="K16" s="185">
        <v>2</v>
      </c>
    </row>
    <row r="17" spans="1:12" x14ac:dyDescent="0.35">
      <c r="A17" s="181" t="s">
        <v>298</v>
      </c>
      <c r="B17" s="181" t="s">
        <v>299</v>
      </c>
      <c r="C17" s="181" t="s">
        <v>27</v>
      </c>
      <c r="D17" s="181"/>
      <c r="E17" s="181" t="s">
        <v>12</v>
      </c>
      <c r="F17" s="181"/>
      <c r="G17" s="182">
        <v>86205</v>
      </c>
      <c r="H17" s="182">
        <v>12000</v>
      </c>
      <c r="I17" s="183">
        <v>41996</v>
      </c>
      <c r="J17" s="184" t="s">
        <v>17</v>
      </c>
      <c r="K17" s="184">
        <v>2</v>
      </c>
    </row>
    <row r="18" spans="1:12" x14ac:dyDescent="0.35">
      <c r="A18" s="181" t="s">
        <v>300</v>
      </c>
      <c r="B18" s="181" t="s">
        <v>301</v>
      </c>
      <c r="C18" s="181" t="s">
        <v>27</v>
      </c>
      <c r="D18" s="181"/>
      <c r="E18" s="181" t="s">
        <v>12</v>
      </c>
      <c r="F18" s="181"/>
      <c r="G18" s="182">
        <v>2586.1799999999998</v>
      </c>
      <c r="H18" s="182">
        <v>2586.1799999999998</v>
      </c>
      <c r="I18" s="183">
        <v>41918</v>
      </c>
      <c r="J18" s="184" t="s">
        <v>17</v>
      </c>
      <c r="K18" s="185">
        <v>2</v>
      </c>
    </row>
    <row r="19" spans="1:12" x14ac:dyDescent="0.35">
      <c r="A19" s="181" t="s">
        <v>302</v>
      </c>
      <c r="B19" s="181" t="s">
        <v>303</v>
      </c>
      <c r="C19" s="181" t="s">
        <v>27</v>
      </c>
      <c r="D19" s="181"/>
      <c r="E19" s="181" t="s">
        <v>12</v>
      </c>
      <c r="F19" s="181"/>
      <c r="G19" s="182">
        <v>1824.42</v>
      </c>
      <c r="H19" s="182">
        <v>1079.52</v>
      </c>
      <c r="I19" s="183">
        <v>41946</v>
      </c>
      <c r="J19" s="184" t="s">
        <v>17</v>
      </c>
      <c r="K19" s="185">
        <v>2</v>
      </c>
    </row>
    <row r="20" spans="1:12" x14ac:dyDescent="0.35">
      <c r="A20" s="181" t="s">
        <v>304</v>
      </c>
      <c r="B20" s="181" t="s">
        <v>305</v>
      </c>
      <c r="C20" s="181" t="s">
        <v>27</v>
      </c>
      <c r="D20" s="181"/>
      <c r="E20" s="181" t="s">
        <v>12</v>
      </c>
      <c r="F20" s="181"/>
      <c r="G20" s="182">
        <v>954.41</v>
      </c>
      <c r="H20" s="182">
        <v>954.41</v>
      </c>
      <c r="I20" s="183">
        <v>41936</v>
      </c>
      <c r="J20" s="184" t="s">
        <v>17</v>
      </c>
      <c r="K20" s="185">
        <v>2</v>
      </c>
    </row>
    <row r="21" spans="1:12" x14ac:dyDescent="0.35">
      <c r="A21" s="181" t="s">
        <v>306</v>
      </c>
      <c r="B21" s="181" t="s">
        <v>307</v>
      </c>
      <c r="C21" s="181" t="s">
        <v>27</v>
      </c>
      <c r="D21" s="181"/>
      <c r="E21" s="181" t="s">
        <v>12</v>
      </c>
      <c r="F21" s="181"/>
      <c r="G21" s="182">
        <v>590.5</v>
      </c>
      <c r="H21" s="182">
        <v>590.5</v>
      </c>
      <c r="I21" s="183">
        <v>41984</v>
      </c>
      <c r="J21" s="184" t="s">
        <v>17</v>
      </c>
      <c r="K21" s="184">
        <v>2</v>
      </c>
    </row>
    <row r="22" spans="1:12" x14ac:dyDescent="0.35">
      <c r="A22" s="181" t="s">
        <v>308</v>
      </c>
      <c r="B22" s="181" t="s">
        <v>309</v>
      </c>
      <c r="C22" s="181" t="s">
        <v>27</v>
      </c>
      <c r="D22" s="181"/>
      <c r="E22" s="181" t="s">
        <v>12</v>
      </c>
      <c r="F22" s="181"/>
      <c r="G22" s="182">
        <v>500</v>
      </c>
      <c r="H22" s="182">
        <v>500</v>
      </c>
      <c r="I22" s="183">
        <v>41974</v>
      </c>
      <c r="J22" s="184" t="s">
        <v>17</v>
      </c>
      <c r="K22" s="184">
        <v>2</v>
      </c>
    </row>
    <row r="23" spans="1:12" x14ac:dyDescent="0.35">
      <c r="A23" s="181" t="s">
        <v>310</v>
      </c>
      <c r="B23" s="181" t="s">
        <v>311</v>
      </c>
      <c r="C23" s="181" t="s">
        <v>27</v>
      </c>
      <c r="D23" s="181"/>
      <c r="E23" s="181" t="s">
        <v>12</v>
      </c>
      <c r="F23" s="181"/>
      <c r="G23" s="182">
        <v>292.74</v>
      </c>
      <c r="H23" s="182">
        <v>268.69</v>
      </c>
      <c r="I23" s="183">
        <v>41963</v>
      </c>
      <c r="J23" s="184" t="s">
        <v>17</v>
      </c>
      <c r="K23" s="185">
        <v>2</v>
      </c>
    </row>
    <row r="24" spans="1:12" x14ac:dyDescent="0.35">
      <c r="A24" s="181" t="s">
        <v>312</v>
      </c>
      <c r="B24" s="181" t="s">
        <v>313</v>
      </c>
      <c r="C24" s="181" t="s">
        <v>27</v>
      </c>
      <c r="D24" s="181"/>
      <c r="E24" s="199" t="s">
        <v>12</v>
      </c>
      <c r="F24" s="199"/>
      <c r="G24" s="200">
        <v>73.400000000000006</v>
      </c>
      <c r="H24" s="200">
        <v>73.400000000000006</v>
      </c>
      <c r="I24" s="183">
        <v>41982</v>
      </c>
      <c r="J24" s="184" t="s">
        <v>17</v>
      </c>
      <c r="K24" s="184">
        <v>2</v>
      </c>
    </row>
    <row r="25" spans="1:12" s="53" customFormat="1" ht="12" x14ac:dyDescent="0.3">
      <c r="A25" s="187"/>
      <c r="B25" s="188"/>
      <c r="C25" s="188"/>
      <c r="D25" s="188"/>
      <c r="E25" s="189" t="s">
        <v>272</v>
      </c>
      <c r="F25" s="190">
        <v>9</v>
      </c>
      <c r="G25" s="191">
        <f>SUM(G16:G24)</f>
        <v>93190.65</v>
      </c>
      <c r="H25" s="191">
        <f>SUM(H16:H24)</f>
        <v>18092.7</v>
      </c>
      <c r="I25" s="192"/>
      <c r="J25" s="188"/>
      <c r="K25" s="188"/>
    </row>
    <row r="26" spans="1:12" s="47" customFormat="1" x14ac:dyDescent="0.35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</row>
    <row r="27" spans="1:12" s="53" customFormat="1" ht="12" x14ac:dyDescent="0.3">
      <c r="A27" s="193"/>
      <c r="B27" s="194"/>
      <c r="C27" s="195" t="s">
        <v>226</v>
      </c>
      <c r="D27" s="196"/>
      <c r="E27" s="197"/>
      <c r="F27" s="198"/>
      <c r="G27" s="198"/>
      <c r="H27" s="198"/>
      <c r="I27" s="198"/>
      <c r="J27" s="198"/>
      <c r="K27" s="198"/>
      <c r="L27" s="49"/>
    </row>
    <row r="28" spans="1:12" x14ac:dyDescent="0.35">
      <c r="A28" s="181" t="s">
        <v>314</v>
      </c>
      <c r="B28" s="181" t="s">
        <v>315</v>
      </c>
      <c r="C28" s="181" t="s">
        <v>16</v>
      </c>
      <c r="D28" s="181" t="s">
        <v>276</v>
      </c>
      <c r="E28" s="186" t="s">
        <v>316</v>
      </c>
      <c r="F28" s="181"/>
      <c r="G28" s="182">
        <v>252.85</v>
      </c>
      <c r="H28" s="182">
        <v>252.85</v>
      </c>
      <c r="I28" s="183">
        <v>41914</v>
      </c>
      <c r="J28" s="184" t="s">
        <v>17</v>
      </c>
      <c r="K28" s="185">
        <v>2</v>
      </c>
    </row>
    <row r="29" spans="1:12" x14ac:dyDescent="0.35">
      <c r="A29" s="181" t="s">
        <v>317</v>
      </c>
      <c r="B29" s="181" t="s">
        <v>318</v>
      </c>
      <c r="C29" s="181" t="s">
        <v>16</v>
      </c>
      <c r="D29" s="181" t="s">
        <v>319</v>
      </c>
      <c r="E29" s="181" t="s">
        <v>37</v>
      </c>
      <c r="F29" s="181"/>
      <c r="G29" s="182">
        <v>1150</v>
      </c>
      <c r="H29" s="182">
        <v>500</v>
      </c>
      <c r="I29" s="183">
        <v>41948</v>
      </c>
      <c r="J29" s="184" t="s">
        <v>17</v>
      </c>
      <c r="K29" s="185">
        <v>2</v>
      </c>
    </row>
    <row r="30" spans="1:12" x14ac:dyDescent="0.35">
      <c r="A30" s="181" t="s">
        <v>320</v>
      </c>
      <c r="B30" s="181" t="s">
        <v>321</v>
      </c>
      <c r="C30" s="181" t="s">
        <v>16</v>
      </c>
      <c r="D30" s="181" t="s">
        <v>276</v>
      </c>
      <c r="E30" s="181" t="s">
        <v>12</v>
      </c>
      <c r="F30" s="181"/>
      <c r="G30" s="182">
        <v>14214.18</v>
      </c>
      <c r="H30" s="182">
        <v>9644.06</v>
      </c>
      <c r="I30" s="183">
        <v>41946</v>
      </c>
      <c r="J30" s="184" t="s">
        <v>17</v>
      </c>
      <c r="K30" s="185">
        <v>2</v>
      </c>
    </row>
    <row r="31" spans="1:12" x14ac:dyDescent="0.35">
      <c r="A31" s="181" t="s">
        <v>322</v>
      </c>
      <c r="B31" s="181" t="s">
        <v>323</v>
      </c>
      <c r="C31" s="181" t="s">
        <v>16</v>
      </c>
      <c r="D31" s="181" t="s">
        <v>276</v>
      </c>
      <c r="E31" s="181" t="s">
        <v>12</v>
      </c>
      <c r="F31" s="181"/>
      <c r="G31" s="182">
        <v>7331.23</v>
      </c>
      <c r="H31" s="182">
        <v>7331.23</v>
      </c>
      <c r="I31" s="183">
        <v>41919</v>
      </c>
      <c r="J31" s="184" t="s">
        <v>17</v>
      </c>
      <c r="K31" s="185">
        <v>2</v>
      </c>
    </row>
    <row r="32" spans="1:12" x14ac:dyDescent="0.35">
      <c r="A32" s="181" t="s">
        <v>324</v>
      </c>
      <c r="B32" s="181" t="s">
        <v>325</v>
      </c>
      <c r="C32" s="181" t="s">
        <v>16</v>
      </c>
      <c r="D32" s="181" t="s">
        <v>276</v>
      </c>
      <c r="E32" s="181" t="s">
        <v>12</v>
      </c>
      <c r="F32" s="181"/>
      <c r="G32" s="182">
        <v>6937.8</v>
      </c>
      <c r="H32" s="182">
        <v>6462.22</v>
      </c>
      <c r="I32" s="183">
        <v>41963</v>
      </c>
      <c r="J32" s="184" t="s">
        <v>17</v>
      </c>
      <c r="K32" s="185">
        <v>2</v>
      </c>
    </row>
    <row r="33" spans="1:11" x14ac:dyDescent="0.35">
      <c r="A33" s="181" t="s">
        <v>326</v>
      </c>
      <c r="B33" s="181" t="s">
        <v>327</v>
      </c>
      <c r="C33" s="181" t="s">
        <v>16</v>
      </c>
      <c r="D33" s="181" t="s">
        <v>319</v>
      </c>
      <c r="E33" s="181" t="s">
        <v>12</v>
      </c>
      <c r="F33" s="181"/>
      <c r="G33" s="182">
        <v>2527.52</v>
      </c>
      <c r="H33" s="182">
        <v>2527.52</v>
      </c>
      <c r="I33" s="183">
        <v>41989</v>
      </c>
      <c r="J33" s="184" t="s">
        <v>17</v>
      </c>
      <c r="K33" s="184">
        <v>2</v>
      </c>
    </row>
    <row r="34" spans="1:11" x14ac:dyDescent="0.35">
      <c r="A34" s="181" t="s">
        <v>328</v>
      </c>
      <c r="B34" s="181" t="s">
        <v>329</v>
      </c>
      <c r="C34" s="181" t="s">
        <v>16</v>
      </c>
      <c r="D34" s="181" t="s">
        <v>276</v>
      </c>
      <c r="E34" s="181" t="s">
        <v>12</v>
      </c>
      <c r="F34" s="181"/>
      <c r="G34" s="182">
        <v>3089.94</v>
      </c>
      <c r="H34" s="182">
        <v>2155.9299999999998</v>
      </c>
      <c r="I34" s="183">
        <v>41934</v>
      </c>
      <c r="J34" s="184" t="s">
        <v>17</v>
      </c>
      <c r="K34" s="185">
        <v>2</v>
      </c>
    </row>
    <row r="35" spans="1:11" x14ac:dyDescent="0.35">
      <c r="A35" s="181" t="s">
        <v>330</v>
      </c>
      <c r="B35" s="181" t="s">
        <v>331</v>
      </c>
      <c r="C35" s="181" t="s">
        <v>16</v>
      </c>
      <c r="D35" s="181" t="s">
        <v>276</v>
      </c>
      <c r="E35" s="181" t="s">
        <v>12</v>
      </c>
      <c r="F35" s="181"/>
      <c r="G35" s="182">
        <v>1742.91</v>
      </c>
      <c r="H35" s="182">
        <v>1742.91</v>
      </c>
      <c r="I35" s="183">
        <v>41914</v>
      </c>
      <c r="J35" s="184" t="s">
        <v>17</v>
      </c>
      <c r="K35" s="185">
        <v>2</v>
      </c>
    </row>
    <row r="36" spans="1:11" x14ac:dyDescent="0.35">
      <c r="A36" s="181" t="s">
        <v>332</v>
      </c>
      <c r="B36" s="181" t="s">
        <v>333</v>
      </c>
      <c r="C36" s="181" t="s">
        <v>16</v>
      </c>
      <c r="D36" s="181" t="s">
        <v>276</v>
      </c>
      <c r="E36" s="181" t="s">
        <v>12</v>
      </c>
      <c r="F36" s="181"/>
      <c r="G36" s="182">
        <v>2500</v>
      </c>
      <c r="H36" s="182">
        <v>1069.52</v>
      </c>
      <c r="I36" s="183">
        <v>41955</v>
      </c>
      <c r="J36" s="184" t="s">
        <v>17</v>
      </c>
      <c r="K36" s="185">
        <v>2</v>
      </c>
    </row>
    <row r="37" spans="1:11" x14ac:dyDescent="0.35">
      <c r="A37" s="181" t="s">
        <v>334</v>
      </c>
      <c r="B37" s="181" t="s">
        <v>335</v>
      </c>
      <c r="C37" s="181" t="s">
        <v>16</v>
      </c>
      <c r="D37" s="181" t="s">
        <v>319</v>
      </c>
      <c r="E37" s="181" t="s">
        <v>12</v>
      </c>
      <c r="F37" s="181"/>
      <c r="G37" s="182">
        <v>2950.81</v>
      </c>
      <c r="H37" s="182">
        <v>278.56</v>
      </c>
      <c r="I37" s="183">
        <v>41956</v>
      </c>
      <c r="J37" s="184" t="s">
        <v>13</v>
      </c>
      <c r="K37" s="185">
        <v>2</v>
      </c>
    </row>
    <row r="38" spans="1:11" x14ac:dyDescent="0.35">
      <c r="A38" s="181" t="s">
        <v>336</v>
      </c>
      <c r="B38" s="181" t="s">
        <v>337</v>
      </c>
      <c r="C38" s="181" t="s">
        <v>16</v>
      </c>
      <c r="D38" s="181" t="s">
        <v>276</v>
      </c>
      <c r="E38" s="181" t="s">
        <v>12</v>
      </c>
      <c r="F38" s="181"/>
      <c r="G38" s="182">
        <v>93.85</v>
      </c>
      <c r="H38" s="182">
        <v>93.85</v>
      </c>
      <c r="I38" s="183">
        <v>41957</v>
      </c>
      <c r="J38" s="184" t="s">
        <v>17</v>
      </c>
      <c r="K38" s="185">
        <v>2</v>
      </c>
    </row>
    <row r="39" spans="1:11" s="51" customFormat="1" ht="13.5" x14ac:dyDescent="0.3">
      <c r="A39" s="201"/>
      <c r="B39" s="201"/>
      <c r="C39" s="201"/>
      <c r="D39" s="201"/>
      <c r="E39" s="202" t="s">
        <v>274</v>
      </c>
      <c r="F39" s="202">
        <v>11</v>
      </c>
      <c r="G39" s="203">
        <f>SUM(G28:G38)</f>
        <v>42791.090000000004</v>
      </c>
      <c r="H39" s="203">
        <f>SUM(H28:H38)</f>
        <v>32058.65</v>
      </c>
      <c r="I39" s="204"/>
      <c r="J39" s="205"/>
      <c r="K39" s="201"/>
    </row>
    <row r="40" spans="1:11" s="51" customFormat="1" ht="13.5" x14ac:dyDescent="0.3">
      <c r="A40" s="201"/>
      <c r="B40" s="201"/>
      <c r="C40" s="201"/>
      <c r="D40" s="201"/>
      <c r="E40" s="202"/>
      <c r="F40" s="202"/>
      <c r="G40" s="203"/>
      <c r="H40" s="203"/>
      <c r="I40" s="204"/>
      <c r="J40" s="205"/>
      <c r="K40" s="201"/>
    </row>
    <row r="41" spans="1:11" x14ac:dyDescent="0.35">
      <c r="A41" s="181" t="s">
        <v>338</v>
      </c>
      <c r="B41" s="181" t="s">
        <v>339</v>
      </c>
      <c r="C41" s="181" t="s">
        <v>16</v>
      </c>
      <c r="D41" s="181" t="s">
        <v>33</v>
      </c>
      <c r="E41" s="181" t="s">
        <v>34</v>
      </c>
      <c r="F41" s="181"/>
      <c r="G41" s="182">
        <v>453.74</v>
      </c>
      <c r="H41" s="182">
        <v>453.74</v>
      </c>
      <c r="I41" s="183">
        <v>41996</v>
      </c>
      <c r="J41" s="184" t="s">
        <v>17</v>
      </c>
      <c r="K41" s="184">
        <v>2</v>
      </c>
    </row>
    <row r="42" spans="1:11" x14ac:dyDescent="0.35">
      <c r="A42" s="181" t="s">
        <v>340</v>
      </c>
      <c r="B42" s="181" t="s">
        <v>341</v>
      </c>
      <c r="C42" s="181" t="s">
        <v>16</v>
      </c>
      <c r="D42" s="181" t="s">
        <v>33</v>
      </c>
      <c r="E42" s="181" t="s">
        <v>34</v>
      </c>
      <c r="F42" s="181"/>
      <c r="G42" s="182">
        <v>380</v>
      </c>
      <c r="H42" s="182">
        <v>380</v>
      </c>
      <c r="I42" s="183">
        <v>41928</v>
      </c>
      <c r="J42" s="184" t="s">
        <v>13</v>
      </c>
      <c r="K42" s="185">
        <v>2</v>
      </c>
    </row>
    <row r="43" spans="1:11" x14ac:dyDescent="0.35">
      <c r="A43" s="181" t="s">
        <v>342</v>
      </c>
      <c r="B43" s="181" t="s">
        <v>343</v>
      </c>
      <c r="C43" s="181" t="s">
        <v>16</v>
      </c>
      <c r="D43" s="181" t="s">
        <v>33</v>
      </c>
      <c r="E43" s="181" t="s">
        <v>34</v>
      </c>
      <c r="F43" s="181"/>
      <c r="G43" s="182">
        <v>415.75</v>
      </c>
      <c r="H43" s="182">
        <v>378.23</v>
      </c>
      <c r="I43" s="183">
        <v>41946</v>
      </c>
      <c r="J43" s="184" t="s">
        <v>17</v>
      </c>
      <c r="K43" s="185">
        <v>2</v>
      </c>
    </row>
    <row r="44" spans="1:11" x14ac:dyDescent="0.35">
      <c r="A44" s="181" t="s">
        <v>344</v>
      </c>
      <c r="B44" s="181" t="s">
        <v>345</v>
      </c>
      <c r="C44" s="181" t="s">
        <v>16</v>
      </c>
      <c r="D44" s="181" t="s">
        <v>33</v>
      </c>
      <c r="E44" s="181" t="s">
        <v>34</v>
      </c>
      <c r="F44" s="181"/>
      <c r="G44" s="182">
        <v>330</v>
      </c>
      <c r="H44" s="182">
        <v>165</v>
      </c>
      <c r="I44" s="183">
        <v>41918</v>
      </c>
      <c r="J44" s="184" t="s">
        <v>17</v>
      </c>
      <c r="K44" s="185">
        <v>2</v>
      </c>
    </row>
    <row r="45" spans="1:11" x14ac:dyDescent="0.35">
      <c r="A45" s="181" t="s">
        <v>346</v>
      </c>
      <c r="B45" s="181" t="s">
        <v>347</v>
      </c>
      <c r="C45" s="181" t="s">
        <v>16</v>
      </c>
      <c r="D45" s="181" t="s">
        <v>33</v>
      </c>
      <c r="E45" s="181" t="s">
        <v>34</v>
      </c>
      <c r="F45" s="181"/>
      <c r="G45" s="182">
        <v>1194.33</v>
      </c>
      <c r="H45" s="182">
        <v>79.95</v>
      </c>
      <c r="I45" s="183">
        <v>41919</v>
      </c>
      <c r="J45" s="184" t="s">
        <v>17</v>
      </c>
      <c r="K45" s="185">
        <v>2</v>
      </c>
    </row>
    <row r="46" spans="1:11" x14ac:dyDescent="0.35">
      <c r="A46" s="181" t="s">
        <v>348</v>
      </c>
      <c r="B46" s="181" t="s">
        <v>349</v>
      </c>
      <c r="C46" s="181" t="s">
        <v>16</v>
      </c>
      <c r="D46" s="181" t="s">
        <v>33</v>
      </c>
      <c r="E46" s="181" t="s">
        <v>350</v>
      </c>
      <c r="F46" s="181"/>
      <c r="G46" s="182">
        <v>4000</v>
      </c>
      <c r="H46" s="182">
        <v>500</v>
      </c>
      <c r="I46" s="183">
        <v>41982</v>
      </c>
      <c r="J46" s="184" t="s">
        <v>17</v>
      </c>
      <c r="K46" s="184">
        <v>2</v>
      </c>
    </row>
    <row r="47" spans="1:11" s="51" customFormat="1" ht="13.5" x14ac:dyDescent="0.3">
      <c r="A47" s="201"/>
      <c r="B47" s="201"/>
      <c r="C47" s="201"/>
      <c r="D47" s="201"/>
      <c r="E47" s="202" t="s">
        <v>274</v>
      </c>
      <c r="F47" s="202">
        <v>6</v>
      </c>
      <c r="G47" s="203">
        <f>SUM(G41:G46)</f>
        <v>6773.82</v>
      </c>
      <c r="H47" s="203">
        <f>SUM(H41:H46)</f>
        <v>1956.92</v>
      </c>
      <c r="I47" s="204"/>
      <c r="J47" s="205"/>
      <c r="K47" s="201"/>
    </row>
    <row r="48" spans="1:11" s="53" customFormat="1" ht="12" x14ac:dyDescent="0.3">
      <c r="A48" s="187"/>
      <c r="B48" s="188"/>
      <c r="C48" s="188"/>
      <c r="D48" s="188"/>
      <c r="E48" s="189" t="s">
        <v>272</v>
      </c>
      <c r="F48" s="190">
        <f>SUM(F39:F47)</f>
        <v>17</v>
      </c>
      <c r="G48" s="191">
        <f>SUM(G47,G39)</f>
        <v>49564.91</v>
      </c>
      <c r="H48" s="191">
        <f>SUM(H47,H39)</f>
        <v>34015.57</v>
      </c>
      <c r="I48" s="192"/>
      <c r="J48" s="188"/>
      <c r="K48" s="188"/>
    </row>
    <row r="49" spans="1:12" s="47" customFormat="1" x14ac:dyDescent="0.35">
      <c r="A49" s="173"/>
      <c r="B49" s="174"/>
      <c r="C49" s="174"/>
      <c r="D49" s="174"/>
      <c r="E49" s="174"/>
      <c r="F49" s="174"/>
      <c r="G49" s="174"/>
      <c r="H49" s="174"/>
      <c r="I49" s="174"/>
      <c r="J49" s="174"/>
      <c r="K49" s="174"/>
    </row>
    <row r="50" spans="1:12" s="53" customFormat="1" ht="12" x14ac:dyDescent="0.3">
      <c r="A50" s="193"/>
      <c r="B50" s="194"/>
      <c r="C50" s="195" t="s">
        <v>277</v>
      </c>
      <c r="D50" s="196"/>
      <c r="E50" s="197"/>
      <c r="F50" s="198"/>
      <c r="G50" s="198"/>
      <c r="H50" s="198"/>
      <c r="I50" s="198"/>
      <c r="J50" s="198"/>
      <c r="K50" s="198"/>
      <c r="L50" s="49"/>
    </row>
    <row r="51" spans="1:12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</row>
    <row r="52" spans="1:12" x14ac:dyDescent="0.35">
      <c r="A52" s="181" t="s">
        <v>351</v>
      </c>
      <c r="B52" s="181" t="s">
        <v>352</v>
      </c>
      <c r="C52" s="181" t="s">
        <v>11</v>
      </c>
      <c r="D52" s="181" t="s">
        <v>24</v>
      </c>
      <c r="E52" s="181" t="s">
        <v>21</v>
      </c>
      <c r="F52" s="181"/>
      <c r="G52" s="182">
        <v>2196.4499999999998</v>
      </c>
      <c r="H52" s="182">
        <v>1100</v>
      </c>
      <c r="I52" s="183">
        <v>41984</v>
      </c>
      <c r="J52" s="184" t="s">
        <v>13</v>
      </c>
      <c r="K52" s="184">
        <v>2</v>
      </c>
    </row>
    <row r="53" spans="1:12" x14ac:dyDescent="0.35">
      <c r="A53" s="181" t="s">
        <v>353</v>
      </c>
      <c r="B53" s="181" t="s">
        <v>354</v>
      </c>
      <c r="C53" s="181" t="s">
        <v>11</v>
      </c>
      <c r="D53" s="181" t="s">
        <v>24</v>
      </c>
      <c r="E53" s="181" t="s">
        <v>21</v>
      </c>
      <c r="F53" s="181"/>
      <c r="G53" s="182">
        <v>5957</v>
      </c>
      <c r="H53" s="182">
        <v>850</v>
      </c>
      <c r="I53" s="183">
        <v>41949</v>
      </c>
      <c r="J53" s="184" t="s">
        <v>13</v>
      </c>
      <c r="K53" s="185">
        <v>2</v>
      </c>
    </row>
    <row r="54" spans="1:12" x14ac:dyDescent="0.35">
      <c r="A54" s="181" t="s">
        <v>355</v>
      </c>
      <c r="B54" s="199" t="s">
        <v>356</v>
      </c>
      <c r="C54" s="181" t="s">
        <v>11</v>
      </c>
      <c r="D54" s="181" t="s">
        <v>24</v>
      </c>
      <c r="E54" s="181" t="s">
        <v>21</v>
      </c>
      <c r="F54" s="181"/>
      <c r="G54" s="182">
        <v>5046.6499999999996</v>
      </c>
      <c r="H54" s="182">
        <v>600</v>
      </c>
      <c r="I54" s="183">
        <v>41963</v>
      </c>
      <c r="J54" s="184" t="s">
        <v>13</v>
      </c>
      <c r="K54" s="185">
        <v>2</v>
      </c>
    </row>
    <row r="55" spans="1:12" x14ac:dyDescent="0.35">
      <c r="A55" s="181" t="s">
        <v>357</v>
      </c>
      <c r="B55" s="181" t="s">
        <v>358</v>
      </c>
      <c r="C55" s="181" t="s">
        <v>11</v>
      </c>
      <c r="D55" s="181" t="s">
        <v>24</v>
      </c>
      <c r="E55" s="181" t="s">
        <v>21</v>
      </c>
      <c r="F55" s="181"/>
      <c r="G55" s="182">
        <v>347</v>
      </c>
      <c r="H55" s="182">
        <v>347</v>
      </c>
      <c r="I55" s="183">
        <v>41919</v>
      </c>
      <c r="J55" s="184" t="s">
        <v>13</v>
      </c>
      <c r="K55" s="185">
        <v>2</v>
      </c>
    </row>
    <row r="56" spans="1:12" x14ac:dyDescent="0.35">
      <c r="A56" s="181" t="s">
        <v>359</v>
      </c>
      <c r="B56" s="181" t="s">
        <v>360</v>
      </c>
      <c r="C56" s="181" t="s">
        <v>11</v>
      </c>
      <c r="D56" s="181" t="s">
        <v>24</v>
      </c>
      <c r="E56" s="181" t="s">
        <v>21</v>
      </c>
      <c r="F56" s="181"/>
      <c r="G56" s="182">
        <v>1563.82</v>
      </c>
      <c r="H56" s="182">
        <v>200</v>
      </c>
      <c r="I56" s="183">
        <v>41984</v>
      </c>
      <c r="J56" s="184" t="s">
        <v>13</v>
      </c>
      <c r="K56" s="184">
        <v>2</v>
      </c>
    </row>
    <row r="57" spans="1:12" x14ac:dyDescent="0.35">
      <c r="A57" s="181" t="s">
        <v>361</v>
      </c>
      <c r="B57" s="181" t="s">
        <v>362</v>
      </c>
      <c r="C57" s="181" t="s">
        <v>11</v>
      </c>
      <c r="D57" s="181" t="s">
        <v>24</v>
      </c>
      <c r="E57" s="181" t="s">
        <v>363</v>
      </c>
      <c r="F57" s="181"/>
      <c r="G57" s="182">
        <v>4300</v>
      </c>
      <c r="H57" s="182">
        <v>3300</v>
      </c>
      <c r="I57" s="183">
        <v>41982</v>
      </c>
      <c r="J57" s="184" t="s">
        <v>13</v>
      </c>
      <c r="K57" s="184">
        <v>2</v>
      </c>
    </row>
    <row r="58" spans="1:12" x14ac:dyDescent="0.35">
      <c r="A58" s="181" t="s">
        <v>364</v>
      </c>
      <c r="B58" s="181" t="s">
        <v>365</v>
      </c>
      <c r="C58" s="181" t="s">
        <v>11</v>
      </c>
      <c r="D58" s="181" t="s">
        <v>24</v>
      </c>
      <c r="E58" s="181" t="s">
        <v>363</v>
      </c>
      <c r="F58" s="181"/>
      <c r="G58" s="182">
        <v>1014.12</v>
      </c>
      <c r="H58" s="182">
        <v>939.12</v>
      </c>
      <c r="I58" s="183">
        <v>41974</v>
      </c>
      <c r="J58" s="184" t="s">
        <v>13</v>
      </c>
      <c r="K58" s="184">
        <v>2</v>
      </c>
    </row>
    <row r="59" spans="1:12" x14ac:dyDescent="0.35">
      <c r="A59" s="181" t="s">
        <v>366</v>
      </c>
      <c r="B59" s="181" t="s">
        <v>367</v>
      </c>
      <c r="C59" s="181" t="s">
        <v>11</v>
      </c>
      <c r="D59" s="181" t="s">
        <v>24</v>
      </c>
      <c r="E59" s="181" t="s">
        <v>99</v>
      </c>
      <c r="F59" s="181"/>
      <c r="G59" s="182">
        <v>2200</v>
      </c>
      <c r="H59" s="182">
        <v>800</v>
      </c>
      <c r="I59" s="183">
        <v>41963</v>
      </c>
      <c r="J59" s="184" t="s">
        <v>13</v>
      </c>
      <c r="K59" s="185">
        <v>2</v>
      </c>
    </row>
    <row r="60" spans="1:12" x14ac:dyDescent="0.35">
      <c r="A60" s="181" t="s">
        <v>368</v>
      </c>
      <c r="B60" s="181" t="s">
        <v>369</v>
      </c>
      <c r="C60" s="181" t="s">
        <v>11</v>
      </c>
      <c r="D60" s="181" t="s">
        <v>24</v>
      </c>
      <c r="E60" s="181" t="s">
        <v>99</v>
      </c>
      <c r="F60" s="181"/>
      <c r="G60" s="182">
        <v>475.79</v>
      </c>
      <c r="H60" s="182">
        <v>475.79</v>
      </c>
      <c r="I60" s="183">
        <v>41918</v>
      </c>
      <c r="J60" s="184" t="s">
        <v>13</v>
      </c>
      <c r="K60" s="185">
        <v>2</v>
      </c>
    </row>
    <row r="61" spans="1:12" x14ac:dyDescent="0.35">
      <c r="A61" s="181" t="s">
        <v>370</v>
      </c>
      <c r="B61" s="181" t="s">
        <v>371</v>
      </c>
      <c r="C61" s="181" t="s">
        <v>11</v>
      </c>
      <c r="D61" s="181" t="s">
        <v>24</v>
      </c>
      <c r="E61" s="181" t="s">
        <v>12</v>
      </c>
      <c r="F61" s="181"/>
      <c r="G61" s="182">
        <v>1310.69</v>
      </c>
      <c r="H61" s="182">
        <v>1310.69</v>
      </c>
      <c r="I61" s="183">
        <v>41914</v>
      </c>
      <c r="J61" s="184" t="s">
        <v>13</v>
      </c>
      <c r="K61" s="185">
        <v>2</v>
      </c>
    </row>
    <row r="62" spans="1:12" x14ac:dyDescent="0.35">
      <c r="A62" s="181" t="s">
        <v>372</v>
      </c>
      <c r="B62" s="181" t="s">
        <v>373</v>
      </c>
      <c r="C62" s="181" t="s">
        <v>11</v>
      </c>
      <c r="D62" s="181" t="s">
        <v>24</v>
      </c>
      <c r="E62" s="181" t="s">
        <v>12</v>
      </c>
      <c r="F62" s="181"/>
      <c r="G62" s="182">
        <v>131.80000000000001</v>
      </c>
      <c r="H62" s="182">
        <v>67.5</v>
      </c>
      <c r="I62" s="183">
        <v>41974</v>
      </c>
      <c r="J62" s="184" t="s">
        <v>13</v>
      </c>
      <c r="K62" s="184">
        <v>2</v>
      </c>
    </row>
    <row r="63" spans="1:12" x14ac:dyDescent="0.35">
      <c r="A63" s="181" t="s">
        <v>374</v>
      </c>
      <c r="B63" s="181" t="s">
        <v>375</v>
      </c>
      <c r="C63" s="181" t="s">
        <v>11</v>
      </c>
      <c r="D63" s="181" t="s">
        <v>24</v>
      </c>
      <c r="E63" s="181" t="s">
        <v>278</v>
      </c>
      <c r="F63" s="181"/>
      <c r="G63" s="182">
        <v>79007.44</v>
      </c>
      <c r="H63" s="182">
        <v>79007.44</v>
      </c>
      <c r="I63" s="183">
        <v>41974</v>
      </c>
      <c r="J63" s="184" t="s">
        <v>13</v>
      </c>
      <c r="K63" s="184"/>
    </row>
    <row r="64" spans="1:12" x14ac:dyDescent="0.35">
      <c r="A64" s="181" t="s">
        <v>376</v>
      </c>
      <c r="B64" s="181" t="s">
        <v>377</v>
      </c>
      <c r="C64" s="181" t="s">
        <v>11</v>
      </c>
      <c r="D64" s="181" t="s">
        <v>24</v>
      </c>
      <c r="E64" s="181" t="s">
        <v>278</v>
      </c>
      <c r="F64" s="181"/>
      <c r="G64" s="182">
        <v>11140</v>
      </c>
      <c r="H64" s="182">
        <v>5000</v>
      </c>
      <c r="I64" s="183">
        <v>41956</v>
      </c>
      <c r="J64" s="184" t="s">
        <v>13</v>
      </c>
      <c r="K64" s="185">
        <v>2</v>
      </c>
    </row>
    <row r="65" spans="1:11" x14ac:dyDescent="0.35">
      <c r="A65" s="181" t="s">
        <v>378</v>
      </c>
      <c r="B65" s="181" t="s">
        <v>379</v>
      </c>
      <c r="C65" s="181" t="s">
        <v>11</v>
      </c>
      <c r="D65" s="181" t="s">
        <v>24</v>
      </c>
      <c r="E65" s="181" t="s">
        <v>278</v>
      </c>
      <c r="F65" s="181"/>
      <c r="G65" s="182">
        <v>4123.5600000000004</v>
      </c>
      <c r="H65" s="182">
        <v>3715.44</v>
      </c>
      <c r="I65" s="183">
        <v>41974</v>
      </c>
      <c r="J65" s="184" t="s">
        <v>13</v>
      </c>
      <c r="K65" s="184">
        <v>2</v>
      </c>
    </row>
    <row r="66" spans="1:11" x14ac:dyDescent="0.35">
      <c r="A66" s="181" t="s">
        <v>380</v>
      </c>
      <c r="B66" s="181" t="s">
        <v>381</v>
      </c>
      <c r="C66" s="181" t="s">
        <v>11</v>
      </c>
      <c r="D66" s="181" t="s">
        <v>24</v>
      </c>
      <c r="E66" s="181" t="s">
        <v>278</v>
      </c>
      <c r="F66" s="181"/>
      <c r="G66" s="182">
        <v>3254.76</v>
      </c>
      <c r="H66" s="182">
        <v>3108</v>
      </c>
      <c r="I66" s="183">
        <v>41974</v>
      </c>
      <c r="J66" s="184" t="s">
        <v>13</v>
      </c>
      <c r="K66" s="184">
        <v>2</v>
      </c>
    </row>
    <row r="67" spans="1:11" x14ac:dyDescent="0.35">
      <c r="A67" s="181" t="s">
        <v>382</v>
      </c>
      <c r="B67" s="181" t="s">
        <v>383</v>
      </c>
      <c r="C67" s="181" t="s">
        <v>11</v>
      </c>
      <c r="D67" s="181" t="s">
        <v>24</v>
      </c>
      <c r="E67" s="181" t="s">
        <v>278</v>
      </c>
      <c r="F67" s="181"/>
      <c r="G67" s="182">
        <v>1866</v>
      </c>
      <c r="H67" s="182">
        <v>1200</v>
      </c>
      <c r="I67" s="183">
        <v>41963</v>
      </c>
      <c r="J67" s="184" t="s">
        <v>13</v>
      </c>
      <c r="K67" s="185">
        <v>2</v>
      </c>
    </row>
    <row r="68" spans="1:11" x14ac:dyDescent="0.35">
      <c r="A68" s="181" t="s">
        <v>384</v>
      </c>
      <c r="B68" s="181" t="s">
        <v>385</v>
      </c>
      <c r="C68" s="181" t="s">
        <v>11</v>
      </c>
      <c r="D68" s="181" t="s">
        <v>24</v>
      </c>
      <c r="E68" s="181" t="s">
        <v>278</v>
      </c>
      <c r="F68" s="181"/>
      <c r="G68" s="182">
        <v>296</v>
      </c>
      <c r="H68" s="182">
        <v>200</v>
      </c>
      <c r="I68" s="183">
        <v>41939</v>
      </c>
      <c r="J68" s="184" t="s">
        <v>13</v>
      </c>
      <c r="K68" s="185">
        <v>2</v>
      </c>
    </row>
    <row r="69" spans="1:11" x14ac:dyDescent="0.35">
      <c r="A69" s="181" t="s">
        <v>386</v>
      </c>
      <c r="B69" s="181" t="s">
        <v>387</v>
      </c>
      <c r="C69" s="181" t="s">
        <v>11</v>
      </c>
      <c r="D69" s="181" t="s">
        <v>24</v>
      </c>
      <c r="E69" s="181" t="s">
        <v>281</v>
      </c>
      <c r="F69" s="181"/>
      <c r="G69" s="182">
        <v>6000</v>
      </c>
      <c r="H69" s="182">
        <v>6000</v>
      </c>
      <c r="I69" s="183">
        <v>41936</v>
      </c>
      <c r="J69" s="184" t="s">
        <v>13</v>
      </c>
      <c r="K69" s="185">
        <v>2</v>
      </c>
    </row>
    <row r="70" spans="1:11" x14ac:dyDescent="0.35">
      <c r="A70" s="181" t="s">
        <v>388</v>
      </c>
      <c r="B70" s="181" t="s">
        <v>389</v>
      </c>
      <c r="C70" s="181" t="s">
        <v>11</v>
      </c>
      <c r="D70" s="181" t="s">
        <v>24</v>
      </c>
      <c r="E70" s="181" t="s">
        <v>281</v>
      </c>
      <c r="F70" s="181"/>
      <c r="G70" s="182">
        <v>566.01</v>
      </c>
      <c r="H70" s="182">
        <v>566.01</v>
      </c>
      <c r="I70" s="183">
        <v>41946</v>
      </c>
      <c r="J70" s="184" t="s">
        <v>13</v>
      </c>
      <c r="K70" s="185">
        <v>2</v>
      </c>
    </row>
    <row r="71" spans="1:11" x14ac:dyDescent="0.35">
      <c r="A71" s="181" t="s">
        <v>390</v>
      </c>
      <c r="B71" s="181" t="s">
        <v>391</v>
      </c>
      <c r="C71" s="181" t="s">
        <v>11</v>
      </c>
      <c r="D71" s="181" t="s">
        <v>24</v>
      </c>
      <c r="E71" s="181" t="s">
        <v>281</v>
      </c>
      <c r="F71" s="181"/>
      <c r="G71" s="182">
        <v>10000</v>
      </c>
      <c r="H71" s="182">
        <v>500</v>
      </c>
      <c r="I71" s="183">
        <v>41918</v>
      </c>
      <c r="J71" s="184" t="s">
        <v>13</v>
      </c>
      <c r="K71" s="185">
        <v>2</v>
      </c>
    </row>
    <row r="72" spans="1:11" x14ac:dyDescent="0.35">
      <c r="A72" s="181" t="s">
        <v>392</v>
      </c>
      <c r="B72" s="181" t="s">
        <v>393</v>
      </c>
      <c r="C72" s="181" t="s">
        <v>11</v>
      </c>
      <c r="D72" s="181" t="s">
        <v>24</v>
      </c>
      <c r="E72" s="181" t="s">
        <v>281</v>
      </c>
      <c r="F72" s="181"/>
      <c r="G72" s="182">
        <v>250</v>
      </c>
      <c r="H72" s="182">
        <v>250</v>
      </c>
      <c r="I72" s="183">
        <v>41984</v>
      </c>
      <c r="J72" s="184" t="s">
        <v>13</v>
      </c>
      <c r="K72" s="184">
        <v>2</v>
      </c>
    </row>
    <row r="73" spans="1:11" x14ac:dyDescent="0.35">
      <c r="A73" s="181" t="s">
        <v>394</v>
      </c>
      <c r="B73" s="181" t="s">
        <v>395</v>
      </c>
      <c r="C73" s="181" t="s">
        <v>11</v>
      </c>
      <c r="D73" s="181" t="s">
        <v>24</v>
      </c>
      <c r="E73" s="181" t="s">
        <v>396</v>
      </c>
      <c r="F73" s="181"/>
      <c r="G73" s="182">
        <v>1028.9100000000001</v>
      </c>
      <c r="H73" s="182">
        <v>1014.33</v>
      </c>
      <c r="I73" s="183">
        <v>41974</v>
      </c>
      <c r="J73" s="184" t="s">
        <v>13</v>
      </c>
      <c r="K73" s="184">
        <v>2</v>
      </c>
    </row>
    <row r="74" spans="1:11" s="51" customFormat="1" ht="13.5" x14ac:dyDescent="0.3">
      <c r="A74" s="201"/>
      <c r="B74" s="201"/>
      <c r="C74" s="201"/>
      <c r="D74" s="201"/>
      <c r="E74" s="202" t="s">
        <v>274</v>
      </c>
      <c r="F74" s="202">
        <v>22</v>
      </c>
      <c r="G74" s="203">
        <f>SUM(G52:G73)</f>
        <v>142075.99999999997</v>
      </c>
      <c r="H74" s="203">
        <f>SUM(H52:H73)</f>
        <v>110551.32</v>
      </c>
      <c r="I74" s="204"/>
      <c r="J74" s="205"/>
      <c r="K74" s="201"/>
    </row>
    <row r="75" spans="1:11" s="51" customFormat="1" ht="13.5" x14ac:dyDescent="0.3">
      <c r="A75" s="201"/>
      <c r="B75" s="201"/>
      <c r="C75" s="201"/>
      <c r="D75" s="201"/>
      <c r="E75" s="202"/>
      <c r="F75" s="202"/>
      <c r="G75" s="203"/>
      <c r="H75" s="203"/>
      <c r="I75" s="204"/>
      <c r="J75" s="205"/>
      <c r="K75" s="201"/>
    </row>
    <row r="76" spans="1:11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</row>
    <row r="77" spans="1:11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</row>
    <row r="78" spans="1:11" x14ac:dyDescent="0.35">
      <c r="A78" s="181" t="s">
        <v>397</v>
      </c>
      <c r="B78" s="181" t="s">
        <v>398</v>
      </c>
      <c r="C78" s="181" t="s">
        <v>11</v>
      </c>
      <c r="D78" s="181" t="s">
        <v>61</v>
      </c>
      <c r="E78" s="181" t="s">
        <v>12</v>
      </c>
      <c r="F78" s="181"/>
      <c r="G78" s="182">
        <v>3622.1</v>
      </c>
      <c r="H78" s="182">
        <v>3895.98</v>
      </c>
      <c r="I78" s="183">
        <v>41953</v>
      </c>
      <c r="J78" s="184" t="s">
        <v>13</v>
      </c>
      <c r="K78" s="185">
        <v>2</v>
      </c>
    </row>
    <row r="79" spans="1:11" s="51" customFormat="1" ht="13.5" x14ac:dyDescent="0.3">
      <c r="A79" s="201"/>
      <c r="B79" s="201"/>
      <c r="C79" s="201"/>
      <c r="D79" s="201"/>
      <c r="E79" s="202" t="s">
        <v>274</v>
      </c>
      <c r="F79" s="202">
        <v>1</v>
      </c>
      <c r="G79" s="203">
        <f>SUM(G78)</f>
        <v>3622.1</v>
      </c>
      <c r="H79" s="203">
        <f>SUM(H78)</f>
        <v>3895.98</v>
      </c>
      <c r="I79" s="204"/>
      <c r="J79" s="205"/>
      <c r="K79" s="201"/>
    </row>
    <row r="80" spans="1:11" s="51" customFormat="1" ht="13.5" x14ac:dyDescent="0.3">
      <c r="A80" s="201"/>
      <c r="B80" s="201"/>
      <c r="C80" s="201"/>
      <c r="D80" s="201"/>
      <c r="E80" s="202"/>
      <c r="F80" s="202"/>
      <c r="G80" s="203"/>
      <c r="H80" s="203"/>
      <c r="I80" s="204"/>
      <c r="J80" s="205"/>
      <c r="K80" s="201"/>
    </row>
    <row r="81" spans="1:11" x14ac:dyDescent="0.35">
      <c r="A81" s="181" t="s">
        <v>399</v>
      </c>
      <c r="B81" s="181" t="s">
        <v>400</v>
      </c>
      <c r="C81" s="181" t="s">
        <v>11</v>
      </c>
      <c r="D81" s="181" t="s">
        <v>20</v>
      </c>
      <c r="E81" s="181" t="s">
        <v>21</v>
      </c>
      <c r="F81" s="181"/>
      <c r="G81" s="182">
        <v>6800</v>
      </c>
      <c r="H81" s="182">
        <v>1000</v>
      </c>
      <c r="I81" s="183">
        <v>41944</v>
      </c>
      <c r="J81" s="184" t="s">
        <v>13</v>
      </c>
      <c r="K81" s="185">
        <v>2</v>
      </c>
    </row>
    <row r="82" spans="1:11" x14ac:dyDescent="0.35">
      <c r="A82" s="181" t="s">
        <v>401</v>
      </c>
      <c r="B82" s="181" t="s">
        <v>402</v>
      </c>
      <c r="C82" s="181" t="s">
        <v>11</v>
      </c>
      <c r="D82" s="181" t="s">
        <v>403</v>
      </c>
      <c r="E82" s="181" t="s">
        <v>21</v>
      </c>
      <c r="F82" s="181"/>
      <c r="G82" s="182">
        <v>324.83999999999997</v>
      </c>
      <c r="H82" s="182">
        <v>324.83999999999997</v>
      </c>
      <c r="I82" s="183">
        <v>41982</v>
      </c>
      <c r="J82" s="184" t="s">
        <v>13</v>
      </c>
      <c r="K82" s="184">
        <v>2</v>
      </c>
    </row>
    <row r="83" spans="1:11" x14ac:dyDescent="0.35">
      <c r="A83" s="181" t="s">
        <v>404</v>
      </c>
      <c r="B83" s="181" t="s">
        <v>405</v>
      </c>
      <c r="C83" s="181" t="s">
        <v>11</v>
      </c>
      <c r="D83" s="181" t="s">
        <v>20</v>
      </c>
      <c r="E83" s="181" t="s">
        <v>406</v>
      </c>
      <c r="F83" s="181"/>
      <c r="G83" s="182">
        <v>50000</v>
      </c>
      <c r="H83" s="182">
        <v>17500</v>
      </c>
      <c r="I83" s="183">
        <v>41915</v>
      </c>
      <c r="J83" s="184" t="s">
        <v>17</v>
      </c>
      <c r="K83" s="185">
        <v>2</v>
      </c>
    </row>
    <row r="84" spans="1:11" x14ac:dyDescent="0.35">
      <c r="A84" s="181" t="s">
        <v>407</v>
      </c>
      <c r="B84" s="181" t="s">
        <v>408</v>
      </c>
      <c r="C84" s="181" t="s">
        <v>11</v>
      </c>
      <c r="D84" s="181" t="s">
        <v>20</v>
      </c>
      <c r="E84" s="181" t="s">
        <v>406</v>
      </c>
      <c r="F84" s="181"/>
      <c r="G84" s="182">
        <v>931.11</v>
      </c>
      <c r="H84" s="182">
        <v>500</v>
      </c>
      <c r="I84" s="183">
        <v>41953</v>
      </c>
      <c r="J84" s="184" t="s">
        <v>13</v>
      </c>
      <c r="K84" s="185">
        <v>2</v>
      </c>
    </row>
    <row r="85" spans="1:11" x14ac:dyDescent="0.35">
      <c r="A85" s="181" t="s">
        <v>409</v>
      </c>
      <c r="B85" s="181" t="s">
        <v>410</v>
      </c>
      <c r="C85" s="181" t="s">
        <v>11</v>
      </c>
      <c r="D85" s="181" t="s">
        <v>20</v>
      </c>
      <c r="E85" s="181" t="s">
        <v>406</v>
      </c>
      <c r="F85" s="181"/>
      <c r="G85" s="182">
        <v>962.5</v>
      </c>
      <c r="H85" s="182">
        <v>450</v>
      </c>
      <c r="I85" s="183">
        <v>41914</v>
      </c>
      <c r="J85" s="184" t="s">
        <v>13</v>
      </c>
      <c r="K85" s="185">
        <v>2</v>
      </c>
    </row>
    <row r="86" spans="1:11" x14ac:dyDescent="0.35">
      <c r="A86" s="181" t="s">
        <v>411</v>
      </c>
      <c r="B86" s="181" t="s">
        <v>412</v>
      </c>
      <c r="C86" s="181" t="s">
        <v>11</v>
      </c>
      <c r="D86" s="181" t="s">
        <v>20</v>
      </c>
      <c r="E86" s="181" t="s">
        <v>406</v>
      </c>
      <c r="F86" s="181"/>
      <c r="G86" s="182">
        <v>204.32</v>
      </c>
      <c r="H86" s="182">
        <v>204.32</v>
      </c>
      <c r="I86" s="183">
        <v>41918</v>
      </c>
      <c r="J86" s="184" t="s">
        <v>13</v>
      </c>
      <c r="K86" s="185">
        <v>2</v>
      </c>
    </row>
    <row r="87" spans="1:11" x14ac:dyDescent="0.35">
      <c r="A87" s="181" t="s">
        <v>413</v>
      </c>
      <c r="B87" s="181" t="s">
        <v>414</v>
      </c>
      <c r="C87" s="181" t="s">
        <v>11</v>
      </c>
      <c r="D87" s="181" t="s">
        <v>20</v>
      </c>
      <c r="E87" s="181" t="s">
        <v>406</v>
      </c>
      <c r="F87" s="181"/>
      <c r="G87" s="182">
        <v>200</v>
      </c>
      <c r="H87" s="182">
        <v>200</v>
      </c>
      <c r="I87" s="183">
        <v>41928</v>
      </c>
      <c r="J87" s="184" t="s">
        <v>17</v>
      </c>
      <c r="K87" s="185">
        <v>2</v>
      </c>
    </row>
    <row r="88" spans="1:11" x14ac:dyDescent="0.35">
      <c r="A88" s="181" t="s">
        <v>415</v>
      </c>
      <c r="B88" s="181" t="s">
        <v>416</v>
      </c>
      <c r="C88" s="181" t="s">
        <v>11</v>
      </c>
      <c r="D88" s="181" t="s">
        <v>20</v>
      </c>
      <c r="E88" s="181" t="s">
        <v>406</v>
      </c>
      <c r="F88" s="181"/>
      <c r="G88" s="182">
        <v>163.11000000000001</v>
      </c>
      <c r="H88" s="182">
        <v>125</v>
      </c>
      <c r="I88" s="183">
        <v>41936</v>
      </c>
      <c r="J88" s="184" t="s">
        <v>13</v>
      </c>
      <c r="K88" s="185">
        <v>2</v>
      </c>
    </row>
    <row r="89" spans="1:11" x14ac:dyDescent="0.35">
      <c r="A89" s="181" t="s">
        <v>417</v>
      </c>
      <c r="B89" s="181" t="s">
        <v>418</v>
      </c>
      <c r="C89" s="181" t="s">
        <v>11</v>
      </c>
      <c r="D89" s="181" t="s">
        <v>20</v>
      </c>
      <c r="E89" s="181" t="s">
        <v>99</v>
      </c>
      <c r="F89" s="181"/>
      <c r="G89" s="182">
        <v>842</v>
      </c>
      <c r="H89" s="182">
        <v>650</v>
      </c>
      <c r="I89" s="183">
        <v>41919</v>
      </c>
      <c r="J89" s="184" t="s">
        <v>13</v>
      </c>
      <c r="K89" s="185">
        <v>2</v>
      </c>
    </row>
    <row r="90" spans="1:11" x14ac:dyDescent="0.35">
      <c r="A90" s="181" t="s">
        <v>419</v>
      </c>
      <c r="B90" s="181" t="s">
        <v>420</v>
      </c>
      <c r="C90" s="181" t="s">
        <v>11</v>
      </c>
      <c r="D90" s="181" t="s">
        <v>20</v>
      </c>
      <c r="E90" s="181" t="s">
        <v>80</v>
      </c>
      <c r="F90" s="181"/>
      <c r="G90" s="182">
        <v>12301.35</v>
      </c>
      <c r="H90" s="182">
        <v>12301.35</v>
      </c>
      <c r="I90" s="183">
        <v>41925</v>
      </c>
      <c r="J90" s="184" t="s">
        <v>13</v>
      </c>
      <c r="K90" s="185">
        <v>2</v>
      </c>
    </row>
    <row r="91" spans="1:11" x14ac:dyDescent="0.35">
      <c r="A91" s="181" t="s">
        <v>421</v>
      </c>
      <c r="B91" s="181" t="s">
        <v>422</v>
      </c>
      <c r="C91" s="181" t="s">
        <v>11</v>
      </c>
      <c r="D91" s="181" t="s">
        <v>20</v>
      </c>
      <c r="E91" s="181" t="s">
        <v>80</v>
      </c>
      <c r="F91" s="181"/>
      <c r="G91" s="182">
        <v>31623.26</v>
      </c>
      <c r="H91" s="182">
        <v>12000</v>
      </c>
      <c r="I91" s="183">
        <v>41936</v>
      </c>
      <c r="J91" s="184" t="s">
        <v>13</v>
      </c>
      <c r="K91" s="185">
        <v>2</v>
      </c>
    </row>
    <row r="92" spans="1:11" x14ac:dyDescent="0.35">
      <c r="A92" s="181" t="s">
        <v>423</v>
      </c>
      <c r="B92" s="181" t="s">
        <v>424</v>
      </c>
      <c r="C92" s="181" t="s">
        <v>11</v>
      </c>
      <c r="D92" s="181" t="s">
        <v>403</v>
      </c>
      <c r="E92" s="181" t="s">
        <v>80</v>
      </c>
      <c r="F92" s="181"/>
      <c r="G92" s="182">
        <v>16522.439999999999</v>
      </c>
      <c r="H92" s="182">
        <v>10416.67</v>
      </c>
      <c r="I92" s="183">
        <v>41988</v>
      </c>
      <c r="J92" s="184" t="s">
        <v>13</v>
      </c>
      <c r="K92" s="184">
        <v>2</v>
      </c>
    </row>
    <row r="93" spans="1:11" x14ac:dyDescent="0.35">
      <c r="A93" s="181" t="s">
        <v>425</v>
      </c>
      <c r="B93" s="181" t="s">
        <v>426</v>
      </c>
      <c r="C93" s="181" t="s">
        <v>11</v>
      </c>
      <c r="D93" s="181" t="s">
        <v>403</v>
      </c>
      <c r="E93" s="181" t="s">
        <v>80</v>
      </c>
      <c r="F93" s="181"/>
      <c r="G93" s="182">
        <v>14094</v>
      </c>
      <c r="H93" s="182">
        <v>9197.9</v>
      </c>
      <c r="I93" s="183">
        <v>41989</v>
      </c>
      <c r="J93" s="184" t="s">
        <v>13</v>
      </c>
      <c r="K93" s="184">
        <v>2</v>
      </c>
    </row>
    <row r="94" spans="1:11" x14ac:dyDescent="0.35">
      <c r="A94" s="181" t="s">
        <v>427</v>
      </c>
      <c r="B94" s="181" t="s">
        <v>428</v>
      </c>
      <c r="C94" s="181" t="s">
        <v>11</v>
      </c>
      <c r="D94" s="181" t="s">
        <v>20</v>
      </c>
      <c r="E94" s="181" t="s">
        <v>80</v>
      </c>
      <c r="F94" s="181"/>
      <c r="G94" s="182">
        <v>1580.86</v>
      </c>
      <c r="H94" s="182">
        <v>1580.86</v>
      </c>
      <c r="I94" s="183">
        <v>41963</v>
      </c>
      <c r="J94" s="184" t="s">
        <v>13</v>
      </c>
      <c r="K94" s="185">
        <v>2</v>
      </c>
    </row>
    <row r="95" spans="1:11" x14ac:dyDescent="0.35">
      <c r="A95" s="181" t="s">
        <v>429</v>
      </c>
      <c r="B95" s="181" t="s">
        <v>430</v>
      </c>
      <c r="C95" s="181" t="s">
        <v>11</v>
      </c>
      <c r="D95" s="181" t="s">
        <v>20</v>
      </c>
      <c r="E95" s="181" t="s">
        <v>80</v>
      </c>
      <c r="F95" s="181"/>
      <c r="G95" s="182">
        <v>1500</v>
      </c>
      <c r="H95" s="182">
        <v>1500</v>
      </c>
      <c r="I95" s="183">
        <v>41936</v>
      </c>
      <c r="J95" s="184" t="s">
        <v>13</v>
      </c>
      <c r="K95" s="185">
        <v>2</v>
      </c>
    </row>
    <row r="96" spans="1:11" x14ac:dyDescent="0.35">
      <c r="A96" s="181" t="s">
        <v>431</v>
      </c>
      <c r="B96" s="181" t="s">
        <v>432</v>
      </c>
      <c r="C96" s="181" t="s">
        <v>11</v>
      </c>
      <c r="D96" s="181" t="s">
        <v>20</v>
      </c>
      <c r="E96" s="181" t="s">
        <v>80</v>
      </c>
      <c r="F96" s="181"/>
      <c r="G96" s="182">
        <v>2614.85</v>
      </c>
      <c r="H96" s="182">
        <v>1000</v>
      </c>
      <c r="I96" s="183">
        <v>41963</v>
      </c>
      <c r="J96" s="184" t="s">
        <v>13</v>
      </c>
      <c r="K96" s="185">
        <v>2</v>
      </c>
    </row>
    <row r="97" spans="1:11" x14ac:dyDescent="0.35">
      <c r="A97" s="181" t="s">
        <v>433</v>
      </c>
      <c r="B97" s="181" t="s">
        <v>434</v>
      </c>
      <c r="C97" s="181" t="s">
        <v>11</v>
      </c>
      <c r="D97" s="181" t="s">
        <v>20</v>
      </c>
      <c r="E97" s="181" t="s">
        <v>80</v>
      </c>
      <c r="F97" s="181"/>
      <c r="G97" s="182">
        <v>525</v>
      </c>
      <c r="H97" s="182">
        <v>500</v>
      </c>
      <c r="I97" s="183">
        <v>41919</v>
      </c>
      <c r="J97" s="184" t="s">
        <v>13</v>
      </c>
      <c r="K97" s="185">
        <v>2</v>
      </c>
    </row>
    <row r="98" spans="1:11" x14ac:dyDescent="0.35">
      <c r="A98" s="181" t="s">
        <v>435</v>
      </c>
      <c r="B98" s="181" t="s">
        <v>436</v>
      </c>
      <c r="C98" s="181" t="s">
        <v>11</v>
      </c>
      <c r="D98" s="181" t="s">
        <v>20</v>
      </c>
      <c r="E98" s="181" t="s">
        <v>282</v>
      </c>
      <c r="F98" s="181"/>
      <c r="G98" s="182">
        <v>1105.47</v>
      </c>
      <c r="H98" s="182">
        <v>920.18</v>
      </c>
      <c r="I98" s="183">
        <v>41925</v>
      </c>
      <c r="J98" s="184" t="s">
        <v>17</v>
      </c>
      <c r="K98" s="185">
        <v>2</v>
      </c>
    </row>
    <row r="99" spans="1:11" x14ac:dyDescent="0.35">
      <c r="A99" s="181" t="s">
        <v>437</v>
      </c>
      <c r="B99" s="181" t="s">
        <v>438</v>
      </c>
      <c r="C99" s="181" t="s">
        <v>11</v>
      </c>
      <c r="D99" s="181" t="s">
        <v>20</v>
      </c>
      <c r="E99" s="181" t="s">
        <v>83</v>
      </c>
      <c r="F99" s="181"/>
      <c r="G99" s="182">
        <v>9245</v>
      </c>
      <c r="H99" s="182">
        <v>5000</v>
      </c>
      <c r="I99" s="183">
        <v>41919</v>
      </c>
      <c r="J99" s="184" t="s">
        <v>17</v>
      </c>
      <c r="K99" s="185">
        <v>2</v>
      </c>
    </row>
    <row r="100" spans="1:11" x14ac:dyDescent="0.35">
      <c r="A100" s="181" t="s">
        <v>439</v>
      </c>
      <c r="B100" s="181" t="s">
        <v>440</v>
      </c>
      <c r="C100" s="181" t="s">
        <v>11</v>
      </c>
      <c r="D100" s="181" t="s">
        <v>20</v>
      </c>
      <c r="E100" s="181" t="s">
        <v>83</v>
      </c>
      <c r="F100" s="181"/>
      <c r="G100" s="182">
        <v>9500</v>
      </c>
      <c r="H100" s="182">
        <v>2811.79</v>
      </c>
      <c r="I100" s="183">
        <v>41953</v>
      </c>
      <c r="J100" s="184" t="s">
        <v>17</v>
      </c>
      <c r="K100" s="185">
        <v>2</v>
      </c>
    </row>
    <row r="101" spans="1:11" x14ac:dyDescent="0.35">
      <c r="A101" s="181" t="s">
        <v>441</v>
      </c>
      <c r="B101" s="181" t="s">
        <v>442</v>
      </c>
      <c r="C101" s="181" t="s">
        <v>11</v>
      </c>
      <c r="D101" s="181" t="s">
        <v>20</v>
      </c>
      <c r="E101" s="181" t="s">
        <v>443</v>
      </c>
      <c r="F101" s="181"/>
      <c r="G101" s="182">
        <v>1098.94</v>
      </c>
      <c r="H101" s="182">
        <v>800</v>
      </c>
      <c r="I101" s="183">
        <v>41963</v>
      </c>
      <c r="J101" s="184" t="s">
        <v>13</v>
      </c>
      <c r="K101" s="185">
        <v>2</v>
      </c>
    </row>
    <row r="102" spans="1:11" x14ac:dyDescent="0.35">
      <c r="A102" s="181" t="s">
        <v>444</v>
      </c>
      <c r="B102" s="181" t="s">
        <v>445</v>
      </c>
      <c r="C102" s="181" t="s">
        <v>11</v>
      </c>
      <c r="D102" s="181" t="s">
        <v>20</v>
      </c>
      <c r="E102" s="181" t="s">
        <v>12</v>
      </c>
      <c r="F102" s="181"/>
      <c r="G102" s="182">
        <v>11377.65</v>
      </c>
      <c r="H102" s="182">
        <v>5688.82</v>
      </c>
      <c r="I102" s="183">
        <v>41936</v>
      </c>
      <c r="J102" s="184" t="s">
        <v>13</v>
      </c>
      <c r="K102" s="185">
        <v>2</v>
      </c>
    </row>
    <row r="103" spans="1:11" x14ac:dyDescent="0.35">
      <c r="A103" s="181" t="s">
        <v>446</v>
      </c>
      <c r="B103" s="181" t="s">
        <v>447</v>
      </c>
      <c r="C103" s="181" t="s">
        <v>11</v>
      </c>
      <c r="D103" s="181" t="s">
        <v>20</v>
      </c>
      <c r="E103" s="181" t="s">
        <v>12</v>
      </c>
      <c r="F103" s="181"/>
      <c r="G103" s="182">
        <v>4011.25</v>
      </c>
      <c r="H103" s="182">
        <v>4011.25</v>
      </c>
      <c r="I103" s="183">
        <v>41963</v>
      </c>
      <c r="J103" s="184" t="s">
        <v>13</v>
      </c>
      <c r="K103" s="185">
        <v>2</v>
      </c>
    </row>
    <row r="104" spans="1:11" s="51" customFormat="1" ht="13.5" x14ac:dyDescent="0.3">
      <c r="A104" s="201"/>
      <c r="B104" s="201"/>
      <c r="C104" s="201"/>
      <c r="D104" s="201"/>
      <c r="E104" s="202" t="s">
        <v>274</v>
      </c>
      <c r="F104" s="202">
        <v>23</v>
      </c>
      <c r="G104" s="203">
        <f>SUM(G81:G103)</f>
        <v>177527.94999999998</v>
      </c>
      <c r="H104" s="203">
        <f>SUM(H81:H103)</f>
        <v>88682.979999999981</v>
      </c>
      <c r="I104" s="204"/>
      <c r="J104" s="205"/>
      <c r="K104" s="201"/>
    </row>
    <row r="105" spans="1:11" s="51" customFormat="1" ht="13.5" x14ac:dyDescent="0.3">
      <c r="A105" s="206"/>
      <c r="B105" s="206"/>
      <c r="C105" s="207"/>
      <c r="D105" s="208"/>
      <c r="E105" s="209" t="s">
        <v>272</v>
      </c>
      <c r="F105" s="210">
        <f>SUM(F74:F104)</f>
        <v>46</v>
      </c>
      <c r="G105" s="211">
        <f>SUM(G104,G79,G74)</f>
        <v>323226.04999999993</v>
      </c>
      <c r="H105" s="211">
        <f>SUM(H104,H79,H74)</f>
        <v>203130.27999999997</v>
      </c>
      <c r="I105" s="212"/>
      <c r="J105" s="212"/>
      <c r="K105" s="212"/>
    </row>
    <row r="106" spans="1:11" s="56" customFormat="1" ht="11.5" x14ac:dyDescent="0.25">
      <c r="A106" s="213"/>
      <c r="B106" s="213"/>
      <c r="C106" s="214"/>
      <c r="D106" s="213"/>
      <c r="E106" s="214"/>
      <c r="F106" s="215"/>
      <c r="G106" s="214"/>
      <c r="H106" s="214"/>
      <c r="I106" s="214"/>
      <c r="J106" s="214"/>
      <c r="K106" s="214"/>
    </row>
    <row r="107" spans="1:11" s="222" customFormat="1" ht="13.5" x14ac:dyDescent="0.3">
      <c r="A107" s="216"/>
      <c r="B107" s="216"/>
      <c r="C107" s="217"/>
      <c r="D107" s="218" t="s">
        <v>229</v>
      </c>
      <c r="E107" s="218"/>
      <c r="F107" s="219">
        <f>SUM(F105,F48,F25,F13,F8)</f>
        <v>78</v>
      </c>
      <c r="G107" s="220">
        <f>SUM(G105,G48,G25,G13,G8)</f>
        <v>470266.11</v>
      </c>
      <c r="H107" s="220">
        <f>SUM(H105,H48,H25,H13,H8)</f>
        <v>259273.05</v>
      </c>
      <c r="I107" s="221"/>
      <c r="J107" s="217"/>
      <c r="K107" s="217"/>
    </row>
  </sheetData>
  <mergeCells count="29">
    <mergeCell ref="A50:B50"/>
    <mergeCell ref="C50:D50"/>
    <mergeCell ref="E50:K50"/>
    <mergeCell ref="C105:D105"/>
    <mergeCell ref="D107:E107"/>
    <mergeCell ref="A27:B27"/>
    <mergeCell ref="C27:D27"/>
    <mergeCell ref="E27:K27"/>
    <mergeCell ref="A48:D48"/>
    <mergeCell ref="I48:K48"/>
    <mergeCell ref="A49:K49"/>
    <mergeCell ref="A15:B15"/>
    <mergeCell ref="C15:D15"/>
    <mergeCell ref="E15:K15"/>
    <mergeCell ref="A25:D25"/>
    <mergeCell ref="I25:K25"/>
    <mergeCell ref="A26:K26"/>
    <mergeCell ref="A10:B10"/>
    <mergeCell ref="C10:D10"/>
    <mergeCell ref="E10:K10"/>
    <mergeCell ref="A13:D13"/>
    <mergeCell ref="I13:K13"/>
    <mergeCell ref="A14:K14"/>
    <mergeCell ref="A2:K2"/>
    <mergeCell ref="C3:D3"/>
    <mergeCell ref="E3:K3"/>
    <mergeCell ref="A8:D8"/>
    <mergeCell ref="I8:K8"/>
    <mergeCell ref="A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CD85-3887-49BA-B4D5-71A12379C847}">
  <sheetPr>
    <tabColor rgb="FFFFFF00"/>
  </sheetPr>
  <dimension ref="A1:I18"/>
  <sheetViews>
    <sheetView workbookViewId="0">
      <selection activeCell="F6" sqref="F6"/>
    </sheetView>
  </sheetViews>
  <sheetFormatPr defaultColWidth="8.81640625" defaultRowHeight="15.5" x14ac:dyDescent="0.35"/>
  <cols>
    <col min="1" max="1" width="11.7265625" style="6" customWidth="1"/>
    <col min="2" max="2" width="19.453125" style="6" customWidth="1"/>
    <col min="3" max="4" width="14.26953125" style="8" customWidth="1"/>
    <col min="5" max="5" width="19.54296875" style="12" customWidth="1"/>
    <col min="6" max="6" width="18.7265625" style="12" customWidth="1"/>
    <col min="7" max="8" width="13.26953125" style="10" customWidth="1"/>
    <col min="9" max="16384" width="8.81640625" style="6"/>
  </cols>
  <sheetData>
    <row r="1" spans="1:9" s="7" customFormat="1" ht="62.5" thickBot="1" x14ac:dyDescent="0.4">
      <c r="A1" s="223" t="s">
        <v>232</v>
      </c>
      <c r="B1" s="223" t="s">
        <v>231</v>
      </c>
      <c r="C1" s="223" t="s">
        <v>245</v>
      </c>
      <c r="D1" s="223" t="s">
        <v>249</v>
      </c>
      <c r="E1" s="224" t="s">
        <v>448</v>
      </c>
      <c r="F1" s="224" t="s">
        <v>233</v>
      </c>
      <c r="G1" s="225" t="s">
        <v>250</v>
      </c>
      <c r="H1" s="225" t="s">
        <v>260</v>
      </c>
    </row>
    <row r="2" spans="1:9" s="9" customFormat="1" ht="46.5" x14ac:dyDescent="0.35">
      <c r="A2" s="17" t="s">
        <v>235</v>
      </c>
      <c r="B2" s="17" t="s">
        <v>449</v>
      </c>
      <c r="C2" s="17" t="s">
        <v>450</v>
      </c>
      <c r="D2" s="17" t="s">
        <v>263</v>
      </c>
      <c r="E2" s="226">
        <v>350000</v>
      </c>
      <c r="F2" s="227">
        <v>87488</v>
      </c>
      <c r="G2" s="22">
        <v>41916</v>
      </c>
      <c r="H2" s="20">
        <v>2</v>
      </c>
      <c r="I2" s="21"/>
    </row>
    <row r="3" spans="1:9" s="9" customFormat="1" ht="31" x14ac:dyDescent="0.35">
      <c r="A3" s="25" t="s">
        <v>242</v>
      </c>
      <c r="B3" s="25" t="s">
        <v>451</v>
      </c>
      <c r="C3" s="17" t="s">
        <v>450</v>
      </c>
      <c r="D3" s="17" t="s">
        <v>253</v>
      </c>
      <c r="E3" s="228">
        <v>375000</v>
      </c>
      <c r="F3" s="228">
        <v>175000</v>
      </c>
      <c r="G3" s="22">
        <v>41967</v>
      </c>
      <c r="H3" s="20">
        <v>2</v>
      </c>
      <c r="I3" s="21"/>
    </row>
    <row r="4" spans="1:9" s="9" customFormat="1" ht="46.5" x14ac:dyDescent="0.35">
      <c r="A4" s="17" t="s">
        <v>452</v>
      </c>
      <c r="B4" s="16" t="s">
        <v>453</v>
      </c>
      <c r="C4" s="17" t="s">
        <v>454</v>
      </c>
      <c r="D4" s="17" t="s">
        <v>253</v>
      </c>
      <c r="E4" s="227">
        <v>500</v>
      </c>
      <c r="F4" s="227">
        <v>500</v>
      </c>
      <c r="G4" s="18" t="s">
        <v>455</v>
      </c>
      <c r="H4" s="20">
        <v>2</v>
      </c>
      <c r="I4" s="21"/>
    </row>
    <row r="5" spans="1:9" s="9" customFormat="1" ht="46.5" x14ac:dyDescent="0.35">
      <c r="A5" s="17" t="s">
        <v>242</v>
      </c>
      <c r="B5" s="16" t="s">
        <v>456</v>
      </c>
      <c r="C5" s="17" t="s">
        <v>457</v>
      </c>
      <c r="D5" s="17" t="s">
        <v>458</v>
      </c>
      <c r="E5" s="228">
        <v>6840</v>
      </c>
      <c r="F5" s="228">
        <v>6840</v>
      </c>
      <c r="G5" s="22">
        <v>41974</v>
      </c>
      <c r="H5" s="20">
        <v>2</v>
      </c>
      <c r="I5" s="21"/>
    </row>
    <row r="6" spans="1:9" s="9" customFormat="1" ht="46.5" x14ac:dyDescent="0.35">
      <c r="A6" s="17" t="s">
        <v>459</v>
      </c>
      <c r="B6" s="25" t="s">
        <v>460</v>
      </c>
      <c r="C6" s="17" t="s">
        <v>461</v>
      </c>
      <c r="D6" s="17" t="s">
        <v>252</v>
      </c>
      <c r="E6" s="228">
        <v>500000</v>
      </c>
      <c r="F6" s="228">
        <v>29881.34</v>
      </c>
      <c r="G6" s="22">
        <v>41926</v>
      </c>
      <c r="H6" s="20">
        <v>2</v>
      </c>
      <c r="I6" s="21"/>
    </row>
    <row r="7" spans="1:9" s="9" customFormat="1" ht="31" x14ac:dyDescent="0.35">
      <c r="A7" s="17" t="s">
        <v>235</v>
      </c>
      <c r="B7" s="17" t="s">
        <v>462</v>
      </c>
      <c r="C7" s="17" t="s">
        <v>463</v>
      </c>
      <c r="D7" s="17" t="s">
        <v>464</v>
      </c>
      <c r="E7" s="227">
        <v>225000</v>
      </c>
      <c r="F7" s="227">
        <v>32500</v>
      </c>
      <c r="G7" s="22">
        <v>41935</v>
      </c>
      <c r="H7" s="20">
        <v>2</v>
      </c>
      <c r="I7" s="21"/>
    </row>
    <row r="8" spans="1:9" s="9" customFormat="1" ht="46.5" x14ac:dyDescent="0.35">
      <c r="A8" s="17" t="s">
        <v>235</v>
      </c>
      <c r="B8" s="17" t="s">
        <v>465</v>
      </c>
      <c r="C8" s="17" t="s">
        <v>463</v>
      </c>
      <c r="D8" s="17" t="s">
        <v>263</v>
      </c>
      <c r="E8" s="227">
        <v>1900.22</v>
      </c>
      <c r="F8" s="227">
        <v>900</v>
      </c>
      <c r="G8" s="22">
        <v>41920</v>
      </c>
      <c r="H8" s="20">
        <v>2</v>
      </c>
      <c r="I8" s="21"/>
    </row>
    <row r="9" spans="1:9" s="9" customFormat="1" ht="31" x14ac:dyDescent="0.35">
      <c r="A9" s="25" t="s">
        <v>235</v>
      </c>
      <c r="B9" s="25" t="s">
        <v>466</v>
      </c>
      <c r="C9" s="17" t="s">
        <v>463</v>
      </c>
      <c r="D9" s="17" t="s">
        <v>263</v>
      </c>
      <c r="E9" s="228">
        <v>375000</v>
      </c>
      <c r="F9" s="228">
        <v>4000</v>
      </c>
      <c r="G9" s="22">
        <v>41982</v>
      </c>
      <c r="H9" s="20">
        <v>2</v>
      </c>
      <c r="I9" s="21"/>
    </row>
    <row r="10" spans="1:9" s="9" customFormat="1" ht="62" x14ac:dyDescent="0.35">
      <c r="A10" s="27" t="s">
        <v>235</v>
      </c>
      <c r="B10" s="27" t="s">
        <v>467</v>
      </c>
      <c r="C10" s="27" t="s">
        <v>468</v>
      </c>
      <c r="D10" s="27" t="s">
        <v>99</v>
      </c>
      <c r="E10" s="229">
        <v>2752.35</v>
      </c>
      <c r="F10" s="229">
        <v>2580</v>
      </c>
      <c r="G10" s="29">
        <v>41932</v>
      </c>
      <c r="H10" s="20">
        <v>2</v>
      </c>
      <c r="I10" s="21"/>
    </row>
    <row r="11" spans="1:9" s="231" customFormat="1" ht="31" x14ac:dyDescent="0.35">
      <c r="A11" s="17" t="s">
        <v>242</v>
      </c>
      <c r="B11" s="17" t="s">
        <v>469</v>
      </c>
      <c r="C11" s="17" t="s">
        <v>468</v>
      </c>
      <c r="D11" s="17" t="s">
        <v>281</v>
      </c>
      <c r="E11" s="226">
        <v>35000</v>
      </c>
      <c r="F11" s="227">
        <v>10000</v>
      </c>
      <c r="G11" s="22">
        <v>41936</v>
      </c>
      <c r="H11" s="20">
        <v>2</v>
      </c>
      <c r="I11" s="230"/>
    </row>
    <row r="12" spans="1:9" s="9" customFormat="1" ht="31" x14ac:dyDescent="0.35">
      <c r="A12" s="232" t="s">
        <v>235</v>
      </c>
      <c r="B12" s="232" t="s">
        <v>470</v>
      </c>
      <c r="C12" s="232" t="s">
        <v>468</v>
      </c>
      <c r="D12" s="232" t="s">
        <v>281</v>
      </c>
      <c r="E12" s="233">
        <v>450000</v>
      </c>
      <c r="F12" s="233">
        <v>40000</v>
      </c>
      <c r="G12" s="234">
        <v>41936</v>
      </c>
      <c r="H12" s="20">
        <v>2</v>
      </c>
      <c r="I12" s="21"/>
    </row>
    <row r="13" spans="1:9" s="9" customFormat="1" ht="31" x14ac:dyDescent="0.35">
      <c r="A13" s="25" t="s">
        <v>235</v>
      </c>
      <c r="B13" s="25" t="s">
        <v>471</v>
      </c>
      <c r="C13" s="17" t="s">
        <v>468</v>
      </c>
      <c r="D13" s="17" t="s">
        <v>281</v>
      </c>
      <c r="E13" s="228">
        <v>3500</v>
      </c>
      <c r="F13" s="228">
        <v>3500</v>
      </c>
      <c r="G13" s="22">
        <v>41953</v>
      </c>
      <c r="H13" s="20">
        <v>2</v>
      </c>
      <c r="I13" s="21"/>
    </row>
    <row r="14" spans="1:9" s="9" customFormat="1" ht="31" x14ac:dyDescent="0.35">
      <c r="A14" s="25" t="s">
        <v>235</v>
      </c>
      <c r="B14" s="16" t="s">
        <v>472</v>
      </c>
      <c r="C14" s="17" t="s">
        <v>468</v>
      </c>
      <c r="D14" s="17" t="s">
        <v>263</v>
      </c>
      <c r="E14" s="228">
        <v>20000</v>
      </c>
      <c r="F14" s="228">
        <v>12500</v>
      </c>
      <c r="G14" s="22">
        <v>41953</v>
      </c>
      <c r="H14" s="20">
        <v>2</v>
      </c>
      <c r="I14" s="21"/>
    </row>
    <row r="15" spans="1:9" s="9" customFormat="1" ht="31" x14ac:dyDescent="0.35">
      <c r="A15" s="17" t="s">
        <v>242</v>
      </c>
      <c r="B15" s="17" t="s">
        <v>473</v>
      </c>
      <c r="C15" s="17" t="s">
        <v>474</v>
      </c>
      <c r="D15" s="17" t="s">
        <v>263</v>
      </c>
      <c r="E15" s="227">
        <v>30000</v>
      </c>
      <c r="F15" s="227">
        <v>10500</v>
      </c>
      <c r="G15" s="22">
        <v>41932</v>
      </c>
      <c r="H15" s="20">
        <v>2</v>
      </c>
      <c r="I15" s="21"/>
    </row>
    <row r="16" spans="1:9" s="21" customFormat="1" ht="19" thickBot="1" x14ac:dyDescent="0.4">
      <c r="A16" s="31"/>
      <c r="B16" s="31"/>
      <c r="C16" s="32"/>
      <c r="D16" s="32"/>
      <c r="E16" s="33">
        <f>SUM(E2:E15)</f>
        <v>2375492.5700000003</v>
      </c>
      <c r="F16" s="33">
        <f>SUM(F2:F15)</f>
        <v>416189.34</v>
      </c>
      <c r="G16" s="34"/>
      <c r="H16" s="34"/>
    </row>
    <row r="17" spans="3:8" s="21" customFormat="1" ht="16" thickTop="1" x14ac:dyDescent="0.35">
      <c r="C17" s="23"/>
      <c r="D17" s="23"/>
      <c r="E17" s="35"/>
      <c r="F17" s="35"/>
      <c r="G17" s="36"/>
      <c r="H17" s="36"/>
    </row>
    <row r="18" spans="3:8" s="9" customFormat="1" x14ac:dyDescent="0.35">
      <c r="C18" s="24"/>
      <c r="D18" s="24"/>
      <c r="E18" s="37"/>
      <c r="F18" s="37"/>
      <c r="G18" s="38"/>
      <c r="H18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9A85-5EBD-404B-B9CD-D3E5B291E15D}">
  <dimension ref="A1:L109"/>
  <sheetViews>
    <sheetView workbookViewId="0">
      <selection sqref="A1:XFD1048576"/>
    </sheetView>
  </sheetViews>
  <sheetFormatPr defaultColWidth="8.81640625" defaultRowHeight="14.5" x14ac:dyDescent="0.35"/>
  <cols>
    <col min="1" max="1" width="9.7265625" style="50" bestFit="1" customWidth="1"/>
    <col min="2" max="2" width="23.453125" style="50" customWidth="1"/>
    <col min="3" max="3" width="16.453125" style="50" customWidth="1"/>
    <col min="4" max="4" width="14.54296875" style="50" customWidth="1"/>
    <col min="5" max="5" width="20.54296875" style="50" customWidth="1"/>
    <col min="6" max="6" width="4" style="50" customWidth="1"/>
    <col min="7" max="7" width="15.7265625" style="259" customWidth="1"/>
    <col min="8" max="8" width="15.1796875" style="259" customWidth="1"/>
    <col min="9" max="9" width="10.453125" style="50" bestFit="1" customWidth="1"/>
    <col min="10" max="10" width="5.54296875" style="61" customWidth="1"/>
    <col min="11" max="11" width="3.7265625" style="61" customWidth="1"/>
    <col min="12" max="13" width="8.81640625" style="50"/>
    <col min="14" max="16" width="9" style="50" bestFit="1" customWidth="1"/>
    <col min="17" max="16384" width="8.81640625" style="50"/>
  </cols>
  <sheetData>
    <row r="1" spans="1:12" s="46" customFormat="1" ht="60.75" customHeight="1" x14ac:dyDescent="0.35">
      <c r="A1" s="69" t="s">
        <v>0</v>
      </c>
      <c r="B1" s="69" t="s">
        <v>1</v>
      </c>
      <c r="C1" s="69" t="s">
        <v>2</v>
      </c>
      <c r="D1" s="70" t="s">
        <v>3</v>
      </c>
      <c r="E1" s="71" t="s">
        <v>4</v>
      </c>
      <c r="F1" s="71" t="s">
        <v>269</v>
      </c>
      <c r="G1" s="235" t="s">
        <v>5</v>
      </c>
      <c r="H1" s="235" t="s">
        <v>6</v>
      </c>
      <c r="I1" s="74" t="s">
        <v>7</v>
      </c>
      <c r="J1" s="72" t="s">
        <v>8</v>
      </c>
      <c r="K1" s="72" t="s">
        <v>270</v>
      </c>
    </row>
    <row r="2" spans="1:12" s="47" customFormat="1" x14ac:dyDescent="0.3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2" x14ac:dyDescent="0.35">
      <c r="A3" s="147"/>
      <c r="B3" s="76"/>
      <c r="C3" s="151" t="s">
        <v>475</v>
      </c>
      <c r="D3" s="152"/>
      <c r="E3" s="153"/>
      <c r="F3" s="236"/>
      <c r="G3" s="236"/>
      <c r="H3" s="236"/>
      <c r="I3" s="236"/>
      <c r="J3" s="236"/>
      <c r="K3" s="236"/>
      <c r="L3" s="49"/>
    </row>
    <row r="4" spans="1:12" s="46" customFormat="1" x14ac:dyDescent="0.35">
      <c r="A4" s="148" t="s">
        <v>476</v>
      </c>
      <c r="B4" s="148" t="s">
        <v>477</v>
      </c>
      <c r="C4" s="148" t="s">
        <v>475</v>
      </c>
      <c r="D4" s="148"/>
      <c r="E4" s="148" t="s">
        <v>12</v>
      </c>
      <c r="F4" s="148"/>
      <c r="G4" s="237">
        <v>5208.0200000000004</v>
      </c>
      <c r="H4" s="237">
        <v>5208.0200000000004</v>
      </c>
      <c r="I4" s="238">
        <v>42038</v>
      </c>
      <c r="J4" s="101" t="s">
        <v>17</v>
      </c>
      <c r="K4" s="101">
        <v>3</v>
      </c>
    </row>
    <row r="5" spans="1:12" s="53" customFormat="1" ht="12" x14ac:dyDescent="0.3">
      <c r="A5" s="162"/>
      <c r="B5" s="163"/>
      <c r="C5" s="163"/>
      <c r="D5" s="163"/>
      <c r="E5" s="102" t="s">
        <v>272</v>
      </c>
      <c r="F5" s="103">
        <v>1</v>
      </c>
      <c r="G5" s="239">
        <f>SUM(G4)</f>
        <v>5208.0200000000004</v>
      </c>
      <c r="H5" s="239">
        <f>SUM(H4)</f>
        <v>5208.0200000000004</v>
      </c>
      <c r="I5" s="240"/>
      <c r="J5" s="163"/>
      <c r="K5" s="163"/>
    </row>
    <row r="6" spans="1:12" s="47" customFormat="1" x14ac:dyDescent="0.35">
      <c r="A6" s="149"/>
      <c r="B6" s="150"/>
      <c r="C6" s="150"/>
      <c r="D6" s="150"/>
      <c r="E6" s="150"/>
      <c r="F6" s="150"/>
      <c r="G6" s="150"/>
      <c r="H6" s="150"/>
      <c r="I6" s="150"/>
      <c r="J6" s="150"/>
      <c r="K6" s="150"/>
    </row>
    <row r="7" spans="1:12" s="53" customFormat="1" ht="12" x14ac:dyDescent="0.3">
      <c r="A7" s="241"/>
      <c r="B7" s="242"/>
      <c r="C7" s="243" t="s">
        <v>232</v>
      </c>
      <c r="D7" s="244"/>
      <c r="E7" s="245"/>
      <c r="F7" s="246"/>
      <c r="G7" s="246"/>
      <c r="H7" s="246"/>
      <c r="I7" s="246"/>
      <c r="J7" s="246"/>
      <c r="K7" s="246"/>
      <c r="L7" s="49"/>
    </row>
    <row r="8" spans="1:12" x14ac:dyDescent="0.35">
      <c r="A8" s="247" t="s">
        <v>478</v>
      </c>
      <c r="B8" s="247" t="s">
        <v>479</v>
      </c>
      <c r="C8" s="247" t="s">
        <v>232</v>
      </c>
      <c r="D8" s="247"/>
      <c r="E8" s="247" t="s">
        <v>64</v>
      </c>
      <c r="F8" s="247"/>
      <c r="G8" s="248">
        <v>1524</v>
      </c>
      <c r="H8" s="248">
        <v>907</v>
      </c>
      <c r="I8" s="249">
        <v>42016</v>
      </c>
      <c r="J8" s="101" t="s">
        <v>17</v>
      </c>
      <c r="K8" s="250">
        <v>3</v>
      </c>
    </row>
    <row r="9" spans="1:12" s="53" customFormat="1" ht="12" x14ac:dyDescent="0.3">
      <c r="A9" s="162"/>
      <c r="B9" s="163"/>
      <c r="C9" s="163"/>
      <c r="D9" s="163"/>
      <c r="E9" s="102" t="s">
        <v>272</v>
      </c>
      <c r="F9" s="103">
        <v>1</v>
      </c>
      <c r="G9" s="239">
        <f>SUM(G8)</f>
        <v>1524</v>
      </c>
      <c r="H9" s="239">
        <f>SUM(H8)</f>
        <v>907</v>
      </c>
      <c r="I9" s="240"/>
      <c r="J9" s="163"/>
      <c r="K9" s="163"/>
    </row>
    <row r="10" spans="1:12" s="47" customFormat="1" x14ac:dyDescent="0.35">
      <c r="A10" s="149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2" s="53" customFormat="1" ht="12" x14ac:dyDescent="0.3">
      <c r="A11" s="241"/>
      <c r="B11" s="242"/>
      <c r="C11" s="243" t="s">
        <v>271</v>
      </c>
      <c r="D11" s="244"/>
      <c r="E11" s="245"/>
      <c r="F11" s="246"/>
      <c r="G11" s="246"/>
      <c r="H11" s="246"/>
      <c r="I11" s="246"/>
      <c r="J11" s="246"/>
      <c r="K11" s="246"/>
      <c r="L11" s="49"/>
    </row>
    <row r="12" spans="1:12" x14ac:dyDescent="0.35">
      <c r="A12" s="247" t="s">
        <v>480</v>
      </c>
      <c r="B12" s="251" t="s">
        <v>481</v>
      </c>
      <c r="C12" s="247" t="s">
        <v>271</v>
      </c>
      <c r="D12" s="247"/>
      <c r="E12" s="247" t="s">
        <v>12</v>
      </c>
      <c r="F12" s="247"/>
      <c r="G12" s="248">
        <v>1652.42</v>
      </c>
      <c r="H12" s="248">
        <v>1652.42</v>
      </c>
      <c r="I12" s="249">
        <v>42020</v>
      </c>
      <c r="J12" s="101" t="s">
        <v>17</v>
      </c>
      <c r="K12" s="250">
        <v>3</v>
      </c>
    </row>
    <row r="13" spans="1:12" s="53" customFormat="1" ht="12" x14ac:dyDescent="0.3">
      <c r="A13" s="162"/>
      <c r="B13" s="163"/>
      <c r="C13" s="163"/>
      <c r="D13" s="163"/>
      <c r="E13" s="102" t="s">
        <v>272</v>
      </c>
      <c r="F13" s="103">
        <v>1</v>
      </c>
      <c r="G13" s="239">
        <f>SUM(G12)</f>
        <v>1652.42</v>
      </c>
      <c r="H13" s="239">
        <f>SUM(H12)</f>
        <v>1652.42</v>
      </c>
      <c r="I13" s="240"/>
      <c r="J13" s="163"/>
      <c r="K13" s="163"/>
    </row>
    <row r="14" spans="1:12" s="47" customFormat="1" x14ac:dyDescent="0.35">
      <c r="A14" s="149"/>
      <c r="B14" s="150"/>
      <c r="C14" s="150"/>
      <c r="D14" s="150"/>
      <c r="E14" s="150"/>
      <c r="F14" s="150"/>
      <c r="G14" s="150"/>
      <c r="H14" s="150"/>
      <c r="I14" s="150"/>
      <c r="J14" s="150"/>
      <c r="K14" s="150"/>
    </row>
    <row r="15" spans="1:12" s="53" customFormat="1" ht="12" x14ac:dyDescent="0.3">
      <c r="A15" s="241"/>
      <c r="B15" s="242"/>
      <c r="C15" s="243" t="s">
        <v>254</v>
      </c>
      <c r="D15" s="244"/>
      <c r="E15" s="245"/>
      <c r="F15" s="246"/>
      <c r="G15" s="246"/>
      <c r="H15" s="246"/>
      <c r="I15" s="246"/>
      <c r="J15" s="246"/>
      <c r="K15" s="246"/>
      <c r="L15" s="49"/>
    </row>
    <row r="16" spans="1:12" x14ac:dyDescent="0.35">
      <c r="A16" s="148" t="s">
        <v>482</v>
      </c>
      <c r="B16" s="148" t="s">
        <v>483</v>
      </c>
      <c r="C16" s="148" t="s">
        <v>254</v>
      </c>
      <c r="D16" s="148" t="s">
        <v>40</v>
      </c>
      <c r="E16" s="148" t="s">
        <v>73</v>
      </c>
      <c r="F16" s="148"/>
      <c r="G16" s="237">
        <v>2792.86</v>
      </c>
      <c r="H16" s="237">
        <v>2792.86</v>
      </c>
      <c r="I16" s="238">
        <v>42041</v>
      </c>
      <c r="J16" s="101" t="s">
        <v>17</v>
      </c>
      <c r="K16" s="101">
        <v>3</v>
      </c>
    </row>
    <row r="17" spans="1:12" x14ac:dyDescent="0.35">
      <c r="A17" s="247" t="s">
        <v>484</v>
      </c>
      <c r="B17" s="247" t="s">
        <v>485</v>
      </c>
      <c r="C17" s="247" t="s">
        <v>254</v>
      </c>
      <c r="D17" s="247" t="s">
        <v>40</v>
      </c>
      <c r="E17" s="247" t="s">
        <v>12</v>
      </c>
      <c r="F17" s="247"/>
      <c r="G17" s="248">
        <v>500000</v>
      </c>
      <c r="H17" s="248">
        <v>16000</v>
      </c>
      <c r="I17" s="249">
        <v>42093</v>
      </c>
      <c r="J17" s="101" t="s">
        <v>17</v>
      </c>
      <c r="K17" s="101">
        <v>3</v>
      </c>
    </row>
    <row r="18" spans="1:12" x14ac:dyDescent="0.35">
      <c r="A18" s="247" t="s">
        <v>486</v>
      </c>
      <c r="B18" s="247" t="s">
        <v>487</v>
      </c>
      <c r="C18" s="247" t="s">
        <v>254</v>
      </c>
      <c r="D18" s="247" t="s">
        <v>40</v>
      </c>
      <c r="E18" s="247" t="s">
        <v>12</v>
      </c>
      <c r="F18" s="247"/>
      <c r="G18" s="248">
        <v>2000</v>
      </c>
      <c r="H18" s="248">
        <v>1800</v>
      </c>
      <c r="I18" s="249">
        <v>42065</v>
      </c>
      <c r="J18" s="101" t="s">
        <v>17</v>
      </c>
      <c r="K18" s="101">
        <v>3</v>
      </c>
    </row>
    <row r="19" spans="1:12" x14ac:dyDescent="0.35">
      <c r="A19" s="247" t="s">
        <v>488</v>
      </c>
      <c r="B19" s="247" t="s">
        <v>489</v>
      </c>
      <c r="C19" s="247" t="s">
        <v>254</v>
      </c>
      <c r="D19" s="247" t="s">
        <v>40</v>
      </c>
      <c r="E19" s="247" t="s">
        <v>12</v>
      </c>
      <c r="F19" s="247"/>
      <c r="G19" s="248">
        <v>823.57</v>
      </c>
      <c r="H19" s="248">
        <v>658.86</v>
      </c>
      <c r="I19" s="249">
        <v>42076</v>
      </c>
      <c r="J19" s="101" t="s">
        <v>17</v>
      </c>
      <c r="K19" s="101">
        <v>3</v>
      </c>
    </row>
    <row r="20" spans="1:12" s="252" customFormat="1" x14ac:dyDescent="0.35">
      <c r="A20" s="247" t="s">
        <v>490</v>
      </c>
      <c r="B20" s="247" t="s">
        <v>491</v>
      </c>
      <c r="C20" s="247" t="s">
        <v>254</v>
      </c>
      <c r="D20" s="247" t="s">
        <v>40</v>
      </c>
      <c r="E20" s="247" t="s">
        <v>12</v>
      </c>
      <c r="F20" s="247"/>
      <c r="G20" s="248">
        <v>513.41</v>
      </c>
      <c r="H20" s="248">
        <v>513.41</v>
      </c>
      <c r="I20" s="249">
        <v>42076</v>
      </c>
      <c r="J20" s="101" t="s">
        <v>17</v>
      </c>
      <c r="K20" s="101">
        <v>3</v>
      </c>
    </row>
    <row r="21" spans="1:12" s="53" customFormat="1" ht="12" x14ac:dyDescent="0.3">
      <c r="A21" s="162"/>
      <c r="B21" s="163"/>
      <c r="C21" s="163"/>
      <c r="D21" s="163"/>
      <c r="E21" s="102" t="s">
        <v>272</v>
      </c>
      <c r="F21" s="103">
        <v>5</v>
      </c>
      <c r="G21" s="239">
        <f>SUM(G16:G20)</f>
        <v>506129.83999999997</v>
      </c>
      <c r="H21" s="239">
        <f>SUM(H16:H20)</f>
        <v>21765.13</v>
      </c>
      <c r="I21" s="240"/>
      <c r="J21" s="163"/>
      <c r="K21" s="163"/>
    </row>
    <row r="22" spans="1:12" s="47" customFormat="1" x14ac:dyDescent="0.35">
      <c r="A22" s="149"/>
      <c r="B22" s="150"/>
      <c r="C22" s="150"/>
      <c r="D22" s="150"/>
      <c r="E22" s="150"/>
      <c r="F22" s="150"/>
      <c r="G22" s="150"/>
      <c r="H22" s="150"/>
      <c r="I22" s="150"/>
      <c r="J22" s="150"/>
      <c r="K22" s="150"/>
    </row>
    <row r="23" spans="1:12" s="53" customFormat="1" ht="12" x14ac:dyDescent="0.3">
      <c r="A23" s="241"/>
      <c r="B23" s="242"/>
      <c r="C23" s="243" t="s">
        <v>27</v>
      </c>
      <c r="D23" s="244"/>
      <c r="E23" s="245"/>
      <c r="F23" s="246"/>
      <c r="G23" s="246"/>
      <c r="H23" s="246"/>
      <c r="I23" s="246"/>
      <c r="J23" s="246"/>
      <c r="K23" s="246"/>
      <c r="L23" s="49"/>
    </row>
    <row r="24" spans="1:12" x14ac:dyDescent="0.35">
      <c r="A24" s="247" t="s">
        <v>492</v>
      </c>
      <c r="B24" s="247" t="s">
        <v>493</v>
      </c>
      <c r="C24" s="247" t="s">
        <v>27</v>
      </c>
      <c r="D24" s="247"/>
      <c r="E24" s="247" t="s">
        <v>28</v>
      </c>
      <c r="F24" s="247"/>
      <c r="G24" s="248">
        <v>1752</v>
      </c>
      <c r="H24" s="248">
        <v>1682</v>
      </c>
      <c r="I24" s="249">
        <v>42086</v>
      </c>
      <c r="J24" s="101" t="s">
        <v>17</v>
      </c>
      <c r="K24" s="101">
        <v>3</v>
      </c>
    </row>
    <row r="25" spans="1:12" x14ac:dyDescent="0.35">
      <c r="A25" s="247" t="s">
        <v>494</v>
      </c>
      <c r="B25" s="247" t="s">
        <v>495</v>
      </c>
      <c r="C25" s="247" t="s">
        <v>27</v>
      </c>
      <c r="D25" s="247"/>
      <c r="E25" s="247" t="s">
        <v>12</v>
      </c>
      <c r="F25" s="247"/>
      <c r="G25" s="237">
        <v>500000</v>
      </c>
      <c r="H25" s="237">
        <v>13000</v>
      </c>
      <c r="I25" s="238">
        <v>42044</v>
      </c>
      <c r="J25" s="101" t="s">
        <v>17</v>
      </c>
      <c r="K25" s="101">
        <v>3</v>
      </c>
    </row>
    <row r="26" spans="1:12" x14ac:dyDescent="0.35">
      <c r="A26" s="148" t="s">
        <v>496</v>
      </c>
      <c r="B26" s="148" t="s">
        <v>497</v>
      </c>
      <c r="C26" s="148" t="s">
        <v>27</v>
      </c>
      <c r="D26" s="148"/>
      <c r="E26" s="148" t="s">
        <v>12</v>
      </c>
      <c r="F26" s="148"/>
      <c r="G26" s="237">
        <v>6700</v>
      </c>
      <c r="H26" s="237">
        <v>4500</v>
      </c>
      <c r="I26" s="238">
        <v>42059</v>
      </c>
      <c r="J26" s="101" t="s">
        <v>17</v>
      </c>
      <c r="K26" s="101">
        <v>3</v>
      </c>
    </row>
    <row r="27" spans="1:12" x14ac:dyDescent="0.35">
      <c r="A27" s="247" t="s">
        <v>498</v>
      </c>
      <c r="B27" s="247" t="s">
        <v>499</v>
      </c>
      <c r="C27" s="247" t="s">
        <v>27</v>
      </c>
      <c r="D27" s="247"/>
      <c r="E27" s="247" t="s">
        <v>12</v>
      </c>
      <c r="F27" s="247"/>
      <c r="G27" s="248">
        <v>4447.0200000000004</v>
      </c>
      <c r="H27" s="248">
        <v>4447.0200000000004</v>
      </c>
      <c r="I27" s="249">
        <v>42086</v>
      </c>
      <c r="J27" s="101" t="s">
        <v>17</v>
      </c>
      <c r="K27" s="101">
        <v>3</v>
      </c>
    </row>
    <row r="28" spans="1:12" x14ac:dyDescent="0.35">
      <c r="A28" s="148" t="s">
        <v>500</v>
      </c>
      <c r="B28" s="148" t="s">
        <v>501</v>
      </c>
      <c r="C28" s="148" t="s">
        <v>27</v>
      </c>
      <c r="D28" s="148"/>
      <c r="E28" s="148" t="s">
        <v>12</v>
      </c>
      <c r="F28" s="148"/>
      <c r="G28" s="237">
        <v>2100</v>
      </c>
      <c r="H28" s="237">
        <v>1364.24</v>
      </c>
      <c r="I28" s="238">
        <v>42040</v>
      </c>
      <c r="J28" s="101" t="s">
        <v>17</v>
      </c>
      <c r="K28" s="101">
        <v>3</v>
      </c>
    </row>
    <row r="29" spans="1:12" x14ac:dyDescent="0.35">
      <c r="A29" s="148" t="s">
        <v>502</v>
      </c>
      <c r="B29" s="148" t="s">
        <v>503</v>
      </c>
      <c r="C29" s="148" t="s">
        <v>27</v>
      </c>
      <c r="D29" s="148"/>
      <c r="E29" s="148" t="s">
        <v>12</v>
      </c>
      <c r="F29" s="148"/>
      <c r="G29" s="248">
        <v>1082.8499999999999</v>
      </c>
      <c r="H29" s="248">
        <v>1082.8499999999999</v>
      </c>
      <c r="I29" s="249">
        <v>42086</v>
      </c>
      <c r="J29" s="101" t="s">
        <v>17</v>
      </c>
      <c r="K29" s="101">
        <v>3</v>
      </c>
    </row>
    <row r="30" spans="1:12" s="53" customFormat="1" ht="12" x14ac:dyDescent="0.3">
      <c r="A30" s="162"/>
      <c r="B30" s="163"/>
      <c r="C30" s="163"/>
      <c r="D30" s="163"/>
      <c r="E30" s="102" t="s">
        <v>272</v>
      </c>
      <c r="F30" s="103">
        <v>6</v>
      </c>
      <c r="G30" s="239">
        <f>SUM(G24:G29)</f>
        <v>516081.87</v>
      </c>
      <c r="H30" s="239">
        <f>SUM(H24:H29)</f>
        <v>26076.11</v>
      </c>
      <c r="I30" s="240"/>
      <c r="J30" s="163"/>
      <c r="K30" s="163"/>
    </row>
    <row r="31" spans="1:12" s="47" customFormat="1" x14ac:dyDescent="0.35">
      <c r="A31" s="149"/>
      <c r="B31" s="150"/>
      <c r="C31" s="150"/>
      <c r="D31" s="150"/>
      <c r="E31" s="150"/>
      <c r="F31" s="150"/>
      <c r="G31" s="150"/>
      <c r="H31" s="150"/>
      <c r="I31" s="150"/>
      <c r="J31" s="150"/>
      <c r="K31" s="150"/>
    </row>
    <row r="32" spans="1:12" s="53" customFormat="1" ht="12" x14ac:dyDescent="0.3">
      <c r="A32" s="241"/>
      <c r="B32" s="242"/>
      <c r="C32" s="243" t="s">
        <v>16</v>
      </c>
      <c r="D32" s="244"/>
      <c r="E32" s="245"/>
      <c r="F32" s="246"/>
      <c r="G32" s="246"/>
      <c r="H32" s="246"/>
      <c r="I32" s="246"/>
      <c r="J32" s="246"/>
      <c r="K32" s="246"/>
      <c r="L32" s="49"/>
    </row>
    <row r="33" spans="1:11" s="51" customFormat="1" ht="13" x14ac:dyDescent="0.3">
      <c r="A33" s="247" t="s">
        <v>504</v>
      </c>
      <c r="B33" s="247" t="s">
        <v>505</v>
      </c>
      <c r="C33" s="247" t="s">
        <v>16</v>
      </c>
      <c r="D33" s="247" t="s">
        <v>319</v>
      </c>
      <c r="E33" s="247" t="s">
        <v>28</v>
      </c>
      <c r="F33" s="247"/>
      <c r="G33" s="248">
        <v>1176.1300000000001</v>
      </c>
      <c r="H33" s="248">
        <v>1176.1300000000001</v>
      </c>
      <c r="I33" s="249">
        <v>41645</v>
      </c>
      <c r="J33" s="101" t="s">
        <v>17</v>
      </c>
      <c r="K33" s="253">
        <v>3</v>
      </c>
    </row>
    <row r="34" spans="1:11" s="51" customFormat="1" ht="13" x14ac:dyDescent="0.3">
      <c r="A34" s="247" t="s">
        <v>506</v>
      </c>
      <c r="B34" s="247" t="s">
        <v>507</v>
      </c>
      <c r="C34" s="247" t="s">
        <v>16</v>
      </c>
      <c r="D34" s="247" t="s">
        <v>276</v>
      </c>
      <c r="E34" s="247" t="s">
        <v>37</v>
      </c>
      <c r="F34" s="247"/>
      <c r="G34" s="248">
        <v>3000</v>
      </c>
      <c r="H34" s="248">
        <v>200</v>
      </c>
      <c r="I34" s="249">
        <v>41275</v>
      </c>
      <c r="J34" s="101" t="s">
        <v>17</v>
      </c>
      <c r="K34" s="247">
        <v>3</v>
      </c>
    </row>
    <row r="35" spans="1:11" s="51" customFormat="1" ht="13" x14ac:dyDescent="0.3">
      <c r="A35" s="247" t="s">
        <v>508</v>
      </c>
      <c r="B35" s="247" t="s">
        <v>509</v>
      </c>
      <c r="C35" s="247" t="s">
        <v>16</v>
      </c>
      <c r="D35" s="247" t="s">
        <v>319</v>
      </c>
      <c r="E35" s="247" t="s">
        <v>12</v>
      </c>
      <c r="F35" s="247"/>
      <c r="G35" s="248">
        <v>4785.9399999999996</v>
      </c>
      <c r="H35" s="248">
        <v>4785.9399999999996</v>
      </c>
      <c r="I35" s="249">
        <v>41533</v>
      </c>
      <c r="J35" s="101" t="s">
        <v>17</v>
      </c>
      <c r="K35" s="247">
        <v>3</v>
      </c>
    </row>
    <row r="36" spans="1:11" s="51" customFormat="1" ht="13" x14ac:dyDescent="0.3">
      <c r="A36" s="148" t="s">
        <v>510</v>
      </c>
      <c r="B36" s="148" t="s">
        <v>511</v>
      </c>
      <c r="C36" s="148" t="s">
        <v>16</v>
      </c>
      <c r="D36" s="148" t="s">
        <v>276</v>
      </c>
      <c r="E36" s="148" t="s">
        <v>12</v>
      </c>
      <c r="F36" s="148"/>
      <c r="G36" s="237">
        <v>2958.41</v>
      </c>
      <c r="H36" s="237">
        <v>2895.5</v>
      </c>
      <c r="I36" s="238">
        <v>41570</v>
      </c>
      <c r="J36" s="101" t="s">
        <v>17</v>
      </c>
      <c r="K36" s="148">
        <v>3</v>
      </c>
    </row>
    <row r="37" spans="1:11" s="51" customFormat="1" ht="13" x14ac:dyDescent="0.3">
      <c r="A37" s="148" t="s">
        <v>512</v>
      </c>
      <c r="B37" s="148" t="s">
        <v>513</v>
      </c>
      <c r="C37" s="148" t="s">
        <v>16</v>
      </c>
      <c r="D37" s="148" t="s">
        <v>276</v>
      </c>
      <c r="E37" s="148" t="s">
        <v>12</v>
      </c>
      <c r="F37" s="148"/>
      <c r="G37" s="237">
        <v>3000</v>
      </c>
      <c r="H37" s="237">
        <v>2175.9499999999998</v>
      </c>
      <c r="I37" s="238">
        <v>41838</v>
      </c>
      <c r="J37" s="101" t="s">
        <v>17</v>
      </c>
      <c r="K37" s="247">
        <v>3</v>
      </c>
    </row>
    <row r="38" spans="1:11" s="51" customFormat="1" ht="13" x14ac:dyDescent="0.3">
      <c r="A38" s="247" t="s">
        <v>514</v>
      </c>
      <c r="B38" s="247" t="s">
        <v>515</v>
      </c>
      <c r="C38" s="247" t="s">
        <v>16</v>
      </c>
      <c r="D38" s="247" t="s">
        <v>319</v>
      </c>
      <c r="E38" s="247" t="s">
        <v>12</v>
      </c>
      <c r="F38" s="247"/>
      <c r="G38" s="248">
        <v>1509</v>
      </c>
      <c r="H38" s="248">
        <v>1509</v>
      </c>
      <c r="I38" s="249">
        <v>41661</v>
      </c>
      <c r="J38" s="101" t="s">
        <v>17</v>
      </c>
      <c r="K38" s="253">
        <v>3</v>
      </c>
    </row>
    <row r="39" spans="1:11" s="51" customFormat="1" ht="13" x14ac:dyDescent="0.3">
      <c r="A39" s="247" t="s">
        <v>516</v>
      </c>
      <c r="B39" s="247" t="s">
        <v>517</v>
      </c>
      <c r="C39" s="247" t="s">
        <v>16</v>
      </c>
      <c r="D39" s="247" t="s">
        <v>319</v>
      </c>
      <c r="E39" s="247" t="s">
        <v>12</v>
      </c>
      <c r="F39" s="247"/>
      <c r="G39" s="248">
        <v>556</v>
      </c>
      <c r="H39" s="248">
        <v>556</v>
      </c>
      <c r="I39" s="249">
        <v>41841</v>
      </c>
      <c r="J39" s="101" t="s">
        <v>17</v>
      </c>
      <c r="K39" s="247">
        <v>3</v>
      </c>
    </row>
    <row r="40" spans="1:11" s="51" customFormat="1" ht="13" x14ac:dyDescent="0.3">
      <c r="A40" s="148" t="s">
        <v>518</v>
      </c>
      <c r="B40" s="148" t="s">
        <v>519</v>
      </c>
      <c r="C40" s="148" t="s">
        <v>16</v>
      </c>
      <c r="D40" s="148" t="s">
        <v>276</v>
      </c>
      <c r="E40" s="148" t="s">
        <v>12</v>
      </c>
      <c r="F40" s="148"/>
      <c r="G40" s="237">
        <v>1648.17</v>
      </c>
      <c r="H40" s="237">
        <v>427.86</v>
      </c>
      <c r="I40" s="238">
        <v>41675</v>
      </c>
      <c r="J40" s="101" t="s">
        <v>17</v>
      </c>
      <c r="K40" s="148">
        <v>3</v>
      </c>
    </row>
    <row r="41" spans="1:11" s="51" customFormat="1" ht="13.5" x14ac:dyDescent="0.3">
      <c r="A41" s="148"/>
      <c r="B41" s="148"/>
      <c r="C41" s="148"/>
      <c r="D41" s="148"/>
      <c r="E41" s="99" t="s">
        <v>274</v>
      </c>
      <c r="F41" s="99">
        <v>8</v>
      </c>
      <c r="G41" s="254">
        <f>SUM(G33:G40)</f>
        <v>18633.650000000001</v>
      </c>
      <c r="H41" s="254">
        <f>SUM(H33:H40)</f>
        <v>13726.380000000001</v>
      </c>
      <c r="I41" s="238"/>
      <c r="J41" s="101"/>
      <c r="K41" s="148"/>
    </row>
    <row r="42" spans="1:11" s="51" customFormat="1" ht="13.5" x14ac:dyDescent="0.3">
      <c r="A42" s="148"/>
      <c r="B42" s="148"/>
      <c r="C42" s="148"/>
      <c r="D42" s="148"/>
      <c r="E42" s="99"/>
      <c r="F42" s="99"/>
      <c r="G42" s="254"/>
      <c r="H42" s="254"/>
      <c r="I42" s="238"/>
      <c r="J42" s="101"/>
      <c r="K42" s="148"/>
    </row>
    <row r="43" spans="1:11" s="51" customFormat="1" ht="13" x14ac:dyDescent="0.3">
      <c r="A43" s="247" t="s">
        <v>520</v>
      </c>
      <c r="B43" s="247" t="s">
        <v>521</v>
      </c>
      <c r="C43" s="247" t="s">
        <v>16</v>
      </c>
      <c r="D43" s="247" t="s">
        <v>33</v>
      </c>
      <c r="E43" s="247" t="s">
        <v>34</v>
      </c>
      <c r="F43" s="247"/>
      <c r="G43" s="248">
        <v>2022.86</v>
      </c>
      <c r="H43" s="248">
        <v>900</v>
      </c>
      <c r="I43" s="249">
        <v>41706</v>
      </c>
      <c r="J43" s="101" t="s">
        <v>17</v>
      </c>
      <c r="K43" s="148">
        <v>3</v>
      </c>
    </row>
    <row r="44" spans="1:11" s="51" customFormat="1" ht="13" x14ac:dyDescent="0.3">
      <c r="A44" s="247" t="s">
        <v>522</v>
      </c>
      <c r="B44" s="247" t="s">
        <v>523</v>
      </c>
      <c r="C44" s="247" t="s">
        <v>16</v>
      </c>
      <c r="D44" s="247" t="s">
        <v>33</v>
      </c>
      <c r="E44" s="247" t="s">
        <v>34</v>
      </c>
      <c r="F44" s="247"/>
      <c r="G44" s="248">
        <v>310.58</v>
      </c>
      <c r="H44" s="248">
        <v>221.11</v>
      </c>
      <c r="I44" s="249">
        <v>42017</v>
      </c>
      <c r="J44" s="101" t="s">
        <v>17</v>
      </c>
      <c r="K44" s="148">
        <v>3</v>
      </c>
    </row>
    <row r="45" spans="1:11" s="51" customFormat="1" ht="13" x14ac:dyDescent="0.3">
      <c r="A45" s="247" t="s">
        <v>524</v>
      </c>
      <c r="B45" s="247" t="s">
        <v>525</v>
      </c>
      <c r="C45" s="247" t="s">
        <v>16</v>
      </c>
      <c r="D45" s="247" t="s">
        <v>33</v>
      </c>
      <c r="E45" s="247" t="s">
        <v>34</v>
      </c>
      <c r="F45" s="247"/>
      <c r="G45" s="248">
        <v>349.41</v>
      </c>
      <c r="H45" s="248">
        <v>150</v>
      </c>
      <c r="I45" s="249">
        <v>41609</v>
      </c>
      <c r="J45" s="101" t="s">
        <v>17</v>
      </c>
      <c r="K45" s="247">
        <v>3</v>
      </c>
    </row>
    <row r="46" spans="1:11" s="51" customFormat="1" ht="13" x14ac:dyDescent="0.3">
      <c r="A46" s="247" t="s">
        <v>526</v>
      </c>
      <c r="B46" s="247" t="s">
        <v>527</v>
      </c>
      <c r="C46" s="247" t="s">
        <v>16</v>
      </c>
      <c r="D46" s="247" t="s">
        <v>33</v>
      </c>
      <c r="E46" s="247" t="s">
        <v>34</v>
      </c>
      <c r="F46" s="247"/>
      <c r="G46" s="248">
        <v>917.5</v>
      </c>
      <c r="H46" s="248">
        <v>131.94999999999999</v>
      </c>
      <c r="I46" s="249">
        <v>40968</v>
      </c>
      <c r="J46" s="101" t="s">
        <v>17</v>
      </c>
      <c r="K46" s="247">
        <v>3</v>
      </c>
    </row>
    <row r="47" spans="1:11" s="51" customFormat="1" ht="13" x14ac:dyDescent="0.3">
      <c r="A47" s="247" t="s">
        <v>528</v>
      </c>
      <c r="B47" s="247" t="s">
        <v>529</v>
      </c>
      <c r="C47" s="247" t="s">
        <v>16</v>
      </c>
      <c r="D47" s="247" t="s">
        <v>33</v>
      </c>
      <c r="E47" s="247" t="s">
        <v>34</v>
      </c>
      <c r="F47" s="247"/>
      <c r="G47" s="248">
        <v>924.93</v>
      </c>
      <c r="H47" s="248">
        <v>100</v>
      </c>
      <c r="I47" s="249">
        <v>41570</v>
      </c>
      <c r="J47" s="101" t="s">
        <v>17</v>
      </c>
      <c r="K47" s="247">
        <v>3</v>
      </c>
    </row>
    <row r="48" spans="1:11" s="51" customFormat="1" ht="13" x14ac:dyDescent="0.3">
      <c r="A48" s="247" t="s">
        <v>530</v>
      </c>
      <c r="B48" s="247" t="s">
        <v>531</v>
      </c>
      <c r="C48" s="247" t="s">
        <v>16</v>
      </c>
      <c r="D48" s="247" t="s">
        <v>33</v>
      </c>
      <c r="E48" s="247" t="s">
        <v>532</v>
      </c>
      <c r="F48" s="247"/>
      <c r="G48" s="248">
        <v>250000</v>
      </c>
      <c r="H48" s="248">
        <v>80000</v>
      </c>
      <c r="I48" s="249">
        <v>41494</v>
      </c>
      <c r="J48" s="101" t="s">
        <v>17</v>
      </c>
      <c r="K48" s="247">
        <v>3</v>
      </c>
    </row>
    <row r="49" spans="1:12" s="51" customFormat="1" ht="13" x14ac:dyDescent="0.3">
      <c r="A49" s="148" t="s">
        <v>533</v>
      </c>
      <c r="B49" s="148" t="s">
        <v>534</v>
      </c>
      <c r="C49" s="148" t="s">
        <v>16</v>
      </c>
      <c r="D49" s="148" t="s">
        <v>33</v>
      </c>
      <c r="E49" s="148" t="s">
        <v>535</v>
      </c>
      <c r="F49" s="148"/>
      <c r="G49" s="237">
        <v>2500</v>
      </c>
      <c r="H49" s="237">
        <v>750</v>
      </c>
      <c r="I49" s="238">
        <v>41584</v>
      </c>
      <c r="J49" s="101" t="s">
        <v>17</v>
      </c>
      <c r="K49" s="247">
        <v>3</v>
      </c>
    </row>
    <row r="50" spans="1:12" s="51" customFormat="1" ht="13.5" x14ac:dyDescent="0.3">
      <c r="A50" s="148"/>
      <c r="B50" s="148"/>
      <c r="C50" s="148"/>
      <c r="D50" s="148"/>
      <c r="E50" s="99" t="s">
        <v>274</v>
      </c>
      <c r="F50" s="99">
        <v>7</v>
      </c>
      <c r="G50" s="254">
        <f>SUM(G43:G49)</f>
        <v>257025.28</v>
      </c>
      <c r="H50" s="254">
        <f>SUM(H43:H49)</f>
        <v>82253.06</v>
      </c>
      <c r="I50" s="238"/>
      <c r="J50" s="101"/>
      <c r="K50" s="148"/>
    </row>
    <row r="51" spans="1:12" s="53" customFormat="1" ht="12" x14ac:dyDescent="0.3">
      <c r="A51" s="162"/>
      <c r="B51" s="163"/>
      <c r="C51" s="163"/>
      <c r="D51" s="163"/>
      <c r="E51" s="102" t="s">
        <v>272</v>
      </c>
      <c r="F51" s="103">
        <f>SUM(F41:F50)</f>
        <v>15</v>
      </c>
      <c r="G51" s="239">
        <f>SUM(G50,G41)</f>
        <v>275658.93</v>
      </c>
      <c r="H51" s="239">
        <f>SUM(H50,H41)</f>
        <v>95979.44</v>
      </c>
      <c r="I51" s="240"/>
      <c r="J51" s="163"/>
      <c r="K51" s="163"/>
    </row>
    <row r="52" spans="1:12" s="47" customFormat="1" x14ac:dyDescent="0.35">
      <c r="A52" s="149"/>
      <c r="B52" s="150"/>
      <c r="C52" s="150"/>
      <c r="D52" s="150"/>
      <c r="E52" s="150"/>
      <c r="F52" s="150"/>
      <c r="G52" s="150"/>
      <c r="H52" s="150"/>
      <c r="I52" s="150"/>
      <c r="J52" s="150"/>
      <c r="K52" s="150"/>
    </row>
    <row r="53" spans="1:12" s="53" customFormat="1" ht="12" x14ac:dyDescent="0.3">
      <c r="A53" s="241"/>
      <c r="B53" s="242"/>
      <c r="C53" s="243" t="s">
        <v>11</v>
      </c>
      <c r="D53" s="244"/>
      <c r="E53" s="245"/>
      <c r="F53" s="246"/>
      <c r="G53" s="246"/>
      <c r="H53" s="246"/>
      <c r="I53" s="246"/>
      <c r="J53" s="246"/>
      <c r="K53" s="246"/>
      <c r="L53" s="49"/>
    </row>
    <row r="54" spans="1:12" s="51" customFormat="1" ht="13" x14ac:dyDescent="0.3">
      <c r="A54" s="247" t="s">
        <v>536</v>
      </c>
      <c r="B54" s="247" t="s">
        <v>537</v>
      </c>
      <c r="C54" s="247" t="s">
        <v>11</v>
      </c>
      <c r="D54" s="247" t="s">
        <v>24</v>
      </c>
      <c r="E54" s="247" t="s">
        <v>21</v>
      </c>
      <c r="F54" s="247"/>
      <c r="G54" s="248">
        <v>5090.43</v>
      </c>
      <c r="H54" s="248">
        <v>4167.83</v>
      </c>
      <c r="I54" s="249">
        <v>42011</v>
      </c>
      <c r="J54" s="247" t="s">
        <v>13</v>
      </c>
      <c r="K54" s="247">
        <v>3</v>
      </c>
    </row>
    <row r="55" spans="1:12" s="51" customFormat="1" ht="13" x14ac:dyDescent="0.3">
      <c r="A55" s="148" t="s">
        <v>538</v>
      </c>
      <c r="B55" s="148" t="s">
        <v>539</v>
      </c>
      <c r="C55" s="148" t="s">
        <v>11</v>
      </c>
      <c r="D55" s="148" t="s">
        <v>24</v>
      </c>
      <c r="E55" s="148" t="s">
        <v>21</v>
      </c>
      <c r="F55" s="148"/>
      <c r="G55" s="237">
        <v>895.82</v>
      </c>
      <c r="H55" s="237">
        <v>500</v>
      </c>
      <c r="I55" s="238">
        <v>42059</v>
      </c>
      <c r="J55" s="247" t="s">
        <v>13</v>
      </c>
      <c r="K55" s="253">
        <v>3</v>
      </c>
    </row>
    <row r="56" spans="1:12" s="51" customFormat="1" ht="13" x14ac:dyDescent="0.3">
      <c r="A56" s="247" t="s">
        <v>540</v>
      </c>
      <c r="B56" s="247" t="s">
        <v>541</v>
      </c>
      <c r="C56" s="247" t="s">
        <v>11</v>
      </c>
      <c r="D56" s="247" t="s">
        <v>24</v>
      </c>
      <c r="E56" s="247" t="s">
        <v>21</v>
      </c>
      <c r="F56" s="247"/>
      <c r="G56" s="248">
        <v>644.86</v>
      </c>
      <c r="H56" s="248">
        <v>500</v>
      </c>
      <c r="I56" s="249">
        <v>42069</v>
      </c>
      <c r="J56" s="247" t="s">
        <v>13</v>
      </c>
      <c r="K56" s="247">
        <v>3</v>
      </c>
    </row>
    <row r="57" spans="1:12" s="51" customFormat="1" ht="13" x14ac:dyDescent="0.3">
      <c r="A57" s="247" t="s">
        <v>542</v>
      </c>
      <c r="B57" s="247" t="s">
        <v>543</v>
      </c>
      <c r="C57" s="247" t="s">
        <v>11</v>
      </c>
      <c r="D57" s="247" t="s">
        <v>24</v>
      </c>
      <c r="E57" s="247" t="s">
        <v>21</v>
      </c>
      <c r="F57" s="247"/>
      <c r="G57" s="248">
        <v>666.72</v>
      </c>
      <c r="H57" s="248">
        <v>500</v>
      </c>
      <c r="I57" s="249">
        <v>42079</v>
      </c>
      <c r="J57" s="148" t="s">
        <v>13</v>
      </c>
      <c r="K57" s="148">
        <v>3</v>
      </c>
    </row>
    <row r="58" spans="1:12" s="51" customFormat="1" ht="13" x14ac:dyDescent="0.3">
      <c r="A58" s="247" t="s">
        <v>544</v>
      </c>
      <c r="B58" s="247" t="s">
        <v>545</v>
      </c>
      <c r="C58" s="247" t="s">
        <v>11</v>
      </c>
      <c r="D58" s="247" t="s">
        <v>24</v>
      </c>
      <c r="E58" s="247" t="s">
        <v>21</v>
      </c>
      <c r="F58" s="247"/>
      <c r="G58" s="248">
        <v>288.33999999999997</v>
      </c>
      <c r="H58" s="248">
        <v>288.33999999999997</v>
      </c>
      <c r="I58" s="249">
        <v>42076</v>
      </c>
      <c r="J58" s="247" t="s">
        <v>13</v>
      </c>
      <c r="K58" s="253">
        <v>3</v>
      </c>
    </row>
    <row r="59" spans="1:12" s="51" customFormat="1" ht="13" x14ac:dyDescent="0.3">
      <c r="A59" s="247" t="s">
        <v>546</v>
      </c>
      <c r="B59" s="247" t="s">
        <v>547</v>
      </c>
      <c r="C59" s="247" t="s">
        <v>11</v>
      </c>
      <c r="D59" s="247" t="s">
        <v>24</v>
      </c>
      <c r="E59" s="247" t="s">
        <v>21</v>
      </c>
      <c r="F59" s="247"/>
      <c r="G59" s="248">
        <v>376.46</v>
      </c>
      <c r="H59" s="248">
        <v>260</v>
      </c>
      <c r="I59" s="249">
        <v>42076</v>
      </c>
      <c r="J59" s="247" t="s">
        <v>13</v>
      </c>
      <c r="K59" s="247">
        <v>3</v>
      </c>
    </row>
    <row r="60" spans="1:12" s="51" customFormat="1" ht="13" x14ac:dyDescent="0.3">
      <c r="A60" s="247" t="s">
        <v>548</v>
      </c>
      <c r="B60" s="247" t="s">
        <v>549</v>
      </c>
      <c r="C60" s="247" t="s">
        <v>11</v>
      </c>
      <c r="D60" s="247" t="s">
        <v>24</v>
      </c>
      <c r="E60" s="247" t="s">
        <v>21</v>
      </c>
      <c r="F60" s="247"/>
      <c r="G60" s="248">
        <v>400</v>
      </c>
      <c r="H60" s="248">
        <v>250</v>
      </c>
      <c r="I60" s="249">
        <v>42080</v>
      </c>
      <c r="J60" s="247" t="s">
        <v>13</v>
      </c>
      <c r="K60" s="253">
        <v>3</v>
      </c>
    </row>
    <row r="61" spans="1:12" s="51" customFormat="1" ht="13" x14ac:dyDescent="0.3">
      <c r="A61" s="247" t="s">
        <v>550</v>
      </c>
      <c r="B61" s="247" t="s">
        <v>551</v>
      </c>
      <c r="C61" s="247" t="s">
        <v>11</v>
      </c>
      <c r="D61" s="247" t="s">
        <v>24</v>
      </c>
      <c r="E61" s="247" t="s">
        <v>21</v>
      </c>
      <c r="F61" s="247"/>
      <c r="G61" s="248">
        <v>182.3</v>
      </c>
      <c r="H61" s="248">
        <v>182.3</v>
      </c>
      <c r="I61" s="249">
        <v>42011</v>
      </c>
      <c r="J61" s="247" t="s">
        <v>13</v>
      </c>
      <c r="K61" s="247">
        <v>3</v>
      </c>
    </row>
    <row r="62" spans="1:12" s="51" customFormat="1" ht="13" x14ac:dyDescent="0.3">
      <c r="A62" s="247" t="s">
        <v>552</v>
      </c>
      <c r="B62" s="247" t="s">
        <v>553</v>
      </c>
      <c r="C62" s="148" t="s">
        <v>11</v>
      </c>
      <c r="D62" s="148" t="s">
        <v>24</v>
      </c>
      <c r="E62" s="247" t="s">
        <v>554</v>
      </c>
      <c r="F62" s="247"/>
      <c r="G62" s="248">
        <v>1009.49</v>
      </c>
      <c r="H62" s="248">
        <v>1009.49</v>
      </c>
      <c r="I62" s="249">
        <v>42069</v>
      </c>
      <c r="J62" s="247" t="s">
        <v>13</v>
      </c>
      <c r="K62" s="247">
        <v>3</v>
      </c>
    </row>
    <row r="63" spans="1:12" s="51" customFormat="1" ht="13" x14ac:dyDescent="0.3">
      <c r="A63" s="148" t="s">
        <v>555</v>
      </c>
      <c r="B63" s="148" t="s">
        <v>556</v>
      </c>
      <c r="C63" s="148" t="s">
        <v>11</v>
      </c>
      <c r="D63" s="148" t="s">
        <v>24</v>
      </c>
      <c r="E63" s="148" t="s">
        <v>99</v>
      </c>
      <c r="F63" s="148"/>
      <c r="G63" s="237">
        <v>653.94000000000005</v>
      </c>
      <c r="H63" s="237">
        <v>582.62</v>
      </c>
      <c r="I63" s="238">
        <v>42044</v>
      </c>
      <c r="J63" s="247" t="s">
        <v>13</v>
      </c>
      <c r="K63" s="247">
        <v>3</v>
      </c>
    </row>
    <row r="64" spans="1:12" s="51" customFormat="1" ht="13" x14ac:dyDescent="0.3">
      <c r="A64" s="148" t="s">
        <v>557</v>
      </c>
      <c r="B64" s="148" t="s">
        <v>558</v>
      </c>
      <c r="C64" s="148" t="s">
        <v>11</v>
      </c>
      <c r="D64" s="148" t="s">
        <v>24</v>
      </c>
      <c r="E64" s="148" t="s">
        <v>99</v>
      </c>
      <c r="F64" s="148"/>
      <c r="G64" s="237">
        <v>1234.32</v>
      </c>
      <c r="H64" s="237">
        <v>471.85</v>
      </c>
      <c r="I64" s="238">
        <v>42059</v>
      </c>
      <c r="J64" s="247" t="s">
        <v>13</v>
      </c>
      <c r="K64" s="247">
        <v>3</v>
      </c>
    </row>
    <row r="65" spans="1:11" s="51" customFormat="1" ht="13" x14ac:dyDescent="0.3">
      <c r="A65" s="247" t="s">
        <v>559</v>
      </c>
      <c r="B65" s="247" t="s">
        <v>560</v>
      </c>
      <c r="C65" s="247" t="s">
        <v>11</v>
      </c>
      <c r="D65" s="247" t="s">
        <v>24</v>
      </c>
      <c r="E65" s="247" t="s">
        <v>99</v>
      </c>
      <c r="F65" s="247"/>
      <c r="G65" s="248">
        <v>150</v>
      </c>
      <c r="H65" s="248">
        <v>150</v>
      </c>
      <c r="I65" s="249">
        <v>42020</v>
      </c>
      <c r="J65" s="247" t="s">
        <v>13</v>
      </c>
      <c r="K65" s="253">
        <v>3</v>
      </c>
    </row>
    <row r="66" spans="1:11" s="51" customFormat="1" ht="13" x14ac:dyDescent="0.3">
      <c r="A66" s="247" t="s">
        <v>561</v>
      </c>
      <c r="B66" s="247" t="s">
        <v>562</v>
      </c>
      <c r="C66" s="247" t="s">
        <v>11</v>
      </c>
      <c r="D66" s="247" t="s">
        <v>24</v>
      </c>
      <c r="E66" s="247" t="s">
        <v>12</v>
      </c>
      <c r="F66" s="247"/>
      <c r="G66" s="248">
        <v>1712.15</v>
      </c>
      <c r="H66" s="248">
        <v>1488.5</v>
      </c>
      <c r="I66" s="249">
        <v>42011</v>
      </c>
      <c r="J66" s="148" t="s">
        <v>13</v>
      </c>
      <c r="K66" s="148">
        <v>3</v>
      </c>
    </row>
    <row r="67" spans="1:11" s="51" customFormat="1" ht="13" x14ac:dyDescent="0.3">
      <c r="A67" s="148" t="s">
        <v>563</v>
      </c>
      <c r="B67" s="148" t="s">
        <v>564</v>
      </c>
      <c r="C67" s="148" t="s">
        <v>11</v>
      </c>
      <c r="D67" s="148" t="s">
        <v>24</v>
      </c>
      <c r="E67" s="148" t="s">
        <v>278</v>
      </c>
      <c r="F67" s="148"/>
      <c r="G67" s="237">
        <v>2500</v>
      </c>
      <c r="H67" s="237">
        <v>2500</v>
      </c>
      <c r="I67" s="238">
        <v>42044</v>
      </c>
      <c r="J67" s="148" t="s">
        <v>13</v>
      </c>
      <c r="K67" s="148">
        <v>3</v>
      </c>
    </row>
    <row r="68" spans="1:11" s="51" customFormat="1" ht="13" x14ac:dyDescent="0.3">
      <c r="A68" s="148" t="s">
        <v>565</v>
      </c>
      <c r="B68" s="148" t="s">
        <v>566</v>
      </c>
      <c r="C68" s="148" t="s">
        <v>11</v>
      </c>
      <c r="D68" s="148" t="s">
        <v>24</v>
      </c>
      <c r="E68" s="148" t="s">
        <v>180</v>
      </c>
      <c r="F68" s="148"/>
      <c r="G68" s="237">
        <v>174</v>
      </c>
      <c r="H68" s="237">
        <v>174</v>
      </c>
      <c r="I68" s="238">
        <v>42059</v>
      </c>
      <c r="J68" s="148" t="s">
        <v>13</v>
      </c>
      <c r="K68" s="148">
        <v>3</v>
      </c>
    </row>
    <row r="69" spans="1:11" s="51" customFormat="1" ht="13" x14ac:dyDescent="0.3">
      <c r="A69" s="148" t="s">
        <v>567</v>
      </c>
      <c r="B69" s="148" t="s">
        <v>568</v>
      </c>
      <c r="C69" s="148" t="s">
        <v>11</v>
      </c>
      <c r="D69" s="148" t="s">
        <v>24</v>
      </c>
      <c r="E69" s="148" t="s">
        <v>281</v>
      </c>
      <c r="F69" s="148"/>
      <c r="G69" s="237">
        <v>841.87</v>
      </c>
      <c r="H69" s="237">
        <v>500</v>
      </c>
      <c r="I69" s="238">
        <v>42040</v>
      </c>
      <c r="J69" s="148" t="s">
        <v>13</v>
      </c>
      <c r="K69" s="148">
        <v>3</v>
      </c>
    </row>
    <row r="70" spans="1:11" s="51" customFormat="1" ht="13" x14ac:dyDescent="0.3">
      <c r="A70" s="247" t="s">
        <v>569</v>
      </c>
      <c r="B70" s="247" t="s">
        <v>570</v>
      </c>
      <c r="C70" s="247" t="s">
        <v>11</v>
      </c>
      <c r="D70" s="247" t="s">
        <v>24</v>
      </c>
      <c r="E70" s="148" t="s">
        <v>281</v>
      </c>
      <c r="F70" s="247"/>
      <c r="G70" s="248">
        <v>2500</v>
      </c>
      <c r="H70" s="248">
        <v>500</v>
      </c>
      <c r="I70" s="249">
        <v>42088</v>
      </c>
      <c r="J70" s="247" t="s">
        <v>13</v>
      </c>
      <c r="K70" s="247">
        <v>3</v>
      </c>
    </row>
    <row r="71" spans="1:11" s="255" customFormat="1" ht="13" x14ac:dyDescent="0.3">
      <c r="A71" s="148" t="s">
        <v>571</v>
      </c>
      <c r="B71" s="148" t="s">
        <v>572</v>
      </c>
      <c r="C71" s="148" t="s">
        <v>11</v>
      </c>
      <c r="D71" s="148" t="s">
        <v>24</v>
      </c>
      <c r="E71" s="148" t="s">
        <v>396</v>
      </c>
      <c r="F71" s="148"/>
      <c r="G71" s="237">
        <v>5000</v>
      </c>
      <c r="H71" s="237">
        <v>500</v>
      </c>
      <c r="I71" s="238">
        <v>42054</v>
      </c>
      <c r="J71" s="247" t="s">
        <v>13</v>
      </c>
      <c r="K71" s="247">
        <v>3</v>
      </c>
    </row>
    <row r="72" spans="1:11" s="51" customFormat="1" ht="13" x14ac:dyDescent="0.3">
      <c r="A72" s="247" t="s">
        <v>573</v>
      </c>
      <c r="B72" s="247" t="s">
        <v>574</v>
      </c>
      <c r="C72" s="247" t="s">
        <v>11</v>
      </c>
      <c r="D72" s="247" t="s">
        <v>24</v>
      </c>
      <c r="E72" s="148" t="s">
        <v>396</v>
      </c>
      <c r="F72" s="247"/>
      <c r="G72" s="248">
        <v>403.5</v>
      </c>
      <c r="H72" s="248">
        <v>200</v>
      </c>
      <c r="I72" s="249">
        <v>42065</v>
      </c>
      <c r="J72" s="247" t="s">
        <v>13</v>
      </c>
      <c r="K72" s="247">
        <v>3</v>
      </c>
    </row>
    <row r="73" spans="1:11" s="51" customFormat="1" ht="13" x14ac:dyDescent="0.3">
      <c r="A73" s="247" t="s">
        <v>575</v>
      </c>
      <c r="B73" s="247" t="s">
        <v>576</v>
      </c>
      <c r="C73" s="247" t="s">
        <v>11</v>
      </c>
      <c r="D73" s="247" t="s">
        <v>24</v>
      </c>
      <c r="E73" s="148" t="s">
        <v>396</v>
      </c>
      <c r="F73" s="247"/>
      <c r="G73" s="248">
        <v>1430</v>
      </c>
      <c r="H73" s="248">
        <v>159.94999999999999</v>
      </c>
      <c r="I73" s="249">
        <v>42069</v>
      </c>
      <c r="J73" s="247" t="s">
        <v>13</v>
      </c>
      <c r="K73" s="247">
        <v>3</v>
      </c>
    </row>
    <row r="74" spans="1:11" s="51" customFormat="1" ht="13.5" x14ac:dyDescent="0.3">
      <c r="A74" s="148"/>
      <c r="B74" s="148"/>
      <c r="C74" s="148"/>
      <c r="D74" s="148"/>
      <c r="E74" s="99" t="s">
        <v>274</v>
      </c>
      <c r="F74" s="99">
        <v>20</v>
      </c>
      <c r="G74" s="254">
        <f>SUM(G54:G73)</f>
        <v>26154.2</v>
      </c>
      <c r="H74" s="254">
        <f>SUM(H54:H73)</f>
        <v>14884.880000000001</v>
      </c>
      <c r="I74" s="238"/>
      <c r="J74" s="101"/>
      <c r="K74" s="148"/>
    </row>
    <row r="75" spans="1:11" s="51" customFormat="1" ht="13" x14ac:dyDescent="0.3">
      <c r="A75" s="247"/>
      <c r="B75" s="247"/>
      <c r="C75" s="148"/>
      <c r="D75" s="148"/>
      <c r="E75" s="247"/>
      <c r="F75" s="247"/>
      <c r="G75" s="248"/>
      <c r="H75" s="248"/>
      <c r="I75" s="249"/>
      <c r="J75" s="247"/>
      <c r="K75" s="247"/>
    </row>
    <row r="76" spans="1:11" s="51" customFormat="1" ht="13" x14ac:dyDescent="0.3">
      <c r="A76" s="247" t="s">
        <v>577</v>
      </c>
      <c r="B76" s="247" t="s">
        <v>578</v>
      </c>
      <c r="C76" s="247" t="s">
        <v>11</v>
      </c>
      <c r="D76" s="247" t="s">
        <v>579</v>
      </c>
      <c r="E76" s="247" t="s">
        <v>12</v>
      </c>
      <c r="F76" s="247"/>
      <c r="G76" s="248">
        <v>6500</v>
      </c>
      <c r="H76" s="248">
        <v>6500</v>
      </c>
      <c r="I76" s="249">
        <v>42012</v>
      </c>
      <c r="J76" s="247" t="s">
        <v>13</v>
      </c>
      <c r="K76" s="247">
        <v>3</v>
      </c>
    </row>
    <row r="77" spans="1:11" s="51" customFormat="1" ht="13" x14ac:dyDescent="0.3">
      <c r="A77" s="247" t="s">
        <v>580</v>
      </c>
      <c r="B77" s="247" t="s">
        <v>581</v>
      </c>
      <c r="C77" s="247" t="s">
        <v>11</v>
      </c>
      <c r="D77" s="247" t="s">
        <v>579</v>
      </c>
      <c r="E77" s="247" t="s">
        <v>12</v>
      </c>
      <c r="F77" s="247"/>
      <c r="G77" s="248">
        <v>24000</v>
      </c>
      <c r="H77" s="248">
        <v>6250</v>
      </c>
      <c r="I77" s="249">
        <v>42012</v>
      </c>
      <c r="J77" s="148" t="s">
        <v>13</v>
      </c>
      <c r="K77" s="148">
        <v>3</v>
      </c>
    </row>
    <row r="78" spans="1:11" s="51" customFormat="1" ht="13.5" x14ac:dyDescent="0.3">
      <c r="A78" s="148"/>
      <c r="B78" s="148"/>
      <c r="C78" s="148"/>
      <c r="D78" s="148"/>
      <c r="E78" s="99" t="s">
        <v>274</v>
      </c>
      <c r="F78" s="99">
        <v>2</v>
      </c>
      <c r="G78" s="254">
        <f>SUM(G76:G77)</f>
        <v>30500</v>
      </c>
      <c r="H78" s="254">
        <f>SUM(H76:H77)</f>
        <v>12750</v>
      </c>
      <c r="I78" s="238"/>
      <c r="J78" s="101"/>
      <c r="K78" s="148"/>
    </row>
    <row r="79" spans="1:11" s="51" customFormat="1" ht="13" x14ac:dyDescent="0.3">
      <c r="A79" s="247"/>
      <c r="B79" s="247"/>
      <c r="C79" s="247"/>
      <c r="D79" s="247"/>
      <c r="E79" s="247"/>
      <c r="F79" s="247"/>
      <c r="G79" s="248"/>
      <c r="H79" s="248"/>
      <c r="I79" s="249"/>
      <c r="J79" s="148"/>
      <c r="K79" s="148"/>
    </row>
    <row r="80" spans="1:11" s="51" customFormat="1" ht="13" x14ac:dyDescent="0.3">
      <c r="A80" s="247" t="s">
        <v>582</v>
      </c>
      <c r="B80" s="247" t="s">
        <v>583</v>
      </c>
      <c r="C80" s="247" t="s">
        <v>11</v>
      </c>
      <c r="D80" s="247" t="s">
        <v>20</v>
      </c>
      <c r="E80" s="247" t="s">
        <v>406</v>
      </c>
      <c r="F80" s="247"/>
      <c r="G80" s="248">
        <v>60</v>
      </c>
      <c r="H80" s="248">
        <v>60</v>
      </c>
      <c r="I80" s="249">
        <v>42069</v>
      </c>
      <c r="J80" s="148" t="s">
        <v>13</v>
      </c>
      <c r="K80" s="148">
        <v>3</v>
      </c>
    </row>
    <row r="81" spans="1:11" s="255" customFormat="1" ht="13" x14ac:dyDescent="0.3">
      <c r="A81" s="247" t="s">
        <v>584</v>
      </c>
      <c r="B81" s="247" t="s">
        <v>585</v>
      </c>
      <c r="C81" s="247" t="s">
        <v>11</v>
      </c>
      <c r="D81" s="247" t="s">
        <v>20</v>
      </c>
      <c r="E81" s="247" t="s">
        <v>21</v>
      </c>
      <c r="F81" s="247"/>
      <c r="G81" s="248">
        <v>688.51</v>
      </c>
      <c r="H81" s="248">
        <v>500</v>
      </c>
      <c r="I81" s="249">
        <v>42069</v>
      </c>
      <c r="J81" s="247" t="s">
        <v>13</v>
      </c>
      <c r="K81" s="253">
        <v>3</v>
      </c>
    </row>
    <row r="82" spans="1:11" s="255" customFormat="1" ht="13" x14ac:dyDescent="0.3">
      <c r="A82" s="247" t="s">
        <v>586</v>
      </c>
      <c r="B82" s="247" t="s">
        <v>587</v>
      </c>
      <c r="C82" s="247" t="s">
        <v>11</v>
      </c>
      <c r="D82" s="247" t="s">
        <v>20</v>
      </c>
      <c r="E82" s="247" t="s">
        <v>21</v>
      </c>
      <c r="F82" s="247"/>
      <c r="G82" s="248">
        <v>382.6</v>
      </c>
      <c r="H82" s="248">
        <v>382.6</v>
      </c>
      <c r="I82" s="249">
        <v>42020</v>
      </c>
      <c r="J82" s="247" t="s">
        <v>13</v>
      </c>
      <c r="K82" s="253">
        <v>3</v>
      </c>
    </row>
    <row r="83" spans="1:11" s="255" customFormat="1" ht="13" x14ac:dyDescent="0.3">
      <c r="A83" s="247" t="s">
        <v>588</v>
      </c>
      <c r="B83" s="247" t="s">
        <v>589</v>
      </c>
      <c r="C83" s="247" t="s">
        <v>11</v>
      </c>
      <c r="D83" s="247" t="s">
        <v>20</v>
      </c>
      <c r="E83" s="247" t="s">
        <v>21</v>
      </c>
      <c r="F83" s="247"/>
      <c r="G83" s="248">
        <v>450.4</v>
      </c>
      <c r="H83" s="248">
        <v>250</v>
      </c>
      <c r="I83" s="249">
        <v>42016</v>
      </c>
      <c r="J83" s="247" t="s">
        <v>13</v>
      </c>
      <c r="K83" s="253">
        <v>3</v>
      </c>
    </row>
    <row r="84" spans="1:11" s="255" customFormat="1" ht="13" x14ac:dyDescent="0.3">
      <c r="A84" s="247" t="s">
        <v>590</v>
      </c>
      <c r="B84" s="247" t="s">
        <v>591</v>
      </c>
      <c r="C84" s="247" t="s">
        <v>11</v>
      </c>
      <c r="D84" s="247" t="s">
        <v>20</v>
      </c>
      <c r="E84" s="247" t="s">
        <v>99</v>
      </c>
      <c r="F84" s="247"/>
      <c r="G84" s="248">
        <v>7548.02</v>
      </c>
      <c r="H84" s="248">
        <v>6500</v>
      </c>
      <c r="I84" s="249">
        <v>42011</v>
      </c>
      <c r="J84" s="148" t="s">
        <v>13</v>
      </c>
      <c r="K84" s="148">
        <v>3</v>
      </c>
    </row>
    <row r="85" spans="1:11" s="255" customFormat="1" ht="13" x14ac:dyDescent="0.3">
      <c r="A85" s="247" t="s">
        <v>592</v>
      </c>
      <c r="B85" s="247" t="s">
        <v>593</v>
      </c>
      <c r="C85" s="247" t="s">
        <v>11</v>
      </c>
      <c r="D85" s="247" t="s">
        <v>20</v>
      </c>
      <c r="E85" s="247" t="s">
        <v>80</v>
      </c>
      <c r="F85" s="247"/>
      <c r="G85" s="248">
        <v>20811.78</v>
      </c>
      <c r="H85" s="248">
        <v>15379.24</v>
      </c>
      <c r="I85" s="249">
        <v>42076</v>
      </c>
      <c r="J85" s="247" t="s">
        <v>13</v>
      </c>
      <c r="K85" s="253">
        <v>3</v>
      </c>
    </row>
    <row r="86" spans="1:11" s="255" customFormat="1" ht="13" x14ac:dyDescent="0.3">
      <c r="A86" s="247" t="s">
        <v>594</v>
      </c>
      <c r="B86" s="247" t="s">
        <v>595</v>
      </c>
      <c r="C86" s="247" t="s">
        <v>11</v>
      </c>
      <c r="D86" s="247" t="s">
        <v>20</v>
      </c>
      <c r="E86" s="247" t="s">
        <v>80</v>
      </c>
      <c r="F86" s="247"/>
      <c r="G86" s="248">
        <v>2794.24</v>
      </c>
      <c r="H86" s="248">
        <v>1842.58</v>
      </c>
      <c r="I86" s="249">
        <v>42032</v>
      </c>
      <c r="J86" s="148" t="s">
        <v>13</v>
      </c>
      <c r="K86" s="148">
        <v>3</v>
      </c>
    </row>
    <row r="87" spans="1:11" s="255" customFormat="1" ht="13" x14ac:dyDescent="0.3">
      <c r="A87" s="247" t="s">
        <v>596</v>
      </c>
      <c r="B87" s="247" t="s">
        <v>597</v>
      </c>
      <c r="C87" s="247" t="s">
        <v>11</v>
      </c>
      <c r="D87" s="247" t="s">
        <v>20</v>
      </c>
      <c r="E87" s="247" t="s">
        <v>80</v>
      </c>
      <c r="F87" s="247"/>
      <c r="G87" s="248">
        <v>7000</v>
      </c>
      <c r="H87" s="248">
        <v>300</v>
      </c>
      <c r="I87" s="249">
        <v>42090</v>
      </c>
      <c r="J87" s="247" t="s">
        <v>13</v>
      </c>
      <c r="K87" s="253">
        <v>3</v>
      </c>
    </row>
    <row r="88" spans="1:11" s="255" customFormat="1" ht="13" x14ac:dyDescent="0.3">
      <c r="A88" s="148" t="s">
        <v>598</v>
      </c>
      <c r="B88" s="251" t="s">
        <v>599</v>
      </c>
      <c r="C88" s="148" t="s">
        <v>11</v>
      </c>
      <c r="D88" s="148" t="s">
        <v>403</v>
      </c>
      <c r="E88" s="251" t="s">
        <v>600</v>
      </c>
      <c r="F88" s="148"/>
      <c r="G88" s="237">
        <v>11260</v>
      </c>
      <c r="H88" s="237">
        <v>1000</v>
      </c>
      <c r="I88" s="238">
        <v>42040</v>
      </c>
      <c r="J88" s="247" t="s">
        <v>13</v>
      </c>
      <c r="K88" s="253">
        <v>3</v>
      </c>
    </row>
    <row r="89" spans="1:11" s="255" customFormat="1" ht="13" x14ac:dyDescent="0.3">
      <c r="A89" s="247" t="s">
        <v>601</v>
      </c>
      <c r="B89" s="247" t="s">
        <v>602</v>
      </c>
      <c r="C89" s="247" t="s">
        <v>11</v>
      </c>
      <c r="D89" s="247" t="s">
        <v>20</v>
      </c>
      <c r="E89" s="247" t="s">
        <v>83</v>
      </c>
      <c r="F89" s="247"/>
      <c r="G89" s="248">
        <v>28700</v>
      </c>
      <c r="H89" s="248">
        <v>10000</v>
      </c>
      <c r="I89" s="249">
        <v>42086</v>
      </c>
      <c r="J89" s="247" t="s">
        <v>17</v>
      </c>
      <c r="K89" s="247">
        <v>3</v>
      </c>
    </row>
    <row r="90" spans="1:11" s="255" customFormat="1" ht="13" x14ac:dyDescent="0.3">
      <c r="A90" s="148" t="s">
        <v>603</v>
      </c>
      <c r="B90" s="148" t="s">
        <v>604</v>
      </c>
      <c r="C90" s="148" t="s">
        <v>11</v>
      </c>
      <c r="D90" s="148" t="s">
        <v>403</v>
      </c>
      <c r="E90" s="148" t="s">
        <v>443</v>
      </c>
      <c r="F90" s="148"/>
      <c r="G90" s="237">
        <v>53951.06</v>
      </c>
      <c r="H90" s="237">
        <v>53951.06</v>
      </c>
      <c r="I90" s="238">
        <v>42061</v>
      </c>
      <c r="J90" s="247" t="s">
        <v>13</v>
      </c>
      <c r="K90" s="247">
        <v>3</v>
      </c>
    </row>
    <row r="91" spans="1:11" s="255" customFormat="1" ht="13" x14ac:dyDescent="0.3">
      <c r="A91" s="148" t="s">
        <v>605</v>
      </c>
      <c r="B91" s="148" t="s">
        <v>606</v>
      </c>
      <c r="C91" s="148" t="s">
        <v>11</v>
      </c>
      <c r="D91" s="148" t="s">
        <v>403</v>
      </c>
      <c r="E91" s="148" t="s">
        <v>12</v>
      </c>
      <c r="F91" s="148"/>
      <c r="G91" s="237">
        <v>6155.27</v>
      </c>
      <c r="H91" s="237">
        <v>6155.27</v>
      </c>
      <c r="I91" s="238">
        <v>42054</v>
      </c>
      <c r="J91" s="148" t="s">
        <v>13</v>
      </c>
      <c r="K91" s="148">
        <v>3</v>
      </c>
    </row>
    <row r="92" spans="1:11" s="51" customFormat="1" ht="13.5" x14ac:dyDescent="0.3">
      <c r="A92" s="148"/>
      <c r="B92" s="148"/>
      <c r="C92" s="148"/>
      <c r="D92" s="148"/>
      <c r="E92" s="99" t="s">
        <v>274</v>
      </c>
      <c r="F92" s="99">
        <v>12</v>
      </c>
      <c r="G92" s="254">
        <f>SUM(G80:G91)</f>
        <v>139801.87999999998</v>
      </c>
      <c r="H92" s="254">
        <f>SUM(H80:H91)</f>
        <v>96320.75</v>
      </c>
      <c r="I92" s="238"/>
      <c r="J92" s="101"/>
      <c r="K92" s="148"/>
    </row>
    <row r="93" spans="1:11" s="53" customFormat="1" ht="12" x14ac:dyDescent="0.3">
      <c r="A93" s="131"/>
      <c r="B93" s="131"/>
      <c r="C93" s="164"/>
      <c r="D93" s="165"/>
      <c r="E93" s="102" t="s">
        <v>272</v>
      </c>
      <c r="F93" s="103">
        <f>SUM(F74:F92)</f>
        <v>34</v>
      </c>
      <c r="G93" s="239">
        <f>SUM(G92,G78,G74)</f>
        <v>196456.08</v>
      </c>
      <c r="H93" s="239">
        <f>SUM(H92,H78,H74)</f>
        <v>123955.63</v>
      </c>
      <c r="I93" s="132"/>
      <c r="J93" s="132"/>
      <c r="K93" s="132"/>
    </row>
    <row r="94" spans="1:11" s="56" customFormat="1" ht="11.5" x14ac:dyDescent="0.25">
      <c r="A94" s="133"/>
      <c r="B94" s="133"/>
      <c r="C94" s="134"/>
      <c r="D94" s="133"/>
      <c r="E94" s="134"/>
      <c r="F94" s="135"/>
      <c r="G94" s="256"/>
      <c r="H94" s="256"/>
      <c r="I94" s="134"/>
      <c r="J94" s="134"/>
      <c r="K94" s="134"/>
    </row>
    <row r="95" spans="1:11" s="56" customFormat="1" ht="11.5" x14ac:dyDescent="0.25">
      <c r="A95" s="137"/>
      <c r="B95" s="137"/>
      <c r="C95" s="138"/>
      <c r="D95" s="166" t="s">
        <v>229</v>
      </c>
      <c r="E95" s="166"/>
      <c r="F95" s="139">
        <f>SUM(F93,F51,F30,F21,F13,F9,F5)</f>
        <v>63</v>
      </c>
      <c r="G95" s="239">
        <f>SUM(G93,G51,G30,G21,G13,G9,G5)</f>
        <v>1502711.16</v>
      </c>
      <c r="H95" s="239">
        <f>SUM(H93,H51,H30,H21,H13,H9,H5)</f>
        <v>275543.75</v>
      </c>
      <c r="I95" s="257"/>
      <c r="J95" s="138"/>
      <c r="K95" s="138"/>
    </row>
    <row r="96" spans="1:11" s="51" customFormat="1" ht="13" x14ac:dyDescent="0.3">
      <c r="G96" s="258"/>
      <c r="H96" s="258"/>
      <c r="J96" s="57"/>
      <c r="K96" s="57"/>
    </row>
    <row r="97" spans="7:11" s="51" customFormat="1" ht="13" x14ac:dyDescent="0.3">
      <c r="G97" s="258"/>
      <c r="H97" s="258"/>
      <c r="J97" s="57"/>
      <c r="K97" s="57"/>
    </row>
    <row r="98" spans="7:11" s="51" customFormat="1" ht="13" x14ac:dyDescent="0.3">
      <c r="G98" s="258"/>
      <c r="H98" s="258"/>
      <c r="J98" s="57"/>
      <c r="K98" s="57"/>
    </row>
    <row r="99" spans="7:11" s="51" customFormat="1" ht="13" x14ac:dyDescent="0.3">
      <c r="G99" s="258"/>
      <c r="H99" s="258"/>
      <c r="J99" s="57"/>
      <c r="K99" s="57"/>
    </row>
    <row r="100" spans="7:11" s="51" customFormat="1" ht="13" x14ac:dyDescent="0.3">
      <c r="G100" s="258"/>
      <c r="H100" s="258"/>
      <c r="J100" s="57"/>
      <c r="K100" s="57"/>
    </row>
    <row r="101" spans="7:11" s="51" customFormat="1" ht="13" x14ac:dyDescent="0.3">
      <c r="G101" s="258"/>
      <c r="H101" s="258"/>
      <c r="J101" s="57"/>
      <c r="K101" s="57"/>
    </row>
    <row r="102" spans="7:11" s="51" customFormat="1" ht="13" x14ac:dyDescent="0.3">
      <c r="G102" s="258"/>
      <c r="H102" s="258"/>
      <c r="J102" s="57"/>
      <c r="K102" s="57"/>
    </row>
    <row r="103" spans="7:11" s="51" customFormat="1" ht="13" x14ac:dyDescent="0.3">
      <c r="G103" s="258"/>
      <c r="H103" s="258"/>
      <c r="J103" s="57"/>
      <c r="K103" s="57"/>
    </row>
    <row r="104" spans="7:11" s="51" customFormat="1" ht="13" x14ac:dyDescent="0.3">
      <c r="G104" s="258"/>
      <c r="H104" s="258"/>
      <c r="J104" s="57"/>
      <c r="K104" s="57"/>
    </row>
    <row r="105" spans="7:11" s="51" customFormat="1" ht="13" x14ac:dyDescent="0.3">
      <c r="G105" s="258"/>
      <c r="H105" s="258"/>
      <c r="J105" s="57"/>
      <c r="K105" s="57"/>
    </row>
    <row r="106" spans="7:11" s="51" customFormat="1" ht="13" x14ac:dyDescent="0.3">
      <c r="G106" s="258"/>
      <c r="H106" s="258"/>
      <c r="J106" s="57"/>
      <c r="K106" s="57"/>
    </row>
    <row r="107" spans="7:11" s="51" customFormat="1" ht="13" x14ac:dyDescent="0.3">
      <c r="G107" s="258"/>
      <c r="H107" s="258"/>
      <c r="J107" s="57"/>
      <c r="K107" s="57"/>
    </row>
    <row r="108" spans="7:11" s="51" customFormat="1" ht="13" x14ac:dyDescent="0.3">
      <c r="G108" s="258"/>
      <c r="H108" s="258"/>
      <c r="J108" s="57"/>
      <c r="K108" s="57"/>
    </row>
    <row r="109" spans="7:11" s="51" customFormat="1" ht="13" x14ac:dyDescent="0.3">
      <c r="G109" s="258"/>
      <c r="H109" s="258"/>
      <c r="J109" s="57"/>
      <c r="K109" s="57"/>
    </row>
  </sheetData>
  <mergeCells count="41">
    <mergeCell ref="A53:B53"/>
    <mergeCell ref="C53:D53"/>
    <mergeCell ref="E53:K53"/>
    <mergeCell ref="C93:D93"/>
    <mergeCell ref="D95:E95"/>
    <mergeCell ref="A32:B32"/>
    <mergeCell ref="C32:D32"/>
    <mergeCell ref="E32:K32"/>
    <mergeCell ref="A51:D51"/>
    <mergeCell ref="I51:K51"/>
    <mergeCell ref="A52:K52"/>
    <mergeCell ref="A23:B23"/>
    <mergeCell ref="C23:D23"/>
    <mergeCell ref="E23:K23"/>
    <mergeCell ref="A30:D30"/>
    <mergeCell ref="I30:K30"/>
    <mergeCell ref="A31:K31"/>
    <mergeCell ref="A15:B15"/>
    <mergeCell ref="C15:D15"/>
    <mergeCell ref="E15:K15"/>
    <mergeCell ref="A21:D21"/>
    <mergeCell ref="I21:K21"/>
    <mergeCell ref="A22:K22"/>
    <mergeCell ref="A11:B11"/>
    <mergeCell ref="C11:D11"/>
    <mergeCell ref="E11:K11"/>
    <mergeCell ref="A13:D13"/>
    <mergeCell ref="I13:K13"/>
    <mergeCell ref="A14:K14"/>
    <mergeCell ref="A7:B7"/>
    <mergeCell ref="C7:D7"/>
    <mergeCell ref="E7:K7"/>
    <mergeCell ref="A9:D9"/>
    <mergeCell ref="I9:K9"/>
    <mergeCell ref="A10:K10"/>
    <mergeCell ref="A2:K2"/>
    <mergeCell ref="C3:D3"/>
    <mergeCell ref="E3:K3"/>
    <mergeCell ref="A5:D5"/>
    <mergeCell ref="I5:K5"/>
    <mergeCell ref="A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FE14-7C0A-43CB-B5A6-2EF35C2CBCD3}">
  <dimension ref="A1:M21"/>
  <sheetViews>
    <sheetView workbookViewId="0">
      <selection activeCell="F6" sqref="F6"/>
    </sheetView>
  </sheetViews>
  <sheetFormatPr defaultColWidth="8.81640625" defaultRowHeight="15.5" x14ac:dyDescent="0.35"/>
  <cols>
    <col min="1" max="1" width="11.7265625" style="6" customWidth="1"/>
    <col min="2" max="2" width="19.453125" style="6" customWidth="1"/>
    <col min="3" max="3" width="14.26953125" style="8" customWidth="1"/>
    <col min="4" max="4" width="16.26953125" style="8" customWidth="1"/>
    <col min="5" max="5" width="19.54296875" style="12" customWidth="1"/>
    <col min="6" max="6" width="18.7265625" style="12" customWidth="1"/>
    <col min="7" max="8" width="13.26953125" style="10" customWidth="1"/>
    <col min="9" max="16384" width="8.81640625" style="6"/>
  </cols>
  <sheetData>
    <row r="1" spans="1:13" s="7" customFormat="1" ht="62.5" thickBot="1" x14ac:dyDescent="0.4">
      <c r="A1" s="260" t="s">
        <v>232</v>
      </c>
      <c r="B1" s="260" t="s">
        <v>231</v>
      </c>
      <c r="C1" s="260" t="s">
        <v>245</v>
      </c>
      <c r="D1" s="260" t="s">
        <v>249</v>
      </c>
      <c r="E1" s="261" t="s">
        <v>448</v>
      </c>
      <c r="F1" s="261" t="s">
        <v>233</v>
      </c>
      <c r="G1" s="262" t="s">
        <v>250</v>
      </c>
      <c r="H1" s="262" t="s">
        <v>260</v>
      </c>
    </row>
    <row r="2" spans="1:13" s="9" customFormat="1" ht="46.5" x14ac:dyDescent="0.35">
      <c r="A2" s="17" t="s">
        <v>459</v>
      </c>
      <c r="B2" s="17" t="s">
        <v>607</v>
      </c>
      <c r="C2" s="17" t="s">
        <v>450</v>
      </c>
      <c r="D2" s="17" t="s">
        <v>253</v>
      </c>
      <c r="E2" s="226">
        <v>90000</v>
      </c>
      <c r="F2" s="226">
        <v>25000</v>
      </c>
      <c r="G2" s="22">
        <v>42087</v>
      </c>
      <c r="H2" s="17">
        <v>3</v>
      </c>
    </row>
    <row r="3" spans="1:13" s="9" customFormat="1" ht="31" x14ac:dyDescent="0.35">
      <c r="A3" s="17" t="s">
        <v>242</v>
      </c>
      <c r="B3" s="17" t="s">
        <v>608</v>
      </c>
      <c r="C3" s="17" t="s">
        <v>450</v>
      </c>
      <c r="D3" s="17" t="s">
        <v>253</v>
      </c>
      <c r="E3" s="226">
        <v>50000</v>
      </c>
      <c r="F3" s="226">
        <v>7000</v>
      </c>
      <c r="G3" s="22">
        <v>42087</v>
      </c>
      <c r="H3" s="17">
        <v>3</v>
      </c>
    </row>
    <row r="4" spans="1:13" s="21" customFormat="1" ht="46.5" x14ac:dyDescent="0.35">
      <c r="A4" s="17" t="s">
        <v>242</v>
      </c>
      <c r="B4" s="17" t="s">
        <v>609</v>
      </c>
      <c r="C4" s="17" t="s">
        <v>450</v>
      </c>
      <c r="D4" s="17" t="s">
        <v>251</v>
      </c>
      <c r="E4" s="226">
        <v>2000000</v>
      </c>
      <c r="F4" s="263">
        <v>422500</v>
      </c>
      <c r="G4" s="22">
        <v>42087</v>
      </c>
      <c r="H4" s="17">
        <v>3</v>
      </c>
      <c r="M4" s="21" t="s">
        <v>610</v>
      </c>
    </row>
    <row r="5" spans="1:13" s="21" customFormat="1" ht="31" x14ac:dyDescent="0.35">
      <c r="A5" s="17" t="s">
        <v>242</v>
      </c>
      <c r="B5" s="17" t="s">
        <v>611</v>
      </c>
      <c r="C5" s="17" t="s">
        <v>450</v>
      </c>
      <c r="D5" s="17" t="s">
        <v>251</v>
      </c>
      <c r="E5" s="226">
        <v>2000000</v>
      </c>
      <c r="F5" s="263">
        <v>227500</v>
      </c>
      <c r="G5" s="22">
        <v>42094</v>
      </c>
      <c r="H5" s="17">
        <v>3</v>
      </c>
    </row>
    <row r="6" spans="1:13" s="264" customFormat="1" ht="77.5" x14ac:dyDescent="0.35">
      <c r="A6" s="17" t="s">
        <v>235</v>
      </c>
      <c r="B6" s="17" t="s">
        <v>612</v>
      </c>
      <c r="C6" s="17" t="s">
        <v>450</v>
      </c>
      <c r="D6" s="17" t="s">
        <v>251</v>
      </c>
      <c r="E6" s="226">
        <v>250000</v>
      </c>
      <c r="F6" s="226">
        <v>50000</v>
      </c>
      <c r="G6" s="22">
        <v>42031</v>
      </c>
      <c r="H6" s="17">
        <v>3</v>
      </c>
    </row>
    <row r="7" spans="1:13" s="9" customFormat="1" ht="31" x14ac:dyDescent="0.35">
      <c r="A7" s="17" t="s">
        <v>242</v>
      </c>
      <c r="B7" s="17" t="s">
        <v>613</v>
      </c>
      <c r="C7" s="17" t="s">
        <v>450</v>
      </c>
      <c r="D7" s="17" t="s">
        <v>251</v>
      </c>
      <c r="E7" s="226">
        <v>40000</v>
      </c>
      <c r="F7" s="226">
        <v>25000</v>
      </c>
      <c r="G7" s="22">
        <v>42031</v>
      </c>
      <c r="H7" s="17">
        <v>3</v>
      </c>
    </row>
    <row r="8" spans="1:13" s="23" customFormat="1" ht="31" x14ac:dyDescent="0.35">
      <c r="A8" s="17" t="s">
        <v>242</v>
      </c>
      <c r="B8" s="17" t="s">
        <v>614</v>
      </c>
      <c r="C8" s="17" t="s">
        <v>450</v>
      </c>
      <c r="D8" s="17" t="s">
        <v>251</v>
      </c>
      <c r="E8" s="226">
        <v>100000</v>
      </c>
      <c r="F8" s="226">
        <v>16250</v>
      </c>
      <c r="G8" s="22">
        <v>42059</v>
      </c>
      <c r="H8" s="17">
        <v>3</v>
      </c>
    </row>
    <row r="9" spans="1:13" s="231" customFormat="1" ht="46.5" x14ac:dyDescent="0.35">
      <c r="A9" s="17" t="s">
        <v>242</v>
      </c>
      <c r="B9" s="17" t="s">
        <v>615</v>
      </c>
      <c r="C9" s="17" t="s">
        <v>616</v>
      </c>
      <c r="D9" s="17" t="s">
        <v>617</v>
      </c>
      <c r="E9" s="226">
        <v>342860</v>
      </c>
      <c r="F9" s="265">
        <v>152000</v>
      </c>
      <c r="G9" s="22">
        <v>42045</v>
      </c>
      <c r="H9" s="17">
        <v>3</v>
      </c>
    </row>
    <row r="10" spans="1:13" s="264" customFormat="1" ht="46.5" x14ac:dyDescent="0.35">
      <c r="A10" s="17" t="s">
        <v>235</v>
      </c>
      <c r="B10" s="17" t="s">
        <v>618</v>
      </c>
      <c r="C10" s="17" t="s">
        <v>463</v>
      </c>
      <c r="D10" s="17" t="s">
        <v>619</v>
      </c>
      <c r="E10" s="226">
        <v>45000</v>
      </c>
      <c r="F10" s="226">
        <v>15000</v>
      </c>
      <c r="G10" s="22">
        <v>42059</v>
      </c>
      <c r="H10" s="17">
        <v>3</v>
      </c>
    </row>
    <row r="11" spans="1:13" s="9" customFormat="1" ht="31" x14ac:dyDescent="0.35">
      <c r="A11" s="17" t="s">
        <v>235</v>
      </c>
      <c r="B11" s="17" t="s">
        <v>620</v>
      </c>
      <c r="C11" s="17" t="s">
        <v>468</v>
      </c>
      <c r="D11" s="17" t="s">
        <v>251</v>
      </c>
      <c r="E11" s="226">
        <v>120000</v>
      </c>
      <c r="F11" s="226">
        <v>60000</v>
      </c>
      <c r="G11" s="22">
        <v>42073</v>
      </c>
      <c r="H11" s="17">
        <v>3</v>
      </c>
    </row>
    <row r="12" spans="1:13" s="23" customFormat="1" ht="31" x14ac:dyDescent="0.35">
      <c r="A12" s="17" t="s">
        <v>452</v>
      </c>
      <c r="B12" s="17" t="s">
        <v>621</v>
      </c>
      <c r="C12" s="17" t="s">
        <v>468</v>
      </c>
      <c r="D12" s="17" t="s">
        <v>251</v>
      </c>
      <c r="E12" s="226">
        <v>18000</v>
      </c>
      <c r="F12" s="226">
        <v>9000</v>
      </c>
      <c r="G12" s="22">
        <v>42031</v>
      </c>
      <c r="H12" s="17">
        <v>3</v>
      </c>
    </row>
    <row r="13" spans="1:13" s="9" customFormat="1" ht="31" x14ac:dyDescent="0.35">
      <c r="A13" s="17" t="s">
        <v>242</v>
      </c>
      <c r="B13" s="17" t="s">
        <v>622</v>
      </c>
      <c r="C13" s="17" t="s">
        <v>468</v>
      </c>
      <c r="D13" s="17" t="s">
        <v>251</v>
      </c>
      <c r="E13" s="265">
        <v>200000</v>
      </c>
      <c r="F13" s="263">
        <v>8800</v>
      </c>
      <c r="G13" s="22">
        <v>42073</v>
      </c>
      <c r="H13" s="17">
        <v>3</v>
      </c>
    </row>
    <row r="14" spans="1:13" s="21" customFormat="1" ht="31" x14ac:dyDescent="0.35">
      <c r="A14" s="17" t="s">
        <v>242</v>
      </c>
      <c r="B14" s="17" t="s">
        <v>623</v>
      </c>
      <c r="C14" s="17" t="s">
        <v>468</v>
      </c>
      <c r="D14" s="17" t="s">
        <v>83</v>
      </c>
      <c r="E14" s="226">
        <v>150000</v>
      </c>
      <c r="F14" s="226">
        <v>150000</v>
      </c>
      <c r="G14" s="22">
        <v>42045</v>
      </c>
      <c r="H14" s="17">
        <v>3</v>
      </c>
    </row>
    <row r="15" spans="1:13" s="23" customFormat="1" ht="31" x14ac:dyDescent="0.35">
      <c r="A15" s="17" t="s">
        <v>235</v>
      </c>
      <c r="B15" s="17" t="s">
        <v>624</v>
      </c>
      <c r="C15" s="17" t="s">
        <v>468</v>
      </c>
      <c r="D15" s="17" t="s">
        <v>625</v>
      </c>
      <c r="E15" s="226">
        <v>23000</v>
      </c>
      <c r="F15" s="226">
        <v>14000</v>
      </c>
      <c r="G15" s="22">
        <v>42059</v>
      </c>
      <c r="H15" s="17">
        <v>3</v>
      </c>
    </row>
    <row r="16" spans="1:13" s="9" customFormat="1" ht="31" x14ac:dyDescent="0.35">
      <c r="A16" s="17" t="s">
        <v>235</v>
      </c>
      <c r="B16" s="17" t="s">
        <v>626</v>
      </c>
      <c r="C16" s="17" t="s">
        <v>468</v>
      </c>
      <c r="D16" s="17" t="s">
        <v>625</v>
      </c>
      <c r="E16" s="226">
        <v>25000</v>
      </c>
      <c r="F16" s="226">
        <v>10000</v>
      </c>
      <c r="G16" s="22">
        <v>42045</v>
      </c>
      <c r="H16" s="17">
        <v>3</v>
      </c>
    </row>
    <row r="17" spans="1:8" s="21" customFormat="1" ht="31" x14ac:dyDescent="0.35">
      <c r="A17" s="17" t="s">
        <v>242</v>
      </c>
      <c r="B17" s="17" t="s">
        <v>627</v>
      </c>
      <c r="C17" s="17" t="s">
        <v>468</v>
      </c>
      <c r="D17" s="17" t="s">
        <v>625</v>
      </c>
      <c r="E17" s="226">
        <v>20000</v>
      </c>
      <c r="F17" s="226">
        <v>5000</v>
      </c>
      <c r="G17" s="22">
        <v>42031</v>
      </c>
      <c r="H17" s="17">
        <v>3</v>
      </c>
    </row>
    <row r="18" spans="1:8" s="23" customFormat="1" ht="46.5" x14ac:dyDescent="0.35">
      <c r="A18" s="17" t="s">
        <v>242</v>
      </c>
      <c r="B18" s="17" t="s">
        <v>628</v>
      </c>
      <c r="C18" s="17" t="s">
        <v>468</v>
      </c>
      <c r="D18" s="17" t="s">
        <v>625</v>
      </c>
      <c r="E18" s="226">
        <v>25000</v>
      </c>
      <c r="F18" s="226">
        <v>4700</v>
      </c>
      <c r="G18" s="22">
        <v>42087</v>
      </c>
      <c r="H18" s="17">
        <v>3</v>
      </c>
    </row>
    <row r="19" spans="1:8" s="21" customFormat="1" ht="19" thickBot="1" x14ac:dyDescent="0.4">
      <c r="A19" s="266"/>
      <c r="B19" s="266"/>
      <c r="C19" s="267"/>
      <c r="D19" s="267" t="s">
        <v>268</v>
      </c>
      <c r="E19" s="268">
        <f>SUM(E2:E18)</f>
        <v>5498860</v>
      </c>
      <c r="F19" s="268">
        <f>SUM(F2:F18)</f>
        <v>1201750</v>
      </c>
      <c r="G19" s="269"/>
      <c r="H19" s="269"/>
    </row>
    <row r="20" spans="1:8" s="21" customFormat="1" ht="16" thickTop="1" x14ac:dyDescent="0.35">
      <c r="C20" s="23"/>
      <c r="D20" s="23"/>
      <c r="E20" s="35"/>
      <c r="F20" s="35"/>
      <c r="G20" s="36"/>
      <c r="H20" s="36"/>
    </row>
    <row r="21" spans="1:8" s="9" customFormat="1" x14ac:dyDescent="0.35">
      <c r="C21" s="24"/>
      <c r="D21" s="24"/>
      <c r="E21" s="37"/>
      <c r="F21" s="37"/>
      <c r="G21" s="38"/>
      <c r="H21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787E-2DDA-48F1-BFBE-9B51D1C89927}">
  <sheetPr>
    <tabColor theme="6" tint="0.39997558519241921"/>
  </sheetPr>
  <dimension ref="A1:L99"/>
  <sheetViews>
    <sheetView workbookViewId="0">
      <selection sqref="A1:XFD1048576"/>
    </sheetView>
  </sheetViews>
  <sheetFormatPr defaultRowHeight="14.5" x14ac:dyDescent="0.35"/>
  <cols>
    <col min="1" max="1" width="13.81640625" style="62" customWidth="1"/>
    <col min="2" max="2" width="26.26953125" style="62" customWidth="1"/>
    <col min="3" max="4" width="16.26953125" style="63" customWidth="1"/>
    <col min="5" max="5" width="28.54296875" style="63" customWidth="1"/>
    <col min="6" max="6" width="6.453125" style="62" customWidth="1"/>
    <col min="7" max="8" width="16.1796875" style="62" customWidth="1"/>
    <col min="9" max="9" width="14.453125" style="62" customWidth="1"/>
    <col min="10" max="10" width="7.1796875" style="62" customWidth="1"/>
    <col min="11" max="11" width="7.54296875" style="62" customWidth="1"/>
    <col min="12" max="16" width="8.7265625" style="62"/>
    <col min="17" max="17" width="15.1796875" style="62" customWidth="1"/>
    <col min="18" max="257" width="8.7265625" style="62"/>
    <col min="258" max="258" width="13.81640625" style="62" customWidth="1"/>
    <col min="259" max="259" width="26.26953125" style="62" customWidth="1"/>
    <col min="260" max="260" width="16.26953125" style="62" customWidth="1"/>
    <col min="261" max="261" width="17.81640625" style="62" customWidth="1"/>
    <col min="262" max="262" width="18.453125" style="62" customWidth="1"/>
    <col min="263" max="264" width="13.26953125" style="62" customWidth="1"/>
    <col min="265" max="265" width="10.81640625" style="62" customWidth="1"/>
    <col min="266" max="267" width="14.453125" style="62" customWidth="1"/>
    <col min="268" max="513" width="8.7265625" style="62"/>
    <col min="514" max="514" width="13.81640625" style="62" customWidth="1"/>
    <col min="515" max="515" width="26.26953125" style="62" customWidth="1"/>
    <col min="516" max="516" width="16.26953125" style="62" customWidth="1"/>
    <col min="517" max="517" width="17.81640625" style="62" customWidth="1"/>
    <col min="518" max="518" width="18.453125" style="62" customWidth="1"/>
    <col min="519" max="520" width="13.26953125" style="62" customWidth="1"/>
    <col min="521" max="521" width="10.81640625" style="62" customWidth="1"/>
    <col min="522" max="523" width="14.453125" style="62" customWidth="1"/>
    <col min="524" max="769" width="8.7265625" style="62"/>
    <col min="770" max="770" width="13.81640625" style="62" customWidth="1"/>
    <col min="771" max="771" width="26.26953125" style="62" customWidth="1"/>
    <col min="772" max="772" width="16.26953125" style="62" customWidth="1"/>
    <col min="773" max="773" width="17.81640625" style="62" customWidth="1"/>
    <col min="774" max="774" width="18.453125" style="62" customWidth="1"/>
    <col min="775" max="776" width="13.26953125" style="62" customWidth="1"/>
    <col min="777" max="777" width="10.81640625" style="62" customWidth="1"/>
    <col min="778" max="779" width="14.453125" style="62" customWidth="1"/>
    <col min="780" max="1025" width="8.7265625" style="62"/>
    <col min="1026" max="1026" width="13.81640625" style="62" customWidth="1"/>
    <col min="1027" max="1027" width="26.26953125" style="62" customWidth="1"/>
    <col min="1028" max="1028" width="16.26953125" style="62" customWidth="1"/>
    <col min="1029" max="1029" width="17.81640625" style="62" customWidth="1"/>
    <col min="1030" max="1030" width="18.453125" style="62" customWidth="1"/>
    <col min="1031" max="1032" width="13.26953125" style="62" customWidth="1"/>
    <col min="1033" max="1033" width="10.81640625" style="62" customWidth="1"/>
    <col min="1034" max="1035" width="14.453125" style="62" customWidth="1"/>
    <col min="1036" max="1281" width="8.7265625" style="62"/>
    <col min="1282" max="1282" width="13.81640625" style="62" customWidth="1"/>
    <col min="1283" max="1283" width="26.26953125" style="62" customWidth="1"/>
    <col min="1284" max="1284" width="16.26953125" style="62" customWidth="1"/>
    <col min="1285" max="1285" width="17.81640625" style="62" customWidth="1"/>
    <col min="1286" max="1286" width="18.453125" style="62" customWidth="1"/>
    <col min="1287" max="1288" width="13.26953125" style="62" customWidth="1"/>
    <col min="1289" max="1289" width="10.81640625" style="62" customWidth="1"/>
    <col min="1290" max="1291" width="14.453125" style="62" customWidth="1"/>
    <col min="1292" max="1537" width="8.7265625" style="62"/>
    <col min="1538" max="1538" width="13.81640625" style="62" customWidth="1"/>
    <col min="1539" max="1539" width="26.26953125" style="62" customWidth="1"/>
    <col min="1540" max="1540" width="16.26953125" style="62" customWidth="1"/>
    <col min="1541" max="1541" width="17.81640625" style="62" customWidth="1"/>
    <col min="1542" max="1542" width="18.453125" style="62" customWidth="1"/>
    <col min="1543" max="1544" width="13.26953125" style="62" customWidth="1"/>
    <col min="1545" max="1545" width="10.81640625" style="62" customWidth="1"/>
    <col min="1546" max="1547" width="14.453125" style="62" customWidth="1"/>
    <col min="1548" max="1793" width="8.7265625" style="62"/>
    <col min="1794" max="1794" width="13.81640625" style="62" customWidth="1"/>
    <col min="1795" max="1795" width="26.26953125" style="62" customWidth="1"/>
    <col min="1796" max="1796" width="16.26953125" style="62" customWidth="1"/>
    <col min="1797" max="1797" width="17.81640625" style="62" customWidth="1"/>
    <col min="1798" max="1798" width="18.453125" style="62" customWidth="1"/>
    <col min="1799" max="1800" width="13.26953125" style="62" customWidth="1"/>
    <col min="1801" max="1801" width="10.81640625" style="62" customWidth="1"/>
    <col min="1802" max="1803" width="14.453125" style="62" customWidth="1"/>
    <col min="1804" max="2049" width="8.7265625" style="62"/>
    <col min="2050" max="2050" width="13.81640625" style="62" customWidth="1"/>
    <col min="2051" max="2051" width="26.26953125" style="62" customWidth="1"/>
    <col min="2052" max="2052" width="16.26953125" style="62" customWidth="1"/>
    <col min="2053" max="2053" width="17.81640625" style="62" customWidth="1"/>
    <col min="2054" max="2054" width="18.453125" style="62" customWidth="1"/>
    <col min="2055" max="2056" width="13.26953125" style="62" customWidth="1"/>
    <col min="2057" max="2057" width="10.81640625" style="62" customWidth="1"/>
    <col min="2058" max="2059" width="14.453125" style="62" customWidth="1"/>
    <col min="2060" max="2305" width="8.7265625" style="62"/>
    <col min="2306" max="2306" width="13.81640625" style="62" customWidth="1"/>
    <col min="2307" max="2307" width="26.26953125" style="62" customWidth="1"/>
    <col min="2308" max="2308" width="16.26953125" style="62" customWidth="1"/>
    <col min="2309" max="2309" width="17.81640625" style="62" customWidth="1"/>
    <col min="2310" max="2310" width="18.453125" style="62" customWidth="1"/>
    <col min="2311" max="2312" width="13.26953125" style="62" customWidth="1"/>
    <col min="2313" max="2313" width="10.81640625" style="62" customWidth="1"/>
    <col min="2314" max="2315" width="14.453125" style="62" customWidth="1"/>
    <col min="2316" max="2561" width="8.7265625" style="62"/>
    <col min="2562" max="2562" width="13.81640625" style="62" customWidth="1"/>
    <col min="2563" max="2563" width="26.26953125" style="62" customWidth="1"/>
    <col min="2564" max="2564" width="16.26953125" style="62" customWidth="1"/>
    <col min="2565" max="2565" width="17.81640625" style="62" customWidth="1"/>
    <col min="2566" max="2566" width="18.453125" style="62" customWidth="1"/>
    <col min="2567" max="2568" width="13.26953125" style="62" customWidth="1"/>
    <col min="2569" max="2569" width="10.81640625" style="62" customWidth="1"/>
    <col min="2570" max="2571" width="14.453125" style="62" customWidth="1"/>
    <col min="2572" max="2817" width="8.7265625" style="62"/>
    <col min="2818" max="2818" width="13.81640625" style="62" customWidth="1"/>
    <col min="2819" max="2819" width="26.26953125" style="62" customWidth="1"/>
    <col min="2820" max="2820" width="16.26953125" style="62" customWidth="1"/>
    <col min="2821" max="2821" width="17.81640625" style="62" customWidth="1"/>
    <col min="2822" max="2822" width="18.453125" style="62" customWidth="1"/>
    <col min="2823" max="2824" width="13.26953125" style="62" customWidth="1"/>
    <col min="2825" max="2825" width="10.81640625" style="62" customWidth="1"/>
    <col min="2826" max="2827" width="14.453125" style="62" customWidth="1"/>
    <col min="2828" max="3073" width="8.7265625" style="62"/>
    <col min="3074" max="3074" width="13.81640625" style="62" customWidth="1"/>
    <col min="3075" max="3075" width="26.26953125" style="62" customWidth="1"/>
    <col min="3076" max="3076" width="16.26953125" style="62" customWidth="1"/>
    <col min="3077" max="3077" width="17.81640625" style="62" customWidth="1"/>
    <col min="3078" max="3078" width="18.453125" style="62" customWidth="1"/>
    <col min="3079" max="3080" width="13.26953125" style="62" customWidth="1"/>
    <col min="3081" max="3081" width="10.81640625" style="62" customWidth="1"/>
    <col min="3082" max="3083" width="14.453125" style="62" customWidth="1"/>
    <col min="3084" max="3329" width="8.7265625" style="62"/>
    <col min="3330" max="3330" width="13.81640625" style="62" customWidth="1"/>
    <col min="3331" max="3331" width="26.26953125" style="62" customWidth="1"/>
    <col min="3332" max="3332" width="16.26953125" style="62" customWidth="1"/>
    <col min="3333" max="3333" width="17.81640625" style="62" customWidth="1"/>
    <col min="3334" max="3334" width="18.453125" style="62" customWidth="1"/>
    <col min="3335" max="3336" width="13.26953125" style="62" customWidth="1"/>
    <col min="3337" max="3337" width="10.81640625" style="62" customWidth="1"/>
    <col min="3338" max="3339" width="14.453125" style="62" customWidth="1"/>
    <col min="3340" max="3585" width="8.7265625" style="62"/>
    <col min="3586" max="3586" width="13.81640625" style="62" customWidth="1"/>
    <col min="3587" max="3587" width="26.26953125" style="62" customWidth="1"/>
    <col min="3588" max="3588" width="16.26953125" style="62" customWidth="1"/>
    <col min="3589" max="3589" width="17.81640625" style="62" customWidth="1"/>
    <col min="3590" max="3590" width="18.453125" style="62" customWidth="1"/>
    <col min="3591" max="3592" width="13.26953125" style="62" customWidth="1"/>
    <col min="3593" max="3593" width="10.81640625" style="62" customWidth="1"/>
    <col min="3594" max="3595" width="14.453125" style="62" customWidth="1"/>
    <col min="3596" max="3841" width="8.7265625" style="62"/>
    <col min="3842" max="3842" width="13.81640625" style="62" customWidth="1"/>
    <col min="3843" max="3843" width="26.26953125" style="62" customWidth="1"/>
    <col min="3844" max="3844" width="16.26953125" style="62" customWidth="1"/>
    <col min="3845" max="3845" width="17.81640625" style="62" customWidth="1"/>
    <col min="3846" max="3846" width="18.453125" style="62" customWidth="1"/>
    <col min="3847" max="3848" width="13.26953125" style="62" customWidth="1"/>
    <col min="3849" max="3849" width="10.81640625" style="62" customWidth="1"/>
    <col min="3850" max="3851" width="14.453125" style="62" customWidth="1"/>
    <col min="3852" max="4097" width="8.7265625" style="62"/>
    <col min="4098" max="4098" width="13.81640625" style="62" customWidth="1"/>
    <col min="4099" max="4099" width="26.26953125" style="62" customWidth="1"/>
    <col min="4100" max="4100" width="16.26953125" style="62" customWidth="1"/>
    <col min="4101" max="4101" width="17.81640625" style="62" customWidth="1"/>
    <col min="4102" max="4102" width="18.453125" style="62" customWidth="1"/>
    <col min="4103" max="4104" width="13.26953125" style="62" customWidth="1"/>
    <col min="4105" max="4105" width="10.81640625" style="62" customWidth="1"/>
    <col min="4106" max="4107" width="14.453125" style="62" customWidth="1"/>
    <col min="4108" max="4353" width="8.7265625" style="62"/>
    <col min="4354" max="4354" width="13.81640625" style="62" customWidth="1"/>
    <col min="4355" max="4355" width="26.26953125" style="62" customWidth="1"/>
    <col min="4356" max="4356" width="16.26953125" style="62" customWidth="1"/>
    <col min="4357" max="4357" width="17.81640625" style="62" customWidth="1"/>
    <col min="4358" max="4358" width="18.453125" style="62" customWidth="1"/>
    <col min="4359" max="4360" width="13.26953125" style="62" customWidth="1"/>
    <col min="4361" max="4361" width="10.81640625" style="62" customWidth="1"/>
    <col min="4362" max="4363" width="14.453125" style="62" customWidth="1"/>
    <col min="4364" max="4609" width="8.7265625" style="62"/>
    <col min="4610" max="4610" width="13.81640625" style="62" customWidth="1"/>
    <col min="4611" max="4611" width="26.26953125" style="62" customWidth="1"/>
    <col min="4612" max="4612" width="16.26953125" style="62" customWidth="1"/>
    <col min="4613" max="4613" width="17.81640625" style="62" customWidth="1"/>
    <col min="4614" max="4614" width="18.453125" style="62" customWidth="1"/>
    <col min="4615" max="4616" width="13.26953125" style="62" customWidth="1"/>
    <col min="4617" max="4617" width="10.81640625" style="62" customWidth="1"/>
    <col min="4618" max="4619" width="14.453125" style="62" customWidth="1"/>
    <col min="4620" max="4865" width="8.7265625" style="62"/>
    <col min="4866" max="4866" width="13.81640625" style="62" customWidth="1"/>
    <col min="4867" max="4867" width="26.26953125" style="62" customWidth="1"/>
    <col min="4868" max="4868" width="16.26953125" style="62" customWidth="1"/>
    <col min="4869" max="4869" width="17.81640625" style="62" customWidth="1"/>
    <col min="4870" max="4870" width="18.453125" style="62" customWidth="1"/>
    <col min="4871" max="4872" width="13.26953125" style="62" customWidth="1"/>
    <col min="4873" max="4873" width="10.81640625" style="62" customWidth="1"/>
    <col min="4874" max="4875" width="14.453125" style="62" customWidth="1"/>
    <col min="4876" max="5121" width="8.7265625" style="62"/>
    <col min="5122" max="5122" width="13.81640625" style="62" customWidth="1"/>
    <col min="5123" max="5123" width="26.26953125" style="62" customWidth="1"/>
    <col min="5124" max="5124" width="16.26953125" style="62" customWidth="1"/>
    <col min="5125" max="5125" width="17.81640625" style="62" customWidth="1"/>
    <col min="5126" max="5126" width="18.453125" style="62" customWidth="1"/>
    <col min="5127" max="5128" width="13.26953125" style="62" customWidth="1"/>
    <col min="5129" max="5129" width="10.81640625" style="62" customWidth="1"/>
    <col min="5130" max="5131" width="14.453125" style="62" customWidth="1"/>
    <col min="5132" max="5377" width="8.7265625" style="62"/>
    <col min="5378" max="5378" width="13.81640625" style="62" customWidth="1"/>
    <col min="5379" max="5379" width="26.26953125" style="62" customWidth="1"/>
    <col min="5380" max="5380" width="16.26953125" style="62" customWidth="1"/>
    <col min="5381" max="5381" width="17.81640625" style="62" customWidth="1"/>
    <col min="5382" max="5382" width="18.453125" style="62" customWidth="1"/>
    <col min="5383" max="5384" width="13.26953125" style="62" customWidth="1"/>
    <col min="5385" max="5385" width="10.81640625" style="62" customWidth="1"/>
    <col min="5386" max="5387" width="14.453125" style="62" customWidth="1"/>
    <col min="5388" max="5633" width="8.7265625" style="62"/>
    <col min="5634" max="5634" width="13.81640625" style="62" customWidth="1"/>
    <col min="5635" max="5635" width="26.26953125" style="62" customWidth="1"/>
    <col min="5636" max="5636" width="16.26953125" style="62" customWidth="1"/>
    <col min="5637" max="5637" width="17.81640625" style="62" customWidth="1"/>
    <col min="5638" max="5638" width="18.453125" style="62" customWidth="1"/>
    <col min="5639" max="5640" width="13.26953125" style="62" customWidth="1"/>
    <col min="5641" max="5641" width="10.81640625" style="62" customWidth="1"/>
    <col min="5642" max="5643" width="14.453125" style="62" customWidth="1"/>
    <col min="5644" max="5889" width="8.7265625" style="62"/>
    <col min="5890" max="5890" width="13.81640625" style="62" customWidth="1"/>
    <col min="5891" max="5891" width="26.26953125" style="62" customWidth="1"/>
    <col min="5892" max="5892" width="16.26953125" style="62" customWidth="1"/>
    <col min="5893" max="5893" width="17.81640625" style="62" customWidth="1"/>
    <col min="5894" max="5894" width="18.453125" style="62" customWidth="1"/>
    <col min="5895" max="5896" width="13.26953125" style="62" customWidth="1"/>
    <col min="5897" max="5897" width="10.81640625" style="62" customWidth="1"/>
    <col min="5898" max="5899" width="14.453125" style="62" customWidth="1"/>
    <col min="5900" max="6145" width="8.7265625" style="62"/>
    <col min="6146" max="6146" width="13.81640625" style="62" customWidth="1"/>
    <col min="6147" max="6147" width="26.26953125" style="62" customWidth="1"/>
    <col min="6148" max="6148" width="16.26953125" style="62" customWidth="1"/>
    <col min="6149" max="6149" width="17.81640625" style="62" customWidth="1"/>
    <col min="6150" max="6150" width="18.453125" style="62" customWidth="1"/>
    <col min="6151" max="6152" width="13.26953125" style="62" customWidth="1"/>
    <col min="6153" max="6153" width="10.81640625" style="62" customWidth="1"/>
    <col min="6154" max="6155" width="14.453125" style="62" customWidth="1"/>
    <col min="6156" max="6401" width="8.7265625" style="62"/>
    <col min="6402" max="6402" width="13.81640625" style="62" customWidth="1"/>
    <col min="6403" max="6403" width="26.26953125" style="62" customWidth="1"/>
    <col min="6404" max="6404" width="16.26953125" style="62" customWidth="1"/>
    <col min="6405" max="6405" width="17.81640625" style="62" customWidth="1"/>
    <col min="6406" max="6406" width="18.453125" style="62" customWidth="1"/>
    <col min="6407" max="6408" width="13.26953125" style="62" customWidth="1"/>
    <col min="6409" max="6409" width="10.81640625" style="62" customWidth="1"/>
    <col min="6410" max="6411" width="14.453125" style="62" customWidth="1"/>
    <col min="6412" max="6657" width="8.7265625" style="62"/>
    <col min="6658" max="6658" width="13.81640625" style="62" customWidth="1"/>
    <col min="6659" max="6659" width="26.26953125" style="62" customWidth="1"/>
    <col min="6660" max="6660" width="16.26953125" style="62" customWidth="1"/>
    <col min="6661" max="6661" width="17.81640625" style="62" customWidth="1"/>
    <col min="6662" max="6662" width="18.453125" style="62" customWidth="1"/>
    <col min="6663" max="6664" width="13.26953125" style="62" customWidth="1"/>
    <col min="6665" max="6665" width="10.81640625" style="62" customWidth="1"/>
    <col min="6666" max="6667" width="14.453125" style="62" customWidth="1"/>
    <col min="6668" max="6913" width="8.7265625" style="62"/>
    <col min="6914" max="6914" width="13.81640625" style="62" customWidth="1"/>
    <col min="6915" max="6915" width="26.26953125" style="62" customWidth="1"/>
    <col min="6916" max="6916" width="16.26953125" style="62" customWidth="1"/>
    <col min="6917" max="6917" width="17.81640625" style="62" customWidth="1"/>
    <col min="6918" max="6918" width="18.453125" style="62" customWidth="1"/>
    <col min="6919" max="6920" width="13.26953125" style="62" customWidth="1"/>
    <col min="6921" max="6921" width="10.81640625" style="62" customWidth="1"/>
    <col min="6922" max="6923" width="14.453125" style="62" customWidth="1"/>
    <col min="6924" max="7169" width="8.7265625" style="62"/>
    <col min="7170" max="7170" width="13.81640625" style="62" customWidth="1"/>
    <col min="7171" max="7171" width="26.26953125" style="62" customWidth="1"/>
    <col min="7172" max="7172" width="16.26953125" style="62" customWidth="1"/>
    <col min="7173" max="7173" width="17.81640625" style="62" customWidth="1"/>
    <col min="7174" max="7174" width="18.453125" style="62" customWidth="1"/>
    <col min="7175" max="7176" width="13.26953125" style="62" customWidth="1"/>
    <col min="7177" max="7177" width="10.81640625" style="62" customWidth="1"/>
    <col min="7178" max="7179" width="14.453125" style="62" customWidth="1"/>
    <col min="7180" max="7425" width="8.7265625" style="62"/>
    <col min="7426" max="7426" width="13.81640625" style="62" customWidth="1"/>
    <col min="7427" max="7427" width="26.26953125" style="62" customWidth="1"/>
    <col min="7428" max="7428" width="16.26953125" style="62" customWidth="1"/>
    <col min="7429" max="7429" width="17.81640625" style="62" customWidth="1"/>
    <col min="7430" max="7430" width="18.453125" style="62" customWidth="1"/>
    <col min="7431" max="7432" width="13.26953125" style="62" customWidth="1"/>
    <col min="7433" max="7433" width="10.81640625" style="62" customWidth="1"/>
    <col min="7434" max="7435" width="14.453125" style="62" customWidth="1"/>
    <col min="7436" max="7681" width="8.7265625" style="62"/>
    <col min="7682" max="7682" width="13.81640625" style="62" customWidth="1"/>
    <col min="7683" max="7683" width="26.26953125" style="62" customWidth="1"/>
    <col min="7684" max="7684" width="16.26953125" style="62" customWidth="1"/>
    <col min="7685" max="7685" width="17.81640625" style="62" customWidth="1"/>
    <col min="7686" max="7686" width="18.453125" style="62" customWidth="1"/>
    <col min="7687" max="7688" width="13.26953125" style="62" customWidth="1"/>
    <col min="7689" max="7689" width="10.81640625" style="62" customWidth="1"/>
    <col min="7690" max="7691" width="14.453125" style="62" customWidth="1"/>
    <col min="7692" max="7937" width="8.7265625" style="62"/>
    <col min="7938" max="7938" width="13.81640625" style="62" customWidth="1"/>
    <col min="7939" max="7939" width="26.26953125" style="62" customWidth="1"/>
    <col min="7940" max="7940" width="16.26953125" style="62" customWidth="1"/>
    <col min="7941" max="7941" width="17.81640625" style="62" customWidth="1"/>
    <col min="7942" max="7942" width="18.453125" style="62" customWidth="1"/>
    <col min="7943" max="7944" width="13.26953125" style="62" customWidth="1"/>
    <col min="7945" max="7945" width="10.81640625" style="62" customWidth="1"/>
    <col min="7946" max="7947" width="14.453125" style="62" customWidth="1"/>
    <col min="7948" max="8193" width="8.7265625" style="62"/>
    <col min="8194" max="8194" width="13.81640625" style="62" customWidth="1"/>
    <col min="8195" max="8195" width="26.26953125" style="62" customWidth="1"/>
    <col min="8196" max="8196" width="16.26953125" style="62" customWidth="1"/>
    <col min="8197" max="8197" width="17.81640625" style="62" customWidth="1"/>
    <col min="8198" max="8198" width="18.453125" style="62" customWidth="1"/>
    <col min="8199" max="8200" width="13.26953125" style="62" customWidth="1"/>
    <col min="8201" max="8201" width="10.81640625" style="62" customWidth="1"/>
    <col min="8202" max="8203" width="14.453125" style="62" customWidth="1"/>
    <col min="8204" max="8449" width="8.7265625" style="62"/>
    <col min="8450" max="8450" width="13.81640625" style="62" customWidth="1"/>
    <col min="8451" max="8451" width="26.26953125" style="62" customWidth="1"/>
    <col min="8452" max="8452" width="16.26953125" style="62" customWidth="1"/>
    <col min="8453" max="8453" width="17.81640625" style="62" customWidth="1"/>
    <col min="8454" max="8454" width="18.453125" style="62" customWidth="1"/>
    <col min="8455" max="8456" width="13.26953125" style="62" customWidth="1"/>
    <col min="8457" max="8457" width="10.81640625" style="62" customWidth="1"/>
    <col min="8458" max="8459" width="14.453125" style="62" customWidth="1"/>
    <col min="8460" max="8705" width="8.7265625" style="62"/>
    <col min="8706" max="8706" width="13.81640625" style="62" customWidth="1"/>
    <col min="8707" max="8707" width="26.26953125" style="62" customWidth="1"/>
    <col min="8708" max="8708" width="16.26953125" style="62" customWidth="1"/>
    <col min="8709" max="8709" width="17.81640625" style="62" customWidth="1"/>
    <col min="8710" max="8710" width="18.453125" style="62" customWidth="1"/>
    <col min="8711" max="8712" width="13.26953125" style="62" customWidth="1"/>
    <col min="8713" max="8713" width="10.81640625" style="62" customWidth="1"/>
    <col min="8714" max="8715" width="14.453125" style="62" customWidth="1"/>
    <col min="8716" max="8961" width="8.7265625" style="62"/>
    <col min="8962" max="8962" width="13.81640625" style="62" customWidth="1"/>
    <col min="8963" max="8963" width="26.26953125" style="62" customWidth="1"/>
    <col min="8964" max="8964" width="16.26953125" style="62" customWidth="1"/>
    <col min="8965" max="8965" width="17.81640625" style="62" customWidth="1"/>
    <col min="8966" max="8966" width="18.453125" style="62" customWidth="1"/>
    <col min="8967" max="8968" width="13.26953125" style="62" customWidth="1"/>
    <col min="8969" max="8969" width="10.81640625" style="62" customWidth="1"/>
    <col min="8970" max="8971" width="14.453125" style="62" customWidth="1"/>
    <col min="8972" max="9217" width="8.7265625" style="62"/>
    <col min="9218" max="9218" width="13.81640625" style="62" customWidth="1"/>
    <col min="9219" max="9219" width="26.26953125" style="62" customWidth="1"/>
    <col min="9220" max="9220" width="16.26953125" style="62" customWidth="1"/>
    <col min="9221" max="9221" width="17.81640625" style="62" customWidth="1"/>
    <col min="9222" max="9222" width="18.453125" style="62" customWidth="1"/>
    <col min="9223" max="9224" width="13.26953125" style="62" customWidth="1"/>
    <col min="9225" max="9225" width="10.81640625" style="62" customWidth="1"/>
    <col min="9226" max="9227" width="14.453125" style="62" customWidth="1"/>
    <col min="9228" max="9473" width="8.7265625" style="62"/>
    <col min="9474" max="9474" width="13.81640625" style="62" customWidth="1"/>
    <col min="9475" max="9475" width="26.26953125" style="62" customWidth="1"/>
    <col min="9476" max="9476" width="16.26953125" style="62" customWidth="1"/>
    <col min="9477" max="9477" width="17.81640625" style="62" customWidth="1"/>
    <col min="9478" max="9478" width="18.453125" style="62" customWidth="1"/>
    <col min="9479" max="9480" width="13.26953125" style="62" customWidth="1"/>
    <col min="9481" max="9481" width="10.81640625" style="62" customWidth="1"/>
    <col min="9482" max="9483" width="14.453125" style="62" customWidth="1"/>
    <col min="9484" max="9729" width="8.7265625" style="62"/>
    <col min="9730" max="9730" width="13.81640625" style="62" customWidth="1"/>
    <col min="9731" max="9731" width="26.26953125" style="62" customWidth="1"/>
    <col min="9732" max="9732" width="16.26953125" style="62" customWidth="1"/>
    <col min="9733" max="9733" width="17.81640625" style="62" customWidth="1"/>
    <col min="9734" max="9734" width="18.453125" style="62" customWidth="1"/>
    <col min="9735" max="9736" width="13.26953125" style="62" customWidth="1"/>
    <col min="9737" max="9737" width="10.81640625" style="62" customWidth="1"/>
    <col min="9738" max="9739" width="14.453125" style="62" customWidth="1"/>
    <col min="9740" max="9985" width="8.7265625" style="62"/>
    <col min="9986" max="9986" width="13.81640625" style="62" customWidth="1"/>
    <col min="9987" max="9987" width="26.26953125" style="62" customWidth="1"/>
    <col min="9988" max="9988" width="16.26953125" style="62" customWidth="1"/>
    <col min="9989" max="9989" width="17.81640625" style="62" customWidth="1"/>
    <col min="9990" max="9990" width="18.453125" style="62" customWidth="1"/>
    <col min="9991" max="9992" width="13.26953125" style="62" customWidth="1"/>
    <col min="9993" max="9993" width="10.81640625" style="62" customWidth="1"/>
    <col min="9994" max="9995" width="14.453125" style="62" customWidth="1"/>
    <col min="9996" max="10241" width="8.7265625" style="62"/>
    <col min="10242" max="10242" width="13.81640625" style="62" customWidth="1"/>
    <col min="10243" max="10243" width="26.26953125" style="62" customWidth="1"/>
    <col min="10244" max="10244" width="16.26953125" style="62" customWidth="1"/>
    <col min="10245" max="10245" width="17.81640625" style="62" customWidth="1"/>
    <col min="10246" max="10246" width="18.453125" style="62" customWidth="1"/>
    <col min="10247" max="10248" width="13.26953125" style="62" customWidth="1"/>
    <col min="10249" max="10249" width="10.81640625" style="62" customWidth="1"/>
    <col min="10250" max="10251" width="14.453125" style="62" customWidth="1"/>
    <col min="10252" max="10497" width="8.7265625" style="62"/>
    <col min="10498" max="10498" width="13.81640625" style="62" customWidth="1"/>
    <col min="10499" max="10499" width="26.26953125" style="62" customWidth="1"/>
    <col min="10500" max="10500" width="16.26953125" style="62" customWidth="1"/>
    <col min="10501" max="10501" width="17.81640625" style="62" customWidth="1"/>
    <col min="10502" max="10502" width="18.453125" style="62" customWidth="1"/>
    <col min="10503" max="10504" width="13.26953125" style="62" customWidth="1"/>
    <col min="10505" max="10505" width="10.81640625" style="62" customWidth="1"/>
    <col min="10506" max="10507" width="14.453125" style="62" customWidth="1"/>
    <col min="10508" max="10753" width="8.7265625" style="62"/>
    <col min="10754" max="10754" width="13.81640625" style="62" customWidth="1"/>
    <col min="10755" max="10755" width="26.26953125" style="62" customWidth="1"/>
    <col min="10756" max="10756" width="16.26953125" style="62" customWidth="1"/>
    <col min="10757" max="10757" width="17.81640625" style="62" customWidth="1"/>
    <col min="10758" max="10758" width="18.453125" style="62" customWidth="1"/>
    <col min="10759" max="10760" width="13.26953125" style="62" customWidth="1"/>
    <col min="10761" max="10761" width="10.81640625" style="62" customWidth="1"/>
    <col min="10762" max="10763" width="14.453125" style="62" customWidth="1"/>
    <col min="10764" max="11009" width="8.7265625" style="62"/>
    <col min="11010" max="11010" width="13.81640625" style="62" customWidth="1"/>
    <col min="11011" max="11011" width="26.26953125" style="62" customWidth="1"/>
    <col min="11012" max="11012" width="16.26953125" style="62" customWidth="1"/>
    <col min="11013" max="11013" width="17.81640625" style="62" customWidth="1"/>
    <col min="11014" max="11014" width="18.453125" style="62" customWidth="1"/>
    <col min="11015" max="11016" width="13.26953125" style="62" customWidth="1"/>
    <col min="11017" max="11017" width="10.81640625" style="62" customWidth="1"/>
    <col min="11018" max="11019" width="14.453125" style="62" customWidth="1"/>
    <col min="11020" max="11265" width="8.7265625" style="62"/>
    <col min="11266" max="11266" width="13.81640625" style="62" customWidth="1"/>
    <col min="11267" max="11267" width="26.26953125" style="62" customWidth="1"/>
    <col min="11268" max="11268" width="16.26953125" style="62" customWidth="1"/>
    <col min="11269" max="11269" width="17.81640625" style="62" customWidth="1"/>
    <col min="11270" max="11270" width="18.453125" style="62" customWidth="1"/>
    <col min="11271" max="11272" width="13.26953125" style="62" customWidth="1"/>
    <col min="11273" max="11273" width="10.81640625" style="62" customWidth="1"/>
    <col min="11274" max="11275" width="14.453125" style="62" customWidth="1"/>
    <col min="11276" max="11521" width="8.7265625" style="62"/>
    <col min="11522" max="11522" width="13.81640625" style="62" customWidth="1"/>
    <col min="11523" max="11523" width="26.26953125" style="62" customWidth="1"/>
    <col min="11524" max="11524" width="16.26953125" style="62" customWidth="1"/>
    <col min="11525" max="11525" width="17.81640625" style="62" customWidth="1"/>
    <col min="11526" max="11526" width="18.453125" style="62" customWidth="1"/>
    <col min="11527" max="11528" width="13.26953125" style="62" customWidth="1"/>
    <col min="11529" max="11529" width="10.81640625" style="62" customWidth="1"/>
    <col min="11530" max="11531" width="14.453125" style="62" customWidth="1"/>
    <col min="11532" max="11777" width="8.7265625" style="62"/>
    <col min="11778" max="11778" width="13.81640625" style="62" customWidth="1"/>
    <col min="11779" max="11779" width="26.26953125" style="62" customWidth="1"/>
    <col min="11780" max="11780" width="16.26953125" style="62" customWidth="1"/>
    <col min="11781" max="11781" width="17.81640625" style="62" customWidth="1"/>
    <col min="11782" max="11782" width="18.453125" style="62" customWidth="1"/>
    <col min="11783" max="11784" width="13.26953125" style="62" customWidth="1"/>
    <col min="11785" max="11785" width="10.81640625" style="62" customWidth="1"/>
    <col min="11786" max="11787" width="14.453125" style="62" customWidth="1"/>
    <col min="11788" max="12033" width="8.7265625" style="62"/>
    <col min="12034" max="12034" width="13.81640625" style="62" customWidth="1"/>
    <col min="12035" max="12035" width="26.26953125" style="62" customWidth="1"/>
    <col min="12036" max="12036" width="16.26953125" style="62" customWidth="1"/>
    <col min="12037" max="12037" width="17.81640625" style="62" customWidth="1"/>
    <col min="12038" max="12038" width="18.453125" style="62" customWidth="1"/>
    <col min="12039" max="12040" width="13.26953125" style="62" customWidth="1"/>
    <col min="12041" max="12041" width="10.81640625" style="62" customWidth="1"/>
    <col min="12042" max="12043" width="14.453125" style="62" customWidth="1"/>
    <col min="12044" max="12289" width="8.7265625" style="62"/>
    <col min="12290" max="12290" width="13.81640625" style="62" customWidth="1"/>
    <col min="12291" max="12291" width="26.26953125" style="62" customWidth="1"/>
    <col min="12292" max="12292" width="16.26953125" style="62" customWidth="1"/>
    <col min="12293" max="12293" width="17.81640625" style="62" customWidth="1"/>
    <col min="12294" max="12294" width="18.453125" style="62" customWidth="1"/>
    <col min="12295" max="12296" width="13.26953125" style="62" customWidth="1"/>
    <col min="12297" max="12297" width="10.81640625" style="62" customWidth="1"/>
    <col min="12298" max="12299" width="14.453125" style="62" customWidth="1"/>
    <col min="12300" max="12545" width="8.7265625" style="62"/>
    <col min="12546" max="12546" width="13.81640625" style="62" customWidth="1"/>
    <col min="12547" max="12547" width="26.26953125" style="62" customWidth="1"/>
    <col min="12548" max="12548" width="16.26953125" style="62" customWidth="1"/>
    <col min="12549" max="12549" width="17.81640625" style="62" customWidth="1"/>
    <col min="12550" max="12550" width="18.453125" style="62" customWidth="1"/>
    <col min="12551" max="12552" width="13.26953125" style="62" customWidth="1"/>
    <col min="12553" max="12553" width="10.81640625" style="62" customWidth="1"/>
    <col min="12554" max="12555" width="14.453125" style="62" customWidth="1"/>
    <col min="12556" max="12801" width="8.7265625" style="62"/>
    <col min="12802" max="12802" width="13.81640625" style="62" customWidth="1"/>
    <col min="12803" max="12803" width="26.26953125" style="62" customWidth="1"/>
    <col min="12804" max="12804" width="16.26953125" style="62" customWidth="1"/>
    <col min="12805" max="12805" width="17.81640625" style="62" customWidth="1"/>
    <col min="12806" max="12806" width="18.453125" style="62" customWidth="1"/>
    <col min="12807" max="12808" width="13.26953125" style="62" customWidth="1"/>
    <col min="12809" max="12809" width="10.81640625" style="62" customWidth="1"/>
    <col min="12810" max="12811" width="14.453125" style="62" customWidth="1"/>
    <col min="12812" max="13057" width="8.7265625" style="62"/>
    <col min="13058" max="13058" width="13.81640625" style="62" customWidth="1"/>
    <col min="13059" max="13059" width="26.26953125" style="62" customWidth="1"/>
    <col min="13060" max="13060" width="16.26953125" style="62" customWidth="1"/>
    <col min="13061" max="13061" width="17.81640625" style="62" customWidth="1"/>
    <col min="13062" max="13062" width="18.453125" style="62" customWidth="1"/>
    <col min="13063" max="13064" width="13.26953125" style="62" customWidth="1"/>
    <col min="13065" max="13065" width="10.81640625" style="62" customWidth="1"/>
    <col min="13066" max="13067" width="14.453125" style="62" customWidth="1"/>
    <col min="13068" max="13313" width="8.7265625" style="62"/>
    <col min="13314" max="13314" width="13.81640625" style="62" customWidth="1"/>
    <col min="13315" max="13315" width="26.26953125" style="62" customWidth="1"/>
    <col min="13316" max="13316" width="16.26953125" style="62" customWidth="1"/>
    <col min="13317" max="13317" width="17.81640625" style="62" customWidth="1"/>
    <col min="13318" max="13318" width="18.453125" style="62" customWidth="1"/>
    <col min="13319" max="13320" width="13.26953125" style="62" customWidth="1"/>
    <col min="13321" max="13321" width="10.81640625" style="62" customWidth="1"/>
    <col min="13322" max="13323" width="14.453125" style="62" customWidth="1"/>
    <col min="13324" max="13569" width="8.7265625" style="62"/>
    <col min="13570" max="13570" width="13.81640625" style="62" customWidth="1"/>
    <col min="13571" max="13571" width="26.26953125" style="62" customWidth="1"/>
    <col min="13572" max="13572" width="16.26953125" style="62" customWidth="1"/>
    <col min="13573" max="13573" width="17.81640625" style="62" customWidth="1"/>
    <col min="13574" max="13574" width="18.453125" style="62" customWidth="1"/>
    <col min="13575" max="13576" width="13.26953125" style="62" customWidth="1"/>
    <col min="13577" max="13577" width="10.81640625" style="62" customWidth="1"/>
    <col min="13578" max="13579" width="14.453125" style="62" customWidth="1"/>
    <col min="13580" max="13825" width="8.7265625" style="62"/>
    <col min="13826" max="13826" width="13.81640625" style="62" customWidth="1"/>
    <col min="13827" max="13827" width="26.26953125" style="62" customWidth="1"/>
    <col min="13828" max="13828" width="16.26953125" style="62" customWidth="1"/>
    <col min="13829" max="13829" width="17.81640625" style="62" customWidth="1"/>
    <col min="13830" max="13830" width="18.453125" style="62" customWidth="1"/>
    <col min="13831" max="13832" width="13.26953125" style="62" customWidth="1"/>
    <col min="13833" max="13833" width="10.81640625" style="62" customWidth="1"/>
    <col min="13834" max="13835" width="14.453125" style="62" customWidth="1"/>
    <col min="13836" max="14081" width="8.7265625" style="62"/>
    <col min="14082" max="14082" width="13.81640625" style="62" customWidth="1"/>
    <col min="14083" max="14083" width="26.26953125" style="62" customWidth="1"/>
    <col min="14084" max="14084" width="16.26953125" style="62" customWidth="1"/>
    <col min="14085" max="14085" width="17.81640625" style="62" customWidth="1"/>
    <col min="14086" max="14086" width="18.453125" style="62" customWidth="1"/>
    <col min="14087" max="14088" width="13.26953125" style="62" customWidth="1"/>
    <col min="14089" max="14089" width="10.81640625" style="62" customWidth="1"/>
    <col min="14090" max="14091" width="14.453125" style="62" customWidth="1"/>
    <col min="14092" max="14337" width="8.7265625" style="62"/>
    <col min="14338" max="14338" width="13.81640625" style="62" customWidth="1"/>
    <col min="14339" max="14339" width="26.26953125" style="62" customWidth="1"/>
    <col min="14340" max="14340" width="16.26953125" style="62" customWidth="1"/>
    <col min="14341" max="14341" width="17.81640625" style="62" customWidth="1"/>
    <col min="14342" max="14342" width="18.453125" style="62" customWidth="1"/>
    <col min="14343" max="14344" width="13.26953125" style="62" customWidth="1"/>
    <col min="14345" max="14345" width="10.81640625" style="62" customWidth="1"/>
    <col min="14346" max="14347" width="14.453125" style="62" customWidth="1"/>
    <col min="14348" max="14593" width="8.7265625" style="62"/>
    <col min="14594" max="14594" width="13.81640625" style="62" customWidth="1"/>
    <col min="14595" max="14595" width="26.26953125" style="62" customWidth="1"/>
    <col min="14596" max="14596" width="16.26953125" style="62" customWidth="1"/>
    <col min="14597" max="14597" width="17.81640625" style="62" customWidth="1"/>
    <col min="14598" max="14598" width="18.453125" style="62" customWidth="1"/>
    <col min="14599" max="14600" width="13.26953125" style="62" customWidth="1"/>
    <col min="14601" max="14601" width="10.81640625" style="62" customWidth="1"/>
    <col min="14602" max="14603" width="14.453125" style="62" customWidth="1"/>
    <col min="14604" max="14849" width="8.7265625" style="62"/>
    <col min="14850" max="14850" width="13.81640625" style="62" customWidth="1"/>
    <col min="14851" max="14851" width="26.26953125" style="62" customWidth="1"/>
    <col min="14852" max="14852" width="16.26953125" style="62" customWidth="1"/>
    <col min="14853" max="14853" width="17.81640625" style="62" customWidth="1"/>
    <col min="14854" max="14854" width="18.453125" style="62" customWidth="1"/>
    <col min="14855" max="14856" width="13.26953125" style="62" customWidth="1"/>
    <col min="14857" max="14857" width="10.81640625" style="62" customWidth="1"/>
    <col min="14858" max="14859" width="14.453125" style="62" customWidth="1"/>
    <col min="14860" max="15105" width="8.7265625" style="62"/>
    <col min="15106" max="15106" width="13.81640625" style="62" customWidth="1"/>
    <col min="15107" max="15107" width="26.26953125" style="62" customWidth="1"/>
    <col min="15108" max="15108" width="16.26953125" style="62" customWidth="1"/>
    <col min="15109" max="15109" width="17.81640625" style="62" customWidth="1"/>
    <col min="15110" max="15110" width="18.453125" style="62" customWidth="1"/>
    <col min="15111" max="15112" width="13.26953125" style="62" customWidth="1"/>
    <col min="15113" max="15113" width="10.81640625" style="62" customWidth="1"/>
    <col min="15114" max="15115" width="14.453125" style="62" customWidth="1"/>
    <col min="15116" max="15361" width="8.7265625" style="62"/>
    <col min="15362" max="15362" width="13.81640625" style="62" customWidth="1"/>
    <col min="15363" max="15363" width="26.26953125" style="62" customWidth="1"/>
    <col min="15364" max="15364" width="16.26953125" style="62" customWidth="1"/>
    <col min="15365" max="15365" width="17.81640625" style="62" customWidth="1"/>
    <col min="15366" max="15366" width="18.453125" style="62" customWidth="1"/>
    <col min="15367" max="15368" width="13.26953125" style="62" customWidth="1"/>
    <col min="15369" max="15369" width="10.81640625" style="62" customWidth="1"/>
    <col min="15370" max="15371" width="14.453125" style="62" customWidth="1"/>
    <col min="15372" max="15617" width="8.7265625" style="62"/>
    <col min="15618" max="15618" width="13.81640625" style="62" customWidth="1"/>
    <col min="15619" max="15619" width="26.26953125" style="62" customWidth="1"/>
    <col min="15620" max="15620" width="16.26953125" style="62" customWidth="1"/>
    <col min="15621" max="15621" width="17.81640625" style="62" customWidth="1"/>
    <col min="15622" max="15622" width="18.453125" style="62" customWidth="1"/>
    <col min="15623" max="15624" width="13.26953125" style="62" customWidth="1"/>
    <col min="15625" max="15625" width="10.81640625" style="62" customWidth="1"/>
    <col min="15626" max="15627" width="14.453125" style="62" customWidth="1"/>
    <col min="15628" max="15873" width="8.7265625" style="62"/>
    <col min="15874" max="15874" width="13.81640625" style="62" customWidth="1"/>
    <col min="15875" max="15875" width="26.26953125" style="62" customWidth="1"/>
    <col min="15876" max="15876" width="16.26953125" style="62" customWidth="1"/>
    <col min="15877" max="15877" width="17.81640625" style="62" customWidth="1"/>
    <col min="15878" max="15878" width="18.453125" style="62" customWidth="1"/>
    <col min="15879" max="15880" width="13.26953125" style="62" customWidth="1"/>
    <col min="15881" max="15881" width="10.81640625" style="62" customWidth="1"/>
    <col min="15882" max="15883" width="14.453125" style="62" customWidth="1"/>
    <col min="15884" max="16129" width="8.7265625" style="62"/>
    <col min="16130" max="16130" width="13.81640625" style="62" customWidth="1"/>
    <col min="16131" max="16131" width="26.26953125" style="62" customWidth="1"/>
    <col min="16132" max="16132" width="16.26953125" style="62" customWidth="1"/>
    <col min="16133" max="16133" width="17.81640625" style="62" customWidth="1"/>
    <col min="16134" max="16134" width="18.453125" style="62" customWidth="1"/>
    <col min="16135" max="16136" width="13.26953125" style="62" customWidth="1"/>
    <col min="16137" max="16137" width="10.81640625" style="62" customWidth="1"/>
    <col min="16138" max="16139" width="14.453125" style="62" customWidth="1"/>
    <col min="16140" max="16384" width="8.7265625" style="62"/>
  </cols>
  <sheetData>
    <row r="1" spans="1:12" s="46" customFormat="1" ht="45.75" customHeight="1" x14ac:dyDescent="0.35">
      <c r="A1" s="270" t="s">
        <v>0</v>
      </c>
      <c r="B1" s="270" t="s">
        <v>1</v>
      </c>
      <c r="C1" s="270" t="s">
        <v>2</v>
      </c>
      <c r="D1" s="271" t="s">
        <v>3</v>
      </c>
      <c r="E1" s="272" t="s">
        <v>4</v>
      </c>
      <c r="F1" s="272" t="s">
        <v>269</v>
      </c>
      <c r="G1" s="273" t="s">
        <v>5</v>
      </c>
      <c r="H1" s="274" t="s">
        <v>6</v>
      </c>
      <c r="I1" s="275" t="s">
        <v>7</v>
      </c>
      <c r="J1" s="273" t="s">
        <v>8</v>
      </c>
      <c r="K1" s="273" t="s">
        <v>270</v>
      </c>
    </row>
    <row r="2" spans="1:12" s="47" customFormat="1" x14ac:dyDescent="0.35">
      <c r="A2" s="276"/>
      <c r="B2" s="277"/>
      <c r="C2" s="277"/>
      <c r="D2" s="277"/>
      <c r="E2" s="277"/>
      <c r="F2" s="277"/>
      <c r="G2" s="277"/>
      <c r="H2" s="277"/>
      <c r="I2" s="277"/>
      <c r="J2" s="277"/>
      <c r="K2" s="277"/>
    </row>
    <row r="3" spans="1:12" s="51" customFormat="1" ht="13.5" x14ac:dyDescent="0.3">
      <c r="A3" s="278"/>
      <c r="B3" s="279"/>
      <c r="C3" s="280" t="s">
        <v>224</v>
      </c>
      <c r="D3" s="281"/>
      <c r="E3" s="282"/>
      <c r="F3" s="283"/>
      <c r="G3" s="283"/>
      <c r="H3" s="283"/>
      <c r="I3" s="283"/>
      <c r="J3" s="283"/>
      <c r="K3" s="283"/>
      <c r="L3" s="52"/>
    </row>
    <row r="4" spans="1:12" s="252" customFormat="1" x14ac:dyDescent="0.35">
      <c r="A4" s="284" t="s">
        <v>629</v>
      </c>
      <c r="B4" s="284" t="s">
        <v>630</v>
      </c>
      <c r="C4" s="285" t="s">
        <v>271</v>
      </c>
      <c r="D4" s="285"/>
      <c r="E4" s="285" t="s">
        <v>263</v>
      </c>
      <c r="F4" s="284"/>
      <c r="G4" s="286">
        <v>1872</v>
      </c>
      <c r="H4" s="286">
        <v>1869.5</v>
      </c>
      <c r="I4" s="287">
        <v>42138</v>
      </c>
      <c r="J4" s="288" t="s">
        <v>17</v>
      </c>
      <c r="K4" s="289">
        <v>4</v>
      </c>
    </row>
    <row r="5" spans="1:12" s="51" customFormat="1" ht="13.5" x14ac:dyDescent="0.3">
      <c r="A5" s="290"/>
      <c r="B5" s="291"/>
      <c r="C5" s="291"/>
      <c r="D5" s="291"/>
      <c r="E5" s="292" t="s">
        <v>272</v>
      </c>
      <c r="F5" s="293">
        <v>1</v>
      </c>
      <c r="G5" s="294">
        <f>SUM(G1:G4)</f>
        <v>1872</v>
      </c>
      <c r="H5" s="294">
        <f>SUM(H1:H4)</f>
        <v>1869.5</v>
      </c>
      <c r="I5" s="295"/>
      <c r="J5" s="291"/>
      <c r="K5" s="291"/>
    </row>
    <row r="6" spans="1:12" s="47" customFormat="1" x14ac:dyDescent="0.35">
      <c r="A6" s="276"/>
      <c r="B6" s="277"/>
      <c r="C6" s="277"/>
      <c r="D6" s="277"/>
      <c r="E6" s="277"/>
      <c r="F6" s="277"/>
      <c r="G6" s="277"/>
      <c r="H6" s="277"/>
      <c r="I6" s="277"/>
      <c r="J6" s="277"/>
      <c r="K6" s="277"/>
    </row>
    <row r="7" spans="1:12" s="51" customFormat="1" ht="13.5" x14ac:dyDescent="0.3">
      <c r="A7" s="296"/>
      <c r="B7" s="297"/>
      <c r="C7" s="298" t="s">
        <v>273</v>
      </c>
      <c r="D7" s="281"/>
      <c r="E7" s="299"/>
      <c r="F7" s="300"/>
      <c r="G7" s="300"/>
      <c r="H7" s="300"/>
      <c r="I7" s="300"/>
      <c r="J7" s="300"/>
      <c r="K7" s="300"/>
      <c r="L7" s="52"/>
    </row>
    <row r="8" spans="1:12" s="252" customFormat="1" ht="29" x14ac:dyDescent="0.35">
      <c r="A8" s="284" t="s">
        <v>631</v>
      </c>
      <c r="B8" s="284" t="s">
        <v>632</v>
      </c>
      <c r="C8" s="285" t="s">
        <v>254</v>
      </c>
      <c r="D8" s="285" t="s">
        <v>40</v>
      </c>
      <c r="E8" s="285" t="s">
        <v>633</v>
      </c>
      <c r="F8" s="301"/>
      <c r="G8" s="286">
        <v>351.91</v>
      </c>
      <c r="H8" s="286">
        <v>266.23</v>
      </c>
      <c r="I8" s="287">
        <v>42154</v>
      </c>
      <c r="J8" s="288" t="s">
        <v>17</v>
      </c>
      <c r="K8" s="289">
        <v>4</v>
      </c>
    </row>
    <row r="9" spans="1:12" s="51" customFormat="1" ht="13.5" x14ac:dyDescent="0.3">
      <c r="A9" s="302"/>
      <c r="B9" s="302"/>
      <c r="C9" s="302"/>
      <c r="D9" s="302"/>
      <c r="E9" s="303" t="s">
        <v>274</v>
      </c>
      <c r="F9" s="303">
        <v>1</v>
      </c>
      <c r="G9" s="304">
        <f>SUM(G8)</f>
        <v>351.91</v>
      </c>
      <c r="H9" s="304">
        <f>SUM(H8)</f>
        <v>266.23</v>
      </c>
      <c r="I9" s="305"/>
      <c r="J9" s="306"/>
      <c r="K9" s="302"/>
    </row>
    <row r="10" spans="1:12" s="51" customFormat="1" ht="13.5" x14ac:dyDescent="0.3">
      <c r="A10" s="302"/>
      <c r="B10" s="302"/>
      <c r="C10" s="302"/>
      <c r="D10" s="302"/>
      <c r="E10" s="303"/>
      <c r="F10" s="303"/>
      <c r="G10" s="304"/>
      <c r="H10" s="304"/>
      <c r="I10" s="305"/>
      <c r="J10" s="306"/>
      <c r="K10" s="302"/>
    </row>
    <row r="11" spans="1:12" s="252" customFormat="1" ht="29" x14ac:dyDescent="0.35">
      <c r="A11" s="284" t="s">
        <v>634</v>
      </c>
      <c r="B11" s="284" t="s">
        <v>635</v>
      </c>
      <c r="C11" s="285" t="s">
        <v>254</v>
      </c>
      <c r="D11" s="285" t="s">
        <v>128</v>
      </c>
      <c r="E11" s="285" t="s">
        <v>636</v>
      </c>
      <c r="F11" s="285"/>
      <c r="G11" s="286">
        <v>3907.65</v>
      </c>
      <c r="H11" s="286">
        <v>3907.65</v>
      </c>
      <c r="I11" s="287">
        <v>42154</v>
      </c>
      <c r="J11" s="288" t="s">
        <v>17</v>
      </c>
      <c r="K11" s="289">
        <v>4</v>
      </c>
    </row>
    <row r="12" spans="1:12" s="51" customFormat="1" ht="13.5" x14ac:dyDescent="0.3">
      <c r="A12" s="302"/>
      <c r="B12" s="302"/>
      <c r="C12" s="302"/>
      <c r="D12" s="302"/>
      <c r="E12" s="303" t="s">
        <v>274</v>
      </c>
      <c r="F12" s="303">
        <v>1</v>
      </c>
      <c r="G12" s="304">
        <f>SUM(G11)</f>
        <v>3907.65</v>
      </c>
      <c r="H12" s="304">
        <f>SUM(H11)</f>
        <v>3907.65</v>
      </c>
      <c r="I12" s="305"/>
      <c r="J12" s="306"/>
      <c r="K12" s="302"/>
    </row>
    <row r="13" spans="1:12" s="51" customFormat="1" ht="13.5" x14ac:dyDescent="0.3">
      <c r="A13" s="290"/>
      <c r="B13" s="291"/>
      <c r="C13" s="291"/>
      <c r="D13" s="291"/>
      <c r="E13" s="292" t="s">
        <v>272</v>
      </c>
      <c r="F13" s="293">
        <f>SUM(F9:F12)</f>
        <v>2</v>
      </c>
      <c r="G13" s="294">
        <f>SUM(G12,G9)</f>
        <v>4259.5600000000004</v>
      </c>
      <c r="H13" s="294">
        <f>SUM(H12,H9)</f>
        <v>4173.88</v>
      </c>
      <c r="I13" s="295"/>
      <c r="J13" s="291"/>
      <c r="K13" s="291"/>
    </row>
    <row r="14" spans="1:12" s="47" customFormat="1" x14ac:dyDescent="0.35">
      <c r="A14" s="276"/>
      <c r="B14" s="277"/>
      <c r="C14" s="277"/>
      <c r="D14" s="277"/>
      <c r="E14" s="277"/>
      <c r="F14" s="277"/>
      <c r="G14" s="277"/>
      <c r="H14" s="277"/>
      <c r="I14" s="277"/>
      <c r="J14" s="277"/>
      <c r="K14" s="277"/>
    </row>
    <row r="15" spans="1:12" s="51" customFormat="1" ht="13.5" x14ac:dyDescent="0.3">
      <c r="A15" s="296"/>
      <c r="B15" s="297"/>
      <c r="C15" s="298" t="s">
        <v>225</v>
      </c>
      <c r="D15" s="281"/>
      <c r="E15" s="299"/>
      <c r="F15" s="300"/>
      <c r="G15" s="300"/>
      <c r="H15" s="300"/>
      <c r="I15" s="300"/>
      <c r="J15" s="300"/>
      <c r="K15" s="300"/>
      <c r="L15" s="52"/>
    </row>
    <row r="16" spans="1:12" s="252" customFormat="1" x14ac:dyDescent="0.35">
      <c r="A16" s="307" t="s">
        <v>637</v>
      </c>
      <c r="B16" s="288" t="s">
        <v>638</v>
      </c>
      <c r="C16" s="288" t="s">
        <v>27</v>
      </c>
      <c r="D16" s="288"/>
      <c r="E16" s="288" t="s">
        <v>297</v>
      </c>
      <c r="F16" s="288"/>
      <c r="G16" s="308">
        <v>285.75</v>
      </c>
      <c r="H16" s="309">
        <v>100</v>
      </c>
      <c r="I16" s="310">
        <v>42104</v>
      </c>
      <c r="J16" s="288" t="s">
        <v>17</v>
      </c>
      <c r="K16" s="307">
        <v>4</v>
      </c>
    </row>
    <row r="17" spans="1:12" s="252" customFormat="1" x14ac:dyDescent="0.35">
      <c r="A17" s="284" t="s">
        <v>639</v>
      </c>
      <c r="B17" s="284" t="s">
        <v>640</v>
      </c>
      <c r="C17" s="301" t="s">
        <v>27</v>
      </c>
      <c r="D17" s="285"/>
      <c r="E17" s="285" t="s">
        <v>263</v>
      </c>
      <c r="F17" s="284"/>
      <c r="G17" s="286">
        <v>27000</v>
      </c>
      <c r="H17" s="311">
        <v>27000</v>
      </c>
      <c r="I17" s="287">
        <v>42138</v>
      </c>
      <c r="J17" s="288" t="s">
        <v>17</v>
      </c>
      <c r="K17" s="289">
        <v>4</v>
      </c>
    </row>
    <row r="18" spans="1:12" s="252" customFormat="1" x14ac:dyDescent="0.35">
      <c r="A18" s="307" t="s">
        <v>641</v>
      </c>
      <c r="B18" s="288" t="s">
        <v>642</v>
      </c>
      <c r="C18" s="288" t="s">
        <v>27</v>
      </c>
      <c r="D18" s="288"/>
      <c r="E18" s="288" t="s">
        <v>12</v>
      </c>
      <c r="F18" s="288"/>
      <c r="G18" s="308">
        <v>25000</v>
      </c>
      <c r="H18" s="309">
        <v>8000</v>
      </c>
      <c r="I18" s="310">
        <v>42110</v>
      </c>
      <c r="J18" s="288" t="s">
        <v>17</v>
      </c>
      <c r="K18" s="307">
        <v>4</v>
      </c>
    </row>
    <row r="19" spans="1:12" s="252" customFormat="1" x14ac:dyDescent="0.35">
      <c r="A19" s="284" t="s">
        <v>641</v>
      </c>
      <c r="B19" s="284" t="s">
        <v>642</v>
      </c>
      <c r="C19" s="301" t="s">
        <v>27</v>
      </c>
      <c r="D19" s="285"/>
      <c r="E19" s="285" t="s">
        <v>263</v>
      </c>
      <c r="F19" s="301"/>
      <c r="G19" s="286">
        <v>25000</v>
      </c>
      <c r="H19" s="311">
        <v>8000</v>
      </c>
      <c r="I19" s="287">
        <v>42154</v>
      </c>
      <c r="J19" s="288" t="s">
        <v>17</v>
      </c>
      <c r="K19" s="289">
        <v>4</v>
      </c>
    </row>
    <row r="20" spans="1:12" s="252" customFormat="1" x14ac:dyDescent="0.35">
      <c r="A20" s="307" t="s">
        <v>643</v>
      </c>
      <c r="B20" s="288" t="s">
        <v>644</v>
      </c>
      <c r="C20" s="288" t="s">
        <v>27</v>
      </c>
      <c r="D20" s="288"/>
      <c r="E20" s="288" t="s">
        <v>12</v>
      </c>
      <c r="F20" s="288"/>
      <c r="G20" s="308">
        <v>3751.81</v>
      </c>
      <c r="H20" s="309">
        <v>3751.81</v>
      </c>
      <c r="I20" s="310">
        <v>42117</v>
      </c>
      <c r="J20" s="288" t="s">
        <v>17</v>
      </c>
      <c r="K20" s="307">
        <v>4</v>
      </c>
    </row>
    <row r="21" spans="1:12" s="252" customFormat="1" x14ac:dyDescent="0.35">
      <c r="A21" s="307" t="s">
        <v>645</v>
      </c>
      <c r="B21" s="288" t="s">
        <v>646</v>
      </c>
      <c r="C21" s="288" t="s">
        <v>27</v>
      </c>
      <c r="D21" s="288"/>
      <c r="E21" s="288" t="s">
        <v>12</v>
      </c>
      <c r="F21" s="288"/>
      <c r="G21" s="308">
        <v>2765.79</v>
      </c>
      <c r="H21" s="309">
        <v>2605.29</v>
      </c>
      <c r="I21" s="310">
        <v>42104</v>
      </c>
      <c r="J21" s="288" t="s">
        <v>17</v>
      </c>
      <c r="K21" s="307">
        <v>4</v>
      </c>
    </row>
    <row r="22" spans="1:12" s="252" customFormat="1" x14ac:dyDescent="0.35">
      <c r="A22" s="284" t="s">
        <v>647</v>
      </c>
      <c r="B22" s="284" t="s">
        <v>648</v>
      </c>
      <c r="C22" s="301" t="s">
        <v>27</v>
      </c>
      <c r="D22" s="285"/>
      <c r="E22" s="285" t="s">
        <v>263</v>
      </c>
      <c r="F22" s="284"/>
      <c r="G22" s="286">
        <v>5165</v>
      </c>
      <c r="H22" s="311">
        <v>2500</v>
      </c>
      <c r="I22" s="287">
        <v>42150</v>
      </c>
      <c r="J22" s="288" t="s">
        <v>17</v>
      </c>
      <c r="K22" s="289">
        <v>4</v>
      </c>
    </row>
    <row r="23" spans="1:12" s="252" customFormat="1" x14ac:dyDescent="0.35">
      <c r="A23" s="284" t="s">
        <v>649</v>
      </c>
      <c r="B23" s="284" t="s">
        <v>650</v>
      </c>
      <c r="C23" s="301" t="s">
        <v>27</v>
      </c>
      <c r="D23" s="301"/>
      <c r="E23" s="285" t="s">
        <v>263</v>
      </c>
      <c r="F23" s="301"/>
      <c r="G23" s="286">
        <v>2500</v>
      </c>
      <c r="H23" s="311">
        <v>2500</v>
      </c>
      <c r="I23" s="287">
        <v>42154</v>
      </c>
      <c r="J23" s="288" t="s">
        <v>17</v>
      </c>
      <c r="K23" s="289">
        <v>4</v>
      </c>
    </row>
    <row r="24" spans="1:12" s="252" customFormat="1" x14ac:dyDescent="0.35">
      <c r="A24" s="312" t="s">
        <v>651</v>
      </c>
      <c r="B24" s="284" t="s">
        <v>652</v>
      </c>
      <c r="C24" s="301" t="s">
        <v>27</v>
      </c>
      <c r="D24" s="285"/>
      <c r="E24" s="285" t="s">
        <v>263</v>
      </c>
      <c r="F24" s="301"/>
      <c r="G24" s="286">
        <v>2391.91</v>
      </c>
      <c r="H24" s="311">
        <v>2391.91</v>
      </c>
      <c r="I24" s="287">
        <v>42152</v>
      </c>
      <c r="J24" s="288" t="s">
        <v>17</v>
      </c>
      <c r="K24" s="289">
        <v>4</v>
      </c>
    </row>
    <row r="25" spans="1:12" s="252" customFormat="1" x14ac:dyDescent="0.35">
      <c r="A25" s="284" t="s">
        <v>653</v>
      </c>
      <c r="B25" s="284" t="s">
        <v>654</v>
      </c>
      <c r="C25" s="301" t="s">
        <v>27</v>
      </c>
      <c r="D25" s="285"/>
      <c r="E25" s="285" t="s">
        <v>263</v>
      </c>
      <c r="F25" s="284"/>
      <c r="G25" s="286">
        <v>2385.34</v>
      </c>
      <c r="H25" s="311">
        <v>2000</v>
      </c>
      <c r="I25" s="287">
        <v>42142</v>
      </c>
      <c r="J25" s="288" t="s">
        <v>17</v>
      </c>
      <c r="K25" s="289">
        <v>4</v>
      </c>
    </row>
    <row r="26" spans="1:12" s="252" customFormat="1" x14ac:dyDescent="0.35">
      <c r="A26" s="284" t="s">
        <v>655</v>
      </c>
      <c r="B26" s="284" t="s">
        <v>656</v>
      </c>
      <c r="C26" s="301" t="s">
        <v>27</v>
      </c>
      <c r="D26" s="285"/>
      <c r="E26" s="285" t="s">
        <v>263</v>
      </c>
      <c r="F26" s="301"/>
      <c r="G26" s="286">
        <v>2108.94</v>
      </c>
      <c r="H26" s="311">
        <v>1839.99</v>
      </c>
      <c r="I26" s="287">
        <v>42154</v>
      </c>
      <c r="J26" s="288" t="s">
        <v>17</v>
      </c>
      <c r="K26" s="289">
        <v>4</v>
      </c>
    </row>
    <row r="27" spans="1:12" s="252" customFormat="1" x14ac:dyDescent="0.35">
      <c r="A27" s="284" t="s">
        <v>657</v>
      </c>
      <c r="B27" s="284" t="s">
        <v>658</v>
      </c>
      <c r="C27" s="301" t="s">
        <v>27</v>
      </c>
      <c r="D27" s="285"/>
      <c r="E27" s="285" t="s">
        <v>263</v>
      </c>
      <c r="F27" s="284"/>
      <c r="G27" s="286">
        <v>1200</v>
      </c>
      <c r="H27" s="311">
        <v>1014.92</v>
      </c>
      <c r="I27" s="287">
        <v>42145</v>
      </c>
      <c r="J27" s="288" t="s">
        <v>17</v>
      </c>
      <c r="K27" s="289">
        <v>4</v>
      </c>
    </row>
    <row r="28" spans="1:12" s="51" customFormat="1" ht="18" customHeight="1" x14ac:dyDescent="0.3">
      <c r="A28" s="290"/>
      <c r="B28" s="291"/>
      <c r="C28" s="291"/>
      <c r="D28" s="291"/>
      <c r="E28" s="292" t="s">
        <v>272</v>
      </c>
      <c r="F28" s="293">
        <v>12</v>
      </c>
      <c r="G28" s="294">
        <f>SUM(G16:G27)</f>
        <v>99554.54</v>
      </c>
      <c r="H28" s="294">
        <f>SUM(H16:H27)</f>
        <v>61703.919999999991</v>
      </c>
      <c r="I28" s="295"/>
      <c r="J28" s="291"/>
      <c r="K28" s="291"/>
    </row>
    <row r="29" spans="1:12" s="47" customFormat="1" ht="18" customHeight="1" x14ac:dyDescent="0.35">
      <c r="A29" s="276"/>
      <c r="B29" s="277"/>
      <c r="C29" s="277"/>
      <c r="D29" s="277"/>
      <c r="E29" s="277"/>
      <c r="F29" s="277"/>
      <c r="G29" s="277"/>
      <c r="H29" s="277"/>
      <c r="I29" s="277"/>
      <c r="J29" s="277"/>
      <c r="K29" s="277"/>
    </row>
    <row r="30" spans="1:12" s="51" customFormat="1" ht="18" customHeight="1" x14ac:dyDescent="0.3">
      <c r="A30" s="296"/>
      <c r="B30" s="297"/>
      <c r="C30" s="298" t="s">
        <v>226</v>
      </c>
      <c r="D30" s="281"/>
      <c r="E30" s="299"/>
      <c r="F30" s="300"/>
      <c r="G30" s="300"/>
      <c r="H30" s="300"/>
      <c r="I30" s="300"/>
      <c r="J30" s="300"/>
      <c r="K30" s="300"/>
      <c r="L30" s="52"/>
    </row>
    <row r="31" spans="1:12" x14ac:dyDescent="0.35">
      <c r="A31" s="284"/>
      <c r="B31" s="284"/>
      <c r="C31" s="301"/>
      <c r="D31" s="301"/>
      <c r="E31" s="301"/>
      <c r="F31" s="284"/>
      <c r="G31" s="284"/>
      <c r="H31" s="313"/>
      <c r="I31" s="284"/>
      <c r="J31" s="284"/>
      <c r="K31" s="284"/>
    </row>
    <row r="32" spans="1:12" ht="29" x14ac:dyDescent="0.35">
      <c r="A32" s="284" t="s">
        <v>659</v>
      </c>
      <c r="B32" s="284" t="s">
        <v>660</v>
      </c>
      <c r="C32" s="285" t="s">
        <v>16</v>
      </c>
      <c r="D32" s="285" t="s">
        <v>319</v>
      </c>
      <c r="E32" s="285" t="s">
        <v>661</v>
      </c>
      <c r="F32" s="301"/>
      <c r="G32" s="286">
        <v>50</v>
      </c>
      <c r="H32" s="286">
        <v>50</v>
      </c>
      <c r="I32" s="287">
        <v>42154</v>
      </c>
      <c r="J32" s="287" t="s">
        <v>17</v>
      </c>
      <c r="K32" s="289">
        <v>4</v>
      </c>
    </row>
    <row r="33" spans="1:11" s="51" customFormat="1" ht="13.5" x14ac:dyDescent="0.3">
      <c r="A33" s="302"/>
      <c r="B33" s="302"/>
      <c r="C33" s="302"/>
      <c r="D33" s="302"/>
      <c r="E33" s="303" t="s">
        <v>274</v>
      </c>
      <c r="F33" s="303">
        <v>1</v>
      </c>
      <c r="G33" s="304">
        <f>SUM(G32)</f>
        <v>50</v>
      </c>
      <c r="H33" s="304">
        <f>SUM(H32)</f>
        <v>50</v>
      </c>
      <c r="I33" s="314"/>
      <c r="J33" s="306"/>
      <c r="K33" s="302"/>
    </row>
    <row r="34" spans="1:11" s="51" customFormat="1" ht="13.5" x14ac:dyDescent="0.3">
      <c r="A34" s="302"/>
      <c r="B34" s="302"/>
      <c r="C34" s="302"/>
      <c r="D34" s="302"/>
      <c r="E34" s="303"/>
      <c r="F34" s="303"/>
      <c r="G34" s="304"/>
      <c r="H34" s="304"/>
      <c r="I34" s="314"/>
      <c r="J34" s="306"/>
      <c r="K34" s="302"/>
    </row>
    <row r="35" spans="1:11" x14ac:dyDescent="0.35">
      <c r="A35" s="284" t="s">
        <v>662</v>
      </c>
      <c r="B35" s="284" t="s">
        <v>663</v>
      </c>
      <c r="C35" s="285" t="s">
        <v>16</v>
      </c>
      <c r="D35" s="285" t="s">
        <v>33</v>
      </c>
      <c r="E35" s="285" t="s">
        <v>34</v>
      </c>
      <c r="F35" s="301"/>
      <c r="G35" s="286">
        <v>4355.1099999999997</v>
      </c>
      <c r="H35" s="311">
        <v>3919.6</v>
      </c>
      <c r="I35" s="287">
        <v>42154</v>
      </c>
      <c r="J35" s="288" t="s">
        <v>17</v>
      </c>
      <c r="K35" s="289">
        <v>4</v>
      </c>
    </row>
    <row r="36" spans="1:11" s="252" customFormat="1" x14ac:dyDescent="0.35">
      <c r="A36" s="284" t="s">
        <v>664</v>
      </c>
      <c r="B36" s="284" t="s">
        <v>665</v>
      </c>
      <c r="C36" s="285" t="s">
        <v>16</v>
      </c>
      <c r="D36" s="285" t="s">
        <v>33</v>
      </c>
      <c r="E36" s="285" t="s">
        <v>666</v>
      </c>
      <c r="F36" s="284"/>
      <c r="G36" s="286">
        <v>6516</v>
      </c>
      <c r="H36" s="311">
        <v>1200</v>
      </c>
      <c r="I36" s="287">
        <v>42138</v>
      </c>
      <c r="J36" s="288" t="s">
        <v>17</v>
      </c>
      <c r="K36" s="289">
        <v>4</v>
      </c>
    </row>
    <row r="37" spans="1:11" x14ac:dyDescent="0.35">
      <c r="A37" s="284" t="s">
        <v>667</v>
      </c>
      <c r="B37" s="284" t="s">
        <v>668</v>
      </c>
      <c r="C37" s="285" t="s">
        <v>16</v>
      </c>
      <c r="D37" s="285" t="s">
        <v>33</v>
      </c>
      <c r="E37" s="285" t="s">
        <v>34</v>
      </c>
      <c r="F37" s="301"/>
      <c r="G37" s="286">
        <v>1446.52</v>
      </c>
      <c r="H37" s="311">
        <v>940.24</v>
      </c>
      <c r="I37" s="287">
        <v>42154</v>
      </c>
      <c r="J37" s="288" t="s">
        <v>17</v>
      </c>
      <c r="K37" s="289">
        <v>4</v>
      </c>
    </row>
    <row r="38" spans="1:11" s="252" customFormat="1" x14ac:dyDescent="0.35">
      <c r="A38" s="284" t="s">
        <v>669</v>
      </c>
      <c r="B38" s="284" t="s">
        <v>670</v>
      </c>
      <c r="C38" s="285" t="s">
        <v>16</v>
      </c>
      <c r="D38" s="285" t="s">
        <v>33</v>
      </c>
      <c r="E38" s="285" t="s">
        <v>666</v>
      </c>
      <c r="F38" s="284"/>
      <c r="G38" s="286">
        <v>1541.83</v>
      </c>
      <c r="H38" s="311">
        <v>300</v>
      </c>
      <c r="I38" s="287">
        <v>42142</v>
      </c>
      <c r="J38" s="288" t="s">
        <v>17</v>
      </c>
      <c r="K38" s="289">
        <v>4</v>
      </c>
    </row>
    <row r="39" spans="1:11" s="252" customFormat="1" x14ac:dyDescent="0.35">
      <c r="A39" s="307" t="s">
        <v>671</v>
      </c>
      <c r="B39" s="288" t="s">
        <v>672</v>
      </c>
      <c r="C39" s="288" t="s">
        <v>16</v>
      </c>
      <c r="D39" s="288" t="s">
        <v>33</v>
      </c>
      <c r="E39" s="288" t="s">
        <v>34</v>
      </c>
      <c r="F39" s="288"/>
      <c r="G39" s="308">
        <v>682.5</v>
      </c>
      <c r="H39" s="315">
        <v>275</v>
      </c>
      <c r="I39" s="316">
        <v>42104</v>
      </c>
      <c r="J39" s="288" t="s">
        <v>17</v>
      </c>
      <c r="K39" s="307">
        <v>4</v>
      </c>
    </row>
    <row r="40" spans="1:11" s="252" customFormat="1" x14ac:dyDescent="0.35">
      <c r="A40" s="307" t="s">
        <v>673</v>
      </c>
      <c r="B40" s="288" t="s">
        <v>674</v>
      </c>
      <c r="C40" s="288" t="s">
        <v>16</v>
      </c>
      <c r="D40" s="288" t="s">
        <v>33</v>
      </c>
      <c r="E40" s="288" t="s">
        <v>34</v>
      </c>
      <c r="F40" s="288"/>
      <c r="G40" s="308">
        <v>180</v>
      </c>
      <c r="H40" s="315">
        <v>180</v>
      </c>
      <c r="I40" s="316">
        <v>42104</v>
      </c>
      <c r="J40" s="288" t="s">
        <v>17</v>
      </c>
      <c r="K40" s="307">
        <v>4</v>
      </c>
    </row>
    <row r="41" spans="1:11" s="252" customFormat="1" x14ac:dyDescent="0.35">
      <c r="A41" s="307" t="s">
        <v>675</v>
      </c>
      <c r="B41" s="288" t="s">
        <v>676</v>
      </c>
      <c r="C41" s="288" t="s">
        <v>16</v>
      </c>
      <c r="D41" s="288" t="s">
        <v>33</v>
      </c>
      <c r="E41" s="288" t="s">
        <v>34</v>
      </c>
      <c r="F41" s="288"/>
      <c r="G41" s="308">
        <v>202.42</v>
      </c>
      <c r="H41" s="315">
        <v>151.81</v>
      </c>
      <c r="I41" s="316">
        <v>42104</v>
      </c>
      <c r="J41" s="288" t="s">
        <v>17</v>
      </c>
      <c r="K41" s="307">
        <v>4</v>
      </c>
    </row>
    <row r="42" spans="1:11" s="252" customFormat="1" x14ac:dyDescent="0.35">
      <c r="A42" s="307" t="s">
        <v>677</v>
      </c>
      <c r="B42" s="288" t="s">
        <v>678</v>
      </c>
      <c r="C42" s="288" t="s">
        <v>16</v>
      </c>
      <c r="D42" s="288" t="s">
        <v>33</v>
      </c>
      <c r="E42" s="288" t="s">
        <v>34</v>
      </c>
      <c r="F42" s="288"/>
      <c r="G42" s="308">
        <v>35</v>
      </c>
      <c r="H42" s="315">
        <v>35</v>
      </c>
      <c r="I42" s="316">
        <v>42104</v>
      </c>
      <c r="J42" s="288" t="s">
        <v>17</v>
      </c>
      <c r="K42" s="307">
        <v>4</v>
      </c>
    </row>
    <row r="43" spans="1:11" x14ac:dyDescent="0.35">
      <c r="A43" s="284" t="s">
        <v>679</v>
      </c>
      <c r="B43" s="284" t="s">
        <v>680</v>
      </c>
      <c r="C43" s="285" t="s">
        <v>16</v>
      </c>
      <c r="D43" s="285" t="s">
        <v>33</v>
      </c>
      <c r="E43" s="285" t="s">
        <v>464</v>
      </c>
      <c r="F43" s="301"/>
      <c r="G43" s="286">
        <v>35000</v>
      </c>
      <c r="H43" s="311">
        <v>5000</v>
      </c>
      <c r="I43" s="287">
        <v>42154</v>
      </c>
      <c r="J43" s="288" t="s">
        <v>17</v>
      </c>
      <c r="K43" s="289">
        <v>4</v>
      </c>
    </row>
    <row r="44" spans="1:11" s="252" customFormat="1" x14ac:dyDescent="0.35">
      <c r="A44" s="284" t="s">
        <v>681</v>
      </c>
      <c r="B44" s="284" t="s">
        <v>682</v>
      </c>
      <c r="C44" s="285" t="s">
        <v>16</v>
      </c>
      <c r="D44" s="285" t="s">
        <v>33</v>
      </c>
      <c r="E44" s="285" t="s">
        <v>263</v>
      </c>
      <c r="F44" s="284"/>
      <c r="G44" s="286">
        <v>3557</v>
      </c>
      <c r="H44" s="311">
        <v>3201.3</v>
      </c>
      <c r="I44" s="287">
        <v>42142</v>
      </c>
      <c r="J44" s="288" t="s">
        <v>17</v>
      </c>
      <c r="K44" s="289">
        <v>4</v>
      </c>
    </row>
    <row r="45" spans="1:11" s="252" customFormat="1" x14ac:dyDescent="0.35">
      <c r="A45" s="284" t="s">
        <v>683</v>
      </c>
      <c r="B45" s="284" t="s">
        <v>684</v>
      </c>
      <c r="C45" s="285" t="s">
        <v>16</v>
      </c>
      <c r="D45" s="285" t="s">
        <v>33</v>
      </c>
      <c r="E45" s="285" t="s">
        <v>263</v>
      </c>
      <c r="F45" s="284"/>
      <c r="G45" s="286">
        <v>696.9</v>
      </c>
      <c r="H45" s="311">
        <v>670.99</v>
      </c>
      <c r="I45" s="287">
        <v>42142</v>
      </c>
      <c r="J45" s="288" t="s">
        <v>17</v>
      </c>
      <c r="K45" s="289">
        <v>4</v>
      </c>
    </row>
    <row r="46" spans="1:11" s="51" customFormat="1" ht="13.5" x14ac:dyDescent="0.3">
      <c r="A46" s="302"/>
      <c r="B46" s="302"/>
      <c r="C46" s="302"/>
      <c r="D46" s="302"/>
      <c r="E46" s="303" t="s">
        <v>274</v>
      </c>
      <c r="F46" s="303">
        <v>11</v>
      </c>
      <c r="G46" s="304">
        <f>SUM(G35:G45)</f>
        <v>54213.280000000006</v>
      </c>
      <c r="H46" s="317">
        <f>SUM(H35:H45)</f>
        <v>15873.94</v>
      </c>
      <c r="I46" s="314"/>
      <c r="J46" s="306"/>
      <c r="K46" s="302"/>
    </row>
    <row r="47" spans="1:11" s="51" customFormat="1" ht="18" customHeight="1" x14ac:dyDescent="0.3">
      <c r="A47" s="290"/>
      <c r="B47" s="291"/>
      <c r="C47" s="291"/>
      <c r="D47" s="291"/>
      <c r="E47" s="292" t="s">
        <v>272</v>
      </c>
      <c r="F47" s="293">
        <v>12</v>
      </c>
      <c r="G47" s="294">
        <f>SUM(G46,G33)</f>
        <v>54263.280000000006</v>
      </c>
      <c r="H47" s="294">
        <f>SUM(H46,H33)</f>
        <v>15923.94</v>
      </c>
      <c r="I47" s="295"/>
      <c r="J47" s="291"/>
      <c r="K47" s="291"/>
    </row>
    <row r="48" spans="1:11" s="47" customFormat="1" ht="18" customHeight="1" x14ac:dyDescent="0.35">
      <c r="A48" s="276"/>
      <c r="B48" s="277"/>
      <c r="C48" s="277"/>
      <c r="D48" s="277"/>
      <c r="E48" s="277"/>
      <c r="F48" s="277"/>
      <c r="G48" s="277"/>
      <c r="H48" s="277"/>
      <c r="I48" s="277"/>
      <c r="J48" s="277"/>
      <c r="K48" s="277"/>
    </row>
    <row r="49" spans="1:12" s="51" customFormat="1" ht="18" customHeight="1" x14ac:dyDescent="0.3">
      <c r="A49" s="296"/>
      <c r="B49" s="297"/>
      <c r="C49" s="298" t="s">
        <v>277</v>
      </c>
      <c r="D49" s="281"/>
      <c r="E49" s="299"/>
      <c r="F49" s="300"/>
      <c r="G49" s="300"/>
      <c r="H49" s="300"/>
      <c r="I49" s="300"/>
      <c r="J49" s="300"/>
      <c r="K49" s="300"/>
      <c r="L49" s="52"/>
    </row>
    <row r="50" spans="1:12" x14ac:dyDescent="0.35">
      <c r="A50" s="284" t="s">
        <v>685</v>
      </c>
      <c r="B50" s="284" t="s">
        <v>686</v>
      </c>
      <c r="C50" s="285" t="s">
        <v>11</v>
      </c>
      <c r="D50" s="285" t="s">
        <v>24</v>
      </c>
      <c r="E50" s="285" t="s">
        <v>21</v>
      </c>
      <c r="F50" s="284"/>
      <c r="G50" s="286">
        <v>5722</v>
      </c>
      <c r="H50" s="311">
        <v>4000</v>
      </c>
      <c r="I50" s="287">
        <v>42143</v>
      </c>
      <c r="J50" s="318" t="s">
        <v>13</v>
      </c>
      <c r="K50" s="289">
        <v>4</v>
      </c>
    </row>
    <row r="51" spans="1:12" x14ac:dyDescent="0.35">
      <c r="A51" s="284" t="s">
        <v>687</v>
      </c>
      <c r="B51" s="284" t="s">
        <v>688</v>
      </c>
      <c r="C51" s="285" t="s">
        <v>11</v>
      </c>
      <c r="D51" s="285" t="s">
        <v>24</v>
      </c>
      <c r="E51" s="285" t="s">
        <v>21</v>
      </c>
      <c r="F51" s="301"/>
      <c r="G51" s="286">
        <v>10000</v>
      </c>
      <c r="H51" s="311">
        <v>1425</v>
      </c>
      <c r="I51" s="287">
        <v>42154</v>
      </c>
      <c r="J51" s="318" t="s">
        <v>13</v>
      </c>
      <c r="K51" s="289">
        <v>4</v>
      </c>
    </row>
    <row r="52" spans="1:12" x14ac:dyDescent="0.35">
      <c r="A52" s="284" t="s">
        <v>689</v>
      </c>
      <c r="B52" s="284" t="s">
        <v>690</v>
      </c>
      <c r="C52" s="285" t="s">
        <v>11</v>
      </c>
      <c r="D52" s="285" t="s">
        <v>24</v>
      </c>
      <c r="E52" s="285" t="s">
        <v>21</v>
      </c>
      <c r="F52" s="284"/>
      <c r="G52" s="286">
        <v>1763.27</v>
      </c>
      <c r="H52" s="311">
        <v>800</v>
      </c>
      <c r="I52" s="287">
        <v>42130</v>
      </c>
      <c r="J52" s="318" t="s">
        <v>13</v>
      </c>
      <c r="K52" s="289">
        <v>4</v>
      </c>
    </row>
    <row r="53" spans="1:12" x14ac:dyDescent="0.35">
      <c r="A53" s="284" t="s">
        <v>691</v>
      </c>
      <c r="B53" s="284" t="s">
        <v>692</v>
      </c>
      <c r="C53" s="285" t="s">
        <v>11</v>
      </c>
      <c r="D53" s="285" t="s">
        <v>24</v>
      </c>
      <c r="E53" s="285" t="s">
        <v>21</v>
      </c>
      <c r="F53" s="301"/>
      <c r="G53" s="286">
        <v>752.93</v>
      </c>
      <c r="H53" s="311">
        <v>700</v>
      </c>
      <c r="I53" s="287">
        <v>42154</v>
      </c>
      <c r="J53" s="318" t="s">
        <v>13</v>
      </c>
      <c r="K53" s="289">
        <v>4</v>
      </c>
    </row>
    <row r="54" spans="1:12" x14ac:dyDescent="0.35">
      <c r="A54" s="284" t="s">
        <v>693</v>
      </c>
      <c r="B54" s="284" t="s">
        <v>694</v>
      </c>
      <c r="C54" s="285" t="s">
        <v>11</v>
      </c>
      <c r="D54" s="285" t="s">
        <v>24</v>
      </c>
      <c r="E54" s="285" t="s">
        <v>21</v>
      </c>
      <c r="F54" s="301"/>
      <c r="G54" s="286">
        <v>759.1</v>
      </c>
      <c r="H54" s="311">
        <v>603.5</v>
      </c>
      <c r="I54" s="287">
        <v>42154</v>
      </c>
      <c r="J54" s="318" t="s">
        <v>13</v>
      </c>
      <c r="K54" s="289">
        <v>4</v>
      </c>
    </row>
    <row r="55" spans="1:12" x14ac:dyDescent="0.35">
      <c r="A55" s="284" t="s">
        <v>695</v>
      </c>
      <c r="B55" s="284" t="s">
        <v>696</v>
      </c>
      <c r="C55" s="285" t="s">
        <v>11</v>
      </c>
      <c r="D55" s="285" t="s">
        <v>24</v>
      </c>
      <c r="E55" s="285" t="s">
        <v>21</v>
      </c>
      <c r="F55" s="301"/>
      <c r="G55" s="286">
        <v>588.76</v>
      </c>
      <c r="H55" s="311">
        <v>588.76</v>
      </c>
      <c r="I55" s="287">
        <v>42154</v>
      </c>
      <c r="J55" s="318" t="s">
        <v>13</v>
      </c>
      <c r="K55" s="289">
        <v>4</v>
      </c>
    </row>
    <row r="56" spans="1:12" x14ac:dyDescent="0.35">
      <c r="A56" s="307" t="s">
        <v>697</v>
      </c>
      <c r="B56" s="288" t="s">
        <v>698</v>
      </c>
      <c r="C56" s="288" t="s">
        <v>11</v>
      </c>
      <c r="D56" s="288" t="s">
        <v>24</v>
      </c>
      <c r="E56" s="288" t="s">
        <v>21</v>
      </c>
      <c r="F56" s="288"/>
      <c r="G56" s="308">
        <v>865.1</v>
      </c>
      <c r="H56" s="315">
        <v>500</v>
      </c>
      <c r="I56" s="316">
        <v>42117</v>
      </c>
      <c r="J56" s="318" t="s">
        <v>13</v>
      </c>
      <c r="K56" s="307">
        <v>4</v>
      </c>
    </row>
    <row r="57" spans="1:12" x14ac:dyDescent="0.35">
      <c r="A57" s="307" t="s">
        <v>699</v>
      </c>
      <c r="B57" s="288" t="s">
        <v>700</v>
      </c>
      <c r="C57" s="288" t="s">
        <v>11</v>
      </c>
      <c r="D57" s="288" t="s">
        <v>24</v>
      </c>
      <c r="E57" s="288" t="s">
        <v>21</v>
      </c>
      <c r="F57" s="288"/>
      <c r="G57" s="308">
        <v>351.08</v>
      </c>
      <c r="H57" s="315">
        <v>275</v>
      </c>
      <c r="I57" s="316">
        <v>42100</v>
      </c>
      <c r="J57" s="318" t="s">
        <v>13</v>
      </c>
      <c r="K57" s="307">
        <v>4</v>
      </c>
    </row>
    <row r="58" spans="1:12" x14ac:dyDescent="0.35">
      <c r="A58" s="284" t="s">
        <v>701</v>
      </c>
      <c r="B58" s="284" t="s">
        <v>702</v>
      </c>
      <c r="C58" s="285" t="s">
        <v>11</v>
      </c>
      <c r="D58" s="285" t="s">
        <v>24</v>
      </c>
      <c r="E58" s="285" t="s">
        <v>21</v>
      </c>
      <c r="F58" s="284"/>
      <c r="G58" s="286">
        <v>252.1</v>
      </c>
      <c r="H58" s="311">
        <v>252.1</v>
      </c>
      <c r="I58" s="287">
        <v>42128</v>
      </c>
      <c r="J58" s="318" t="s">
        <v>13</v>
      </c>
      <c r="K58" s="289">
        <v>4</v>
      </c>
    </row>
    <row r="59" spans="1:12" x14ac:dyDescent="0.35">
      <c r="A59" s="307" t="s">
        <v>703</v>
      </c>
      <c r="B59" s="288" t="s">
        <v>704</v>
      </c>
      <c r="C59" s="288" t="s">
        <v>11</v>
      </c>
      <c r="D59" s="288" t="s">
        <v>24</v>
      </c>
      <c r="E59" s="288" t="s">
        <v>21</v>
      </c>
      <c r="F59" s="288"/>
      <c r="G59" s="308">
        <v>249.5</v>
      </c>
      <c r="H59" s="315">
        <v>249.5</v>
      </c>
      <c r="I59" s="316">
        <v>42116</v>
      </c>
      <c r="J59" s="318" t="s">
        <v>13</v>
      </c>
      <c r="K59" s="307">
        <v>4</v>
      </c>
    </row>
    <row r="60" spans="1:12" x14ac:dyDescent="0.35">
      <c r="A60" s="284" t="s">
        <v>705</v>
      </c>
      <c r="B60" s="284" t="s">
        <v>706</v>
      </c>
      <c r="C60" s="285" t="s">
        <v>11</v>
      </c>
      <c r="D60" s="285" t="s">
        <v>24</v>
      </c>
      <c r="E60" s="285" t="s">
        <v>21</v>
      </c>
      <c r="F60" s="284"/>
      <c r="G60" s="286">
        <v>200</v>
      </c>
      <c r="H60" s="311">
        <v>200</v>
      </c>
      <c r="I60" s="287">
        <v>42128</v>
      </c>
      <c r="J60" s="318" t="s">
        <v>13</v>
      </c>
      <c r="K60" s="289">
        <v>4</v>
      </c>
    </row>
    <row r="61" spans="1:12" x14ac:dyDescent="0.35">
      <c r="A61" s="284" t="s">
        <v>707</v>
      </c>
      <c r="B61" s="284" t="s">
        <v>708</v>
      </c>
      <c r="C61" s="285" t="s">
        <v>11</v>
      </c>
      <c r="D61" s="285" t="s">
        <v>24</v>
      </c>
      <c r="E61" s="285" t="s">
        <v>21</v>
      </c>
      <c r="F61" s="301"/>
      <c r="G61" s="286">
        <v>200</v>
      </c>
      <c r="H61" s="311">
        <v>200</v>
      </c>
      <c r="I61" s="287">
        <v>42154</v>
      </c>
      <c r="J61" s="318" t="s">
        <v>13</v>
      </c>
      <c r="K61" s="289">
        <v>4</v>
      </c>
    </row>
    <row r="62" spans="1:12" x14ac:dyDescent="0.35">
      <c r="A62" s="307" t="s">
        <v>709</v>
      </c>
      <c r="B62" s="288" t="s">
        <v>710</v>
      </c>
      <c r="C62" s="288" t="s">
        <v>11</v>
      </c>
      <c r="D62" s="288" t="s">
        <v>24</v>
      </c>
      <c r="E62" s="288" t="s">
        <v>21</v>
      </c>
      <c r="F62" s="288"/>
      <c r="G62" s="308">
        <v>162.41</v>
      </c>
      <c r="H62" s="315">
        <v>162.41</v>
      </c>
      <c r="I62" s="316">
        <v>42117</v>
      </c>
      <c r="J62" s="318" t="s">
        <v>13</v>
      </c>
      <c r="K62" s="307">
        <v>4</v>
      </c>
    </row>
    <row r="63" spans="1:12" x14ac:dyDescent="0.35">
      <c r="A63" s="284" t="s">
        <v>711</v>
      </c>
      <c r="B63" s="284" t="s">
        <v>712</v>
      </c>
      <c r="C63" s="285" t="s">
        <v>11</v>
      </c>
      <c r="D63" s="285" t="s">
        <v>24</v>
      </c>
      <c r="E63" s="285" t="s">
        <v>21</v>
      </c>
      <c r="F63" s="284"/>
      <c r="G63" s="286">
        <v>140</v>
      </c>
      <c r="H63" s="311">
        <v>140</v>
      </c>
      <c r="I63" s="287">
        <v>42142</v>
      </c>
      <c r="J63" s="318" t="s">
        <v>13</v>
      </c>
      <c r="K63" s="289">
        <v>4</v>
      </c>
    </row>
    <row r="64" spans="1:12" x14ac:dyDescent="0.35">
      <c r="A64" s="307" t="s">
        <v>713</v>
      </c>
      <c r="B64" s="288" t="s">
        <v>714</v>
      </c>
      <c r="C64" s="288" t="s">
        <v>11</v>
      </c>
      <c r="D64" s="288" t="s">
        <v>24</v>
      </c>
      <c r="E64" s="288" t="s">
        <v>21</v>
      </c>
      <c r="F64" s="288"/>
      <c r="G64" s="308">
        <v>74.52</v>
      </c>
      <c r="H64" s="315">
        <v>74.52</v>
      </c>
      <c r="I64" s="316">
        <v>42117</v>
      </c>
      <c r="J64" s="318" t="s">
        <v>13</v>
      </c>
      <c r="K64" s="307">
        <v>4</v>
      </c>
    </row>
    <row r="65" spans="1:12" x14ac:dyDescent="0.35">
      <c r="A65" s="307" t="s">
        <v>715</v>
      </c>
      <c r="B65" s="288" t="s">
        <v>716</v>
      </c>
      <c r="C65" s="288" t="s">
        <v>11</v>
      </c>
      <c r="D65" s="288" t="s">
        <v>24</v>
      </c>
      <c r="E65" s="288" t="s">
        <v>717</v>
      </c>
      <c r="F65" s="288"/>
      <c r="G65" s="308">
        <v>634.95000000000005</v>
      </c>
      <c r="H65" s="315">
        <v>500</v>
      </c>
      <c r="I65" s="316">
        <v>42117</v>
      </c>
      <c r="J65" s="318" t="s">
        <v>13</v>
      </c>
      <c r="K65" s="307">
        <v>4</v>
      </c>
    </row>
    <row r="66" spans="1:12" x14ac:dyDescent="0.35">
      <c r="A66" s="284" t="s">
        <v>718</v>
      </c>
      <c r="B66" s="284" t="s">
        <v>719</v>
      </c>
      <c r="C66" s="285" t="s">
        <v>11</v>
      </c>
      <c r="D66" s="285" t="s">
        <v>24</v>
      </c>
      <c r="E66" s="285" t="s">
        <v>99</v>
      </c>
      <c r="F66" s="301"/>
      <c r="G66" s="286">
        <v>1299.28</v>
      </c>
      <c r="H66" s="311">
        <v>588.61</v>
      </c>
      <c r="I66" s="287">
        <v>42154</v>
      </c>
      <c r="J66" s="318" t="s">
        <v>13</v>
      </c>
      <c r="K66" s="289">
        <v>4</v>
      </c>
    </row>
    <row r="67" spans="1:12" x14ac:dyDescent="0.35">
      <c r="A67" s="307" t="s">
        <v>720</v>
      </c>
      <c r="B67" s="288" t="s">
        <v>335</v>
      </c>
      <c r="C67" s="288" t="s">
        <v>11</v>
      </c>
      <c r="D67" s="288" t="s">
        <v>24</v>
      </c>
      <c r="E67" s="288" t="s">
        <v>12</v>
      </c>
      <c r="F67" s="288"/>
      <c r="G67" s="308">
        <v>2950.81</v>
      </c>
      <c r="H67" s="315">
        <v>2950.81</v>
      </c>
      <c r="I67" s="316">
        <v>42096</v>
      </c>
      <c r="J67" s="318" t="s">
        <v>13</v>
      </c>
      <c r="K67" s="307">
        <v>4</v>
      </c>
    </row>
    <row r="68" spans="1:12" x14ac:dyDescent="0.35">
      <c r="A68" s="307" t="s">
        <v>721</v>
      </c>
      <c r="B68" s="288" t="s">
        <v>722</v>
      </c>
      <c r="C68" s="288" t="s">
        <v>11</v>
      </c>
      <c r="D68" s="288" t="s">
        <v>24</v>
      </c>
      <c r="E68" s="288" t="s">
        <v>12</v>
      </c>
      <c r="F68" s="288"/>
      <c r="G68" s="308">
        <v>2079.8000000000002</v>
      </c>
      <c r="H68" s="315">
        <v>2079.8000000000002</v>
      </c>
      <c r="I68" s="316">
        <v>42095</v>
      </c>
      <c r="J68" s="318" t="s">
        <v>13</v>
      </c>
      <c r="K68" s="307">
        <v>4</v>
      </c>
    </row>
    <row r="69" spans="1:12" x14ac:dyDescent="0.35">
      <c r="A69" s="284" t="s">
        <v>723</v>
      </c>
      <c r="B69" s="284" t="s">
        <v>724</v>
      </c>
      <c r="C69" s="285" t="s">
        <v>11</v>
      </c>
      <c r="D69" s="285" t="s">
        <v>24</v>
      </c>
      <c r="E69" s="285" t="s">
        <v>725</v>
      </c>
      <c r="F69" s="284"/>
      <c r="G69" s="286">
        <v>25000</v>
      </c>
      <c r="H69" s="311">
        <v>8281</v>
      </c>
      <c r="I69" s="287">
        <v>42142</v>
      </c>
      <c r="J69" s="318" t="s">
        <v>13</v>
      </c>
      <c r="K69" s="289">
        <v>4</v>
      </c>
    </row>
    <row r="70" spans="1:12" x14ac:dyDescent="0.35">
      <c r="A70" s="284" t="s">
        <v>726</v>
      </c>
      <c r="B70" s="284" t="s">
        <v>727</v>
      </c>
      <c r="C70" s="285" t="s">
        <v>11</v>
      </c>
      <c r="D70" s="285" t="s">
        <v>24</v>
      </c>
      <c r="E70" s="285" t="s">
        <v>725</v>
      </c>
      <c r="F70" s="284"/>
      <c r="G70" s="286">
        <v>2855</v>
      </c>
      <c r="H70" s="311">
        <v>2855</v>
      </c>
      <c r="I70" s="287">
        <v>42144</v>
      </c>
      <c r="J70" s="318" t="s">
        <v>13</v>
      </c>
      <c r="K70" s="289">
        <v>4</v>
      </c>
    </row>
    <row r="71" spans="1:12" x14ac:dyDescent="0.35">
      <c r="A71" s="284" t="s">
        <v>728</v>
      </c>
      <c r="B71" s="284" t="s">
        <v>729</v>
      </c>
      <c r="C71" s="285" t="s">
        <v>11</v>
      </c>
      <c r="D71" s="285" t="s">
        <v>24</v>
      </c>
      <c r="E71" s="285" t="s">
        <v>625</v>
      </c>
      <c r="F71" s="301"/>
      <c r="G71" s="286">
        <v>750</v>
      </c>
      <c r="H71" s="311">
        <v>750</v>
      </c>
      <c r="I71" s="287">
        <v>42154</v>
      </c>
      <c r="J71" s="318" t="s">
        <v>13</v>
      </c>
      <c r="K71" s="289">
        <v>4</v>
      </c>
      <c r="L71" s="319"/>
    </row>
    <row r="72" spans="1:12" x14ac:dyDescent="0.35">
      <c r="A72" s="307" t="s">
        <v>730</v>
      </c>
      <c r="B72" s="288" t="s">
        <v>115</v>
      </c>
      <c r="C72" s="288" t="s">
        <v>11</v>
      </c>
      <c r="D72" s="288" t="s">
        <v>24</v>
      </c>
      <c r="E72" s="288" t="s">
        <v>180</v>
      </c>
      <c r="F72" s="288"/>
      <c r="G72" s="308">
        <v>12013.18</v>
      </c>
      <c r="H72" s="315">
        <v>10000</v>
      </c>
      <c r="I72" s="316">
        <v>42104</v>
      </c>
      <c r="J72" s="318" t="s">
        <v>13</v>
      </c>
      <c r="K72" s="307">
        <v>4</v>
      </c>
    </row>
    <row r="73" spans="1:12" x14ac:dyDescent="0.35">
      <c r="A73" s="307" t="s">
        <v>731</v>
      </c>
      <c r="B73" s="288" t="s">
        <v>732</v>
      </c>
      <c r="C73" s="288" t="s">
        <v>11</v>
      </c>
      <c r="D73" s="288" t="s">
        <v>24</v>
      </c>
      <c r="E73" s="288" t="s">
        <v>180</v>
      </c>
      <c r="F73" s="288"/>
      <c r="G73" s="308">
        <v>1152.5</v>
      </c>
      <c r="H73" s="315">
        <v>1152.5</v>
      </c>
      <c r="I73" s="316">
        <v>42116</v>
      </c>
      <c r="J73" s="318" t="s">
        <v>13</v>
      </c>
      <c r="K73" s="307">
        <v>4</v>
      </c>
    </row>
    <row r="74" spans="1:12" x14ac:dyDescent="0.35">
      <c r="A74" s="284" t="s">
        <v>733</v>
      </c>
      <c r="B74" s="284" t="s">
        <v>734</v>
      </c>
      <c r="C74" s="285" t="s">
        <v>11</v>
      </c>
      <c r="D74" s="285" t="s">
        <v>24</v>
      </c>
      <c r="E74" s="285" t="s">
        <v>396</v>
      </c>
      <c r="F74" s="301"/>
      <c r="G74" s="286">
        <v>173.38</v>
      </c>
      <c r="H74" s="311">
        <v>125</v>
      </c>
      <c r="I74" s="287">
        <v>42154</v>
      </c>
      <c r="J74" s="318" t="s">
        <v>13</v>
      </c>
      <c r="K74" s="289">
        <v>4</v>
      </c>
    </row>
    <row r="75" spans="1:12" s="51" customFormat="1" ht="13.5" x14ac:dyDescent="0.3">
      <c r="A75" s="302"/>
      <c r="B75" s="302"/>
      <c r="C75" s="302"/>
      <c r="D75" s="302"/>
      <c r="E75" s="303" t="s">
        <v>274</v>
      </c>
      <c r="F75" s="303">
        <v>25</v>
      </c>
      <c r="G75" s="304">
        <f>SUM(G50:G74)</f>
        <v>70989.670000000013</v>
      </c>
      <c r="H75" s="317">
        <f>SUM(H50:H74)</f>
        <v>39453.51</v>
      </c>
      <c r="I75" s="314"/>
      <c r="J75" s="306"/>
      <c r="K75" s="302"/>
    </row>
    <row r="76" spans="1:12" s="51" customFormat="1" ht="13.5" x14ac:dyDescent="0.3">
      <c r="A76" s="302"/>
      <c r="B76" s="302"/>
      <c r="C76" s="302"/>
      <c r="D76" s="302"/>
      <c r="E76" s="303"/>
      <c r="F76" s="303"/>
      <c r="G76" s="304"/>
      <c r="H76" s="317"/>
      <c r="I76" s="314"/>
      <c r="J76" s="306"/>
      <c r="K76" s="302"/>
    </row>
    <row r="77" spans="1:12" s="51" customFormat="1" ht="13.5" x14ac:dyDescent="0.3">
      <c r="A77" s="302"/>
      <c r="B77" s="302"/>
      <c r="C77" s="302"/>
      <c r="D77" s="302"/>
      <c r="E77" s="303"/>
      <c r="F77" s="303"/>
      <c r="G77" s="304"/>
      <c r="H77" s="317"/>
      <c r="I77" s="314"/>
      <c r="J77" s="306"/>
      <c r="K77" s="302"/>
    </row>
    <row r="78" spans="1:12" x14ac:dyDescent="0.35">
      <c r="A78" s="284" t="s">
        <v>735</v>
      </c>
      <c r="B78" s="284" t="s">
        <v>736</v>
      </c>
      <c r="C78" s="285" t="s">
        <v>11</v>
      </c>
      <c r="D78" s="285" t="s">
        <v>20</v>
      </c>
      <c r="E78" s="285" t="s">
        <v>21</v>
      </c>
      <c r="F78" s="301"/>
      <c r="G78" s="286">
        <v>1818.63</v>
      </c>
      <c r="H78" s="311">
        <v>850</v>
      </c>
      <c r="I78" s="287">
        <v>42154</v>
      </c>
      <c r="J78" s="318" t="s">
        <v>13</v>
      </c>
      <c r="K78" s="289">
        <v>4</v>
      </c>
    </row>
    <row r="79" spans="1:12" x14ac:dyDescent="0.35">
      <c r="A79" s="284" t="s">
        <v>737</v>
      </c>
      <c r="B79" s="284" t="s">
        <v>738</v>
      </c>
      <c r="C79" s="285" t="s">
        <v>11</v>
      </c>
      <c r="D79" s="285" t="s">
        <v>20</v>
      </c>
      <c r="E79" s="285" t="s">
        <v>21</v>
      </c>
      <c r="F79" s="301"/>
      <c r="G79" s="286">
        <v>273.02</v>
      </c>
      <c r="H79" s="311">
        <v>273.02</v>
      </c>
      <c r="I79" s="287">
        <v>42154</v>
      </c>
      <c r="J79" s="318" t="s">
        <v>13</v>
      </c>
      <c r="K79" s="289">
        <v>4</v>
      </c>
    </row>
    <row r="80" spans="1:12" x14ac:dyDescent="0.35">
      <c r="A80" s="307" t="s">
        <v>739</v>
      </c>
      <c r="B80" s="288" t="s">
        <v>740</v>
      </c>
      <c r="C80" s="288" t="s">
        <v>11</v>
      </c>
      <c r="D80" s="288" t="s">
        <v>403</v>
      </c>
      <c r="E80" s="288" t="s">
        <v>21</v>
      </c>
      <c r="F80" s="288"/>
      <c r="G80" s="308">
        <v>245.98</v>
      </c>
      <c r="H80" s="315">
        <v>245.98</v>
      </c>
      <c r="I80" s="316">
        <v>42117</v>
      </c>
      <c r="J80" s="318" t="s">
        <v>13</v>
      </c>
      <c r="K80" s="307">
        <v>4</v>
      </c>
    </row>
    <row r="81" spans="1:11" x14ac:dyDescent="0.35">
      <c r="A81" s="307" t="s">
        <v>703</v>
      </c>
      <c r="B81" s="288" t="s">
        <v>704</v>
      </c>
      <c r="C81" s="288" t="s">
        <v>11</v>
      </c>
      <c r="D81" s="288" t="s">
        <v>24</v>
      </c>
      <c r="E81" s="288" t="s">
        <v>21</v>
      </c>
      <c r="F81" s="288"/>
      <c r="G81" s="308">
        <v>249.5</v>
      </c>
      <c r="H81" s="315">
        <v>249.5</v>
      </c>
      <c r="I81" s="316">
        <v>42116</v>
      </c>
      <c r="J81" s="318" t="s">
        <v>13</v>
      </c>
      <c r="K81" s="307">
        <v>4</v>
      </c>
    </row>
    <row r="82" spans="1:11" x14ac:dyDescent="0.35">
      <c r="A82" s="307" t="s">
        <v>741</v>
      </c>
      <c r="B82" s="288" t="s">
        <v>742</v>
      </c>
      <c r="C82" s="288" t="s">
        <v>11</v>
      </c>
      <c r="D82" s="288" t="s">
        <v>403</v>
      </c>
      <c r="E82" s="288" t="s">
        <v>21</v>
      </c>
      <c r="F82" s="288"/>
      <c r="G82" s="308">
        <v>129</v>
      </c>
      <c r="H82" s="315">
        <v>129</v>
      </c>
      <c r="I82" s="316">
        <v>42104</v>
      </c>
      <c r="J82" s="318" t="s">
        <v>13</v>
      </c>
      <c r="K82" s="307">
        <v>4</v>
      </c>
    </row>
    <row r="83" spans="1:11" x14ac:dyDescent="0.35">
      <c r="A83" s="284" t="s">
        <v>743</v>
      </c>
      <c r="B83" s="284" t="s">
        <v>744</v>
      </c>
      <c r="C83" s="285" t="s">
        <v>11</v>
      </c>
      <c r="D83" s="285" t="s">
        <v>20</v>
      </c>
      <c r="E83" s="285" t="s">
        <v>99</v>
      </c>
      <c r="F83" s="284"/>
      <c r="G83" s="286">
        <v>6942.18</v>
      </c>
      <c r="H83" s="311">
        <v>1000</v>
      </c>
      <c r="I83" s="287">
        <v>42142</v>
      </c>
      <c r="J83" s="318" t="s">
        <v>13</v>
      </c>
      <c r="K83" s="289">
        <v>4</v>
      </c>
    </row>
    <row r="84" spans="1:11" x14ac:dyDescent="0.35">
      <c r="A84" s="284" t="s">
        <v>745</v>
      </c>
      <c r="B84" s="284" t="s">
        <v>746</v>
      </c>
      <c r="C84" s="285" t="s">
        <v>11</v>
      </c>
      <c r="D84" s="285" t="s">
        <v>20</v>
      </c>
      <c r="E84" s="285" t="s">
        <v>80</v>
      </c>
      <c r="F84" s="284"/>
      <c r="G84" s="286">
        <v>150000</v>
      </c>
      <c r="H84" s="311">
        <v>20000</v>
      </c>
      <c r="I84" s="287">
        <v>42138</v>
      </c>
      <c r="J84" s="318" t="s">
        <v>13</v>
      </c>
      <c r="K84" s="289">
        <v>4</v>
      </c>
    </row>
    <row r="85" spans="1:11" x14ac:dyDescent="0.35">
      <c r="A85" s="307" t="s">
        <v>747</v>
      </c>
      <c r="B85" s="288" t="s">
        <v>748</v>
      </c>
      <c r="C85" s="288" t="s">
        <v>11</v>
      </c>
      <c r="D85" s="288" t="s">
        <v>403</v>
      </c>
      <c r="E85" s="285" t="s">
        <v>80</v>
      </c>
      <c r="F85" s="288"/>
      <c r="G85" s="308">
        <v>14094</v>
      </c>
      <c r="H85" s="315">
        <v>7350</v>
      </c>
      <c r="I85" s="316">
        <v>42116</v>
      </c>
      <c r="J85" s="318" t="s">
        <v>13</v>
      </c>
      <c r="K85" s="307">
        <v>4</v>
      </c>
    </row>
    <row r="86" spans="1:11" x14ac:dyDescent="0.35">
      <c r="A86" s="284" t="s">
        <v>747</v>
      </c>
      <c r="B86" s="284" t="s">
        <v>748</v>
      </c>
      <c r="C86" s="285" t="s">
        <v>11</v>
      </c>
      <c r="D86" s="285" t="s">
        <v>20</v>
      </c>
      <c r="E86" s="285" t="s">
        <v>80</v>
      </c>
      <c r="F86" s="284"/>
      <c r="G86" s="286">
        <v>14094</v>
      </c>
      <c r="H86" s="311">
        <v>7350</v>
      </c>
      <c r="I86" s="287">
        <v>42130</v>
      </c>
      <c r="J86" s="318" t="s">
        <v>13</v>
      </c>
      <c r="K86" s="289">
        <v>4</v>
      </c>
    </row>
    <row r="87" spans="1:11" x14ac:dyDescent="0.35">
      <c r="A87" s="284" t="s">
        <v>749</v>
      </c>
      <c r="B87" s="284" t="s">
        <v>750</v>
      </c>
      <c r="C87" s="285" t="s">
        <v>11</v>
      </c>
      <c r="D87" s="285" t="s">
        <v>20</v>
      </c>
      <c r="E87" s="285" t="s">
        <v>80</v>
      </c>
      <c r="F87" s="284"/>
      <c r="G87" s="286">
        <v>12019</v>
      </c>
      <c r="H87" s="311">
        <v>7300</v>
      </c>
      <c r="I87" s="287">
        <v>42152</v>
      </c>
      <c r="J87" s="318" t="s">
        <v>13</v>
      </c>
      <c r="K87" s="289">
        <v>4</v>
      </c>
    </row>
    <row r="88" spans="1:11" x14ac:dyDescent="0.35">
      <c r="A88" s="284" t="s">
        <v>751</v>
      </c>
      <c r="B88" s="284" t="s">
        <v>752</v>
      </c>
      <c r="C88" s="285" t="s">
        <v>11</v>
      </c>
      <c r="D88" s="285" t="s">
        <v>20</v>
      </c>
      <c r="E88" s="285" t="s">
        <v>80</v>
      </c>
      <c r="F88" s="284"/>
      <c r="G88" s="286">
        <v>4635</v>
      </c>
      <c r="H88" s="311">
        <v>2100</v>
      </c>
      <c r="I88" s="287">
        <v>42150</v>
      </c>
      <c r="J88" s="318" t="s">
        <v>13</v>
      </c>
      <c r="K88" s="289">
        <v>4</v>
      </c>
    </row>
    <row r="89" spans="1:11" x14ac:dyDescent="0.35">
      <c r="A89" s="284" t="s">
        <v>753</v>
      </c>
      <c r="B89" s="284" t="s">
        <v>754</v>
      </c>
      <c r="C89" s="285" t="s">
        <v>11</v>
      </c>
      <c r="D89" s="285" t="s">
        <v>20</v>
      </c>
      <c r="E89" s="285" t="s">
        <v>80</v>
      </c>
      <c r="F89" s="301"/>
      <c r="G89" s="286">
        <v>2000</v>
      </c>
      <c r="H89" s="311">
        <v>2000</v>
      </c>
      <c r="I89" s="287">
        <v>42154</v>
      </c>
      <c r="J89" s="318" t="s">
        <v>13</v>
      </c>
      <c r="K89" s="289">
        <v>4</v>
      </c>
    </row>
    <row r="90" spans="1:11" x14ac:dyDescent="0.35">
      <c r="A90" s="284" t="s">
        <v>755</v>
      </c>
      <c r="B90" s="284" t="s">
        <v>756</v>
      </c>
      <c r="C90" s="285" t="s">
        <v>11</v>
      </c>
      <c r="D90" s="285" t="s">
        <v>20</v>
      </c>
      <c r="E90" s="285" t="s">
        <v>80</v>
      </c>
      <c r="F90" s="301"/>
      <c r="G90" s="286">
        <v>1200</v>
      </c>
      <c r="H90" s="311">
        <v>1200</v>
      </c>
      <c r="I90" s="287">
        <v>42154</v>
      </c>
      <c r="J90" s="318" t="s">
        <v>13</v>
      </c>
      <c r="K90" s="289">
        <v>4</v>
      </c>
    </row>
    <row r="91" spans="1:11" x14ac:dyDescent="0.35">
      <c r="A91" s="307" t="s">
        <v>757</v>
      </c>
      <c r="B91" s="288" t="s">
        <v>758</v>
      </c>
      <c r="C91" s="288" t="s">
        <v>11</v>
      </c>
      <c r="D91" s="288" t="s">
        <v>403</v>
      </c>
      <c r="E91" s="285" t="s">
        <v>80</v>
      </c>
      <c r="F91" s="288"/>
      <c r="G91" s="308">
        <v>2205.58</v>
      </c>
      <c r="H91" s="315">
        <v>1000</v>
      </c>
      <c r="I91" s="316">
        <v>42117</v>
      </c>
      <c r="J91" s="318" t="s">
        <v>13</v>
      </c>
      <c r="K91" s="307">
        <v>4</v>
      </c>
    </row>
    <row r="92" spans="1:11" x14ac:dyDescent="0.35">
      <c r="A92" s="284" t="s">
        <v>759</v>
      </c>
      <c r="B92" s="284" t="s">
        <v>760</v>
      </c>
      <c r="C92" s="285" t="s">
        <v>11</v>
      </c>
      <c r="D92" s="285" t="s">
        <v>20</v>
      </c>
      <c r="E92" s="285" t="s">
        <v>80</v>
      </c>
      <c r="F92" s="301"/>
      <c r="G92" s="286">
        <v>679</v>
      </c>
      <c r="H92" s="311">
        <v>325</v>
      </c>
      <c r="I92" s="287">
        <v>42154</v>
      </c>
      <c r="J92" s="318" t="s">
        <v>13</v>
      </c>
      <c r="K92" s="289">
        <v>4</v>
      </c>
    </row>
    <row r="93" spans="1:11" x14ac:dyDescent="0.35">
      <c r="A93" s="284" t="s">
        <v>761</v>
      </c>
      <c r="B93" s="284" t="s">
        <v>762</v>
      </c>
      <c r="C93" s="285" t="s">
        <v>11</v>
      </c>
      <c r="D93" s="285" t="s">
        <v>20</v>
      </c>
      <c r="E93" s="285" t="s">
        <v>282</v>
      </c>
      <c r="F93" s="284"/>
      <c r="G93" s="286">
        <v>449.86</v>
      </c>
      <c r="H93" s="311">
        <v>300</v>
      </c>
      <c r="I93" s="287">
        <v>42130</v>
      </c>
      <c r="J93" s="318" t="s">
        <v>13</v>
      </c>
      <c r="K93" s="289">
        <v>4</v>
      </c>
    </row>
    <row r="94" spans="1:11" x14ac:dyDescent="0.35">
      <c r="A94" s="307" t="s">
        <v>763</v>
      </c>
      <c r="B94" s="288" t="s">
        <v>764</v>
      </c>
      <c r="C94" s="288" t="s">
        <v>11</v>
      </c>
      <c r="D94" s="288" t="s">
        <v>403</v>
      </c>
      <c r="E94" s="285" t="s">
        <v>282</v>
      </c>
      <c r="F94" s="288"/>
      <c r="G94" s="308">
        <v>178.2</v>
      </c>
      <c r="H94" s="315">
        <v>178.2</v>
      </c>
      <c r="I94" s="310">
        <v>42117</v>
      </c>
      <c r="J94" s="318" t="s">
        <v>13</v>
      </c>
      <c r="K94" s="307">
        <v>4</v>
      </c>
    </row>
    <row r="95" spans="1:11" x14ac:dyDescent="0.35">
      <c r="A95" s="284" t="s">
        <v>765</v>
      </c>
      <c r="B95" s="284" t="s">
        <v>766</v>
      </c>
      <c r="C95" s="285" t="s">
        <v>11</v>
      </c>
      <c r="D95" s="285" t="s">
        <v>20</v>
      </c>
      <c r="E95" s="285" t="s">
        <v>282</v>
      </c>
      <c r="F95" s="312"/>
      <c r="G95" s="286">
        <v>210</v>
      </c>
      <c r="H95" s="286">
        <v>175</v>
      </c>
      <c r="I95" s="287">
        <v>42142</v>
      </c>
      <c r="J95" s="318" t="s">
        <v>13</v>
      </c>
      <c r="K95" s="289">
        <v>4</v>
      </c>
    </row>
    <row r="96" spans="1:11" s="51" customFormat="1" ht="13.5" x14ac:dyDescent="0.3">
      <c r="A96" s="302"/>
      <c r="B96" s="302"/>
      <c r="C96" s="302"/>
      <c r="D96" s="302"/>
      <c r="E96" s="303" t="s">
        <v>274</v>
      </c>
      <c r="F96" s="303">
        <v>18</v>
      </c>
      <c r="G96" s="304">
        <f>SUM(G78:G95)</f>
        <v>211422.94999999998</v>
      </c>
      <c r="H96" s="304">
        <f>SUM(H78:H95)</f>
        <v>52025.7</v>
      </c>
      <c r="I96" s="305"/>
      <c r="J96" s="306"/>
      <c r="K96" s="302"/>
    </row>
    <row r="97" spans="1:11" s="51" customFormat="1" ht="13.5" x14ac:dyDescent="0.3">
      <c r="A97" s="320"/>
      <c r="B97" s="320"/>
      <c r="C97" s="321"/>
      <c r="D97" s="322"/>
      <c r="E97" s="292" t="s">
        <v>272</v>
      </c>
      <c r="F97" s="293">
        <f>SUM(F64:F96)</f>
        <v>43</v>
      </c>
      <c r="G97" s="294">
        <f>SUM(G96,G75)</f>
        <v>282412.62</v>
      </c>
      <c r="H97" s="294">
        <f>SUM(H96,H75)</f>
        <v>91479.209999999992</v>
      </c>
      <c r="I97" s="323"/>
      <c r="J97" s="323"/>
      <c r="K97" s="323"/>
    </row>
    <row r="98" spans="1:11" s="56" customFormat="1" ht="11.5" x14ac:dyDescent="0.25">
      <c r="A98" s="324"/>
      <c r="B98" s="324"/>
      <c r="C98" s="325"/>
      <c r="D98" s="324"/>
      <c r="E98" s="325"/>
      <c r="F98" s="326"/>
      <c r="G98" s="325"/>
      <c r="H98" s="327"/>
      <c r="I98" s="325"/>
      <c r="J98" s="325"/>
      <c r="K98" s="325"/>
    </row>
    <row r="99" spans="1:11" s="222" customFormat="1" ht="21" customHeight="1" x14ac:dyDescent="0.3">
      <c r="A99" s="328"/>
      <c r="B99" s="328"/>
      <c r="C99" s="329"/>
      <c r="D99" s="330" t="s">
        <v>229</v>
      </c>
      <c r="E99" s="330"/>
      <c r="F99" s="331">
        <f>SUM(F97,F47,F28,F13,F5)</f>
        <v>70</v>
      </c>
      <c r="G99" s="332">
        <f>SUM(G97,G47,G28,G13,G5)</f>
        <v>442362</v>
      </c>
      <c r="H99" s="332">
        <f>SUM(H97,H47,H28,H13,H5)</f>
        <v>175150.44999999998</v>
      </c>
      <c r="I99" s="333"/>
      <c r="J99" s="329"/>
      <c r="K99" s="329"/>
    </row>
  </sheetData>
  <mergeCells count="29">
    <mergeCell ref="A49:B49"/>
    <mergeCell ref="C49:D49"/>
    <mergeCell ref="E49:K49"/>
    <mergeCell ref="C97:D97"/>
    <mergeCell ref="D99:E99"/>
    <mergeCell ref="A30:B30"/>
    <mergeCell ref="C30:D30"/>
    <mergeCell ref="E30:K30"/>
    <mergeCell ref="A47:D47"/>
    <mergeCell ref="I47:K47"/>
    <mergeCell ref="A48:K48"/>
    <mergeCell ref="A15:B15"/>
    <mergeCell ref="C15:D15"/>
    <mergeCell ref="E15:K15"/>
    <mergeCell ref="A28:D28"/>
    <mergeCell ref="I28:K28"/>
    <mergeCell ref="A29:K29"/>
    <mergeCell ref="A7:B7"/>
    <mergeCell ref="C7:D7"/>
    <mergeCell ref="E7:K7"/>
    <mergeCell ref="A13:D13"/>
    <mergeCell ref="I13:K13"/>
    <mergeCell ref="A14:K14"/>
    <mergeCell ref="A2:K2"/>
    <mergeCell ref="C3:D3"/>
    <mergeCell ref="E3:K3"/>
    <mergeCell ref="A5:D5"/>
    <mergeCell ref="I5:K5"/>
    <mergeCell ref="A6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F3CA-0E2B-4C3A-A2EC-2EB49F3AFAA1}">
  <sheetPr>
    <tabColor theme="6" tint="0.39997558519241921"/>
  </sheetPr>
  <dimension ref="A1:H28"/>
  <sheetViews>
    <sheetView tabSelected="1" workbookViewId="0">
      <selection activeCell="L4" sqref="L4"/>
    </sheetView>
  </sheetViews>
  <sheetFormatPr defaultColWidth="8.81640625" defaultRowHeight="15.5" x14ac:dyDescent="0.35"/>
  <cols>
    <col min="1" max="1" width="11.7265625" style="6" customWidth="1"/>
    <col min="2" max="2" width="19.453125" style="6" customWidth="1"/>
    <col min="3" max="4" width="14.26953125" style="8" customWidth="1"/>
    <col min="5" max="5" width="19.54296875" style="12" customWidth="1"/>
    <col min="6" max="6" width="18.7265625" style="12" customWidth="1"/>
    <col min="7" max="8" width="13.26953125" style="10" customWidth="1"/>
    <col min="9" max="16384" width="8.81640625" style="6"/>
  </cols>
  <sheetData>
    <row r="1" spans="1:8" s="7" customFormat="1" ht="62.5" thickBot="1" x14ac:dyDescent="0.4">
      <c r="A1" s="260" t="s">
        <v>232</v>
      </c>
      <c r="B1" s="260" t="s">
        <v>231</v>
      </c>
      <c r="C1" s="260" t="s">
        <v>245</v>
      </c>
      <c r="D1" s="260" t="s">
        <v>249</v>
      </c>
      <c r="E1" s="261" t="s">
        <v>448</v>
      </c>
      <c r="F1" s="261" t="s">
        <v>233</v>
      </c>
      <c r="G1" s="262" t="s">
        <v>250</v>
      </c>
      <c r="H1" s="262" t="s">
        <v>260</v>
      </c>
    </row>
    <row r="2" spans="1:8" s="21" customFormat="1" ht="31" x14ac:dyDescent="0.35">
      <c r="A2" s="17" t="s">
        <v>235</v>
      </c>
      <c r="B2" s="17" t="s">
        <v>767</v>
      </c>
      <c r="C2" s="334" t="s">
        <v>768</v>
      </c>
      <c r="D2" s="17" t="s">
        <v>251</v>
      </c>
      <c r="E2" s="335">
        <v>123000</v>
      </c>
      <c r="F2" s="335">
        <v>20000</v>
      </c>
      <c r="G2" s="22">
        <v>42181</v>
      </c>
      <c r="H2" s="17">
        <v>4</v>
      </c>
    </row>
    <row r="3" spans="1:8" s="21" customFormat="1" ht="77.5" x14ac:dyDescent="0.35">
      <c r="A3" s="17" t="s">
        <v>235</v>
      </c>
      <c r="B3" s="17" t="s">
        <v>769</v>
      </c>
      <c r="C3" s="17" t="s">
        <v>450</v>
      </c>
      <c r="D3" s="17" t="s">
        <v>251</v>
      </c>
      <c r="E3" s="335">
        <v>700000</v>
      </c>
      <c r="F3" s="335">
        <v>300000</v>
      </c>
      <c r="G3" s="22">
        <v>42164</v>
      </c>
      <c r="H3" s="17">
        <v>4</v>
      </c>
    </row>
    <row r="4" spans="1:8" s="21" customFormat="1" ht="31" x14ac:dyDescent="0.35">
      <c r="A4" s="17" t="s">
        <v>242</v>
      </c>
      <c r="B4" s="17" t="s">
        <v>770</v>
      </c>
      <c r="C4" s="17" t="s">
        <v>450</v>
      </c>
      <c r="D4" s="17" t="s">
        <v>251</v>
      </c>
      <c r="E4" s="335">
        <v>25000</v>
      </c>
      <c r="F4" s="335">
        <v>5500</v>
      </c>
      <c r="G4" s="22">
        <v>42096</v>
      </c>
      <c r="H4" s="17">
        <v>4</v>
      </c>
    </row>
    <row r="5" spans="1:8" s="21" customFormat="1" ht="46.5" x14ac:dyDescent="0.35">
      <c r="A5" s="17" t="s">
        <v>459</v>
      </c>
      <c r="B5" s="17" t="s">
        <v>771</v>
      </c>
      <c r="C5" s="334" t="s">
        <v>450</v>
      </c>
      <c r="D5" s="17" t="s">
        <v>252</v>
      </c>
      <c r="E5" s="335">
        <v>300000</v>
      </c>
      <c r="F5" s="335">
        <v>140000</v>
      </c>
      <c r="G5" s="22">
        <v>42150</v>
      </c>
      <c r="H5" s="17">
        <v>4</v>
      </c>
    </row>
    <row r="6" spans="1:8" s="21" customFormat="1" ht="46.5" x14ac:dyDescent="0.35">
      <c r="A6" s="17" t="s">
        <v>459</v>
      </c>
      <c r="B6" s="17" t="s">
        <v>772</v>
      </c>
      <c r="C6" s="17" t="s">
        <v>450</v>
      </c>
      <c r="D6" s="17" t="s">
        <v>253</v>
      </c>
      <c r="E6" s="263">
        <v>350000</v>
      </c>
      <c r="F6" s="263">
        <v>20000</v>
      </c>
      <c r="G6" s="22">
        <v>42095</v>
      </c>
      <c r="H6" s="17">
        <v>4</v>
      </c>
    </row>
    <row r="7" spans="1:8" s="21" customFormat="1" ht="46.5" x14ac:dyDescent="0.35">
      <c r="A7" s="17" t="s">
        <v>459</v>
      </c>
      <c r="B7" s="17" t="s">
        <v>773</v>
      </c>
      <c r="C7" s="17" t="s">
        <v>450</v>
      </c>
      <c r="D7" s="17" t="s">
        <v>253</v>
      </c>
      <c r="E7" s="263">
        <v>500000</v>
      </c>
      <c r="F7" s="263">
        <v>60000</v>
      </c>
      <c r="G7" s="22">
        <v>42155</v>
      </c>
      <c r="H7" s="17">
        <v>4</v>
      </c>
    </row>
    <row r="8" spans="1:8" s="21" customFormat="1" ht="31" x14ac:dyDescent="0.35">
      <c r="A8" s="17" t="s">
        <v>235</v>
      </c>
      <c r="B8" s="17" t="s">
        <v>774</v>
      </c>
      <c r="C8" s="17" t="s">
        <v>450</v>
      </c>
      <c r="D8" s="17" t="s">
        <v>251</v>
      </c>
      <c r="E8" s="335">
        <v>177000</v>
      </c>
      <c r="F8" s="335">
        <v>82000</v>
      </c>
      <c r="G8" s="22">
        <v>42164</v>
      </c>
      <c r="H8" s="17">
        <v>4</v>
      </c>
    </row>
    <row r="9" spans="1:8" s="21" customFormat="1" ht="31" x14ac:dyDescent="0.35">
      <c r="A9" s="17" t="s">
        <v>235</v>
      </c>
      <c r="B9" s="17" t="s">
        <v>775</v>
      </c>
      <c r="C9" s="17" t="s">
        <v>450</v>
      </c>
      <c r="D9" s="17" t="s">
        <v>251</v>
      </c>
      <c r="E9" s="335">
        <v>100000</v>
      </c>
      <c r="F9" s="335">
        <v>4700</v>
      </c>
      <c r="G9" s="22">
        <v>42096</v>
      </c>
      <c r="H9" s="17">
        <v>4</v>
      </c>
    </row>
    <row r="10" spans="1:8" s="21" customFormat="1" ht="31" x14ac:dyDescent="0.35">
      <c r="A10" s="17" t="s">
        <v>242</v>
      </c>
      <c r="B10" s="17" t="s">
        <v>776</v>
      </c>
      <c r="C10" s="17" t="s">
        <v>450</v>
      </c>
      <c r="D10" s="17" t="s">
        <v>777</v>
      </c>
      <c r="E10" s="335">
        <v>210000</v>
      </c>
      <c r="F10" s="335">
        <v>125000</v>
      </c>
      <c r="G10" s="22">
        <v>42178</v>
      </c>
      <c r="H10" s="17">
        <v>4</v>
      </c>
    </row>
    <row r="11" spans="1:8" s="21" customFormat="1" ht="46.5" x14ac:dyDescent="0.35">
      <c r="A11" s="17" t="s">
        <v>459</v>
      </c>
      <c r="B11" s="17" t="s">
        <v>778</v>
      </c>
      <c r="C11" s="17" t="s">
        <v>450</v>
      </c>
      <c r="D11" s="17" t="s">
        <v>253</v>
      </c>
      <c r="E11" s="263">
        <v>50000</v>
      </c>
      <c r="F11" s="263">
        <v>7500</v>
      </c>
      <c r="G11" s="22">
        <v>42125</v>
      </c>
      <c r="H11" s="17">
        <v>4</v>
      </c>
    </row>
    <row r="12" spans="1:8" s="21" customFormat="1" ht="31" x14ac:dyDescent="0.35">
      <c r="A12" s="17" t="s">
        <v>242</v>
      </c>
      <c r="B12" s="17" t="s">
        <v>779</v>
      </c>
      <c r="C12" s="17" t="s">
        <v>450</v>
      </c>
      <c r="D12" s="17" t="s">
        <v>251</v>
      </c>
      <c r="E12" s="335">
        <v>700000</v>
      </c>
      <c r="F12" s="335">
        <v>300000</v>
      </c>
      <c r="G12" s="22">
        <v>42164</v>
      </c>
      <c r="H12" s="17">
        <v>4</v>
      </c>
    </row>
    <row r="13" spans="1:8" s="21" customFormat="1" ht="31" x14ac:dyDescent="0.35">
      <c r="A13" s="17" t="s">
        <v>242</v>
      </c>
      <c r="B13" s="17" t="s">
        <v>780</v>
      </c>
      <c r="C13" s="17" t="s">
        <v>450</v>
      </c>
      <c r="D13" s="17" t="s">
        <v>251</v>
      </c>
      <c r="E13" s="335">
        <v>59826.8</v>
      </c>
      <c r="F13" s="335">
        <v>26500</v>
      </c>
      <c r="G13" s="22">
        <v>42130</v>
      </c>
      <c r="H13" s="17">
        <v>4</v>
      </c>
    </row>
    <row r="14" spans="1:8" s="21" customFormat="1" ht="31" x14ac:dyDescent="0.35">
      <c r="A14" s="17" t="s">
        <v>452</v>
      </c>
      <c r="B14" s="17" t="s">
        <v>781</v>
      </c>
      <c r="C14" s="17" t="s">
        <v>450</v>
      </c>
      <c r="D14" s="17" t="s">
        <v>251</v>
      </c>
      <c r="E14" s="335">
        <v>15000</v>
      </c>
      <c r="F14" s="335">
        <v>6250</v>
      </c>
      <c r="G14" s="22">
        <v>42164</v>
      </c>
      <c r="H14" s="17">
        <v>4</v>
      </c>
    </row>
    <row r="15" spans="1:8" s="21" customFormat="1" ht="31" x14ac:dyDescent="0.35">
      <c r="A15" s="17" t="s">
        <v>452</v>
      </c>
      <c r="B15" s="17" t="s">
        <v>782</v>
      </c>
      <c r="C15" s="17" t="s">
        <v>450</v>
      </c>
      <c r="D15" s="17" t="s">
        <v>251</v>
      </c>
      <c r="E15" s="335">
        <v>15000</v>
      </c>
      <c r="F15" s="335">
        <v>9500</v>
      </c>
      <c r="G15" s="22">
        <v>42094</v>
      </c>
      <c r="H15" s="17">
        <v>4</v>
      </c>
    </row>
    <row r="16" spans="1:8" s="21" customFormat="1" ht="31" x14ac:dyDescent="0.35">
      <c r="A16" s="17" t="s">
        <v>235</v>
      </c>
      <c r="B16" s="17" t="s">
        <v>783</v>
      </c>
      <c r="C16" s="17" t="s">
        <v>463</v>
      </c>
      <c r="D16" s="17" t="s">
        <v>464</v>
      </c>
      <c r="E16" s="335">
        <v>500000</v>
      </c>
      <c r="F16" s="335">
        <v>155000</v>
      </c>
      <c r="G16" s="22">
        <v>42122</v>
      </c>
      <c r="H16" s="17">
        <v>4</v>
      </c>
    </row>
    <row r="17" spans="1:8" s="21" customFormat="1" ht="31" x14ac:dyDescent="0.35">
      <c r="A17" s="17" t="s">
        <v>452</v>
      </c>
      <c r="B17" s="17" t="s">
        <v>784</v>
      </c>
      <c r="C17" s="17" t="s">
        <v>463</v>
      </c>
      <c r="D17" s="17" t="s">
        <v>464</v>
      </c>
      <c r="E17" s="335">
        <v>15000</v>
      </c>
      <c r="F17" s="335">
        <v>1000</v>
      </c>
      <c r="G17" s="22">
        <v>42178</v>
      </c>
      <c r="H17" s="17">
        <v>4</v>
      </c>
    </row>
    <row r="18" spans="1:8" s="21" customFormat="1" ht="31" x14ac:dyDescent="0.35">
      <c r="A18" s="17" t="s">
        <v>242</v>
      </c>
      <c r="B18" s="17" t="s">
        <v>785</v>
      </c>
      <c r="C18" s="17" t="s">
        <v>463</v>
      </c>
      <c r="D18" s="17" t="s">
        <v>464</v>
      </c>
      <c r="E18" s="335">
        <v>150000</v>
      </c>
      <c r="F18" s="335">
        <v>78500</v>
      </c>
      <c r="G18" s="22">
        <v>42136</v>
      </c>
      <c r="H18" s="17">
        <v>4</v>
      </c>
    </row>
    <row r="19" spans="1:8" s="21" customFormat="1" ht="31" x14ac:dyDescent="0.35">
      <c r="A19" s="17" t="s">
        <v>235</v>
      </c>
      <c r="B19" s="17" t="s">
        <v>786</v>
      </c>
      <c r="C19" s="17" t="s">
        <v>468</v>
      </c>
      <c r="D19" s="17" t="s">
        <v>625</v>
      </c>
      <c r="E19" s="335">
        <v>250000</v>
      </c>
      <c r="F19" s="335">
        <v>50000</v>
      </c>
      <c r="G19" s="22">
        <v>42122</v>
      </c>
      <c r="H19" s="17">
        <v>4</v>
      </c>
    </row>
    <row r="20" spans="1:8" s="21" customFormat="1" ht="31" x14ac:dyDescent="0.35">
      <c r="A20" s="17" t="s">
        <v>787</v>
      </c>
      <c r="B20" s="17" t="s">
        <v>788</v>
      </c>
      <c r="C20" s="17" t="s">
        <v>468</v>
      </c>
      <c r="D20" s="17" t="s">
        <v>625</v>
      </c>
      <c r="E20" s="263">
        <v>100000</v>
      </c>
      <c r="F20" s="263">
        <v>8000</v>
      </c>
      <c r="G20" s="22">
        <v>42122</v>
      </c>
      <c r="H20" s="17">
        <v>4</v>
      </c>
    </row>
    <row r="21" spans="1:8" s="230" customFormat="1" ht="46.5" x14ac:dyDescent="0.35">
      <c r="A21" s="17" t="s">
        <v>787</v>
      </c>
      <c r="B21" s="17" t="s">
        <v>789</v>
      </c>
      <c r="C21" s="17" t="s">
        <v>468</v>
      </c>
      <c r="D21" s="17" t="s">
        <v>251</v>
      </c>
      <c r="E21" s="263">
        <v>5298.6</v>
      </c>
      <c r="F21" s="263">
        <v>5298.6</v>
      </c>
      <c r="G21" s="22">
        <v>42128</v>
      </c>
      <c r="H21" s="17">
        <v>4</v>
      </c>
    </row>
    <row r="22" spans="1:8" s="21" customFormat="1" ht="62" x14ac:dyDescent="0.35">
      <c r="A22" s="17" t="s">
        <v>242</v>
      </c>
      <c r="B22" s="17" t="s">
        <v>790</v>
      </c>
      <c r="C22" s="17" t="s">
        <v>468</v>
      </c>
      <c r="D22" s="17" t="s">
        <v>251</v>
      </c>
      <c r="E22" s="335">
        <v>5738.15</v>
      </c>
      <c r="F22" s="335">
        <v>5738.15</v>
      </c>
      <c r="G22" s="22">
        <v>42136</v>
      </c>
      <c r="H22" s="17">
        <v>4</v>
      </c>
    </row>
    <row r="23" spans="1:8" s="21" customFormat="1" ht="31" x14ac:dyDescent="0.35">
      <c r="A23" s="17" t="s">
        <v>235</v>
      </c>
      <c r="B23" s="17" t="s">
        <v>791</v>
      </c>
      <c r="C23" s="334" t="s">
        <v>468</v>
      </c>
      <c r="D23" s="17" t="s">
        <v>792</v>
      </c>
      <c r="E23" s="335">
        <v>150000</v>
      </c>
      <c r="F23" s="335">
        <v>35000</v>
      </c>
      <c r="G23" s="22">
        <v>42178</v>
      </c>
      <c r="H23" s="17">
        <v>4</v>
      </c>
    </row>
    <row r="24" spans="1:8" s="21" customFormat="1" ht="46.5" x14ac:dyDescent="0.35">
      <c r="A24" s="17" t="s">
        <v>242</v>
      </c>
      <c r="B24" s="17" t="s">
        <v>793</v>
      </c>
      <c r="C24" s="17" t="s">
        <v>468</v>
      </c>
      <c r="D24" s="17" t="s">
        <v>725</v>
      </c>
      <c r="E24" s="263">
        <v>14000</v>
      </c>
      <c r="F24" s="263">
        <v>3500</v>
      </c>
      <c r="G24" s="22">
        <v>42122</v>
      </c>
      <c r="H24" s="17">
        <v>4</v>
      </c>
    </row>
    <row r="25" spans="1:8" s="21" customFormat="1" ht="31" x14ac:dyDescent="0.35">
      <c r="A25" s="17" t="s">
        <v>794</v>
      </c>
      <c r="B25" s="17" t="s">
        <v>795</v>
      </c>
      <c r="C25" s="17" t="s">
        <v>468</v>
      </c>
      <c r="D25" s="17" t="s">
        <v>228</v>
      </c>
      <c r="E25" s="263">
        <v>30000</v>
      </c>
      <c r="F25" s="263">
        <v>10000</v>
      </c>
      <c r="G25" s="22">
        <v>42122</v>
      </c>
      <c r="H25" s="17">
        <v>4</v>
      </c>
    </row>
    <row r="26" spans="1:8" s="21" customFormat="1" ht="19" thickBot="1" x14ac:dyDescent="0.4">
      <c r="A26" s="266"/>
      <c r="B26" s="266"/>
      <c r="C26" s="267"/>
      <c r="D26" s="267" t="s">
        <v>796</v>
      </c>
      <c r="E26" s="268">
        <f>SUM(E2:E25)</f>
        <v>4544863.55</v>
      </c>
      <c r="F26" s="268">
        <f>SUM(F2:F25)</f>
        <v>1458986.75</v>
      </c>
      <c r="G26" s="269"/>
      <c r="H26" s="269"/>
    </row>
    <row r="27" spans="1:8" s="21" customFormat="1" ht="16" thickTop="1" x14ac:dyDescent="0.35">
      <c r="C27" s="23"/>
      <c r="D27" s="23"/>
      <c r="E27" s="35"/>
      <c r="F27" s="35"/>
      <c r="G27" s="36"/>
      <c r="H27" s="36"/>
    </row>
    <row r="28" spans="1:8" s="9" customFormat="1" x14ac:dyDescent="0.35">
      <c r="C28" s="24"/>
      <c r="D28" s="24"/>
      <c r="E28" s="37"/>
      <c r="F28" s="37"/>
      <c r="G28" s="38"/>
      <c r="H28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A834B648C0D47AB7A0502D04DE359" ma:contentTypeVersion="11" ma:contentTypeDescription="Create a new document." ma:contentTypeScope="" ma:versionID="afd987139162d34a530a54598303d02c">
  <xsd:schema xmlns:xsd="http://www.w3.org/2001/XMLSchema" xmlns:xs="http://www.w3.org/2001/XMLSchema" xmlns:p="http://schemas.microsoft.com/office/2006/metadata/properties" xmlns:ns3="2f121cbf-50db-4ef0-9635-4e643fd2ac97" xmlns:ns4="b21a133c-e2ec-40ad-8b98-f93041260d44" targetNamespace="http://schemas.microsoft.com/office/2006/metadata/properties" ma:root="true" ma:fieldsID="654312a012100b5b29264cef7ef2d188" ns3:_="" ns4:_="">
    <xsd:import namespace="2f121cbf-50db-4ef0-9635-4e643fd2ac97"/>
    <xsd:import namespace="b21a133c-e2ec-40ad-8b98-f93041260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21cbf-50db-4ef0-9635-4e643fd2a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a133c-e2ec-40ad-8b98-f93041260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15D010-320C-4B6F-A11A-D0DD857090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21cbf-50db-4ef0-9635-4e643fd2ac97"/>
    <ds:schemaRef ds:uri="b21a133c-e2ec-40ad-8b98-f93041260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D13A2-B903-4DC8-8B28-2732AC7D36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AFDEC-544E-4F26-A5C9-E0DEC47EC16B}">
  <ds:schemaRefs>
    <ds:schemaRef ds:uri="http://schemas.openxmlformats.org/package/2006/metadata/core-properties"/>
    <ds:schemaRef ds:uri="2f121cbf-50db-4ef0-9635-4e643fd2ac9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21a133c-e2ec-40ad-8b98-f93041260d4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FY2015 Q1 Claim Settlements</vt:lpstr>
      <vt:lpstr>2015 Q1 Litigation S &amp; J Report</vt:lpstr>
      <vt:lpstr>Q2 Claim Settlements</vt:lpstr>
      <vt:lpstr>Q2 Litigation S &amp; J Report</vt:lpstr>
      <vt:lpstr>Q3 Claim Settlements</vt:lpstr>
      <vt:lpstr>Q3 Litigation S &amp; J Report</vt:lpstr>
      <vt:lpstr>Q4 Claim Settlements</vt:lpstr>
      <vt:lpstr>Q4 Litigation S &amp; J Report</vt:lpstr>
      <vt:lpstr>'FY2015 Q1 Claim Settlements'!Print_Area</vt:lpstr>
      <vt:lpstr>'2015 Q1 Litigation S &amp; J Report'!Print_Titles</vt:lpstr>
      <vt:lpstr>'FY2015 Q1 Claim Settlements'!Print_Titles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2017-06-02T15:05:20Z</cp:lastPrinted>
  <dcterms:created xsi:type="dcterms:W3CDTF">2014-12-09T18:41:37Z</dcterms:created>
  <dcterms:modified xsi:type="dcterms:W3CDTF">2020-08-04T22:24:01Z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0x0101001ACA834B648C0D47AB7A0502D04DE359</vt:lpwstr>
  </property>
</Properties>
</file>