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cityofatlanta-my.sharepoint.com/personal/gburns_atlantaga_gov/Documents/ATLSTATS/SETTLEMENT REPORTS/2015/GORA - Reporter 8-4-20/"/>
    </mc:Choice>
  </mc:AlternateContent>
  <xr:revisionPtr revIDLastSave="26" documentId="8_{C0B00C05-4AA4-4666-945D-73D828650910}" xr6:coauthVersionLast="36" xr6:coauthVersionMax="36" xr10:uidLastSave="{3E87F29E-26F0-4D4C-8BFF-178E51DCD8CF}"/>
  <bookViews>
    <workbookView xWindow="0" yWindow="0" windowWidth="28800" windowHeight="12440" activeTab="5" xr2:uid="{00000000-000D-0000-FFFF-FFFF00000000}"/>
  </bookViews>
  <sheets>
    <sheet name="FY2016 Q1 Claim Settlements" sheetId="1" r:id="rId1"/>
    <sheet name="Q1 Litigation S &amp; J Report" sheetId="5" r:id="rId2"/>
    <sheet name="Q2 Claim Settlements" sheetId="6" r:id="rId3"/>
    <sheet name="Q2 Litigation S &amp; J Report" sheetId="7" r:id="rId4"/>
    <sheet name="Q3 Claim Settlements" sheetId="8" r:id="rId5"/>
    <sheet name="Q3 Litigation S &amp; J Report" sheetId="9" r:id="rId6"/>
    <sheet name="Q4 Claim Settlements" sheetId="10" r:id="rId7"/>
    <sheet name="Q4 Litigation S &amp; J Report" sheetId="11" r:id="rId8"/>
  </sheets>
  <definedNames>
    <definedName name="_xlnm.Print_Titles" localSheetId="0">'FY2016 Q1 Claim Settlements'!$1:$1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18" i="10" l="1"/>
  <c r="F120" i="10" s="1"/>
  <c r="H117" i="10"/>
  <c r="H118" i="10" s="1"/>
  <c r="G117" i="10"/>
  <c r="G118" i="10" s="1"/>
  <c r="G120" i="10" s="1"/>
  <c r="H105" i="10"/>
  <c r="G105" i="10"/>
  <c r="H102" i="10"/>
  <c r="G102" i="10"/>
  <c r="G83" i="10"/>
  <c r="F83" i="10"/>
  <c r="H82" i="10"/>
  <c r="H83" i="10" s="1"/>
  <c r="G82" i="10"/>
  <c r="H56" i="10"/>
  <c r="G56" i="10"/>
  <c r="H40" i="10"/>
  <c r="G40" i="10"/>
  <c r="H20" i="10"/>
  <c r="G20" i="10"/>
  <c r="H15" i="10"/>
  <c r="G15" i="10"/>
  <c r="H11" i="10"/>
  <c r="G11" i="10"/>
  <c r="H7" i="10"/>
  <c r="G7" i="10"/>
  <c r="G15" i="11"/>
  <c r="F15" i="11"/>
  <c r="H120" i="10" l="1"/>
  <c r="G16" i="9" l="1"/>
  <c r="F16" i="9"/>
  <c r="F100" i="8"/>
  <c r="F102" i="8" s="1"/>
  <c r="H99" i="8"/>
  <c r="H100" i="8" s="1"/>
  <c r="H102" i="8" s="1"/>
  <c r="G99" i="8"/>
  <c r="G100" i="8" s="1"/>
  <c r="H84" i="8"/>
  <c r="G84" i="8"/>
  <c r="H63" i="8"/>
  <c r="H64" i="8" s="1"/>
  <c r="G63" i="8"/>
  <c r="G64" i="8" s="1"/>
  <c r="H56" i="8"/>
  <c r="G56" i="8"/>
  <c r="H43" i="8"/>
  <c r="G43" i="8"/>
  <c r="F25" i="8"/>
  <c r="H24" i="8"/>
  <c r="H25" i="8" s="1"/>
  <c r="G24" i="8"/>
  <c r="G25" i="8" s="1"/>
  <c r="H21" i="8"/>
  <c r="G21" i="8"/>
  <c r="H16" i="8"/>
  <c r="G16" i="8"/>
  <c r="H9" i="8"/>
  <c r="G9" i="8"/>
  <c r="H5" i="8"/>
  <c r="G5" i="8"/>
  <c r="G102" i="8" l="1"/>
  <c r="G10" i="7" l="1"/>
  <c r="F10" i="7"/>
  <c r="F89" i="6"/>
  <c r="F91" i="6" s="1"/>
  <c r="H88" i="6"/>
  <c r="H89" i="6" s="1"/>
  <c r="H91" i="6" s="1"/>
  <c r="G88" i="6"/>
  <c r="G89" i="6" s="1"/>
  <c r="H78" i="6"/>
  <c r="G78" i="6"/>
  <c r="H74" i="6"/>
  <c r="G74" i="6"/>
  <c r="H56" i="6"/>
  <c r="H57" i="6" s="1"/>
  <c r="G56" i="6"/>
  <c r="G57" i="6" s="1"/>
  <c r="H46" i="6"/>
  <c r="G46" i="6"/>
  <c r="H36" i="6"/>
  <c r="G36" i="6"/>
  <c r="H17" i="6"/>
  <c r="G17" i="6"/>
  <c r="H10" i="6"/>
  <c r="G10" i="6"/>
  <c r="G91" i="6" l="1"/>
  <c r="H17" i="1" l="1"/>
  <c r="G95" i="1"/>
  <c r="G96" i="1" s="1"/>
  <c r="G77" i="1"/>
  <c r="F96" i="1"/>
  <c r="H95" i="1"/>
  <c r="H77" i="1"/>
  <c r="G43" i="1"/>
  <c r="H43" i="1"/>
  <c r="F52" i="1"/>
  <c r="H51" i="1"/>
  <c r="G51" i="1"/>
  <c r="H33" i="1"/>
  <c r="G33" i="1"/>
  <c r="G17" i="1"/>
  <c r="H10" i="1"/>
  <c r="G10" i="1"/>
  <c r="H5" i="1"/>
  <c r="G5" i="1"/>
  <c r="H96" i="1" l="1"/>
  <c r="G52" i="1"/>
  <c r="H52" i="1"/>
  <c r="F98" i="1"/>
  <c r="G98" i="1" l="1"/>
  <c r="H98" i="1"/>
  <c r="G14" i="5" l="1"/>
  <c r="F14" i="5"/>
</calcChain>
</file>

<file path=xl/sharedStrings.xml><?xml version="1.0" encoding="utf-8"?>
<sst xmlns="http://schemas.openxmlformats.org/spreadsheetml/2006/main" count="2007" uniqueCount="755">
  <si>
    <t>Claim Number</t>
  </si>
  <si>
    <t>Claimant</t>
  </si>
  <si>
    <t>Department</t>
  </si>
  <si>
    <t>Bureau</t>
  </si>
  <si>
    <t>Type of Claim</t>
  </si>
  <si>
    <t>Amount of Demand</t>
  </si>
  <si>
    <t>Amount of Settlement</t>
  </si>
  <si>
    <t>Date Settled</t>
  </si>
  <si>
    <t>Fund Acct</t>
  </si>
  <si>
    <t>Qtr</t>
  </si>
  <si>
    <t>Watershed</t>
  </si>
  <si>
    <t>Vehicular Accident</t>
  </si>
  <si>
    <t>WS</t>
  </si>
  <si>
    <t>Public Works</t>
  </si>
  <si>
    <t>GF</t>
  </si>
  <si>
    <t>Waste Water</t>
  </si>
  <si>
    <t>Construction Cut</t>
  </si>
  <si>
    <t>Drinking Water</t>
  </si>
  <si>
    <t>Police</t>
  </si>
  <si>
    <t>Other</t>
  </si>
  <si>
    <t>Transportation</t>
  </si>
  <si>
    <t>Pothole/Street Defect</t>
  </si>
  <si>
    <t>Trash/Yard Waste Removal</t>
  </si>
  <si>
    <t>Parks</t>
  </si>
  <si>
    <t>Fallen Tree/Limb</t>
  </si>
  <si>
    <t>Sanitary Sewer Back Up</t>
  </si>
  <si>
    <t>Storm Water Flooding</t>
  </si>
  <si>
    <t>Metal Plate</t>
  </si>
  <si>
    <t>Solid Waste</t>
  </si>
  <si>
    <t>FIRE RESCUE</t>
  </si>
  <si>
    <t>POLICE</t>
  </si>
  <si>
    <t>PUBLIC WORKS</t>
  </si>
  <si>
    <t>GRAND TOTAL</t>
  </si>
  <si>
    <t>Style of Case</t>
  </si>
  <si>
    <t>Demand Amount</t>
  </si>
  <si>
    <t>Fulton State</t>
  </si>
  <si>
    <t>Fulton Superior</t>
  </si>
  <si>
    <t>Description of Case</t>
  </si>
  <si>
    <t>Civil Rights Violation</t>
  </si>
  <si>
    <t>Parks &amp; Recreation</t>
  </si>
  <si>
    <t>Quarter</t>
  </si>
  <si>
    <t>Fulton Magistrate</t>
  </si>
  <si>
    <t>Water Meter Defect</t>
  </si>
  <si>
    <t>Fire Rescue</t>
  </si>
  <si>
    <t>DPW</t>
  </si>
  <si>
    <t>APD</t>
  </si>
  <si>
    <t>Settlement</t>
  </si>
  <si>
    <t>DWM</t>
  </si>
  <si>
    <t>Department Total</t>
  </si>
  <si>
    <t>Sub-total</t>
  </si>
  <si>
    <t>Water Valve Defect</t>
  </si>
  <si>
    <t>Water Main Defect</t>
  </si>
  <si>
    <t>Water Meter Injury</t>
  </si>
  <si>
    <t>No.</t>
  </si>
  <si>
    <t>Sidewalk Hazard/Defect</t>
  </si>
  <si>
    <t>Carter, Amanda</t>
  </si>
  <si>
    <t>Employment Dispute</t>
  </si>
  <si>
    <t xml:space="preserve">Police </t>
  </si>
  <si>
    <t>Water Main Break</t>
  </si>
  <si>
    <t>Fulton State Court</t>
  </si>
  <si>
    <t>Service Date</t>
  </si>
  <si>
    <t>Court</t>
  </si>
  <si>
    <t xml:space="preserve">Department </t>
  </si>
  <si>
    <t xml:space="preserve">Settlement Amount </t>
  </si>
  <si>
    <t>Date of Setlement or Judgement</t>
  </si>
  <si>
    <t>Case Description</t>
  </si>
  <si>
    <t>Gregory, John v. COA</t>
  </si>
  <si>
    <t xml:space="preserve">  Pothole/Street Defect  (Negligence)</t>
  </si>
  <si>
    <t>Kelley, Sean v. COA</t>
  </si>
  <si>
    <t>Catch Basin Defect</t>
  </si>
  <si>
    <t>Fields, Delilah v. COA</t>
  </si>
  <si>
    <t>Superior Court of Fulton County</t>
  </si>
  <si>
    <t>Mark Kennedy v. City of Atlanta</t>
  </si>
  <si>
    <t>Ferrell, Anissa v. COA</t>
  </si>
  <si>
    <t>MVA</t>
  </si>
  <si>
    <t>Bowen, Kenneth v. COA</t>
  </si>
  <si>
    <t>Render, Mary v. COA</t>
  </si>
  <si>
    <t>Other - Automobile Incident</t>
  </si>
  <si>
    <t>Kuhr, Nicholas vs. City of Atlanta</t>
  </si>
  <si>
    <t>Other - Sewer Clean-out</t>
  </si>
  <si>
    <t>Fulton Superior Court</t>
  </si>
  <si>
    <t>Thomas Concrete vs. City of Atlanta</t>
  </si>
  <si>
    <t>Sanitary Backup</t>
  </si>
  <si>
    <t>Mitchell, Latreice vs. City of Atlanta</t>
  </si>
  <si>
    <t>Mason, Sulyen v. COA</t>
  </si>
  <si>
    <t>Hiley, William vs. City of Atlanta</t>
  </si>
  <si>
    <t>14L0144</t>
  </si>
  <si>
    <t>Lawrence, Sandra</t>
  </si>
  <si>
    <t>MAYOR</t>
  </si>
  <si>
    <t>14L0395</t>
  </si>
  <si>
    <t>Harris, Jamila</t>
  </si>
  <si>
    <t>Mayor</t>
  </si>
  <si>
    <t>OEAM</t>
  </si>
  <si>
    <t>15L0085</t>
  </si>
  <si>
    <t>Hillman B2</t>
  </si>
  <si>
    <t>Special Events</t>
  </si>
  <si>
    <t>Permit Issue/Dispute</t>
  </si>
  <si>
    <t>PARKS &amp; RECREATION</t>
  </si>
  <si>
    <t>14L0864</t>
  </si>
  <si>
    <t>Springs, Jay F.</t>
  </si>
  <si>
    <t>14L0890</t>
  </si>
  <si>
    <t>Barron, Tracey</t>
  </si>
  <si>
    <t>15L0402</t>
  </si>
  <si>
    <t>Stanford, Johnathan J.</t>
  </si>
  <si>
    <t>14L0849</t>
  </si>
  <si>
    <t>Babinska, Joanna</t>
  </si>
  <si>
    <t>14L0353</t>
  </si>
  <si>
    <t>Travis, Ursula</t>
  </si>
  <si>
    <t>14L0264-A</t>
  </si>
  <si>
    <t>Durr, Andrea</t>
  </si>
  <si>
    <t>14L0264-B</t>
  </si>
  <si>
    <t>Lattimore, Inekie</t>
  </si>
  <si>
    <t>14L0264</t>
  </si>
  <si>
    <t>Parks, Angela W.</t>
  </si>
  <si>
    <t>15L0058</t>
  </si>
  <si>
    <t>Irby, Edward C.</t>
  </si>
  <si>
    <t>14L0235</t>
  </si>
  <si>
    <t>Taj-Mohammad, Masood</t>
  </si>
  <si>
    <t>13L0546-C</t>
  </si>
  <si>
    <t>LeClair, Douglas</t>
  </si>
  <si>
    <t>15L0060</t>
  </si>
  <si>
    <t>Sanders, Nehemiah F.</t>
  </si>
  <si>
    <t>14L0892</t>
  </si>
  <si>
    <t>Gregorakos, Michael</t>
  </si>
  <si>
    <t>14L0666-(1)</t>
  </si>
  <si>
    <t>Onyeanu, Latrice</t>
  </si>
  <si>
    <t>15L0026</t>
  </si>
  <si>
    <t>Ameag International Holding, LLC</t>
  </si>
  <si>
    <t>14L0600-(1)</t>
  </si>
  <si>
    <t>Lambert, Marcus</t>
  </si>
  <si>
    <t>15L0330</t>
  </si>
  <si>
    <t>Jones, Freddie L.</t>
  </si>
  <si>
    <t>13L0132</t>
  </si>
  <si>
    <t>Dobbs, Nesha</t>
  </si>
  <si>
    <t>14L0292</t>
  </si>
  <si>
    <t>Addresses of Distinction, LLC</t>
  </si>
  <si>
    <t>14L0102</t>
  </si>
  <si>
    <t>Adcock, James C.</t>
  </si>
  <si>
    <t>14L0300</t>
  </si>
  <si>
    <t>Vigilance, Bernard</t>
  </si>
  <si>
    <t>15L0081</t>
  </si>
  <si>
    <t>Diez, Jenna</t>
  </si>
  <si>
    <t>13L0166</t>
  </si>
  <si>
    <t>Capers, Faye M.</t>
  </si>
  <si>
    <t>15L0175</t>
  </si>
  <si>
    <t>Poole, Tracye</t>
  </si>
  <si>
    <t>15L0286</t>
  </si>
  <si>
    <t>Cooper, Ollie</t>
  </si>
  <si>
    <t>14L0844</t>
  </si>
  <si>
    <t>Richardson, Edwin</t>
  </si>
  <si>
    <t>14L0026</t>
  </si>
  <si>
    <t>Barnes, Shawn</t>
  </si>
  <si>
    <t>14L0705-(1)</t>
  </si>
  <si>
    <t>Sorrell, Sierra</t>
  </si>
  <si>
    <t>14L0617-(1)</t>
  </si>
  <si>
    <t>Memfis, Rashad</t>
  </si>
  <si>
    <t>WATERSHED</t>
  </si>
  <si>
    <t>14L0494</t>
  </si>
  <si>
    <t>Lide, Brooks</t>
  </si>
  <si>
    <t>15L0149</t>
  </si>
  <si>
    <t>Arbormedics</t>
  </si>
  <si>
    <t>14L0760</t>
  </si>
  <si>
    <t>Felton, James</t>
  </si>
  <si>
    <t>14L0880</t>
  </si>
  <si>
    <t>Schklar, Edwin J.</t>
  </si>
  <si>
    <t>15L0287</t>
  </si>
  <si>
    <t>Astin, Gwendolyn</t>
  </si>
  <si>
    <t>14L0881</t>
  </si>
  <si>
    <t>Davis, Leize M.</t>
  </si>
  <si>
    <t>15L0239</t>
  </si>
  <si>
    <t>Green, Elijah T.</t>
  </si>
  <si>
    <t>15L0240</t>
  </si>
  <si>
    <t>Cooper, Susan M.</t>
  </si>
  <si>
    <t>15L0265</t>
  </si>
  <si>
    <t>Edwards, Aquanetta</t>
  </si>
  <si>
    <t>15L0225</t>
  </si>
  <si>
    <t>Creel, Paige</t>
  </si>
  <si>
    <t>15L0271</t>
  </si>
  <si>
    <t>Nicholson, Philip C.</t>
  </si>
  <si>
    <t>15L0179</t>
  </si>
  <si>
    <t>Harris, Hazetta</t>
  </si>
  <si>
    <t>11L0210</t>
  </si>
  <si>
    <t>Seeley, David R.</t>
  </si>
  <si>
    <t>14L0499</t>
  </si>
  <si>
    <t>Smith, Dozier</t>
  </si>
  <si>
    <t>13L0582</t>
  </si>
  <si>
    <t>Nguyen, Trang</t>
  </si>
  <si>
    <t>Water Meter Defect (Injury)</t>
  </si>
  <si>
    <t>14L0469</t>
  </si>
  <si>
    <t>Cohen, Mary G.</t>
  </si>
  <si>
    <t>14L0777</t>
  </si>
  <si>
    <t>Nellis, Jr., James F.</t>
  </si>
  <si>
    <t>14L0691</t>
  </si>
  <si>
    <t>Moore, Kimberly</t>
  </si>
  <si>
    <t>13L0702</t>
  </si>
  <si>
    <t>Smith, Bronson</t>
  </si>
  <si>
    <t>15L0029</t>
  </si>
  <si>
    <t>Wilson, James R.</t>
  </si>
  <si>
    <t>15L0272</t>
  </si>
  <si>
    <t>Woodard, Arnetta</t>
  </si>
  <si>
    <t>15L0269</t>
  </si>
  <si>
    <t>Kendrick, Antonia</t>
  </si>
  <si>
    <t>13L0812</t>
  </si>
  <si>
    <t>Grant, Carlton</t>
  </si>
  <si>
    <t>15L0285</t>
  </si>
  <si>
    <t>Reaves, Mark</t>
  </si>
  <si>
    <t>15L0327</t>
  </si>
  <si>
    <t>Sharpe, Barbara</t>
  </si>
  <si>
    <t>14L0539</t>
  </si>
  <si>
    <t>Ealey, Barbara M., legal guradian for, Hill, Elois</t>
  </si>
  <si>
    <t>13L0602</t>
  </si>
  <si>
    <t>Mitchell, William [INS]</t>
  </si>
  <si>
    <t>14L0037</t>
  </si>
  <si>
    <t>Vanderver, Judith &amp; Tim</t>
  </si>
  <si>
    <t>15L0199</t>
  </si>
  <si>
    <t>Rollins, Edward</t>
  </si>
  <si>
    <t>15L0023</t>
  </si>
  <si>
    <t>Durant, George &amp; Betty Anne</t>
  </si>
  <si>
    <t>Sanitary Sewer Main Defect</t>
  </si>
  <si>
    <t>14L0866</t>
  </si>
  <si>
    <t>Harrison, Mark E.</t>
  </si>
  <si>
    <t>14L0340</t>
  </si>
  <si>
    <t>Stanton, Deborah</t>
  </si>
  <si>
    <t>15L0019</t>
  </si>
  <si>
    <t>Harrell, Fran</t>
  </si>
  <si>
    <t>13L0587</t>
  </si>
  <si>
    <t>Aaron, Catherine</t>
  </si>
  <si>
    <t>14L0659-(1)</t>
  </si>
  <si>
    <t>15L0016-(1)</t>
  </si>
  <si>
    <t>Dials, Belinda</t>
  </si>
  <si>
    <t>14L0196</t>
  </si>
  <si>
    <t>Dennis,Thalia</t>
  </si>
  <si>
    <t>12 Cases</t>
  </si>
  <si>
    <t>15L0438</t>
  </si>
  <si>
    <t>Georgia Institute of Technology</t>
  </si>
  <si>
    <t>15L0418</t>
  </si>
  <si>
    <t>Cade, Lakisha</t>
  </si>
  <si>
    <t>14L0410</t>
  </si>
  <si>
    <t>Maddox, David &amp; Penny</t>
  </si>
  <si>
    <t>15L0398</t>
  </si>
  <si>
    <t>DeFelice, Louis J.</t>
  </si>
  <si>
    <t>15L0256</t>
  </si>
  <si>
    <t>Foreman, Edward</t>
  </si>
  <si>
    <t>15L0525</t>
  </si>
  <si>
    <t>Filterpro USA</t>
  </si>
  <si>
    <t>14L0889</t>
  </si>
  <si>
    <t>State of Georgia</t>
  </si>
  <si>
    <t>Debris/Object from Vehicle</t>
  </si>
  <si>
    <t>15L0402-A</t>
  </si>
  <si>
    <t>Stanford, Jonathan</t>
  </si>
  <si>
    <t>14L0862</t>
  </si>
  <si>
    <t>Vargas, Kyle</t>
  </si>
  <si>
    <t>15L0612</t>
  </si>
  <si>
    <t>Hicks, Toray D.</t>
  </si>
  <si>
    <t>14L0291</t>
  </si>
  <si>
    <t>Kimbrough, Jalen</t>
  </si>
  <si>
    <t>13L0567-</t>
  </si>
  <si>
    <t>Schneeberger, Zack</t>
  </si>
  <si>
    <t>15L0190</t>
  </si>
  <si>
    <t>Pharmacists Mutual Insurance Company</t>
  </si>
  <si>
    <t>15L0158</t>
  </si>
  <si>
    <t>Jones, Desmond L.</t>
  </si>
  <si>
    <t>13L0596-A</t>
  </si>
  <si>
    <t>Horton, Byron</t>
  </si>
  <si>
    <t>15L0158-A</t>
  </si>
  <si>
    <t>Walters, Kamal</t>
  </si>
  <si>
    <t>15L0499</t>
  </si>
  <si>
    <t>Foreman, Tiffany L.</t>
  </si>
  <si>
    <t>13L0652-B</t>
  </si>
  <si>
    <t>Holloway, Shanitra</t>
  </si>
  <si>
    <t>13L0652-C</t>
  </si>
  <si>
    <t>Holloway, Jakirah, a minor</t>
  </si>
  <si>
    <t>15L0113</t>
  </si>
  <si>
    <t>Bouie, Clynell J.</t>
  </si>
  <si>
    <t>14L0013</t>
  </si>
  <si>
    <t>Gordon, Clare</t>
  </si>
  <si>
    <t>15L0572</t>
  </si>
  <si>
    <t>Henderson, Antionette</t>
  </si>
  <si>
    <t>14L0803-(1)</t>
  </si>
  <si>
    <t>Tolliver, Evett</t>
  </si>
  <si>
    <t>14L0113</t>
  </si>
  <si>
    <t>Felder, Pebbles</t>
  </si>
  <si>
    <t>15L0049</t>
  </si>
  <si>
    <t>Facciolla, Deanna</t>
  </si>
  <si>
    <t>15L0260</t>
  </si>
  <si>
    <t>Kelly, Nneka</t>
  </si>
  <si>
    <t>Wrongful Demolition</t>
  </si>
  <si>
    <t>15L0436</t>
  </si>
  <si>
    <t>Sumlin, Yvonne W.</t>
  </si>
  <si>
    <t>Rock Thrown By Lawn Mower/Weed Eater</t>
  </si>
  <si>
    <t>15L0585</t>
  </si>
  <si>
    <t>Oliver, Isaac</t>
  </si>
  <si>
    <t>14L0130</t>
  </si>
  <si>
    <t>Daniel, Anthony J.</t>
  </si>
  <si>
    <t>15L0429</t>
  </si>
  <si>
    <t>De Rosset, Claire</t>
  </si>
  <si>
    <t>15L0373</t>
  </si>
  <si>
    <t>Wright, SJ</t>
  </si>
  <si>
    <t>15L0069</t>
  </si>
  <si>
    <t>GEICO, a/s/o, Freeney Sabrina</t>
  </si>
  <si>
    <t>14L0439</t>
  </si>
  <si>
    <t>Goodrum, Jr,  Phil</t>
  </si>
  <si>
    <t>11L0824</t>
  </si>
  <si>
    <t>Malmanger, Robin S.</t>
  </si>
  <si>
    <t>15L0176</t>
  </si>
  <si>
    <t>Rachell, Eli D.</t>
  </si>
  <si>
    <t>15L0186</t>
  </si>
  <si>
    <t>Shuster, Michael</t>
  </si>
  <si>
    <t>15L0599</t>
  </si>
  <si>
    <t>Elmore, Tamara</t>
  </si>
  <si>
    <t>15L0034</t>
  </si>
  <si>
    <t>Adams, Jarvis T.</t>
  </si>
  <si>
    <t>15L0536</t>
  </si>
  <si>
    <t>Powell, Karyn</t>
  </si>
  <si>
    <t>15L0219</t>
  </si>
  <si>
    <t>Blonder, Michael</t>
  </si>
  <si>
    <t>15L0294</t>
  </si>
  <si>
    <t>Lewis, Kyle</t>
  </si>
  <si>
    <t>15L0201-A</t>
  </si>
  <si>
    <t>Swanson, Diane</t>
  </si>
  <si>
    <t>10L0455</t>
  </si>
  <si>
    <t>Phipps, Laura L. and EAtlanta Consulting, Inc.</t>
  </si>
  <si>
    <t>14L0790</t>
  </si>
  <si>
    <t>Hutcher-Shamin, Holly</t>
  </si>
  <si>
    <t>15L0533</t>
  </si>
  <si>
    <t>Gilliam, Terry L.</t>
  </si>
  <si>
    <t>15L0262</t>
  </si>
  <si>
    <t>Laughman, Jason</t>
  </si>
  <si>
    <t>15L0289</t>
  </si>
  <si>
    <t>Bennett, Sr., Frank O.</t>
  </si>
  <si>
    <t>15L0215</t>
  </si>
  <si>
    <t>Takallou, Saied</t>
  </si>
  <si>
    <t>15L0274</t>
  </si>
  <si>
    <t>Esperanza, Iva</t>
  </si>
  <si>
    <t>13L0820</t>
  </si>
  <si>
    <t>Sturdivant, Elizabeth A.</t>
  </si>
  <si>
    <t>11L0887</t>
  </si>
  <si>
    <t>Meyers, John F.</t>
  </si>
  <si>
    <t>15L0303</t>
  </si>
  <si>
    <t>Gamble, Glynn S.</t>
  </si>
  <si>
    <t>Water Meter Installation</t>
  </si>
  <si>
    <t>15L0237</t>
  </si>
  <si>
    <t>Janos, Marlene</t>
  </si>
  <si>
    <t>15L0478</t>
  </si>
  <si>
    <t>Cox, Khalid</t>
  </si>
  <si>
    <t>14L0700</t>
  </si>
  <si>
    <t>Cohen, Barbara</t>
  </si>
  <si>
    <t>15L0050</t>
  </si>
  <si>
    <t>Punzalan, Chase</t>
  </si>
  <si>
    <t>14L0141</t>
  </si>
  <si>
    <t>Malone, Leslie</t>
  </si>
  <si>
    <t>Management</t>
  </si>
  <si>
    <t>14L0347</t>
  </si>
  <si>
    <t>Hutchinson, Reid</t>
  </si>
  <si>
    <t>15L0268</t>
  </si>
  <si>
    <t>Green, Suzanne</t>
  </si>
  <si>
    <t>13L0784</t>
  </si>
  <si>
    <t>Abdul-Barr, Ali</t>
  </si>
  <si>
    <t>Manhole Defect</t>
  </si>
  <si>
    <t>15L0348</t>
  </si>
  <si>
    <t>Burroughs, Steve</t>
  </si>
  <si>
    <t>15L0119</t>
  </si>
  <si>
    <t>Washington, Tanya</t>
  </si>
  <si>
    <t>15L0470</t>
  </si>
  <si>
    <t>Smith, Michelle</t>
  </si>
  <si>
    <t>11L0469</t>
  </si>
  <si>
    <t>Perry, Keith A.</t>
  </si>
  <si>
    <t>14L0648-A</t>
  </si>
  <si>
    <t>Williams, McKinley</t>
  </si>
  <si>
    <t>United  States Northern District Court of Georgia</t>
  </si>
  <si>
    <t>Blue Valley v. City of Atlanta, et al.</t>
  </si>
  <si>
    <t>Mayor's Office</t>
  </si>
  <si>
    <t>Breach of Contract</t>
  </si>
  <si>
    <t>Plaintiff alleges breach of contract against the City.</t>
  </si>
  <si>
    <t>Fulton County Superior</t>
  </si>
  <si>
    <t>Sutton, Lateasha  v. City of Atlanta</t>
  </si>
  <si>
    <t>Plaintiff has filed a complaint alleging injuries sustained as a result of a motor vehicle accident with a city employee.</t>
  </si>
  <si>
    <t>Caver, Dorethea v. City of Atlanta</t>
  </si>
  <si>
    <t>Other (Negligence)</t>
  </si>
  <si>
    <t>Plaintiff alleges serious personal injuries sustained as a result of a pool gutter collapsing on their minor child's foot causing their foot to get stuck in the gutter.</t>
  </si>
  <si>
    <t>Fulton County Magistrate</t>
  </si>
  <si>
    <t>Shockley, Cheryl  v. City of Atlanta</t>
  </si>
  <si>
    <t>Other - Illegal Towing (Negligence)</t>
  </si>
  <si>
    <t>Plaintiff alleges their car was illegally towed by a city officer.</t>
  </si>
  <si>
    <t>Honeycutt, Patricia et al. v. City of Atlanta, et al.</t>
  </si>
  <si>
    <t>Plaintiff alleges serious personal injuries as result of a motor vehicle accident with a city employee.</t>
  </si>
  <si>
    <t>Garner, Cheri  v. City of Atlanta</t>
  </si>
  <si>
    <t>Watershed Management</t>
  </si>
  <si>
    <t>Plaintiff alleges serious personal injuries sustained as a result of falling into an uncovered water meter.</t>
  </si>
  <si>
    <t>Epps, Phyllis vs. City of Atlanta</t>
  </si>
  <si>
    <t>Plaintiff has filed a Complaint alleging injuries sustained as a result of stepping on an unsecured water meter cover.</t>
  </si>
  <si>
    <t>Mixon, Tony vs. City of Atlanta</t>
  </si>
  <si>
    <t>Plaintiff alleging he was walking when his leg dropped into COA water meter box.</t>
  </si>
  <si>
    <t>AVIATION</t>
  </si>
  <si>
    <t>15L0355</t>
  </si>
  <si>
    <t>Bilal, Shahid</t>
  </si>
  <si>
    <t>Aviation</t>
  </si>
  <si>
    <t>AV</t>
  </si>
  <si>
    <t>COURTS</t>
  </si>
  <si>
    <t>15L0854</t>
  </si>
  <si>
    <t>Newsome, Tracy</t>
  </si>
  <si>
    <t>Courts</t>
  </si>
  <si>
    <t>Wrongful arrest</t>
  </si>
  <si>
    <t>14L0708</t>
  </si>
  <si>
    <t>Moore, Arthur</t>
  </si>
  <si>
    <t>15L0551</t>
  </si>
  <si>
    <t>Martin, Ricky G.</t>
  </si>
  <si>
    <t>15L0924</t>
  </si>
  <si>
    <t>Sims, Meredith</t>
  </si>
  <si>
    <t>16L0046</t>
  </si>
  <si>
    <t>Warner, Bernetta F.</t>
  </si>
  <si>
    <t>13L0735</t>
  </si>
  <si>
    <t>Bryan, Crystal B.</t>
  </si>
  <si>
    <t>15L0573</t>
  </si>
  <si>
    <t>Shepherd, Matthew</t>
  </si>
  <si>
    <t>15L0017-(1)</t>
  </si>
  <si>
    <t>Hines, Edward</t>
  </si>
  <si>
    <t>Recreation</t>
  </si>
  <si>
    <t>16L0045</t>
  </si>
  <si>
    <t>Johnson, Henry O.</t>
  </si>
  <si>
    <t>Lost/Mishandled Property</t>
  </si>
  <si>
    <t>15L0024</t>
  </si>
  <si>
    <t>Harris, Angelica</t>
  </si>
  <si>
    <t>13L0546-B</t>
  </si>
  <si>
    <t>Kerley, Katherine R.</t>
  </si>
  <si>
    <t>13L0546-D</t>
  </si>
  <si>
    <t>Clapp, Geoffrey A.</t>
  </si>
  <si>
    <t>13L0724-B</t>
  </si>
  <si>
    <t>Evans, Katherine</t>
  </si>
  <si>
    <t>15L0248</t>
  </si>
  <si>
    <t>Muniz-Rodriques, Carmen</t>
  </si>
  <si>
    <t>14L0629</t>
  </si>
  <si>
    <t>Quante Strickland</t>
  </si>
  <si>
    <t>15L0630</t>
  </si>
  <si>
    <t>Brown, Stephanie R.</t>
  </si>
  <si>
    <t>15L0771</t>
  </si>
  <si>
    <t>Wester, Anthony</t>
  </si>
  <si>
    <t>14L0278</t>
  </si>
  <si>
    <t>Gheesling, Brett C.</t>
  </si>
  <si>
    <t>15L0772</t>
  </si>
  <si>
    <t>Delpino-Whisenant, Fatima</t>
  </si>
  <si>
    <t>15L0387</t>
  </si>
  <si>
    <t>Rienecker, Joncier</t>
  </si>
  <si>
    <t>14L0679</t>
  </si>
  <si>
    <t>Darrett, Philip E.</t>
  </si>
  <si>
    <t>15L0783</t>
  </si>
  <si>
    <t>Alamo Rent a Car, a/s/o, Jones, David</t>
  </si>
  <si>
    <t>15L0708</t>
  </si>
  <si>
    <t>Hudson, William H.</t>
  </si>
  <si>
    <t xml:space="preserve">Solid Waste </t>
  </si>
  <si>
    <t>15L0869</t>
  </si>
  <si>
    <t>Yee, Roger Wayne</t>
  </si>
  <si>
    <t>14L0838-A</t>
  </si>
  <si>
    <t>Coggins, Narica</t>
  </si>
  <si>
    <t>15L0155-A</t>
  </si>
  <si>
    <t>Graham, Tony</t>
  </si>
  <si>
    <t>15L0594</t>
  </si>
  <si>
    <t>Little, Jennifer N.</t>
  </si>
  <si>
    <t>15L0388-B</t>
  </si>
  <si>
    <t>Wagner, Avise Cynthia Debra Diane</t>
  </si>
  <si>
    <t>14L0727</t>
  </si>
  <si>
    <t>Dorsey, Donya</t>
  </si>
  <si>
    <t>public Works</t>
  </si>
  <si>
    <t>15L0407</t>
  </si>
  <si>
    <t>14L0838</t>
  </si>
  <si>
    <t>15L0577</t>
  </si>
  <si>
    <t>Flink, Kevin</t>
  </si>
  <si>
    <t>16L0019</t>
  </si>
  <si>
    <t>Owens, Burghardt</t>
  </si>
  <si>
    <t>15L0546</t>
  </si>
  <si>
    <t>Davis, Stacey L.</t>
  </si>
  <si>
    <t>15L0434</t>
  </si>
  <si>
    <t>Watts, Robert</t>
  </si>
  <si>
    <t>Sidewalk Defect</t>
  </si>
  <si>
    <t>14L0727-A</t>
  </si>
  <si>
    <t>Dorsey, Joshan</t>
  </si>
  <si>
    <t>14L0799</t>
  </si>
  <si>
    <t>Feldman, LuEllen</t>
  </si>
  <si>
    <t>15L0763</t>
  </si>
  <si>
    <t>Arnold, Keith</t>
  </si>
  <si>
    <t>15L0914</t>
  </si>
  <si>
    <t>McCollum, Patricia</t>
  </si>
  <si>
    <t>15L0845</t>
  </si>
  <si>
    <t>Jiles, Shaun</t>
  </si>
  <si>
    <t>16L0078</t>
  </si>
  <si>
    <t>Stanley, Paige</t>
  </si>
  <si>
    <t>15L0464</t>
  </si>
  <si>
    <t>Evans, Jr., Winfred</t>
  </si>
  <si>
    <t>14L0711</t>
  </si>
  <si>
    <t>Opara, Ada</t>
  </si>
  <si>
    <t>Fire Hydrant Defect</t>
  </si>
  <si>
    <t>15L0466</t>
  </si>
  <si>
    <t>Patterson, Perry</t>
  </si>
  <si>
    <t>16L0022</t>
  </si>
  <si>
    <t>Brun, Dawn</t>
  </si>
  <si>
    <t>15L0349</t>
  </si>
  <si>
    <t>Shaffer, Matthew</t>
  </si>
  <si>
    <t>15L0830</t>
  </si>
  <si>
    <t>Reeves, Matthew</t>
  </si>
  <si>
    <t>14L0423</t>
  </si>
  <si>
    <t>Cousins Properties</t>
  </si>
  <si>
    <t>15L0203</t>
  </si>
  <si>
    <t>Vattadi, Wesley</t>
  </si>
  <si>
    <t>12L0842</t>
  </si>
  <si>
    <t>Franco, Deanna</t>
  </si>
  <si>
    <t xml:space="preserve">Water Meter Defect       </t>
  </si>
  <si>
    <t>15L0094</t>
  </si>
  <si>
    <t>Osborn, Stiliani K</t>
  </si>
  <si>
    <t>15L0617</t>
  </si>
  <si>
    <t>Hicks, Alfonso</t>
  </si>
  <si>
    <t>15L0313</t>
  </si>
  <si>
    <t>Luzier, Jon</t>
  </si>
  <si>
    <t>15L0697</t>
  </si>
  <si>
    <t>Gaston, Alton L.</t>
  </si>
  <si>
    <t>Catchbasin Defect/Repair</t>
  </si>
  <si>
    <t>14L0884</t>
  </si>
  <si>
    <t>Sambor, Christin</t>
  </si>
  <si>
    <t>15L0316</t>
  </si>
  <si>
    <t>Grabrovaz, Tim</t>
  </si>
  <si>
    <t>13L0316</t>
  </si>
  <si>
    <t>Mitchell, William &amp; Fredi</t>
  </si>
  <si>
    <t>13L0472</t>
  </si>
  <si>
    <t xml:space="preserve"> Danielle &amp; Greg Durgin</t>
  </si>
  <si>
    <t>13L0474</t>
  </si>
  <si>
    <t>McEntyre, Richard</t>
  </si>
  <si>
    <t>15L0500-A</t>
  </si>
  <si>
    <t>Miranda, Haley</t>
  </si>
  <si>
    <t>13L0052</t>
  </si>
  <si>
    <t>Payne, Zelma A.</t>
  </si>
  <si>
    <t>13L0817</t>
  </si>
  <si>
    <t>Aquino, Soleil</t>
  </si>
  <si>
    <t>15L0198</t>
  </si>
  <si>
    <t>Gardner, Daniel C.</t>
  </si>
  <si>
    <t>Storm Water Main Defect</t>
  </si>
  <si>
    <t>15L0409</t>
  </si>
  <si>
    <t>Wade, Sabrina</t>
  </si>
  <si>
    <t>15L0626</t>
  </si>
  <si>
    <t>Drogula, Darrell Michael</t>
  </si>
  <si>
    <t>15L0431</t>
  </si>
  <si>
    <t>Adams, Penny A.</t>
  </si>
  <si>
    <t>USDC</t>
  </si>
  <si>
    <t>King, Will O. v. Kylema Jackson &amp; COA</t>
  </si>
  <si>
    <t>Foster, Jeffrey  v. COA</t>
  </si>
  <si>
    <t>Motor Vehicle Accident</t>
  </si>
  <si>
    <t>LeClair, Pearl v. COA</t>
  </si>
  <si>
    <t>Leach, Charles v. COA</t>
  </si>
  <si>
    <t>Boykin, Quintez v. COA</t>
  </si>
  <si>
    <t>Holt, Terrance v. COA</t>
  </si>
  <si>
    <t>Arnold, Fred v. COA</t>
  </si>
  <si>
    <t>DPCD</t>
  </si>
  <si>
    <t>Simpkins, David v. COA</t>
  </si>
  <si>
    <t>Kitchens, Daisy  v. COA</t>
  </si>
  <si>
    <t xml:space="preserve"> Sidewalk Defect</t>
  </si>
  <si>
    <t>Moton, Erik v. COA</t>
  </si>
  <si>
    <t>Favors, Allan v. COA</t>
  </si>
  <si>
    <t xml:space="preserve">Manradgh, Dana v. COA, et al. </t>
  </si>
  <si>
    <t xml:space="preserve"> Stokes, Cathy et al. v. COA</t>
  </si>
  <si>
    <t xml:space="preserve"> Lowe, Anthony v. COA</t>
  </si>
  <si>
    <t>Magana, Nelson v. COA</t>
  </si>
  <si>
    <t>Straut, Richard v. COA</t>
  </si>
  <si>
    <t>Other - Miscellaneous</t>
  </si>
  <si>
    <t>Brooks, Randall v. COA, et al.</t>
  </si>
  <si>
    <t>Cummings, Joe . vs. City of Atlanta</t>
  </si>
  <si>
    <t>Parkman, Henry  v. COA</t>
  </si>
  <si>
    <t>Pot Hole/Street Defect - Negligence</t>
  </si>
  <si>
    <t>Amica Mutual Insurance Co. As Subrogee of Tina Schmidt v. COA</t>
  </si>
  <si>
    <t>USAA As Subrogee of Phillip Carter v. COA</t>
  </si>
  <si>
    <t>Pastan, Daniel v.COA</t>
  </si>
  <si>
    <t>Construction Cut - Negligence</t>
  </si>
  <si>
    <t>Breese, Cindy &amp; Stuart vs. City of Atlanta, et al.</t>
  </si>
  <si>
    <t>Gonzalez, Monica v. COA</t>
  </si>
  <si>
    <t>Williams, Phillip v. COA</t>
  </si>
  <si>
    <t>State</t>
  </si>
  <si>
    <t>Bull, Ramona v. City of Atlanta</t>
  </si>
  <si>
    <t>Dunlap, Andrew, et al. vs. City of Atlanta</t>
  </si>
  <si>
    <t>13 Cases</t>
  </si>
  <si>
    <t>15L0713</t>
  </si>
  <si>
    <t>Vangough, Paulette</t>
  </si>
  <si>
    <t>15L0712</t>
  </si>
  <si>
    <t>Imlay, Mary E.</t>
  </si>
  <si>
    <t>15L0092</t>
  </si>
  <si>
    <t>Allen, Donia E.</t>
  </si>
  <si>
    <t>15L0044</t>
  </si>
  <si>
    <t>Jackson, Gary E.</t>
  </si>
  <si>
    <t>Gate/Gate Arm Malfunction</t>
  </si>
  <si>
    <t>MAYOR'S OFFICE</t>
  </si>
  <si>
    <t>16L0072</t>
  </si>
  <si>
    <t>Simmons, Linda F.</t>
  </si>
  <si>
    <t>Cultural Affairs</t>
  </si>
  <si>
    <t>15L0775</t>
  </si>
  <si>
    <t>Mathers, Rodney</t>
  </si>
  <si>
    <t>15L0652</t>
  </si>
  <si>
    <t>Carswell, Reshawn</t>
  </si>
  <si>
    <t>15L0136-(1)</t>
  </si>
  <si>
    <t>Edward, Victoria</t>
  </si>
  <si>
    <t>14L0525</t>
  </si>
  <si>
    <t>Davenport, Kavin</t>
  </si>
  <si>
    <t>15L0709</t>
  </si>
  <si>
    <t>Camp, Kathy</t>
  </si>
  <si>
    <t>15L0387-A</t>
  </si>
  <si>
    <t>15L0482</t>
  </si>
  <si>
    <t>Parker, Latoya</t>
  </si>
  <si>
    <t>15L0432-A</t>
  </si>
  <si>
    <t>USAA, a/s/o, Dailey, Justin M.</t>
  </si>
  <si>
    <t>15L0070</t>
  </si>
  <si>
    <t>Geico, a/s/o, Tyler, Kimberly</t>
  </si>
  <si>
    <t>15L0651</t>
  </si>
  <si>
    <t>Light, Cindy</t>
  </si>
  <si>
    <t>14L0497-A</t>
  </si>
  <si>
    <t>Foster, Wilette</t>
  </si>
  <si>
    <t>15L0279</t>
  </si>
  <si>
    <t>Harvey, Chyna</t>
  </si>
  <si>
    <t>15L0412</t>
  </si>
  <si>
    <t>Eggleston, Tiffany</t>
  </si>
  <si>
    <t>16L0011</t>
  </si>
  <si>
    <t>Hudspeth, Chadwick</t>
  </si>
  <si>
    <t>15L0881</t>
  </si>
  <si>
    <t>Merritt, LaTasher T.</t>
  </si>
  <si>
    <t>15L0846</t>
  </si>
  <si>
    <t>Garcia, Glendis</t>
  </si>
  <si>
    <t>15L0667</t>
  </si>
  <si>
    <t>Bastia, Chandra M.</t>
  </si>
  <si>
    <t>15L0588</t>
  </si>
  <si>
    <t>Skrzypek, Jason</t>
  </si>
  <si>
    <t>15L0770</t>
  </si>
  <si>
    <t>USAA, a/s/o, Taylor, Jennifer</t>
  </si>
  <si>
    <t>16L0166</t>
  </si>
  <si>
    <t>Ector, Pinkie</t>
  </si>
  <si>
    <t>Discard of Trash Receptacle/Household Item</t>
  </si>
  <si>
    <t>15L0923</t>
  </si>
  <si>
    <t>Moore, Marilyn</t>
  </si>
  <si>
    <t>Other - Fence incident</t>
  </si>
  <si>
    <t>16L0275</t>
  </si>
  <si>
    <t>Little, Tracy R.</t>
  </si>
  <si>
    <t>16L0015</t>
  </si>
  <si>
    <t>Weber, Gerald</t>
  </si>
  <si>
    <t>15L0748</t>
  </si>
  <si>
    <t>Perez, Claudia</t>
  </si>
  <si>
    <t>15L0328</t>
  </si>
  <si>
    <t>Swinton, Niema</t>
  </si>
  <si>
    <t>15L0502</t>
  </si>
  <si>
    <t>Romoe-Doherty, Kenneth</t>
  </si>
  <si>
    <t>15L0706</t>
  </si>
  <si>
    <t>Alexander, Cotena</t>
  </si>
  <si>
    <t>15L0701</t>
  </si>
  <si>
    <t>Chaudhari, Sajjan</t>
  </si>
  <si>
    <t>15L0753</t>
  </si>
  <si>
    <t>Massett, Christoper</t>
  </si>
  <si>
    <t>16L0170</t>
  </si>
  <si>
    <t>Stanley, Eddie R.</t>
  </si>
  <si>
    <t>16L0139</t>
  </si>
  <si>
    <t>Dixon, Rudell C.</t>
  </si>
  <si>
    <t>16L0192</t>
  </si>
  <si>
    <t>Benson, Tracy</t>
  </si>
  <si>
    <t>16L0132</t>
  </si>
  <si>
    <t>Hurst, Ashley</t>
  </si>
  <si>
    <t>15L0394</t>
  </si>
  <si>
    <t>Estes, Chad</t>
  </si>
  <si>
    <t>16L0188</t>
  </si>
  <si>
    <t>Del Nero, Beth</t>
  </si>
  <si>
    <t>16L0068</t>
  </si>
  <si>
    <t>Brock, Nancy V.</t>
  </si>
  <si>
    <t>16L0133</t>
  </si>
  <si>
    <t>Vance, Iain K.</t>
  </si>
  <si>
    <t>15L0516</t>
  </si>
  <si>
    <t>Grove, Jennifer</t>
  </si>
  <si>
    <t>16L0077</t>
  </si>
  <si>
    <t>Mitchell, Gregory B.</t>
  </si>
  <si>
    <t>16L0179</t>
  </si>
  <si>
    <t>Legate, Brianna</t>
  </si>
  <si>
    <t>16L0047</t>
  </si>
  <si>
    <t>Lamar, Altoise</t>
  </si>
  <si>
    <t>16L0028</t>
  </si>
  <si>
    <t>Pearson, Rekeita</t>
  </si>
  <si>
    <t>16L0058</t>
  </si>
  <si>
    <t>Bress, Lynn M.</t>
  </si>
  <si>
    <t>15L0841</t>
  </si>
  <si>
    <t>Anton, Jose' A.</t>
  </si>
  <si>
    <t>16L0062</t>
  </si>
  <si>
    <t>Speight, Darius</t>
  </si>
  <si>
    <t>16L0211</t>
  </si>
  <si>
    <t>L'Eplattenier, Renee'</t>
  </si>
  <si>
    <t>Sidewalk Installation/Repair</t>
  </si>
  <si>
    <t>15L0674-A</t>
  </si>
  <si>
    <t>Marshall, Jenail</t>
  </si>
  <si>
    <t>16L0266</t>
  </si>
  <si>
    <t>Garrison, Dave</t>
  </si>
  <si>
    <t>15L0784</t>
  </si>
  <si>
    <t>LeCroy, Daryl &amp; Head, LaCretia</t>
  </si>
  <si>
    <t>16L0137</t>
  </si>
  <si>
    <t>Teeny, Mireille</t>
  </si>
  <si>
    <t>15L0741-B</t>
  </si>
  <si>
    <t>Greco, Vanessa</t>
  </si>
  <si>
    <t>15L0741</t>
  </si>
  <si>
    <t>Greco, Vivan A.</t>
  </si>
  <si>
    <t>15L0823</t>
  </si>
  <si>
    <t>Mistry, Ashish</t>
  </si>
  <si>
    <t>15L0741-A</t>
  </si>
  <si>
    <t>15L0741-C</t>
  </si>
  <si>
    <t>Greco, Vivan</t>
  </si>
  <si>
    <t>15L0844</t>
  </si>
  <si>
    <t>Carter, Erika C.</t>
  </si>
  <si>
    <t>15L0563</t>
  </si>
  <si>
    <t>Wadley, Eric B.</t>
  </si>
  <si>
    <t>15L0874</t>
  </si>
  <si>
    <t>Mitnitsky, Jeff</t>
  </si>
  <si>
    <t>15L0918</t>
  </si>
  <si>
    <t>Perkins, Karen</t>
  </si>
  <si>
    <t>15L0743</t>
  </si>
  <si>
    <t>Goetzel, Warren</t>
  </si>
  <si>
    <t>15L0656</t>
  </si>
  <si>
    <t>Moynihan, James J.</t>
  </si>
  <si>
    <t>15L0894</t>
  </si>
  <si>
    <t>Shrine Bookstore/ Brown, Randy</t>
  </si>
  <si>
    <t>15L0707</t>
  </si>
  <si>
    <t>Bradley, Rush</t>
  </si>
  <si>
    <t>15L0325</t>
  </si>
  <si>
    <t>Brees, Stacy</t>
  </si>
  <si>
    <t>Wateshed</t>
  </si>
  <si>
    <t>15L0787</t>
  </si>
  <si>
    <t>Keeton, Osaka</t>
  </si>
  <si>
    <t>16L0150</t>
  </si>
  <si>
    <t>McCoy, Dawan A.</t>
  </si>
  <si>
    <t>16L0116</t>
  </si>
  <si>
    <t>Pathi, Monica</t>
  </si>
  <si>
    <t>11L0519</t>
  </si>
  <si>
    <t>Johnson, Kerry J.</t>
  </si>
  <si>
    <t>15L0893-B</t>
  </si>
  <si>
    <t>King, Stephanie</t>
  </si>
  <si>
    <t>15L0484</t>
  </si>
  <si>
    <t>Machen, Joseph L.</t>
  </si>
  <si>
    <t>15L0129</t>
  </si>
  <si>
    <t>O'Neill, Gail D.</t>
  </si>
  <si>
    <t>15L0025</t>
  </si>
  <si>
    <t>Swanson, Ambra</t>
  </si>
  <si>
    <t>BOWP - Bureau of Watershed Protection</t>
  </si>
  <si>
    <t>14L0809</t>
  </si>
  <si>
    <t>Carter, Karen</t>
  </si>
  <si>
    <t>16L0079</t>
  </si>
  <si>
    <t>Eberhardt, Towana &amp; Millard</t>
  </si>
  <si>
    <t>16L0010</t>
  </si>
  <si>
    <t>Beasley, Jr., Ronnie L.</t>
  </si>
  <si>
    <t>15L0500</t>
  </si>
  <si>
    <t>Modica, Jane</t>
  </si>
  <si>
    <t>15L0780</t>
  </si>
  <si>
    <t xml:space="preserve">Waste Water </t>
  </si>
  <si>
    <t>16L0056</t>
  </si>
  <si>
    <t>Jones, Malcolm</t>
  </si>
  <si>
    <t>12L0058</t>
  </si>
  <si>
    <t>Williams, Miles</t>
  </si>
  <si>
    <t>10L0253</t>
  </si>
  <si>
    <t>15L0905</t>
  </si>
  <si>
    <t>Brown, Willie G.</t>
  </si>
  <si>
    <t>15L0159</t>
  </si>
  <si>
    <t>Mathis, Travis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</si>
</sst>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&quot;$&quot;#,##0.00"/>
    <numFmt numFmtId="165" formatCode="&quot;$&quot;#,##0.00;[Red]&quot;$&quot;#,##0.00"/>
    <numFmt numFmtId="166" formatCode="mm/dd/yyyy"/>
  </numFmts>
  <fonts count="3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Verdana"/>
      <family val="2"/>
    </font>
    <font>
      <b/>
      <sz val="10"/>
      <name val="Verdana"/>
      <family val="2"/>
    </font>
    <font>
      <sz val="10"/>
      <color theme="1"/>
      <name val="Verdana"/>
      <family val="2"/>
    </font>
    <font>
      <sz val="10"/>
      <name val="Verdana"/>
      <family val="2"/>
    </font>
    <font>
      <b/>
      <sz val="10"/>
      <color theme="1"/>
      <name val="Verdana"/>
      <family val="2"/>
    </font>
    <font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4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0"/>
      <color theme="0"/>
      <name val="Verdana"/>
      <family val="2"/>
    </font>
    <font>
      <sz val="10"/>
      <color indexed="8"/>
      <name val="Calibri"/>
      <family val="2"/>
    </font>
    <font>
      <b/>
      <sz val="10"/>
      <color theme="0"/>
      <name val="Verdana"/>
      <family val="2"/>
    </font>
    <font>
      <b/>
      <sz val="9"/>
      <name val="Verdana"/>
      <family val="2"/>
    </font>
    <font>
      <b/>
      <sz val="9"/>
      <color theme="0"/>
      <name val="Verdana"/>
      <family val="2"/>
    </font>
    <font>
      <sz val="9"/>
      <name val="Verdana"/>
      <family val="2"/>
    </font>
    <font>
      <sz val="9"/>
      <color theme="1"/>
      <name val="Calibri"/>
      <family val="2"/>
      <scheme val="minor"/>
    </font>
    <font>
      <b/>
      <sz val="9"/>
      <color indexed="8"/>
      <name val="Verdana"/>
      <family val="2"/>
    </font>
    <font>
      <sz val="10"/>
      <name val="Calibri"/>
      <family val="2"/>
    </font>
    <font>
      <sz val="9"/>
      <color theme="1"/>
      <name val="Verdana"/>
      <family val="2"/>
    </font>
    <font>
      <sz val="9"/>
      <color theme="0"/>
      <name val="Verdana"/>
      <family val="2"/>
    </font>
    <font>
      <sz val="11"/>
      <name val="Verdana"/>
      <family val="2"/>
    </font>
    <font>
      <sz val="11"/>
      <color indexed="8"/>
      <name val="Calibri"/>
      <family val="2"/>
    </font>
    <font>
      <b/>
      <sz val="11"/>
      <color theme="5" tint="-0.499984740745262"/>
      <name val="Calibri"/>
      <family val="2"/>
      <scheme val="minor"/>
    </font>
    <font>
      <sz val="12"/>
      <color theme="1"/>
      <name val="Calibri"/>
      <family val="2"/>
    </font>
    <font>
      <sz val="11"/>
      <color theme="9" tint="-0.249977111117893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7" tint="0.79998168889431442"/>
      </left>
      <right style="thin">
        <color theme="7" tint="0.79998168889431442"/>
      </right>
      <top style="thin">
        <color theme="7" tint="0.79998168889431442"/>
      </top>
      <bottom style="thin">
        <color theme="7" tint="0.7999816888943144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7" tint="0.79998168889431442"/>
      </left>
      <right style="thin">
        <color theme="7" tint="0.79998168889431442"/>
      </right>
      <top style="thin">
        <color theme="7" tint="0.79998168889431442"/>
      </top>
      <bottom/>
      <diagonal/>
    </border>
    <border>
      <left style="thin">
        <color theme="7" tint="0.79998168889431442"/>
      </left>
      <right/>
      <top style="thin">
        <color theme="7" tint="0.79998168889431442"/>
      </top>
      <bottom style="thin">
        <color theme="7" tint="0.79998168889431442"/>
      </bottom>
      <diagonal/>
    </border>
    <border>
      <left style="thin">
        <color theme="7" tint="0.79995117038483843"/>
      </left>
      <right style="thin">
        <color theme="7" tint="0.79995117038483843"/>
      </right>
      <top style="thin">
        <color theme="7" tint="0.79995117038483843"/>
      </top>
      <bottom style="thin">
        <color theme="7" tint="0.79995117038483843"/>
      </bottom>
      <diagonal/>
    </border>
    <border>
      <left/>
      <right style="thin">
        <color theme="7" tint="0.79998168889431442"/>
      </right>
      <top style="thin">
        <color theme="7" tint="0.79998168889431442"/>
      </top>
      <bottom style="thin">
        <color theme="7" tint="0.79998168889431442"/>
      </bottom>
      <diagonal/>
    </border>
    <border>
      <left style="thin">
        <color theme="7" tint="0.79998168889431442"/>
      </left>
      <right style="thin">
        <color theme="7" tint="0.79998168889431442"/>
      </right>
      <top/>
      <bottom style="thin">
        <color theme="7" tint="0.79998168889431442"/>
      </bottom>
      <diagonal/>
    </border>
  </borders>
  <cellStyleXfs count="3">
    <xf numFmtId="0" fontId="0" fillId="0" borderId="0"/>
    <xf numFmtId="0" fontId="2" fillId="0" borderId="0"/>
    <xf numFmtId="43" fontId="11" fillId="0" borderId="0" applyFont="0" applyFill="0" applyBorder="0" applyAlignment="0" applyProtection="0"/>
  </cellStyleXfs>
  <cellXfs count="219">
    <xf numFmtId="0" fontId="0" fillId="0" borderId="0" xfId="0"/>
    <xf numFmtId="0" fontId="7" fillId="0" borderId="0" xfId="0" applyFont="1" applyAlignment="1">
      <alignment vertical="top" wrapText="1"/>
    </xf>
    <xf numFmtId="0" fontId="8" fillId="0" borderId="2" xfId="0" applyFont="1" applyBorder="1" applyAlignment="1">
      <alignment horizontal="center" vertical="top" wrapText="1"/>
    </xf>
    <xf numFmtId="0" fontId="7" fillId="0" borderId="0" xfId="0" applyFont="1" applyAlignment="1">
      <alignment horizontal="center" vertical="top" wrapText="1"/>
    </xf>
    <xf numFmtId="0" fontId="7" fillId="0" borderId="0" xfId="0" applyFont="1" applyBorder="1" applyAlignment="1">
      <alignment vertical="top" wrapText="1"/>
    </xf>
    <xf numFmtId="0" fontId="4" fillId="0" borderId="0" xfId="0" applyFont="1" applyBorder="1"/>
    <xf numFmtId="0" fontId="0" fillId="0" borderId="0" xfId="0" applyBorder="1"/>
    <xf numFmtId="0" fontId="8" fillId="6" borderId="3" xfId="0" applyFont="1" applyFill="1" applyBorder="1" applyAlignment="1">
      <alignment horizontal="center" vertical="top" wrapText="1"/>
    </xf>
    <xf numFmtId="14" fontId="8" fillId="6" borderId="3" xfId="0" applyNumberFormat="1" applyFont="1" applyFill="1" applyBorder="1" applyAlignment="1">
      <alignment horizontal="center" vertical="top" wrapText="1"/>
    </xf>
    <xf numFmtId="14" fontId="7" fillId="0" borderId="1" xfId="0" applyNumberFormat="1" applyFont="1" applyBorder="1" applyAlignment="1">
      <alignment vertical="top" wrapText="1"/>
    </xf>
    <xf numFmtId="0" fontId="7" fillId="0" borderId="1" xfId="0" applyFont="1" applyBorder="1" applyAlignment="1">
      <alignment horizontal="center" vertical="top" wrapText="1"/>
    </xf>
    <xf numFmtId="164" fontId="15" fillId="0" borderId="1" xfId="0" applyNumberFormat="1" applyFont="1" applyFill="1" applyBorder="1" applyAlignment="1">
      <alignment horizontal="center" vertical="top" wrapText="1"/>
    </xf>
    <xf numFmtId="164" fontId="7" fillId="0" borderId="1" xfId="0" applyNumberFormat="1" applyFont="1" applyFill="1" applyBorder="1" applyAlignment="1">
      <alignment horizontal="center" vertical="top" wrapText="1"/>
    </xf>
    <xf numFmtId="14" fontId="7" fillId="0" borderId="1" xfId="0" applyNumberFormat="1" applyFont="1" applyFill="1" applyBorder="1" applyAlignment="1">
      <alignment horizontal="center" vertical="top" wrapText="1"/>
    </xf>
    <xf numFmtId="0" fontId="7" fillId="0" borderId="1" xfId="0" applyNumberFormat="1" applyFont="1" applyFill="1" applyBorder="1" applyAlignment="1">
      <alignment horizontal="center" vertical="top" wrapText="1"/>
    </xf>
    <xf numFmtId="0" fontId="7" fillId="7" borderId="1" xfId="0" applyNumberFormat="1" applyFont="1" applyFill="1" applyBorder="1" applyAlignment="1">
      <alignment vertical="top" wrapText="1"/>
    </xf>
    <xf numFmtId="14" fontId="7" fillId="0" borderId="1" xfId="0" applyNumberFormat="1" applyFont="1" applyFill="1" applyBorder="1" applyAlignment="1">
      <alignment vertical="top" wrapText="1"/>
    </xf>
    <xf numFmtId="0" fontId="7" fillId="0" borderId="1" xfId="0" applyFont="1" applyFill="1" applyBorder="1" applyAlignment="1">
      <alignment horizontal="center" vertical="top" wrapText="1"/>
    </xf>
    <xf numFmtId="165" fontId="15" fillId="0" borderId="1" xfId="0" applyNumberFormat="1" applyFont="1" applyFill="1" applyBorder="1" applyAlignment="1">
      <alignment horizontal="center" vertical="top" wrapText="1"/>
    </xf>
    <xf numFmtId="165" fontId="7" fillId="0" borderId="1" xfId="0" applyNumberFormat="1" applyFont="1" applyFill="1" applyBorder="1" applyAlignment="1">
      <alignment horizontal="center" vertical="top" wrapText="1"/>
    </xf>
    <xf numFmtId="0" fontId="7" fillId="0" borderId="1" xfId="0" applyFont="1" applyBorder="1" applyAlignment="1">
      <alignment vertical="top" wrapText="1"/>
    </xf>
    <xf numFmtId="0" fontId="7" fillId="0" borderId="3" xfId="0" applyFont="1" applyBorder="1" applyAlignment="1">
      <alignment horizontal="center" vertical="top" wrapText="1"/>
    </xf>
    <xf numFmtId="164" fontId="15" fillId="0" borderId="3" xfId="0" applyNumberFormat="1" applyFont="1" applyFill="1" applyBorder="1" applyAlignment="1">
      <alignment horizontal="center" vertical="top" wrapText="1"/>
    </xf>
    <xf numFmtId="164" fontId="7" fillId="0" borderId="3" xfId="0" applyNumberFormat="1" applyFont="1" applyFill="1" applyBorder="1" applyAlignment="1">
      <alignment horizontal="center" vertical="top" wrapText="1"/>
    </xf>
    <xf numFmtId="14" fontId="7" fillId="0" borderId="3" xfId="0" applyNumberFormat="1" applyFont="1" applyFill="1" applyBorder="1" applyAlignment="1">
      <alignment horizontal="center" vertical="top" wrapText="1"/>
    </xf>
    <xf numFmtId="0" fontId="7" fillId="0" borderId="3" xfId="0" applyNumberFormat="1" applyFont="1" applyFill="1" applyBorder="1" applyAlignment="1">
      <alignment horizontal="center" vertical="top" wrapText="1"/>
    </xf>
    <xf numFmtId="0" fontId="7" fillId="7" borderId="3" xfId="0" applyNumberFormat="1" applyFont="1" applyFill="1" applyBorder="1" applyAlignment="1">
      <alignment vertical="top" wrapText="1"/>
    </xf>
    <xf numFmtId="0" fontId="16" fillId="3" borderId="1" xfId="0" applyFont="1" applyFill="1" applyBorder="1" applyAlignment="1">
      <alignment vertical="top" wrapText="1"/>
    </xf>
    <xf numFmtId="14" fontId="16" fillId="3" borderId="1" xfId="0" applyNumberFormat="1" applyFont="1" applyFill="1" applyBorder="1" applyAlignment="1">
      <alignment horizontal="center" vertical="top" wrapText="1"/>
    </xf>
    <xf numFmtId="0" fontId="16" fillId="0" borderId="0" xfId="0" applyFont="1" applyAlignment="1">
      <alignment vertical="top" wrapText="1"/>
    </xf>
    <xf numFmtId="164" fontId="7" fillId="0" borderId="0" xfId="0" applyNumberFormat="1" applyFont="1" applyAlignment="1">
      <alignment horizontal="center" vertical="top" wrapText="1"/>
    </xf>
    <xf numFmtId="14" fontId="7" fillId="0" borderId="0" xfId="0" applyNumberFormat="1" applyFont="1" applyAlignment="1">
      <alignment horizontal="center" vertical="top" wrapText="1"/>
    </xf>
    <xf numFmtId="0" fontId="9" fillId="0" borderId="0" xfId="0" applyFont="1" applyFill="1" applyBorder="1" applyAlignment="1">
      <alignment horizontal="center" wrapText="1" shrinkToFit="1"/>
    </xf>
    <xf numFmtId="0" fontId="0" fillId="0" borderId="0" xfId="0" applyFont="1" applyFill="1" applyBorder="1"/>
    <xf numFmtId="0" fontId="12" fillId="0" borderId="0" xfId="0" applyFont="1" applyFill="1" applyBorder="1" applyAlignment="1">
      <alignment horizontal="center" wrapText="1"/>
    </xf>
    <xf numFmtId="0" fontId="0" fillId="0" borderId="0" xfId="0" applyFont="1" applyBorder="1"/>
    <xf numFmtId="0" fontId="0" fillId="0" borderId="0" xfId="0" applyBorder="1" applyAlignment="1">
      <alignment horizontal="center"/>
    </xf>
    <xf numFmtId="0" fontId="10" fillId="0" borderId="0" xfId="0" applyFont="1" applyBorder="1"/>
    <xf numFmtId="0" fontId="10" fillId="0" borderId="0" xfId="0" applyFont="1" applyBorder="1" applyAlignment="1">
      <alignment horizontal="center"/>
    </xf>
    <xf numFmtId="0" fontId="9" fillId="4" borderId="4" xfId="1" applyFont="1" applyFill="1" applyBorder="1" applyAlignment="1">
      <alignment horizontal="center" wrapText="1" shrinkToFit="1"/>
    </xf>
    <xf numFmtId="164" fontId="9" fillId="4" borderId="4" xfId="1" applyNumberFormat="1" applyFont="1" applyFill="1" applyBorder="1" applyAlignment="1">
      <alignment horizontal="center" wrapText="1" shrinkToFit="1"/>
    </xf>
    <xf numFmtId="4" fontId="9" fillId="4" borderId="4" xfId="1" applyNumberFormat="1" applyFont="1" applyFill="1" applyBorder="1" applyAlignment="1">
      <alignment horizontal="center" wrapText="1" shrinkToFit="1"/>
    </xf>
    <xf numFmtId="14" fontId="9" fillId="4" borderId="4" xfId="1" applyNumberFormat="1" applyFont="1" applyFill="1" applyBorder="1" applyAlignment="1">
      <alignment horizontal="center" wrapText="1" shrinkToFit="1"/>
    </xf>
    <xf numFmtId="0" fontId="9" fillId="4" borderId="4" xfId="1" applyNumberFormat="1" applyFont="1" applyFill="1" applyBorder="1" applyAlignment="1">
      <alignment horizontal="center" wrapText="1" shrinkToFit="1"/>
    </xf>
    <xf numFmtId="0" fontId="0" fillId="0" borderId="4" xfId="0" applyFont="1" applyBorder="1"/>
    <xf numFmtId="0" fontId="0" fillId="0" borderId="4" xfId="0" applyBorder="1"/>
    <xf numFmtId="4" fontId="0" fillId="0" borderId="4" xfId="0" applyNumberFormat="1" applyFont="1" applyBorder="1" applyAlignment="1">
      <alignment horizontal="right"/>
    </xf>
    <xf numFmtId="166" fontId="0" fillId="0" borderId="4" xfId="0" applyNumberFormat="1" applyFont="1" applyBorder="1"/>
    <xf numFmtId="0" fontId="0" fillId="0" borderId="4" xfId="0" applyFont="1" applyBorder="1" applyAlignment="1">
      <alignment horizontal="center"/>
    </xf>
    <xf numFmtId="0" fontId="0" fillId="0" borderId="4" xfId="0" applyNumberFormat="1" applyFont="1" applyBorder="1"/>
    <xf numFmtId="0" fontId="3" fillId="4" borderId="4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right"/>
    </xf>
    <xf numFmtId="4" fontId="3" fillId="4" borderId="4" xfId="0" applyNumberFormat="1" applyFont="1" applyFill="1" applyBorder="1"/>
    <xf numFmtId="0" fontId="0" fillId="0" borderId="4" xfId="0" applyFont="1" applyBorder="1" applyAlignment="1">
      <alignment shrinkToFit="1"/>
    </xf>
    <xf numFmtId="0" fontId="0" fillId="0" borderId="4" xfId="0" applyBorder="1" applyAlignment="1">
      <alignment horizontal="center"/>
    </xf>
    <xf numFmtId="0" fontId="4" fillId="0" borderId="4" xfId="0" applyFont="1" applyBorder="1" applyAlignment="1"/>
    <xf numFmtId="0" fontId="3" fillId="0" borderId="4" xfId="0" applyFont="1" applyBorder="1" applyAlignment="1">
      <alignment horizontal="right"/>
    </xf>
    <xf numFmtId="4" fontId="6" fillId="0" borderId="4" xfId="0" applyNumberFormat="1" applyFont="1" applyBorder="1" applyAlignment="1">
      <alignment horizontal="right"/>
    </xf>
    <xf numFmtId="14" fontId="4" fillId="0" borderId="4" xfId="0" applyNumberFormat="1" applyFont="1" applyBorder="1" applyAlignment="1"/>
    <xf numFmtId="0" fontId="4" fillId="0" borderId="4" xfId="0" applyFont="1" applyBorder="1" applyAlignment="1">
      <alignment horizontal="center"/>
    </xf>
    <xf numFmtId="0" fontId="0" fillId="0" borderId="4" xfId="0" applyFont="1" applyBorder="1" applyAlignment="1"/>
    <xf numFmtId="0" fontId="9" fillId="0" borderId="4" xfId="0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4" fontId="0" fillId="0" borderId="4" xfId="0" applyNumberFormat="1" applyFont="1" applyBorder="1" applyAlignment="1"/>
    <xf numFmtId="0" fontId="0" fillId="0" borderId="4" xfId="0" applyFont="1" applyFill="1" applyBorder="1"/>
    <xf numFmtId="0" fontId="18" fillId="0" borderId="4" xfId="0" applyFont="1" applyBorder="1"/>
    <xf numFmtId="4" fontId="0" fillId="0" borderId="4" xfId="0" applyNumberFormat="1" applyFont="1" applyFill="1" applyBorder="1" applyAlignment="1">
      <alignment horizontal="right"/>
    </xf>
    <xf numFmtId="4" fontId="0" fillId="0" borderId="4" xfId="0" applyNumberFormat="1" applyBorder="1" applyAlignment="1">
      <alignment horizontal="right"/>
    </xf>
    <xf numFmtId="166" fontId="0" fillId="0" borderId="4" xfId="0" applyNumberFormat="1" applyBorder="1"/>
    <xf numFmtId="0" fontId="0" fillId="0" borderId="4" xfId="0" applyNumberFormat="1" applyBorder="1"/>
    <xf numFmtId="0" fontId="0" fillId="0" borderId="4" xfId="0" applyBorder="1" applyAlignment="1">
      <alignment shrinkToFit="1"/>
    </xf>
    <xf numFmtId="0" fontId="0" fillId="0" borderId="4" xfId="0" applyFill="1" applyBorder="1"/>
    <xf numFmtId="0" fontId="18" fillId="0" borderId="4" xfId="0" applyFont="1" applyFill="1" applyBorder="1"/>
    <xf numFmtId="0" fontId="5" fillId="0" borderId="4" xfId="0" applyFont="1" applyBorder="1" applyAlignment="1">
      <alignment shrinkToFit="1"/>
    </xf>
    <xf numFmtId="0" fontId="5" fillId="0" borderId="4" xfId="0" applyFont="1" applyBorder="1" applyAlignment="1">
      <alignment horizontal="center"/>
    </xf>
    <xf numFmtId="0" fontId="4" fillId="5" borderId="4" xfId="0" applyFont="1" applyFill="1" applyBorder="1" applyAlignment="1">
      <alignment shrinkToFit="1"/>
    </xf>
    <xf numFmtId="0" fontId="4" fillId="5" borderId="4" xfId="0" applyFont="1" applyFill="1" applyBorder="1"/>
    <xf numFmtId="0" fontId="4" fillId="5" borderId="4" xfId="0" applyFont="1" applyFill="1" applyBorder="1" applyAlignment="1">
      <alignment horizontal="right"/>
    </xf>
    <xf numFmtId="0" fontId="20" fillId="0" borderId="4" xfId="0" applyFont="1" applyFill="1" applyBorder="1" applyAlignment="1">
      <alignment shrinkToFit="1"/>
    </xf>
    <xf numFmtId="0" fontId="20" fillId="0" borderId="4" xfId="0" applyFont="1" applyFill="1" applyBorder="1"/>
    <xf numFmtId="0" fontId="3" fillId="4" borderId="4" xfId="0" applyNumberFormat="1" applyFont="1" applyFill="1" applyBorder="1"/>
    <xf numFmtId="164" fontId="3" fillId="4" borderId="4" xfId="0" applyNumberFormat="1" applyFont="1" applyFill="1" applyBorder="1"/>
    <xf numFmtId="164" fontId="3" fillId="0" borderId="4" xfId="0" applyNumberFormat="1" applyFont="1" applyFill="1" applyBorder="1"/>
    <xf numFmtId="0" fontId="13" fillId="5" borderId="3" xfId="0" applyFont="1" applyFill="1" applyBorder="1" applyAlignment="1">
      <alignment horizontal="center" vertical="top" wrapText="1"/>
    </xf>
    <xf numFmtId="164" fontId="13" fillId="5" borderId="3" xfId="0" applyNumberFormat="1" applyFont="1" applyFill="1" applyBorder="1" applyAlignment="1">
      <alignment horizontal="center" vertical="top" wrapText="1"/>
    </xf>
    <xf numFmtId="164" fontId="14" fillId="5" borderId="3" xfId="0" applyNumberFormat="1" applyFont="1" applyFill="1" applyBorder="1" applyAlignment="1">
      <alignment horizontal="center" vertical="top" wrapText="1"/>
    </xf>
    <xf numFmtId="14" fontId="13" fillId="5" borderId="3" xfId="0" applyNumberFormat="1" applyFont="1" applyFill="1" applyBorder="1" applyAlignment="1">
      <alignment horizontal="center" vertical="top" wrapText="1"/>
    </xf>
    <xf numFmtId="164" fontId="17" fillId="2" borderId="1" xfId="0" applyNumberFormat="1" applyFont="1" applyFill="1" applyBorder="1" applyAlignment="1">
      <alignment horizontal="center" vertical="top" wrapText="1"/>
    </xf>
    <xf numFmtId="164" fontId="17" fillId="2" borderId="1" xfId="2" applyNumberFormat="1" applyFont="1" applyFill="1" applyBorder="1" applyAlignment="1" applyProtection="1">
      <alignment horizontal="center" vertical="top" wrapText="1"/>
    </xf>
    <xf numFmtId="0" fontId="17" fillId="2" borderId="1" xfId="0" applyFont="1" applyFill="1" applyBorder="1" applyAlignment="1">
      <alignment vertical="top" wrapText="1"/>
    </xf>
    <xf numFmtId="14" fontId="17" fillId="2" borderId="1" xfId="0" applyNumberFormat="1" applyFont="1" applyFill="1" applyBorder="1" applyAlignment="1">
      <alignment horizontal="center" vertical="top" wrapText="1"/>
    </xf>
    <xf numFmtId="0" fontId="0" fillId="0" borderId="4" xfId="0" applyFont="1" applyBorder="1" applyAlignment="1"/>
    <xf numFmtId="0" fontId="4" fillId="0" borderId="4" xfId="0" applyFont="1" applyBorder="1" applyAlignment="1"/>
    <xf numFmtId="0" fontId="3" fillId="4" borderId="4" xfId="0" applyFont="1" applyFill="1" applyBorder="1" applyAlignment="1">
      <alignment horizontal="right" shrinkToFit="1"/>
    </xf>
    <xf numFmtId="0" fontId="5" fillId="0" borderId="4" xfId="0" applyFont="1" applyBorder="1" applyAlignment="1"/>
    <xf numFmtId="0" fontId="4" fillId="0" borderId="4" xfId="0" applyFont="1" applyBorder="1" applyAlignment="1"/>
    <xf numFmtId="0" fontId="5" fillId="0" borderId="4" xfId="0" applyFont="1" applyBorder="1" applyAlignment="1">
      <alignment horizontal="center"/>
    </xf>
    <xf numFmtId="0" fontId="18" fillId="0" borderId="4" xfId="0" applyFont="1" applyFill="1" applyBorder="1" applyAlignment="1"/>
    <xf numFmtId="0" fontId="0" fillId="0" borderId="4" xfId="0" applyFont="1" applyBorder="1" applyAlignment="1"/>
    <xf numFmtId="0" fontId="12" fillId="2" borderId="4" xfId="0" applyFont="1" applyFill="1" applyBorder="1" applyAlignment="1">
      <alignment horizontal="center" wrapText="1" shrinkToFit="1"/>
    </xf>
    <xf numFmtId="0" fontId="0" fillId="0" borderId="4" xfId="0" applyFont="1" applyBorder="1" applyAlignment="1">
      <alignment horizontal="center" shrinkToFit="1"/>
    </xf>
    <xf numFmtId="0" fontId="19" fillId="2" borderId="4" xfId="0" applyFont="1" applyFill="1" applyBorder="1" applyAlignment="1"/>
    <xf numFmtId="164" fontId="12" fillId="2" borderId="4" xfId="0" applyNumberFormat="1" applyFont="1" applyFill="1" applyBorder="1" applyAlignment="1">
      <alignment horizontal="center" wrapText="1" shrinkToFit="1"/>
    </xf>
    <xf numFmtId="0" fontId="0" fillId="0" borderId="4" xfId="0" applyFont="1" applyBorder="1" applyAlignment="1">
      <alignment horizontal="center" wrapText="1"/>
    </xf>
    <xf numFmtId="0" fontId="3" fillId="0" borderId="4" xfId="0" applyFont="1" applyFill="1" applyBorder="1" applyAlignment="1">
      <alignment horizontal="right"/>
    </xf>
    <xf numFmtId="0" fontId="10" fillId="0" borderId="4" xfId="0" applyFont="1" applyFill="1" applyBorder="1" applyAlignment="1">
      <alignment horizontal="right"/>
    </xf>
    <xf numFmtId="0" fontId="9" fillId="4" borderId="4" xfId="1" applyFont="1" applyFill="1" applyBorder="1" applyAlignment="1">
      <alignment horizontal="center" shrinkToFit="1"/>
    </xf>
    <xf numFmtId="0" fontId="1" fillId="0" borderId="0" xfId="0" applyFont="1" applyFill="1" applyBorder="1" applyAlignment="1">
      <alignment wrapText="1" shrinkToFit="1"/>
    </xf>
    <xf numFmtId="0" fontId="10" fillId="0" borderId="4" xfId="0" applyFont="1" applyBorder="1"/>
    <xf numFmtId="0" fontId="10" fillId="0" borderId="4" xfId="0" applyFont="1" applyBorder="1" applyAlignment="1">
      <alignment shrinkToFit="1"/>
    </xf>
    <xf numFmtId="0" fontId="21" fillId="0" borderId="4" xfId="0" applyFont="1" applyBorder="1"/>
    <xf numFmtId="0" fontId="21" fillId="0" borderId="4" xfId="0" applyFont="1" applyBorder="1" applyAlignment="1">
      <alignment shrinkToFit="1"/>
    </xf>
    <xf numFmtId="4" fontId="10" fillId="0" borderId="4" xfId="0" applyNumberFormat="1" applyFont="1" applyBorder="1" applyAlignment="1">
      <alignment horizontal="right"/>
    </xf>
    <xf numFmtId="166" fontId="10" fillId="0" borderId="4" xfId="0" applyNumberFormat="1" applyFont="1" applyBorder="1"/>
    <xf numFmtId="0" fontId="21" fillId="0" borderId="4" xfId="0" applyFont="1" applyBorder="1" applyAlignment="1">
      <alignment horizontal="center"/>
    </xf>
    <xf numFmtId="0" fontId="10" fillId="0" borderId="4" xfId="0" applyNumberFormat="1" applyFont="1" applyBorder="1" applyAlignment="1">
      <alignment horizontal="center"/>
    </xf>
    <xf numFmtId="0" fontId="22" fillId="5" borderId="4" xfId="0" applyFont="1" applyFill="1" applyBorder="1" applyAlignment="1">
      <alignment horizontal="center" wrapText="1" shrinkToFit="1"/>
    </xf>
    <xf numFmtId="0" fontId="22" fillId="5" borderId="4" xfId="0" applyFont="1" applyFill="1" applyBorder="1" applyAlignment="1">
      <alignment horizontal="center" shrinkToFit="1"/>
    </xf>
    <xf numFmtId="0" fontId="23" fillId="5" borderId="4" xfId="0" applyFont="1" applyFill="1" applyBorder="1" applyAlignment="1">
      <alignment horizontal="left"/>
    </xf>
    <xf numFmtId="0" fontId="0" fillId="5" borderId="4" xfId="0" applyFill="1" applyBorder="1" applyAlignment="1"/>
    <xf numFmtId="164" fontId="22" fillId="5" borderId="4" xfId="0" applyNumberFormat="1" applyFont="1" applyFill="1" applyBorder="1" applyAlignment="1">
      <alignment horizontal="center" shrinkToFit="1"/>
    </xf>
    <xf numFmtId="0" fontId="0" fillId="5" borderId="4" xfId="0" applyFill="1" applyBorder="1" applyAlignment="1">
      <alignment horizontal="center"/>
    </xf>
    <xf numFmtId="0" fontId="24" fillId="0" borderId="0" xfId="0" applyFont="1" applyFill="1" applyBorder="1" applyAlignment="1">
      <alignment horizontal="center" wrapText="1"/>
    </xf>
    <xf numFmtId="0" fontId="21" fillId="0" borderId="4" xfId="0" applyFont="1" applyFill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4" xfId="0" applyNumberFormat="1" applyFont="1" applyFill="1" applyBorder="1" applyAlignment="1">
      <alignment horizontal="center"/>
    </xf>
    <xf numFmtId="0" fontId="25" fillId="0" borderId="4" xfId="0" applyFont="1" applyBorder="1" applyAlignment="1"/>
    <xf numFmtId="0" fontId="26" fillId="0" borderId="4" xfId="0" applyFont="1" applyBorder="1" applyAlignment="1"/>
    <xf numFmtId="0" fontId="23" fillId="4" borderId="4" xfId="0" applyFont="1" applyFill="1" applyBorder="1" applyAlignment="1">
      <alignment horizontal="center"/>
    </xf>
    <xf numFmtId="0" fontId="23" fillId="4" borderId="4" xfId="0" applyFont="1" applyFill="1" applyBorder="1" applyAlignment="1">
      <alignment horizontal="right"/>
    </xf>
    <xf numFmtId="4" fontId="23" fillId="4" borderId="4" xfId="0" applyNumberFormat="1" applyFont="1" applyFill="1" applyBorder="1"/>
    <xf numFmtId="0" fontId="25" fillId="0" borderId="4" xfId="0" applyFont="1" applyBorder="1" applyAlignment="1">
      <alignment horizontal="center"/>
    </xf>
    <xf numFmtId="0" fontId="26" fillId="0" borderId="0" xfId="0" applyFont="1" applyBorder="1"/>
    <xf numFmtId="0" fontId="24" fillId="5" borderId="4" xfId="0" applyFont="1" applyFill="1" applyBorder="1" applyAlignment="1">
      <alignment horizontal="center" wrapText="1" shrinkToFit="1"/>
    </xf>
    <xf numFmtId="0" fontId="26" fillId="5" borderId="4" xfId="0" applyFont="1" applyFill="1" applyBorder="1" applyAlignment="1">
      <alignment horizontal="center" shrinkToFit="1"/>
    </xf>
    <xf numFmtId="0" fontId="27" fillId="5" borderId="4" xfId="0" applyFont="1" applyFill="1" applyBorder="1" applyAlignment="1"/>
    <xf numFmtId="0" fontId="26" fillId="5" borderId="4" xfId="0" applyFont="1" applyFill="1" applyBorder="1" applyAlignment="1"/>
    <xf numFmtId="164" fontId="24" fillId="5" borderId="4" xfId="0" applyNumberFormat="1" applyFont="1" applyFill="1" applyBorder="1" applyAlignment="1">
      <alignment horizontal="center" wrapText="1" shrinkToFit="1"/>
    </xf>
    <xf numFmtId="0" fontId="26" fillId="5" borderId="4" xfId="0" applyFont="1" applyFill="1" applyBorder="1" applyAlignment="1">
      <alignment horizontal="center" wrapText="1"/>
    </xf>
    <xf numFmtId="0" fontId="10" fillId="0" borderId="4" xfId="0" applyFont="1" applyFill="1" applyBorder="1" applyAlignment="1">
      <alignment shrinkToFit="1"/>
    </xf>
    <xf numFmtId="0" fontId="10" fillId="0" borderId="4" xfId="0" applyFont="1" applyBorder="1" applyAlignment="1">
      <alignment horizontal="left"/>
    </xf>
    <xf numFmtId="0" fontId="25" fillId="0" borderId="4" xfId="0" applyFont="1" applyBorder="1" applyAlignment="1">
      <alignment shrinkToFit="1"/>
    </xf>
    <xf numFmtId="0" fontId="23" fillId="0" borderId="4" xfId="0" applyFont="1" applyFill="1" applyBorder="1" applyAlignment="1">
      <alignment horizontal="right"/>
    </xf>
    <xf numFmtId="0" fontId="26" fillId="0" borderId="4" xfId="0" applyFont="1" applyFill="1" applyBorder="1" applyAlignment="1">
      <alignment horizontal="right"/>
    </xf>
    <xf numFmtId="0" fontId="25" fillId="0" borderId="4" xfId="0" applyFont="1" applyBorder="1" applyAlignment="1">
      <alignment horizontal="center"/>
    </xf>
    <xf numFmtId="0" fontId="28" fillId="0" borderId="4" xfId="0" applyFont="1" applyFill="1" applyBorder="1"/>
    <xf numFmtId="0" fontId="28" fillId="0" borderId="4" xfId="0" applyFont="1" applyBorder="1" applyAlignment="1">
      <alignment shrinkToFit="1"/>
    </xf>
    <xf numFmtId="0" fontId="10" fillId="0" borderId="4" xfId="0" applyFont="1" applyBorder="1" applyAlignment="1">
      <alignment horizontal="right"/>
    </xf>
    <xf numFmtId="0" fontId="29" fillId="5" borderId="4" xfId="0" applyFont="1" applyFill="1" applyBorder="1" applyAlignment="1">
      <alignment shrinkToFit="1"/>
    </xf>
    <xf numFmtId="0" fontId="29" fillId="5" borderId="4" xfId="0" applyFont="1" applyFill="1" applyBorder="1"/>
    <xf numFmtId="0" fontId="29" fillId="5" borderId="4" xfId="0" applyFont="1" applyFill="1" applyBorder="1" applyAlignment="1">
      <alignment horizontal="right"/>
    </xf>
    <xf numFmtId="0" fontId="29" fillId="0" borderId="0" xfId="0" applyFont="1" applyBorder="1"/>
    <xf numFmtId="0" fontId="30" fillId="0" borderId="4" xfId="0" applyFont="1" applyFill="1" applyBorder="1" applyAlignment="1">
      <alignment shrinkToFit="1"/>
    </xf>
    <xf numFmtId="0" fontId="30" fillId="0" borderId="4" xfId="0" applyFont="1" applyFill="1" applyBorder="1"/>
    <xf numFmtId="0" fontId="23" fillId="4" borderId="4" xfId="0" applyFont="1" applyFill="1" applyBorder="1" applyAlignment="1">
      <alignment horizontal="right" shrinkToFit="1"/>
    </xf>
    <xf numFmtId="0" fontId="23" fillId="4" borderId="4" xfId="0" applyNumberFormat="1" applyFont="1" applyFill="1" applyBorder="1"/>
    <xf numFmtId="164" fontId="23" fillId="4" borderId="4" xfId="0" applyNumberFormat="1" applyFont="1" applyFill="1" applyBorder="1"/>
    <xf numFmtId="0" fontId="0" fillId="0" borderId="0" xfId="0" applyBorder="1" applyAlignment="1">
      <alignment shrinkToFit="1"/>
    </xf>
    <xf numFmtId="164" fontId="0" fillId="0" borderId="0" xfId="0" applyNumberFormat="1" applyBorder="1"/>
    <xf numFmtId="0" fontId="13" fillId="4" borderId="3" xfId="0" applyFont="1" applyFill="1" applyBorder="1" applyAlignment="1">
      <alignment horizontal="center" vertical="top" wrapText="1"/>
    </xf>
    <xf numFmtId="164" fontId="13" fillId="4" borderId="3" xfId="0" applyNumberFormat="1" applyFont="1" applyFill="1" applyBorder="1" applyAlignment="1">
      <alignment horizontal="center" vertical="top" wrapText="1"/>
    </xf>
    <xf numFmtId="164" fontId="14" fillId="4" borderId="3" xfId="0" applyNumberFormat="1" applyFont="1" applyFill="1" applyBorder="1" applyAlignment="1">
      <alignment horizontal="center" vertical="top" wrapText="1"/>
    </xf>
    <xf numFmtId="14" fontId="13" fillId="4" borderId="3" xfId="0" applyNumberFormat="1" applyFont="1" applyFill="1" applyBorder="1" applyAlignment="1">
      <alignment horizontal="center" vertical="top" wrapText="1"/>
    </xf>
    <xf numFmtId="14" fontId="7" fillId="0" borderId="1" xfId="0" applyNumberFormat="1" applyFont="1" applyFill="1" applyBorder="1" applyAlignment="1">
      <alignment horizontal="left" vertical="top" wrapText="1"/>
    </xf>
    <xf numFmtId="0" fontId="7" fillId="0" borderId="0" xfId="0" applyFont="1" applyFill="1" applyAlignment="1">
      <alignment vertical="top" wrapText="1"/>
    </xf>
    <xf numFmtId="0" fontId="7" fillId="0" borderId="1" xfId="0" applyFont="1" applyFill="1" applyBorder="1" applyAlignment="1">
      <alignment vertical="top" wrapText="1"/>
    </xf>
    <xf numFmtId="0" fontId="16" fillId="2" borderId="1" xfId="0" applyFont="1" applyFill="1" applyBorder="1" applyAlignment="1">
      <alignment vertical="top" wrapText="1"/>
    </xf>
    <xf numFmtId="14" fontId="16" fillId="2" borderId="1" xfId="0" applyNumberFormat="1" applyFont="1" applyFill="1" applyBorder="1" applyAlignment="1">
      <alignment horizontal="center" vertical="top" wrapText="1"/>
    </xf>
    <xf numFmtId="0" fontId="31" fillId="0" borderId="4" xfId="0" applyFont="1" applyFill="1" applyBorder="1" applyAlignment="1"/>
    <xf numFmtId="0" fontId="11" fillId="0" borderId="4" xfId="0" applyFont="1" applyBorder="1" applyAlignment="1"/>
    <xf numFmtId="0" fontId="11" fillId="0" borderId="0" xfId="0" applyFont="1" applyFill="1" applyBorder="1"/>
    <xf numFmtId="0" fontId="22" fillId="2" borderId="4" xfId="0" applyFont="1" applyFill="1" applyBorder="1" applyAlignment="1">
      <alignment horizontal="center" wrapText="1" shrinkToFit="1"/>
    </xf>
    <xf numFmtId="0" fontId="22" fillId="2" borderId="4" xfId="0" applyFont="1" applyFill="1" applyBorder="1" applyAlignment="1">
      <alignment horizontal="center" shrinkToFit="1"/>
    </xf>
    <xf numFmtId="0" fontId="3" fillId="2" borderId="4" xfId="0" applyFont="1" applyFill="1" applyBorder="1" applyAlignment="1">
      <alignment horizontal="left"/>
    </xf>
    <xf numFmtId="0" fontId="10" fillId="0" borderId="4" xfId="0" applyFont="1" applyBorder="1" applyAlignment="1"/>
    <xf numFmtId="164" fontId="22" fillId="2" borderId="4" xfId="0" applyNumberFormat="1" applyFont="1" applyFill="1" applyBorder="1" applyAlignment="1">
      <alignment horizontal="center" shrinkToFit="1"/>
    </xf>
    <xf numFmtId="0" fontId="10" fillId="0" borderId="4" xfId="0" applyFont="1" applyBorder="1" applyAlignment="1">
      <alignment horizontal="center"/>
    </xf>
    <xf numFmtId="0" fontId="22" fillId="0" borderId="0" xfId="0" applyFont="1" applyFill="1" applyBorder="1" applyAlignment="1">
      <alignment horizontal="center" wrapText="1"/>
    </xf>
    <xf numFmtId="0" fontId="32" fillId="0" borderId="4" xfId="0" applyFont="1" applyBorder="1"/>
    <xf numFmtId="0" fontId="32" fillId="0" borderId="4" xfId="0" applyFont="1" applyBorder="1" applyAlignment="1">
      <alignment horizontal="center"/>
    </xf>
    <xf numFmtId="0" fontId="0" fillId="0" borderId="4" xfId="0" applyNumberFormat="1" applyFill="1" applyBorder="1" applyAlignment="1">
      <alignment horizontal="center"/>
    </xf>
    <xf numFmtId="0" fontId="0" fillId="0" borderId="0" xfId="0" applyFill="1" applyBorder="1"/>
    <xf numFmtId="0" fontId="32" fillId="0" borderId="4" xfId="0" applyFont="1" applyFill="1" applyBorder="1"/>
    <xf numFmtId="4" fontId="0" fillId="0" borderId="4" xfId="0" applyNumberFormat="1" applyFill="1" applyBorder="1" applyAlignment="1">
      <alignment horizontal="right"/>
    </xf>
    <xf numFmtId="166" fontId="0" fillId="0" borderId="4" xfId="0" applyNumberFormat="1" applyFill="1" applyBorder="1"/>
    <xf numFmtId="0" fontId="32" fillId="0" borderId="4" xfId="0" applyFont="1" applyFill="1" applyBorder="1" applyAlignment="1">
      <alignment horizontal="center"/>
    </xf>
    <xf numFmtId="4" fontId="0" fillId="0" borderId="0" xfId="0" applyNumberFormat="1" applyFill="1" applyBorder="1" applyAlignment="1">
      <alignment horizontal="right"/>
    </xf>
    <xf numFmtId="166" fontId="0" fillId="0" borderId="0" xfId="0" applyNumberFormat="1" applyFill="1" applyBorder="1"/>
    <xf numFmtId="0" fontId="32" fillId="0" borderId="0" xfId="0" applyFont="1" applyFill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0" fontId="4" fillId="5" borderId="4" xfId="0" applyFont="1" applyFill="1" applyBorder="1" applyAlignment="1"/>
    <xf numFmtId="0" fontId="0" fillId="0" borderId="4" xfId="0" applyBorder="1" applyAlignment="1"/>
    <xf numFmtId="0" fontId="33" fillId="0" borderId="0" xfId="0" applyFont="1" applyBorder="1"/>
    <xf numFmtId="0" fontId="34" fillId="0" borderId="1" xfId="0" applyFont="1" applyBorder="1" applyAlignment="1">
      <alignment horizontal="center" vertical="top" wrapText="1"/>
    </xf>
    <xf numFmtId="165" fontId="7" fillId="8" borderId="1" xfId="0" applyNumberFormat="1" applyFont="1" applyFill="1" applyBorder="1" applyAlignment="1">
      <alignment horizontal="center" vertical="top" wrapText="1"/>
    </xf>
    <xf numFmtId="165" fontId="15" fillId="8" borderId="1" xfId="0" applyNumberFormat="1" applyFont="1" applyFill="1" applyBorder="1" applyAlignment="1">
      <alignment horizontal="center" vertical="top" wrapText="1"/>
    </xf>
    <xf numFmtId="164" fontId="7" fillId="8" borderId="1" xfId="0" applyNumberFormat="1" applyFont="1" applyFill="1" applyBorder="1" applyAlignment="1">
      <alignment horizontal="center" vertical="top" wrapText="1"/>
    </xf>
    <xf numFmtId="164" fontId="15" fillId="8" borderId="1" xfId="0" applyNumberFormat="1" applyFont="1" applyFill="1" applyBorder="1" applyAlignment="1">
      <alignment horizontal="center" vertical="top" wrapText="1"/>
    </xf>
    <xf numFmtId="0" fontId="7" fillId="0" borderId="5" xfId="0" applyFont="1" applyBorder="1" applyAlignment="1">
      <alignment horizontal="center" vertical="top" wrapText="1"/>
    </xf>
    <xf numFmtId="164" fontId="7" fillId="8" borderId="5" xfId="0" applyNumberFormat="1" applyFont="1" applyFill="1" applyBorder="1" applyAlignment="1">
      <alignment horizontal="center" vertical="top" wrapText="1"/>
    </xf>
    <xf numFmtId="164" fontId="15" fillId="8" borderId="5" xfId="0" applyNumberFormat="1" applyFont="1" applyFill="1" applyBorder="1" applyAlignment="1">
      <alignment horizontal="center" vertical="top" wrapText="1"/>
    </xf>
    <xf numFmtId="14" fontId="7" fillId="0" borderId="5" xfId="0" applyNumberFormat="1" applyFont="1" applyFill="1" applyBorder="1" applyAlignment="1">
      <alignment horizontal="center" vertical="top" wrapText="1"/>
    </xf>
    <xf numFmtId="165" fontId="7" fillId="8" borderId="5" xfId="0" applyNumberFormat="1" applyFont="1" applyFill="1" applyBorder="1" applyAlignment="1">
      <alignment horizontal="center" vertical="top" wrapText="1"/>
    </xf>
    <xf numFmtId="165" fontId="15" fillId="8" borderId="5" xfId="0" applyNumberFormat="1" applyFont="1" applyFill="1" applyBorder="1" applyAlignment="1">
      <alignment horizontal="center" vertical="top" wrapText="1"/>
    </xf>
    <xf numFmtId="0" fontId="7" fillId="0" borderId="1" xfId="0" applyFont="1" applyBorder="1" applyAlignment="1">
      <alignment horizontal="left" vertical="top" wrapText="1"/>
    </xf>
    <xf numFmtId="0" fontId="16" fillId="5" borderId="1" xfId="0" applyFont="1" applyFill="1" applyBorder="1" applyAlignment="1">
      <alignment horizontal="center" vertical="top" wrapText="1"/>
    </xf>
    <xf numFmtId="0" fontId="16" fillId="5" borderId="1" xfId="0" applyFont="1" applyFill="1" applyBorder="1" applyAlignment="1">
      <alignment vertical="top" wrapText="1"/>
    </xf>
    <xf numFmtId="164" fontId="17" fillId="5" borderId="1" xfId="0" applyNumberFormat="1" applyFont="1" applyFill="1" applyBorder="1" applyAlignment="1">
      <alignment horizontal="center" vertical="top" wrapText="1"/>
    </xf>
    <xf numFmtId="164" fontId="17" fillId="5" borderId="1" xfId="2" applyNumberFormat="1" applyFont="1" applyFill="1" applyBorder="1" applyAlignment="1" applyProtection="1">
      <alignment horizontal="center" vertical="top" wrapText="1"/>
    </xf>
    <xf numFmtId="14" fontId="16" fillId="5" borderId="1" xfId="0" applyNumberFormat="1" applyFont="1" applyFill="1" applyBorder="1" applyAlignment="1">
      <alignment horizontal="center" vertical="top" wrapText="1"/>
    </xf>
    <xf numFmtId="0" fontId="0" fillId="0" borderId="4" xfId="0" applyFill="1" applyBorder="1" applyAlignment="1">
      <alignment horizontal="center"/>
    </xf>
    <xf numFmtId="0" fontId="0" fillId="0" borderId="4" xfId="0" applyFill="1" applyBorder="1" applyAlignment="1">
      <alignment shrinkToFit="1"/>
    </xf>
    <xf numFmtId="0" fontId="32" fillId="0" borderId="6" xfId="0" applyFont="1" applyFill="1" applyBorder="1"/>
    <xf numFmtId="0" fontId="0" fillId="0" borderId="7" xfId="0" applyFill="1" applyBorder="1"/>
    <xf numFmtId="0" fontId="32" fillId="0" borderId="8" xfId="0" applyFont="1" applyFill="1" applyBorder="1"/>
    <xf numFmtId="0" fontId="0" fillId="0" borderId="9" xfId="0" applyFill="1" applyBorder="1"/>
    <xf numFmtId="0" fontId="32" fillId="0" borderId="10" xfId="0" applyFont="1" applyFill="1" applyBorder="1"/>
    <xf numFmtId="4" fontId="6" fillId="0" borderId="4" xfId="0" applyNumberFormat="1" applyFont="1" applyFill="1" applyBorder="1" applyAlignment="1">
      <alignment horizontal="right"/>
    </xf>
    <xf numFmtId="0" fontId="35" fillId="0" borderId="4" xfId="0" applyFont="1" applyFill="1" applyBorder="1"/>
  </cellXfs>
  <cellStyles count="3">
    <cellStyle name="Comma" xfId="2" builtinId="3"/>
    <cellStyle name="Normal" xfId="0" builtinId="0"/>
    <cellStyle name="Normal 3" xfId="1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99"/>
  <sheetViews>
    <sheetView zoomScaleNormal="100" workbookViewId="0">
      <selection activeCell="P18" sqref="P18"/>
    </sheetView>
  </sheetViews>
  <sheetFormatPr defaultColWidth="9.1796875" defaultRowHeight="9.65" customHeight="1" x14ac:dyDescent="0.35"/>
  <cols>
    <col min="1" max="1" width="10.26953125" style="6" customWidth="1"/>
    <col min="2" max="2" width="21.81640625" style="6" customWidth="1"/>
    <col min="3" max="3" width="17.54296875" style="6" customWidth="1"/>
    <col min="4" max="4" width="15" style="6" customWidth="1"/>
    <col min="5" max="5" width="25.81640625" style="6" customWidth="1"/>
    <col min="6" max="6" width="6" style="6" customWidth="1"/>
    <col min="7" max="7" width="14.1796875" style="6" customWidth="1"/>
    <col min="8" max="8" width="14.453125" style="6" customWidth="1"/>
    <col min="9" max="9" width="13.81640625" style="6" customWidth="1"/>
    <col min="10" max="10" width="8.1796875" style="36" customWidth="1"/>
    <col min="11" max="11" width="7.7265625" style="6" customWidth="1"/>
    <col min="12" max="246" width="9.1796875" style="6"/>
    <col min="247" max="247" width="13.81640625" style="6" customWidth="1"/>
    <col min="248" max="248" width="26" style="6" customWidth="1"/>
    <col min="249" max="249" width="23.453125" style="6" customWidth="1"/>
    <col min="250" max="250" width="57.1796875" style="6" customWidth="1"/>
    <col min="251" max="251" width="47" style="6" customWidth="1"/>
    <col min="252" max="252" width="31.7265625" style="6" customWidth="1"/>
    <col min="253" max="253" width="7.1796875" style="6" customWidth="1"/>
    <col min="254" max="254" width="10.81640625" style="6" customWidth="1"/>
    <col min="255" max="255" width="13.26953125" style="6" customWidth="1"/>
    <col min="256" max="256" width="24.26953125" style="6" customWidth="1"/>
    <col min="257" max="257" width="20.1796875" style="6" customWidth="1"/>
    <col min="258" max="258" width="21" style="6" customWidth="1"/>
    <col min="259" max="259" width="18.26953125" style="6" customWidth="1"/>
    <col min="260" max="260" width="14.453125" style="6" customWidth="1"/>
    <col min="261" max="261" width="15.54296875" style="6" customWidth="1"/>
    <col min="262" max="262" width="12.1796875" style="6" customWidth="1"/>
    <col min="263" max="263" width="17" style="6" customWidth="1"/>
    <col min="264" max="264" width="19.26953125" style="6" customWidth="1"/>
    <col min="265" max="502" width="9.1796875" style="6"/>
    <col min="503" max="503" width="13.81640625" style="6" customWidth="1"/>
    <col min="504" max="504" width="26" style="6" customWidth="1"/>
    <col min="505" max="505" width="23.453125" style="6" customWidth="1"/>
    <col min="506" max="506" width="57.1796875" style="6" customWidth="1"/>
    <col min="507" max="507" width="47" style="6" customWidth="1"/>
    <col min="508" max="508" width="31.7265625" style="6" customWidth="1"/>
    <col min="509" max="509" width="7.1796875" style="6" customWidth="1"/>
    <col min="510" max="510" width="10.81640625" style="6" customWidth="1"/>
    <col min="511" max="511" width="13.26953125" style="6" customWidth="1"/>
    <col min="512" max="512" width="24.26953125" style="6" customWidth="1"/>
    <col min="513" max="513" width="20.1796875" style="6" customWidth="1"/>
    <col min="514" max="514" width="21" style="6" customWidth="1"/>
    <col min="515" max="515" width="18.26953125" style="6" customWidth="1"/>
    <col min="516" max="516" width="14.453125" style="6" customWidth="1"/>
    <col min="517" max="517" width="15.54296875" style="6" customWidth="1"/>
    <col min="518" max="518" width="12.1796875" style="6" customWidth="1"/>
    <col min="519" max="519" width="17" style="6" customWidth="1"/>
    <col min="520" max="520" width="19.26953125" style="6" customWidth="1"/>
    <col min="521" max="758" width="9.1796875" style="6"/>
    <col min="759" max="759" width="13.81640625" style="6" customWidth="1"/>
    <col min="760" max="760" width="26" style="6" customWidth="1"/>
    <col min="761" max="761" width="23.453125" style="6" customWidth="1"/>
    <col min="762" max="762" width="57.1796875" style="6" customWidth="1"/>
    <col min="763" max="763" width="47" style="6" customWidth="1"/>
    <col min="764" max="764" width="31.7265625" style="6" customWidth="1"/>
    <col min="765" max="765" width="7.1796875" style="6" customWidth="1"/>
    <col min="766" max="766" width="10.81640625" style="6" customWidth="1"/>
    <col min="767" max="767" width="13.26953125" style="6" customWidth="1"/>
    <col min="768" max="768" width="24.26953125" style="6" customWidth="1"/>
    <col min="769" max="769" width="20.1796875" style="6" customWidth="1"/>
    <col min="770" max="770" width="21" style="6" customWidth="1"/>
    <col min="771" max="771" width="18.26953125" style="6" customWidth="1"/>
    <col min="772" max="772" width="14.453125" style="6" customWidth="1"/>
    <col min="773" max="773" width="15.54296875" style="6" customWidth="1"/>
    <col min="774" max="774" width="12.1796875" style="6" customWidth="1"/>
    <col min="775" max="775" width="17" style="6" customWidth="1"/>
    <col min="776" max="776" width="19.26953125" style="6" customWidth="1"/>
    <col min="777" max="1014" width="9.1796875" style="6"/>
    <col min="1015" max="1015" width="13.81640625" style="6" customWidth="1"/>
    <col min="1016" max="1016" width="26" style="6" customWidth="1"/>
    <col min="1017" max="1017" width="23.453125" style="6" customWidth="1"/>
    <col min="1018" max="1018" width="57.1796875" style="6" customWidth="1"/>
    <col min="1019" max="1019" width="47" style="6" customWidth="1"/>
    <col min="1020" max="1020" width="31.7265625" style="6" customWidth="1"/>
    <col min="1021" max="1021" width="7.1796875" style="6" customWidth="1"/>
    <col min="1022" max="1022" width="10.81640625" style="6" customWidth="1"/>
    <col min="1023" max="1023" width="13.26953125" style="6" customWidth="1"/>
    <col min="1024" max="1024" width="24.26953125" style="6" customWidth="1"/>
    <col min="1025" max="1025" width="20.1796875" style="6" customWidth="1"/>
    <col min="1026" max="1026" width="21" style="6" customWidth="1"/>
    <col min="1027" max="1027" width="18.26953125" style="6" customWidth="1"/>
    <col min="1028" max="1028" width="14.453125" style="6" customWidth="1"/>
    <col min="1029" max="1029" width="15.54296875" style="6" customWidth="1"/>
    <col min="1030" max="1030" width="12.1796875" style="6" customWidth="1"/>
    <col min="1031" max="1031" width="17" style="6" customWidth="1"/>
    <col min="1032" max="1032" width="19.26953125" style="6" customWidth="1"/>
    <col min="1033" max="1270" width="9.1796875" style="6"/>
    <col min="1271" max="1271" width="13.81640625" style="6" customWidth="1"/>
    <col min="1272" max="1272" width="26" style="6" customWidth="1"/>
    <col min="1273" max="1273" width="23.453125" style="6" customWidth="1"/>
    <col min="1274" max="1274" width="57.1796875" style="6" customWidth="1"/>
    <col min="1275" max="1275" width="47" style="6" customWidth="1"/>
    <col min="1276" max="1276" width="31.7265625" style="6" customWidth="1"/>
    <col min="1277" max="1277" width="7.1796875" style="6" customWidth="1"/>
    <col min="1278" max="1278" width="10.81640625" style="6" customWidth="1"/>
    <col min="1279" max="1279" width="13.26953125" style="6" customWidth="1"/>
    <col min="1280" max="1280" width="24.26953125" style="6" customWidth="1"/>
    <col min="1281" max="1281" width="20.1796875" style="6" customWidth="1"/>
    <col min="1282" max="1282" width="21" style="6" customWidth="1"/>
    <col min="1283" max="1283" width="18.26953125" style="6" customWidth="1"/>
    <col min="1284" max="1284" width="14.453125" style="6" customWidth="1"/>
    <col min="1285" max="1285" width="15.54296875" style="6" customWidth="1"/>
    <col min="1286" max="1286" width="12.1796875" style="6" customWidth="1"/>
    <col min="1287" max="1287" width="17" style="6" customWidth="1"/>
    <col min="1288" max="1288" width="19.26953125" style="6" customWidth="1"/>
    <col min="1289" max="1526" width="9.1796875" style="6"/>
    <col min="1527" max="1527" width="13.81640625" style="6" customWidth="1"/>
    <col min="1528" max="1528" width="26" style="6" customWidth="1"/>
    <col min="1529" max="1529" width="23.453125" style="6" customWidth="1"/>
    <col min="1530" max="1530" width="57.1796875" style="6" customWidth="1"/>
    <col min="1531" max="1531" width="47" style="6" customWidth="1"/>
    <col min="1532" max="1532" width="31.7265625" style="6" customWidth="1"/>
    <col min="1533" max="1533" width="7.1796875" style="6" customWidth="1"/>
    <col min="1534" max="1534" width="10.81640625" style="6" customWidth="1"/>
    <col min="1535" max="1535" width="13.26953125" style="6" customWidth="1"/>
    <col min="1536" max="1536" width="24.26953125" style="6" customWidth="1"/>
    <col min="1537" max="1537" width="20.1796875" style="6" customWidth="1"/>
    <col min="1538" max="1538" width="21" style="6" customWidth="1"/>
    <col min="1539" max="1539" width="18.26953125" style="6" customWidth="1"/>
    <col min="1540" max="1540" width="14.453125" style="6" customWidth="1"/>
    <col min="1541" max="1541" width="15.54296875" style="6" customWidth="1"/>
    <col min="1542" max="1542" width="12.1796875" style="6" customWidth="1"/>
    <col min="1543" max="1543" width="17" style="6" customWidth="1"/>
    <col min="1544" max="1544" width="19.26953125" style="6" customWidth="1"/>
    <col min="1545" max="1782" width="9.1796875" style="6"/>
    <col min="1783" max="1783" width="13.81640625" style="6" customWidth="1"/>
    <col min="1784" max="1784" width="26" style="6" customWidth="1"/>
    <col min="1785" max="1785" width="23.453125" style="6" customWidth="1"/>
    <col min="1786" max="1786" width="57.1796875" style="6" customWidth="1"/>
    <col min="1787" max="1787" width="47" style="6" customWidth="1"/>
    <col min="1788" max="1788" width="31.7265625" style="6" customWidth="1"/>
    <col min="1789" max="1789" width="7.1796875" style="6" customWidth="1"/>
    <col min="1790" max="1790" width="10.81640625" style="6" customWidth="1"/>
    <col min="1791" max="1791" width="13.26953125" style="6" customWidth="1"/>
    <col min="1792" max="1792" width="24.26953125" style="6" customWidth="1"/>
    <col min="1793" max="1793" width="20.1796875" style="6" customWidth="1"/>
    <col min="1794" max="1794" width="21" style="6" customWidth="1"/>
    <col min="1795" max="1795" width="18.26953125" style="6" customWidth="1"/>
    <col min="1796" max="1796" width="14.453125" style="6" customWidth="1"/>
    <col min="1797" max="1797" width="15.54296875" style="6" customWidth="1"/>
    <col min="1798" max="1798" width="12.1796875" style="6" customWidth="1"/>
    <col min="1799" max="1799" width="17" style="6" customWidth="1"/>
    <col min="1800" max="1800" width="19.26953125" style="6" customWidth="1"/>
    <col min="1801" max="2038" width="9.1796875" style="6"/>
    <col min="2039" max="2039" width="13.81640625" style="6" customWidth="1"/>
    <col min="2040" max="2040" width="26" style="6" customWidth="1"/>
    <col min="2041" max="2041" width="23.453125" style="6" customWidth="1"/>
    <col min="2042" max="2042" width="57.1796875" style="6" customWidth="1"/>
    <col min="2043" max="2043" width="47" style="6" customWidth="1"/>
    <col min="2044" max="2044" width="31.7265625" style="6" customWidth="1"/>
    <col min="2045" max="2045" width="7.1796875" style="6" customWidth="1"/>
    <col min="2046" max="2046" width="10.81640625" style="6" customWidth="1"/>
    <col min="2047" max="2047" width="13.26953125" style="6" customWidth="1"/>
    <col min="2048" max="2048" width="24.26953125" style="6" customWidth="1"/>
    <col min="2049" max="2049" width="20.1796875" style="6" customWidth="1"/>
    <col min="2050" max="2050" width="21" style="6" customWidth="1"/>
    <col min="2051" max="2051" width="18.26953125" style="6" customWidth="1"/>
    <col min="2052" max="2052" width="14.453125" style="6" customWidth="1"/>
    <col min="2053" max="2053" width="15.54296875" style="6" customWidth="1"/>
    <col min="2054" max="2054" width="12.1796875" style="6" customWidth="1"/>
    <col min="2055" max="2055" width="17" style="6" customWidth="1"/>
    <col min="2056" max="2056" width="19.26953125" style="6" customWidth="1"/>
    <col min="2057" max="2294" width="9.1796875" style="6"/>
    <col min="2295" max="2295" width="13.81640625" style="6" customWidth="1"/>
    <col min="2296" max="2296" width="26" style="6" customWidth="1"/>
    <col min="2297" max="2297" width="23.453125" style="6" customWidth="1"/>
    <col min="2298" max="2298" width="57.1796875" style="6" customWidth="1"/>
    <col min="2299" max="2299" width="47" style="6" customWidth="1"/>
    <col min="2300" max="2300" width="31.7265625" style="6" customWidth="1"/>
    <col min="2301" max="2301" width="7.1796875" style="6" customWidth="1"/>
    <col min="2302" max="2302" width="10.81640625" style="6" customWidth="1"/>
    <col min="2303" max="2303" width="13.26953125" style="6" customWidth="1"/>
    <col min="2304" max="2304" width="24.26953125" style="6" customWidth="1"/>
    <col min="2305" max="2305" width="20.1796875" style="6" customWidth="1"/>
    <col min="2306" max="2306" width="21" style="6" customWidth="1"/>
    <col min="2307" max="2307" width="18.26953125" style="6" customWidth="1"/>
    <col min="2308" max="2308" width="14.453125" style="6" customWidth="1"/>
    <col min="2309" max="2309" width="15.54296875" style="6" customWidth="1"/>
    <col min="2310" max="2310" width="12.1796875" style="6" customWidth="1"/>
    <col min="2311" max="2311" width="17" style="6" customWidth="1"/>
    <col min="2312" max="2312" width="19.26953125" style="6" customWidth="1"/>
    <col min="2313" max="2550" width="9.1796875" style="6"/>
    <col min="2551" max="2551" width="13.81640625" style="6" customWidth="1"/>
    <col min="2552" max="2552" width="26" style="6" customWidth="1"/>
    <col min="2553" max="2553" width="23.453125" style="6" customWidth="1"/>
    <col min="2554" max="2554" width="57.1796875" style="6" customWidth="1"/>
    <col min="2555" max="2555" width="47" style="6" customWidth="1"/>
    <col min="2556" max="2556" width="31.7265625" style="6" customWidth="1"/>
    <col min="2557" max="2557" width="7.1796875" style="6" customWidth="1"/>
    <col min="2558" max="2558" width="10.81640625" style="6" customWidth="1"/>
    <col min="2559" max="2559" width="13.26953125" style="6" customWidth="1"/>
    <col min="2560" max="2560" width="24.26953125" style="6" customWidth="1"/>
    <col min="2561" max="2561" width="20.1796875" style="6" customWidth="1"/>
    <col min="2562" max="2562" width="21" style="6" customWidth="1"/>
    <col min="2563" max="2563" width="18.26953125" style="6" customWidth="1"/>
    <col min="2564" max="2564" width="14.453125" style="6" customWidth="1"/>
    <col min="2565" max="2565" width="15.54296875" style="6" customWidth="1"/>
    <col min="2566" max="2566" width="12.1796875" style="6" customWidth="1"/>
    <col min="2567" max="2567" width="17" style="6" customWidth="1"/>
    <col min="2568" max="2568" width="19.26953125" style="6" customWidth="1"/>
    <col min="2569" max="2806" width="9.1796875" style="6"/>
    <col min="2807" max="2807" width="13.81640625" style="6" customWidth="1"/>
    <col min="2808" max="2808" width="26" style="6" customWidth="1"/>
    <col min="2809" max="2809" width="23.453125" style="6" customWidth="1"/>
    <col min="2810" max="2810" width="57.1796875" style="6" customWidth="1"/>
    <col min="2811" max="2811" width="47" style="6" customWidth="1"/>
    <col min="2812" max="2812" width="31.7265625" style="6" customWidth="1"/>
    <col min="2813" max="2813" width="7.1796875" style="6" customWidth="1"/>
    <col min="2814" max="2814" width="10.81640625" style="6" customWidth="1"/>
    <col min="2815" max="2815" width="13.26953125" style="6" customWidth="1"/>
    <col min="2816" max="2816" width="24.26953125" style="6" customWidth="1"/>
    <col min="2817" max="2817" width="20.1796875" style="6" customWidth="1"/>
    <col min="2818" max="2818" width="21" style="6" customWidth="1"/>
    <col min="2819" max="2819" width="18.26953125" style="6" customWidth="1"/>
    <col min="2820" max="2820" width="14.453125" style="6" customWidth="1"/>
    <col min="2821" max="2821" width="15.54296875" style="6" customWidth="1"/>
    <col min="2822" max="2822" width="12.1796875" style="6" customWidth="1"/>
    <col min="2823" max="2823" width="17" style="6" customWidth="1"/>
    <col min="2824" max="2824" width="19.26953125" style="6" customWidth="1"/>
    <col min="2825" max="3062" width="9.1796875" style="6"/>
    <col min="3063" max="3063" width="13.81640625" style="6" customWidth="1"/>
    <col min="3064" max="3064" width="26" style="6" customWidth="1"/>
    <col min="3065" max="3065" width="23.453125" style="6" customWidth="1"/>
    <col min="3066" max="3066" width="57.1796875" style="6" customWidth="1"/>
    <col min="3067" max="3067" width="47" style="6" customWidth="1"/>
    <col min="3068" max="3068" width="31.7265625" style="6" customWidth="1"/>
    <col min="3069" max="3069" width="7.1796875" style="6" customWidth="1"/>
    <col min="3070" max="3070" width="10.81640625" style="6" customWidth="1"/>
    <col min="3071" max="3071" width="13.26953125" style="6" customWidth="1"/>
    <col min="3072" max="3072" width="24.26953125" style="6" customWidth="1"/>
    <col min="3073" max="3073" width="20.1796875" style="6" customWidth="1"/>
    <col min="3074" max="3074" width="21" style="6" customWidth="1"/>
    <col min="3075" max="3075" width="18.26953125" style="6" customWidth="1"/>
    <col min="3076" max="3076" width="14.453125" style="6" customWidth="1"/>
    <col min="3077" max="3077" width="15.54296875" style="6" customWidth="1"/>
    <col min="3078" max="3078" width="12.1796875" style="6" customWidth="1"/>
    <col min="3079" max="3079" width="17" style="6" customWidth="1"/>
    <col min="3080" max="3080" width="19.26953125" style="6" customWidth="1"/>
    <col min="3081" max="3318" width="9.1796875" style="6"/>
    <col min="3319" max="3319" width="13.81640625" style="6" customWidth="1"/>
    <col min="3320" max="3320" width="26" style="6" customWidth="1"/>
    <col min="3321" max="3321" width="23.453125" style="6" customWidth="1"/>
    <col min="3322" max="3322" width="57.1796875" style="6" customWidth="1"/>
    <col min="3323" max="3323" width="47" style="6" customWidth="1"/>
    <col min="3324" max="3324" width="31.7265625" style="6" customWidth="1"/>
    <col min="3325" max="3325" width="7.1796875" style="6" customWidth="1"/>
    <col min="3326" max="3326" width="10.81640625" style="6" customWidth="1"/>
    <col min="3327" max="3327" width="13.26953125" style="6" customWidth="1"/>
    <col min="3328" max="3328" width="24.26953125" style="6" customWidth="1"/>
    <col min="3329" max="3329" width="20.1796875" style="6" customWidth="1"/>
    <col min="3330" max="3330" width="21" style="6" customWidth="1"/>
    <col min="3331" max="3331" width="18.26953125" style="6" customWidth="1"/>
    <col min="3332" max="3332" width="14.453125" style="6" customWidth="1"/>
    <col min="3333" max="3333" width="15.54296875" style="6" customWidth="1"/>
    <col min="3334" max="3334" width="12.1796875" style="6" customWidth="1"/>
    <col min="3335" max="3335" width="17" style="6" customWidth="1"/>
    <col min="3336" max="3336" width="19.26953125" style="6" customWidth="1"/>
    <col min="3337" max="3574" width="9.1796875" style="6"/>
    <col min="3575" max="3575" width="13.81640625" style="6" customWidth="1"/>
    <col min="3576" max="3576" width="26" style="6" customWidth="1"/>
    <col min="3577" max="3577" width="23.453125" style="6" customWidth="1"/>
    <col min="3578" max="3578" width="57.1796875" style="6" customWidth="1"/>
    <col min="3579" max="3579" width="47" style="6" customWidth="1"/>
    <col min="3580" max="3580" width="31.7265625" style="6" customWidth="1"/>
    <col min="3581" max="3581" width="7.1796875" style="6" customWidth="1"/>
    <col min="3582" max="3582" width="10.81640625" style="6" customWidth="1"/>
    <col min="3583" max="3583" width="13.26953125" style="6" customWidth="1"/>
    <col min="3584" max="3584" width="24.26953125" style="6" customWidth="1"/>
    <col min="3585" max="3585" width="20.1796875" style="6" customWidth="1"/>
    <col min="3586" max="3586" width="21" style="6" customWidth="1"/>
    <col min="3587" max="3587" width="18.26953125" style="6" customWidth="1"/>
    <col min="3588" max="3588" width="14.453125" style="6" customWidth="1"/>
    <col min="3589" max="3589" width="15.54296875" style="6" customWidth="1"/>
    <col min="3590" max="3590" width="12.1796875" style="6" customWidth="1"/>
    <col min="3591" max="3591" width="17" style="6" customWidth="1"/>
    <col min="3592" max="3592" width="19.26953125" style="6" customWidth="1"/>
    <col min="3593" max="3830" width="9.1796875" style="6"/>
    <col min="3831" max="3831" width="13.81640625" style="6" customWidth="1"/>
    <col min="3832" max="3832" width="26" style="6" customWidth="1"/>
    <col min="3833" max="3833" width="23.453125" style="6" customWidth="1"/>
    <col min="3834" max="3834" width="57.1796875" style="6" customWidth="1"/>
    <col min="3835" max="3835" width="47" style="6" customWidth="1"/>
    <col min="3836" max="3836" width="31.7265625" style="6" customWidth="1"/>
    <col min="3837" max="3837" width="7.1796875" style="6" customWidth="1"/>
    <col min="3838" max="3838" width="10.81640625" style="6" customWidth="1"/>
    <col min="3839" max="3839" width="13.26953125" style="6" customWidth="1"/>
    <col min="3840" max="3840" width="24.26953125" style="6" customWidth="1"/>
    <col min="3841" max="3841" width="20.1796875" style="6" customWidth="1"/>
    <col min="3842" max="3842" width="21" style="6" customWidth="1"/>
    <col min="3843" max="3843" width="18.26953125" style="6" customWidth="1"/>
    <col min="3844" max="3844" width="14.453125" style="6" customWidth="1"/>
    <col min="3845" max="3845" width="15.54296875" style="6" customWidth="1"/>
    <col min="3846" max="3846" width="12.1796875" style="6" customWidth="1"/>
    <col min="3847" max="3847" width="17" style="6" customWidth="1"/>
    <col min="3848" max="3848" width="19.26953125" style="6" customWidth="1"/>
    <col min="3849" max="4086" width="9.1796875" style="6"/>
    <col min="4087" max="4087" width="13.81640625" style="6" customWidth="1"/>
    <col min="4088" max="4088" width="26" style="6" customWidth="1"/>
    <col min="4089" max="4089" width="23.453125" style="6" customWidth="1"/>
    <col min="4090" max="4090" width="57.1796875" style="6" customWidth="1"/>
    <col min="4091" max="4091" width="47" style="6" customWidth="1"/>
    <col min="4092" max="4092" width="31.7265625" style="6" customWidth="1"/>
    <col min="4093" max="4093" width="7.1796875" style="6" customWidth="1"/>
    <col min="4094" max="4094" width="10.81640625" style="6" customWidth="1"/>
    <col min="4095" max="4095" width="13.26953125" style="6" customWidth="1"/>
    <col min="4096" max="4096" width="24.26953125" style="6" customWidth="1"/>
    <col min="4097" max="4097" width="20.1796875" style="6" customWidth="1"/>
    <col min="4098" max="4098" width="21" style="6" customWidth="1"/>
    <col min="4099" max="4099" width="18.26953125" style="6" customWidth="1"/>
    <col min="4100" max="4100" width="14.453125" style="6" customWidth="1"/>
    <col min="4101" max="4101" width="15.54296875" style="6" customWidth="1"/>
    <col min="4102" max="4102" width="12.1796875" style="6" customWidth="1"/>
    <col min="4103" max="4103" width="17" style="6" customWidth="1"/>
    <col min="4104" max="4104" width="19.26953125" style="6" customWidth="1"/>
    <col min="4105" max="4342" width="9.1796875" style="6"/>
    <col min="4343" max="4343" width="13.81640625" style="6" customWidth="1"/>
    <col min="4344" max="4344" width="26" style="6" customWidth="1"/>
    <col min="4345" max="4345" width="23.453125" style="6" customWidth="1"/>
    <col min="4346" max="4346" width="57.1796875" style="6" customWidth="1"/>
    <col min="4347" max="4347" width="47" style="6" customWidth="1"/>
    <col min="4348" max="4348" width="31.7265625" style="6" customWidth="1"/>
    <col min="4349" max="4349" width="7.1796875" style="6" customWidth="1"/>
    <col min="4350" max="4350" width="10.81640625" style="6" customWidth="1"/>
    <col min="4351" max="4351" width="13.26953125" style="6" customWidth="1"/>
    <col min="4352" max="4352" width="24.26953125" style="6" customWidth="1"/>
    <col min="4353" max="4353" width="20.1796875" style="6" customWidth="1"/>
    <col min="4354" max="4354" width="21" style="6" customWidth="1"/>
    <col min="4355" max="4355" width="18.26953125" style="6" customWidth="1"/>
    <col min="4356" max="4356" width="14.453125" style="6" customWidth="1"/>
    <col min="4357" max="4357" width="15.54296875" style="6" customWidth="1"/>
    <col min="4358" max="4358" width="12.1796875" style="6" customWidth="1"/>
    <col min="4359" max="4359" width="17" style="6" customWidth="1"/>
    <col min="4360" max="4360" width="19.26953125" style="6" customWidth="1"/>
    <col min="4361" max="4598" width="9.1796875" style="6"/>
    <col min="4599" max="4599" width="13.81640625" style="6" customWidth="1"/>
    <col min="4600" max="4600" width="26" style="6" customWidth="1"/>
    <col min="4601" max="4601" width="23.453125" style="6" customWidth="1"/>
    <col min="4602" max="4602" width="57.1796875" style="6" customWidth="1"/>
    <col min="4603" max="4603" width="47" style="6" customWidth="1"/>
    <col min="4604" max="4604" width="31.7265625" style="6" customWidth="1"/>
    <col min="4605" max="4605" width="7.1796875" style="6" customWidth="1"/>
    <col min="4606" max="4606" width="10.81640625" style="6" customWidth="1"/>
    <col min="4607" max="4607" width="13.26953125" style="6" customWidth="1"/>
    <col min="4608" max="4608" width="24.26953125" style="6" customWidth="1"/>
    <col min="4609" max="4609" width="20.1796875" style="6" customWidth="1"/>
    <col min="4610" max="4610" width="21" style="6" customWidth="1"/>
    <col min="4611" max="4611" width="18.26953125" style="6" customWidth="1"/>
    <col min="4612" max="4612" width="14.453125" style="6" customWidth="1"/>
    <col min="4613" max="4613" width="15.54296875" style="6" customWidth="1"/>
    <col min="4614" max="4614" width="12.1796875" style="6" customWidth="1"/>
    <col min="4615" max="4615" width="17" style="6" customWidth="1"/>
    <col min="4616" max="4616" width="19.26953125" style="6" customWidth="1"/>
    <col min="4617" max="4854" width="9.1796875" style="6"/>
    <col min="4855" max="4855" width="13.81640625" style="6" customWidth="1"/>
    <col min="4856" max="4856" width="26" style="6" customWidth="1"/>
    <col min="4857" max="4857" width="23.453125" style="6" customWidth="1"/>
    <col min="4858" max="4858" width="57.1796875" style="6" customWidth="1"/>
    <col min="4859" max="4859" width="47" style="6" customWidth="1"/>
    <col min="4860" max="4860" width="31.7265625" style="6" customWidth="1"/>
    <col min="4861" max="4861" width="7.1796875" style="6" customWidth="1"/>
    <col min="4862" max="4862" width="10.81640625" style="6" customWidth="1"/>
    <col min="4863" max="4863" width="13.26953125" style="6" customWidth="1"/>
    <col min="4864" max="4864" width="24.26953125" style="6" customWidth="1"/>
    <col min="4865" max="4865" width="20.1796875" style="6" customWidth="1"/>
    <col min="4866" max="4866" width="21" style="6" customWidth="1"/>
    <col min="4867" max="4867" width="18.26953125" style="6" customWidth="1"/>
    <col min="4868" max="4868" width="14.453125" style="6" customWidth="1"/>
    <col min="4869" max="4869" width="15.54296875" style="6" customWidth="1"/>
    <col min="4870" max="4870" width="12.1796875" style="6" customWidth="1"/>
    <col min="4871" max="4871" width="17" style="6" customWidth="1"/>
    <col min="4872" max="4872" width="19.26953125" style="6" customWidth="1"/>
    <col min="4873" max="5110" width="9.1796875" style="6"/>
    <col min="5111" max="5111" width="13.81640625" style="6" customWidth="1"/>
    <col min="5112" max="5112" width="26" style="6" customWidth="1"/>
    <col min="5113" max="5113" width="23.453125" style="6" customWidth="1"/>
    <col min="5114" max="5114" width="57.1796875" style="6" customWidth="1"/>
    <col min="5115" max="5115" width="47" style="6" customWidth="1"/>
    <col min="5116" max="5116" width="31.7265625" style="6" customWidth="1"/>
    <col min="5117" max="5117" width="7.1796875" style="6" customWidth="1"/>
    <col min="5118" max="5118" width="10.81640625" style="6" customWidth="1"/>
    <col min="5119" max="5119" width="13.26953125" style="6" customWidth="1"/>
    <col min="5120" max="5120" width="24.26953125" style="6" customWidth="1"/>
    <col min="5121" max="5121" width="20.1796875" style="6" customWidth="1"/>
    <col min="5122" max="5122" width="21" style="6" customWidth="1"/>
    <col min="5123" max="5123" width="18.26953125" style="6" customWidth="1"/>
    <col min="5124" max="5124" width="14.453125" style="6" customWidth="1"/>
    <col min="5125" max="5125" width="15.54296875" style="6" customWidth="1"/>
    <col min="5126" max="5126" width="12.1796875" style="6" customWidth="1"/>
    <col min="5127" max="5127" width="17" style="6" customWidth="1"/>
    <col min="5128" max="5128" width="19.26953125" style="6" customWidth="1"/>
    <col min="5129" max="5366" width="9.1796875" style="6"/>
    <col min="5367" max="5367" width="13.81640625" style="6" customWidth="1"/>
    <col min="5368" max="5368" width="26" style="6" customWidth="1"/>
    <col min="5369" max="5369" width="23.453125" style="6" customWidth="1"/>
    <col min="5370" max="5370" width="57.1796875" style="6" customWidth="1"/>
    <col min="5371" max="5371" width="47" style="6" customWidth="1"/>
    <col min="5372" max="5372" width="31.7265625" style="6" customWidth="1"/>
    <col min="5373" max="5373" width="7.1796875" style="6" customWidth="1"/>
    <col min="5374" max="5374" width="10.81640625" style="6" customWidth="1"/>
    <col min="5375" max="5375" width="13.26953125" style="6" customWidth="1"/>
    <col min="5376" max="5376" width="24.26953125" style="6" customWidth="1"/>
    <col min="5377" max="5377" width="20.1796875" style="6" customWidth="1"/>
    <col min="5378" max="5378" width="21" style="6" customWidth="1"/>
    <col min="5379" max="5379" width="18.26953125" style="6" customWidth="1"/>
    <col min="5380" max="5380" width="14.453125" style="6" customWidth="1"/>
    <col min="5381" max="5381" width="15.54296875" style="6" customWidth="1"/>
    <col min="5382" max="5382" width="12.1796875" style="6" customWidth="1"/>
    <col min="5383" max="5383" width="17" style="6" customWidth="1"/>
    <col min="5384" max="5384" width="19.26953125" style="6" customWidth="1"/>
    <col min="5385" max="5622" width="9.1796875" style="6"/>
    <col min="5623" max="5623" width="13.81640625" style="6" customWidth="1"/>
    <col min="5624" max="5624" width="26" style="6" customWidth="1"/>
    <col min="5625" max="5625" width="23.453125" style="6" customWidth="1"/>
    <col min="5626" max="5626" width="57.1796875" style="6" customWidth="1"/>
    <col min="5627" max="5627" width="47" style="6" customWidth="1"/>
    <col min="5628" max="5628" width="31.7265625" style="6" customWidth="1"/>
    <col min="5629" max="5629" width="7.1796875" style="6" customWidth="1"/>
    <col min="5630" max="5630" width="10.81640625" style="6" customWidth="1"/>
    <col min="5631" max="5631" width="13.26953125" style="6" customWidth="1"/>
    <col min="5632" max="5632" width="24.26953125" style="6" customWidth="1"/>
    <col min="5633" max="5633" width="20.1796875" style="6" customWidth="1"/>
    <col min="5634" max="5634" width="21" style="6" customWidth="1"/>
    <col min="5635" max="5635" width="18.26953125" style="6" customWidth="1"/>
    <col min="5636" max="5636" width="14.453125" style="6" customWidth="1"/>
    <col min="5637" max="5637" width="15.54296875" style="6" customWidth="1"/>
    <col min="5638" max="5638" width="12.1796875" style="6" customWidth="1"/>
    <col min="5639" max="5639" width="17" style="6" customWidth="1"/>
    <col min="5640" max="5640" width="19.26953125" style="6" customWidth="1"/>
    <col min="5641" max="5878" width="9.1796875" style="6"/>
    <col min="5879" max="5879" width="13.81640625" style="6" customWidth="1"/>
    <col min="5880" max="5880" width="26" style="6" customWidth="1"/>
    <col min="5881" max="5881" width="23.453125" style="6" customWidth="1"/>
    <col min="5882" max="5882" width="57.1796875" style="6" customWidth="1"/>
    <col min="5883" max="5883" width="47" style="6" customWidth="1"/>
    <col min="5884" max="5884" width="31.7265625" style="6" customWidth="1"/>
    <col min="5885" max="5885" width="7.1796875" style="6" customWidth="1"/>
    <col min="5886" max="5886" width="10.81640625" style="6" customWidth="1"/>
    <col min="5887" max="5887" width="13.26953125" style="6" customWidth="1"/>
    <col min="5888" max="5888" width="24.26953125" style="6" customWidth="1"/>
    <col min="5889" max="5889" width="20.1796875" style="6" customWidth="1"/>
    <col min="5890" max="5890" width="21" style="6" customWidth="1"/>
    <col min="5891" max="5891" width="18.26953125" style="6" customWidth="1"/>
    <col min="5892" max="5892" width="14.453125" style="6" customWidth="1"/>
    <col min="5893" max="5893" width="15.54296875" style="6" customWidth="1"/>
    <col min="5894" max="5894" width="12.1796875" style="6" customWidth="1"/>
    <col min="5895" max="5895" width="17" style="6" customWidth="1"/>
    <col min="5896" max="5896" width="19.26953125" style="6" customWidth="1"/>
    <col min="5897" max="6134" width="9.1796875" style="6"/>
    <col min="6135" max="6135" width="13.81640625" style="6" customWidth="1"/>
    <col min="6136" max="6136" width="26" style="6" customWidth="1"/>
    <col min="6137" max="6137" width="23.453125" style="6" customWidth="1"/>
    <col min="6138" max="6138" width="57.1796875" style="6" customWidth="1"/>
    <col min="6139" max="6139" width="47" style="6" customWidth="1"/>
    <col min="6140" max="6140" width="31.7265625" style="6" customWidth="1"/>
    <col min="6141" max="6141" width="7.1796875" style="6" customWidth="1"/>
    <col min="6142" max="6142" width="10.81640625" style="6" customWidth="1"/>
    <col min="6143" max="6143" width="13.26953125" style="6" customWidth="1"/>
    <col min="6144" max="6144" width="24.26953125" style="6" customWidth="1"/>
    <col min="6145" max="6145" width="20.1796875" style="6" customWidth="1"/>
    <col min="6146" max="6146" width="21" style="6" customWidth="1"/>
    <col min="6147" max="6147" width="18.26953125" style="6" customWidth="1"/>
    <col min="6148" max="6148" width="14.453125" style="6" customWidth="1"/>
    <col min="6149" max="6149" width="15.54296875" style="6" customWidth="1"/>
    <col min="6150" max="6150" width="12.1796875" style="6" customWidth="1"/>
    <col min="6151" max="6151" width="17" style="6" customWidth="1"/>
    <col min="6152" max="6152" width="19.26953125" style="6" customWidth="1"/>
    <col min="6153" max="6390" width="9.1796875" style="6"/>
    <col min="6391" max="6391" width="13.81640625" style="6" customWidth="1"/>
    <col min="6392" max="6392" width="26" style="6" customWidth="1"/>
    <col min="6393" max="6393" width="23.453125" style="6" customWidth="1"/>
    <col min="6394" max="6394" width="57.1796875" style="6" customWidth="1"/>
    <col min="6395" max="6395" width="47" style="6" customWidth="1"/>
    <col min="6396" max="6396" width="31.7265625" style="6" customWidth="1"/>
    <col min="6397" max="6397" width="7.1796875" style="6" customWidth="1"/>
    <col min="6398" max="6398" width="10.81640625" style="6" customWidth="1"/>
    <col min="6399" max="6399" width="13.26953125" style="6" customWidth="1"/>
    <col min="6400" max="6400" width="24.26953125" style="6" customWidth="1"/>
    <col min="6401" max="6401" width="20.1796875" style="6" customWidth="1"/>
    <col min="6402" max="6402" width="21" style="6" customWidth="1"/>
    <col min="6403" max="6403" width="18.26953125" style="6" customWidth="1"/>
    <col min="6404" max="6404" width="14.453125" style="6" customWidth="1"/>
    <col min="6405" max="6405" width="15.54296875" style="6" customWidth="1"/>
    <col min="6406" max="6406" width="12.1796875" style="6" customWidth="1"/>
    <col min="6407" max="6407" width="17" style="6" customWidth="1"/>
    <col min="6408" max="6408" width="19.26953125" style="6" customWidth="1"/>
    <col min="6409" max="6646" width="9.1796875" style="6"/>
    <col min="6647" max="6647" width="13.81640625" style="6" customWidth="1"/>
    <col min="6648" max="6648" width="26" style="6" customWidth="1"/>
    <col min="6649" max="6649" width="23.453125" style="6" customWidth="1"/>
    <col min="6650" max="6650" width="57.1796875" style="6" customWidth="1"/>
    <col min="6651" max="6651" width="47" style="6" customWidth="1"/>
    <col min="6652" max="6652" width="31.7265625" style="6" customWidth="1"/>
    <col min="6653" max="6653" width="7.1796875" style="6" customWidth="1"/>
    <col min="6654" max="6654" width="10.81640625" style="6" customWidth="1"/>
    <col min="6655" max="6655" width="13.26953125" style="6" customWidth="1"/>
    <col min="6656" max="6656" width="24.26953125" style="6" customWidth="1"/>
    <col min="6657" max="6657" width="20.1796875" style="6" customWidth="1"/>
    <col min="6658" max="6658" width="21" style="6" customWidth="1"/>
    <col min="6659" max="6659" width="18.26953125" style="6" customWidth="1"/>
    <col min="6660" max="6660" width="14.453125" style="6" customWidth="1"/>
    <col min="6661" max="6661" width="15.54296875" style="6" customWidth="1"/>
    <col min="6662" max="6662" width="12.1796875" style="6" customWidth="1"/>
    <col min="6663" max="6663" width="17" style="6" customWidth="1"/>
    <col min="6664" max="6664" width="19.26953125" style="6" customWidth="1"/>
    <col min="6665" max="6902" width="9.1796875" style="6"/>
    <col min="6903" max="6903" width="13.81640625" style="6" customWidth="1"/>
    <col min="6904" max="6904" width="26" style="6" customWidth="1"/>
    <col min="6905" max="6905" width="23.453125" style="6" customWidth="1"/>
    <col min="6906" max="6906" width="57.1796875" style="6" customWidth="1"/>
    <col min="6907" max="6907" width="47" style="6" customWidth="1"/>
    <col min="6908" max="6908" width="31.7265625" style="6" customWidth="1"/>
    <col min="6909" max="6909" width="7.1796875" style="6" customWidth="1"/>
    <col min="6910" max="6910" width="10.81640625" style="6" customWidth="1"/>
    <col min="6911" max="6911" width="13.26953125" style="6" customWidth="1"/>
    <col min="6912" max="6912" width="24.26953125" style="6" customWidth="1"/>
    <col min="6913" max="6913" width="20.1796875" style="6" customWidth="1"/>
    <col min="6914" max="6914" width="21" style="6" customWidth="1"/>
    <col min="6915" max="6915" width="18.26953125" style="6" customWidth="1"/>
    <col min="6916" max="6916" width="14.453125" style="6" customWidth="1"/>
    <col min="6917" max="6917" width="15.54296875" style="6" customWidth="1"/>
    <col min="6918" max="6918" width="12.1796875" style="6" customWidth="1"/>
    <col min="6919" max="6919" width="17" style="6" customWidth="1"/>
    <col min="6920" max="6920" width="19.26953125" style="6" customWidth="1"/>
    <col min="6921" max="7158" width="9.1796875" style="6"/>
    <col min="7159" max="7159" width="13.81640625" style="6" customWidth="1"/>
    <col min="7160" max="7160" width="26" style="6" customWidth="1"/>
    <col min="7161" max="7161" width="23.453125" style="6" customWidth="1"/>
    <col min="7162" max="7162" width="57.1796875" style="6" customWidth="1"/>
    <col min="7163" max="7163" width="47" style="6" customWidth="1"/>
    <col min="7164" max="7164" width="31.7265625" style="6" customWidth="1"/>
    <col min="7165" max="7165" width="7.1796875" style="6" customWidth="1"/>
    <col min="7166" max="7166" width="10.81640625" style="6" customWidth="1"/>
    <col min="7167" max="7167" width="13.26953125" style="6" customWidth="1"/>
    <col min="7168" max="7168" width="24.26953125" style="6" customWidth="1"/>
    <col min="7169" max="7169" width="20.1796875" style="6" customWidth="1"/>
    <col min="7170" max="7170" width="21" style="6" customWidth="1"/>
    <col min="7171" max="7171" width="18.26953125" style="6" customWidth="1"/>
    <col min="7172" max="7172" width="14.453125" style="6" customWidth="1"/>
    <col min="7173" max="7173" width="15.54296875" style="6" customWidth="1"/>
    <col min="7174" max="7174" width="12.1796875" style="6" customWidth="1"/>
    <col min="7175" max="7175" width="17" style="6" customWidth="1"/>
    <col min="7176" max="7176" width="19.26953125" style="6" customWidth="1"/>
    <col min="7177" max="7414" width="9.1796875" style="6"/>
    <col min="7415" max="7415" width="13.81640625" style="6" customWidth="1"/>
    <col min="7416" max="7416" width="26" style="6" customWidth="1"/>
    <col min="7417" max="7417" width="23.453125" style="6" customWidth="1"/>
    <col min="7418" max="7418" width="57.1796875" style="6" customWidth="1"/>
    <col min="7419" max="7419" width="47" style="6" customWidth="1"/>
    <col min="7420" max="7420" width="31.7265625" style="6" customWidth="1"/>
    <col min="7421" max="7421" width="7.1796875" style="6" customWidth="1"/>
    <col min="7422" max="7422" width="10.81640625" style="6" customWidth="1"/>
    <col min="7423" max="7423" width="13.26953125" style="6" customWidth="1"/>
    <col min="7424" max="7424" width="24.26953125" style="6" customWidth="1"/>
    <col min="7425" max="7425" width="20.1796875" style="6" customWidth="1"/>
    <col min="7426" max="7426" width="21" style="6" customWidth="1"/>
    <col min="7427" max="7427" width="18.26953125" style="6" customWidth="1"/>
    <col min="7428" max="7428" width="14.453125" style="6" customWidth="1"/>
    <col min="7429" max="7429" width="15.54296875" style="6" customWidth="1"/>
    <col min="7430" max="7430" width="12.1796875" style="6" customWidth="1"/>
    <col min="7431" max="7431" width="17" style="6" customWidth="1"/>
    <col min="7432" max="7432" width="19.26953125" style="6" customWidth="1"/>
    <col min="7433" max="7670" width="9.1796875" style="6"/>
    <col min="7671" max="7671" width="13.81640625" style="6" customWidth="1"/>
    <col min="7672" max="7672" width="26" style="6" customWidth="1"/>
    <col min="7673" max="7673" width="23.453125" style="6" customWidth="1"/>
    <col min="7674" max="7674" width="57.1796875" style="6" customWidth="1"/>
    <col min="7675" max="7675" width="47" style="6" customWidth="1"/>
    <col min="7676" max="7676" width="31.7265625" style="6" customWidth="1"/>
    <col min="7677" max="7677" width="7.1796875" style="6" customWidth="1"/>
    <col min="7678" max="7678" width="10.81640625" style="6" customWidth="1"/>
    <col min="7679" max="7679" width="13.26953125" style="6" customWidth="1"/>
    <col min="7680" max="7680" width="24.26953125" style="6" customWidth="1"/>
    <col min="7681" max="7681" width="20.1796875" style="6" customWidth="1"/>
    <col min="7682" max="7682" width="21" style="6" customWidth="1"/>
    <col min="7683" max="7683" width="18.26953125" style="6" customWidth="1"/>
    <col min="7684" max="7684" width="14.453125" style="6" customWidth="1"/>
    <col min="7685" max="7685" width="15.54296875" style="6" customWidth="1"/>
    <col min="7686" max="7686" width="12.1796875" style="6" customWidth="1"/>
    <col min="7687" max="7687" width="17" style="6" customWidth="1"/>
    <col min="7688" max="7688" width="19.26953125" style="6" customWidth="1"/>
    <col min="7689" max="7926" width="9.1796875" style="6"/>
    <col min="7927" max="7927" width="13.81640625" style="6" customWidth="1"/>
    <col min="7928" max="7928" width="26" style="6" customWidth="1"/>
    <col min="7929" max="7929" width="23.453125" style="6" customWidth="1"/>
    <col min="7930" max="7930" width="57.1796875" style="6" customWidth="1"/>
    <col min="7931" max="7931" width="47" style="6" customWidth="1"/>
    <col min="7932" max="7932" width="31.7265625" style="6" customWidth="1"/>
    <col min="7933" max="7933" width="7.1796875" style="6" customWidth="1"/>
    <col min="7934" max="7934" width="10.81640625" style="6" customWidth="1"/>
    <col min="7935" max="7935" width="13.26953125" style="6" customWidth="1"/>
    <col min="7936" max="7936" width="24.26953125" style="6" customWidth="1"/>
    <col min="7937" max="7937" width="20.1796875" style="6" customWidth="1"/>
    <col min="7938" max="7938" width="21" style="6" customWidth="1"/>
    <col min="7939" max="7939" width="18.26953125" style="6" customWidth="1"/>
    <col min="7940" max="7940" width="14.453125" style="6" customWidth="1"/>
    <col min="7941" max="7941" width="15.54296875" style="6" customWidth="1"/>
    <col min="7942" max="7942" width="12.1796875" style="6" customWidth="1"/>
    <col min="7943" max="7943" width="17" style="6" customWidth="1"/>
    <col min="7944" max="7944" width="19.26953125" style="6" customWidth="1"/>
    <col min="7945" max="8182" width="9.1796875" style="6"/>
    <col min="8183" max="8183" width="13.81640625" style="6" customWidth="1"/>
    <col min="8184" max="8184" width="26" style="6" customWidth="1"/>
    <col min="8185" max="8185" width="23.453125" style="6" customWidth="1"/>
    <col min="8186" max="8186" width="57.1796875" style="6" customWidth="1"/>
    <col min="8187" max="8187" width="47" style="6" customWidth="1"/>
    <col min="8188" max="8188" width="31.7265625" style="6" customWidth="1"/>
    <col min="8189" max="8189" width="7.1796875" style="6" customWidth="1"/>
    <col min="8190" max="8190" width="10.81640625" style="6" customWidth="1"/>
    <col min="8191" max="8191" width="13.26953125" style="6" customWidth="1"/>
    <col min="8192" max="8192" width="24.26953125" style="6" customWidth="1"/>
    <col min="8193" max="8193" width="20.1796875" style="6" customWidth="1"/>
    <col min="8194" max="8194" width="21" style="6" customWidth="1"/>
    <col min="8195" max="8195" width="18.26953125" style="6" customWidth="1"/>
    <col min="8196" max="8196" width="14.453125" style="6" customWidth="1"/>
    <col min="8197" max="8197" width="15.54296875" style="6" customWidth="1"/>
    <col min="8198" max="8198" width="12.1796875" style="6" customWidth="1"/>
    <col min="8199" max="8199" width="17" style="6" customWidth="1"/>
    <col min="8200" max="8200" width="19.26953125" style="6" customWidth="1"/>
    <col min="8201" max="8438" width="9.1796875" style="6"/>
    <col min="8439" max="8439" width="13.81640625" style="6" customWidth="1"/>
    <col min="8440" max="8440" width="26" style="6" customWidth="1"/>
    <col min="8441" max="8441" width="23.453125" style="6" customWidth="1"/>
    <col min="8442" max="8442" width="57.1796875" style="6" customWidth="1"/>
    <col min="8443" max="8443" width="47" style="6" customWidth="1"/>
    <col min="8444" max="8444" width="31.7265625" style="6" customWidth="1"/>
    <col min="8445" max="8445" width="7.1796875" style="6" customWidth="1"/>
    <col min="8446" max="8446" width="10.81640625" style="6" customWidth="1"/>
    <col min="8447" max="8447" width="13.26953125" style="6" customWidth="1"/>
    <col min="8448" max="8448" width="24.26953125" style="6" customWidth="1"/>
    <col min="8449" max="8449" width="20.1796875" style="6" customWidth="1"/>
    <col min="8450" max="8450" width="21" style="6" customWidth="1"/>
    <col min="8451" max="8451" width="18.26953125" style="6" customWidth="1"/>
    <col min="8452" max="8452" width="14.453125" style="6" customWidth="1"/>
    <col min="8453" max="8453" width="15.54296875" style="6" customWidth="1"/>
    <col min="8454" max="8454" width="12.1796875" style="6" customWidth="1"/>
    <col min="8455" max="8455" width="17" style="6" customWidth="1"/>
    <col min="8456" max="8456" width="19.26953125" style="6" customWidth="1"/>
    <col min="8457" max="8694" width="9.1796875" style="6"/>
    <col min="8695" max="8695" width="13.81640625" style="6" customWidth="1"/>
    <col min="8696" max="8696" width="26" style="6" customWidth="1"/>
    <col min="8697" max="8697" width="23.453125" style="6" customWidth="1"/>
    <col min="8698" max="8698" width="57.1796875" style="6" customWidth="1"/>
    <col min="8699" max="8699" width="47" style="6" customWidth="1"/>
    <col min="8700" max="8700" width="31.7265625" style="6" customWidth="1"/>
    <col min="8701" max="8701" width="7.1796875" style="6" customWidth="1"/>
    <col min="8702" max="8702" width="10.81640625" style="6" customWidth="1"/>
    <col min="8703" max="8703" width="13.26953125" style="6" customWidth="1"/>
    <col min="8704" max="8704" width="24.26953125" style="6" customWidth="1"/>
    <col min="8705" max="8705" width="20.1796875" style="6" customWidth="1"/>
    <col min="8706" max="8706" width="21" style="6" customWidth="1"/>
    <col min="8707" max="8707" width="18.26953125" style="6" customWidth="1"/>
    <col min="8708" max="8708" width="14.453125" style="6" customWidth="1"/>
    <col min="8709" max="8709" width="15.54296875" style="6" customWidth="1"/>
    <col min="8710" max="8710" width="12.1796875" style="6" customWidth="1"/>
    <col min="8711" max="8711" width="17" style="6" customWidth="1"/>
    <col min="8712" max="8712" width="19.26953125" style="6" customWidth="1"/>
    <col min="8713" max="8950" width="9.1796875" style="6"/>
    <col min="8951" max="8951" width="13.81640625" style="6" customWidth="1"/>
    <col min="8952" max="8952" width="26" style="6" customWidth="1"/>
    <col min="8953" max="8953" width="23.453125" style="6" customWidth="1"/>
    <col min="8954" max="8954" width="57.1796875" style="6" customWidth="1"/>
    <col min="8955" max="8955" width="47" style="6" customWidth="1"/>
    <col min="8956" max="8956" width="31.7265625" style="6" customWidth="1"/>
    <col min="8957" max="8957" width="7.1796875" style="6" customWidth="1"/>
    <col min="8958" max="8958" width="10.81640625" style="6" customWidth="1"/>
    <col min="8959" max="8959" width="13.26953125" style="6" customWidth="1"/>
    <col min="8960" max="8960" width="24.26953125" style="6" customWidth="1"/>
    <col min="8961" max="8961" width="20.1796875" style="6" customWidth="1"/>
    <col min="8962" max="8962" width="21" style="6" customWidth="1"/>
    <col min="8963" max="8963" width="18.26953125" style="6" customWidth="1"/>
    <col min="8964" max="8964" width="14.453125" style="6" customWidth="1"/>
    <col min="8965" max="8965" width="15.54296875" style="6" customWidth="1"/>
    <col min="8966" max="8966" width="12.1796875" style="6" customWidth="1"/>
    <col min="8967" max="8967" width="17" style="6" customWidth="1"/>
    <col min="8968" max="8968" width="19.26953125" style="6" customWidth="1"/>
    <col min="8969" max="9206" width="9.1796875" style="6"/>
    <col min="9207" max="9207" width="13.81640625" style="6" customWidth="1"/>
    <col min="9208" max="9208" width="26" style="6" customWidth="1"/>
    <col min="9209" max="9209" width="23.453125" style="6" customWidth="1"/>
    <col min="9210" max="9210" width="57.1796875" style="6" customWidth="1"/>
    <col min="9211" max="9211" width="47" style="6" customWidth="1"/>
    <col min="9212" max="9212" width="31.7265625" style="6" customWidth="1"/>
    <col min="9213" max="9213" width="7.1796875" style="6" customWidth="1"/>
    <col min="9214" max="9214" width="10.81640625" style="6" customWidth="1"/>
    <col min="9215" max="9215" width="13.26953125" style="6" customWidth="1"/>
    <col min="9216" max="9216" width="24.26953125" style="6" customWidth="1"/>
    <col min="9217" max="9217" width="20.1796875" style="6" customWidth="1"/>
    <col min="9218" max="9218" width="21" style="6" customWidth="1"/>
    <col min="9219" max="9219" width="18.26953125" style="6" customWidth="1"/>
    <col min="9220" max="9220" width="14.453125" style="6" customWidth="1"/>
    <col min="9221" max="9221" width="15.54296875" style="6" customWidth="1"/>
    <col min="9222" max="9222" width="12.1796875" style="6" customWidth="1"/>
    <col min="9223" max="9223" width="17" style="6" customWidth="1"/>
    <col min="9224" max="9224" width="19.26953125" style="6" customWidth="1"/>
    <col min="9225" max="9462" width="9.1796875" style="6"/>
    <col min="9463" max="9463" width="13.81640625" style="6" customWidth="1"/>
    <col min="9464" max="9464" width="26" style="6" customWidth="1"/>
    <col min="9465" max="9465" width="23.453125" style="6" customWidth="1"/>
    <col min="9466" max="9466" width="57.1796875" style="6" customWidth="1"/>
    <col min="9467" max="9467" width="47" style="6" customWidth="1"/>
    <col min="9468" max="9468" width="31.7265625" style="6" customWidth="1"/>
    <col min="9469" max="9469" width="7.1796875" style="6" customWidth="1"/>
    <col min="9470" max="9470" width="10.81640625" style="6" customWidth="1"/>
    <col min="9471" max="9471" width="13.26953125" style="6" customWidth="1"/>
    <col min="9472" max="9472" width="24.26953125" style="6" customWidth="1"/>
    <col min="9473" max="9473" width="20.1796875" style="6" customWidth="1"/>
    <col min="9474" max="9474" width="21" style="6" customWidth="1"/>
    <col min="9475" max="9475" width="18.26953125" style="6" customWidth="1"/>
    <col min="9476" max="9476" width="14.453125" style="6" customWidth="1"/>
    <col min="9477" max="9477" width="15.54296875" style="6" customWidth="1"/>
    <col min="9478" max="9478" width="12.1796875" style="6" customWidth="1"/>
    <col min="9479" max="9479" width="17" style="6" customWidth="1"/>
    <col min="9480" max="9480" width="19.26953125" style="6" customWidth="1"/>
    <col min="9481" max="9718" width="9.1796875" style="6"/>
    <col min="9719" max="9719" width="13.81640625" style="6" customWidth="1"/>
    <col min="9720" max="9720" width="26" style="6" customWidth="1"/>
    <col min="9721" max="9721" width="23.453125" style="6" customWidth="1"/>
    <col min="9722" max="9722" width="57.1796875" style="6" customWidth="1"/>
    <col min="9723" max="9723" width="47" style="6" customWidth="1"/>
    <col min="9724" max="9724" width="31.7265625" style="6" customWidth="1"/>
    <col min="9725" max="9725" width="7.1796875" style="6" customWidth="1"/>
    <col min="9726" max="9726" width="10.81640625" style="6" customWidth="1"/>
    <col min="9727" max="9727" width="13.26953125" style="6" customWidth="1"/>
    <col min="9728" max="9728" width="24.26953125" style="6" customWidth="1"/>
    <col min="9729" max="9729" width="20.1796875" style="6" customWidth="1"/>
    <col min="9730" max="9730" width="21" style="6" customWidth="1"/>
    <col min="9731" max="9731" width="18.26953125" style="6" customWidth="1"/>
    <col min="9732" max="9732" width="14.453125" style="6" customWidth="1"/>
    <col min="9733" max="9733" width="15.54296875" style="6" customWidth="1"/>
    <col min="9734" max="9734" width="12.1796875" style="6" customWidth="1"/>
    <col min="9735" max="9735" width="17" style="6" customWidth="1"/>
    <col min="9736" max="9736" width="19.26953125" style="6" customWidth="1"/>
    <col min="9737" max="9974" width="9.1796875" style="6"/>
    <col min="9975" max="9975" width="13.81640625" style="6" customWidth="1"/>
    <col min="9976" max="9976" width="26" style="6" customWidth="1"/>
    <col min="9977" max="9977" width="23.453125" style="6" customWidth="1"/>
    <col min="9978" max="9978" width="57.1796875" style="6" customWidth="1"/>
    <col min="9979" max="9979" width="47" style="6" customWidth="1"/>
    <col min="9980" max="9980" width="31.7265625" style="6" customWidth="1"/>
    <col min="9981" max="9981" width="7.1796875" style="6" customWidth="1"/>
    <col min="9982" max="9982" width="10.81640625" style="6" customWidth="1"/>
    <col min="9983" max="9983" width="13.26953125" style="6" customWidth="1"/>
    <col min="9984" max="9984" width="24.26953125" style="6" customWidth="1"/>
    <col min="9985" max="9985" width="20.1796875" style="6" customWidth="1"/>
    <col min="9986" max="9986" width="21" style="6" customWidth="1"/>
    <col min="9987" max="9987" width="18.26953125" style="6" customWidth="1"/>
    <col min="9988" max="9988" width="14.453125" style="6" customWidth="1"/>
    <col min="9989" max="9989" width="15.54296875" style="6" customWidth="1"/>
    <col min="9990" max="9990" width="12.1796875" style="6" customWidth="1"/>
    <col min="9991" max="9991" width="17" style="6" customWidth="1"/>
    <col min="9992" max="9992" width="19.26953125" style="6" customWidth="1"/>
    <col min="9993" max="10230" width="9.1796875" style="6"/>
    <col min="10231" max="10231" width="13.81640625" style="6" customWidth="1"/>
    <col min="10232" max="10232" width="26" style="6" customWidth="1"/>
    <col min="10233" max="10233" width="23.453125" style="6" customWidth="1"/>
    <col min="10234" max="10234" width="57.1796875" style="6" customWidth="1"/>
    <col min="10235" max="10235" width="47" style="6" customWidth="1"/>
    <col min="10236" max="10236" width="31.7265625" style="6" customWidth="1"/>
    <col min="10237" max="10237" width="7.1796875" style="6" customWidth="1"/>
    <col min="10238" max="10238" width="10.81640625" style="6" customWidth="1"/>
    <col min="10239" max="10239" width="13.26953125" style="6" customWidth="1"/>
    <col min="10240" max="10240" width="24.26953125" style="6" customWidth="1"/>
    <col min="10241" max="10241" width="20.1796875" style="6" customWidth="1"/>
    <col min="10242" max="10242" width="21" style="6" customWidth="1"/>
    <col min="10243" max="10243" width="18.26953125" style="6" customWidth="1"/>
    <col min="10244" max="10244" width="14.453125" style="6" customWidth="1"/>
    <col min="10245" max="10245" width="15.54296875" style="6" customWidth="1"/>
    <col min="10246" max="10246" width="12.1796875" style="6" customWidth="1"/>
    <col min="10247" max="10247" width="17" style="6" customWidth="1"/>
    <col min="10248" max="10248" width="19.26953125" style="6" customWidth="1"/>
    <col min="10249" max="10486" width="9.1796875" style="6"/>
    <col min="10487" max="10487" width="13.81640625" style="6" customWidth="1"/>
    <col min="10488" max="10488" width="26" style="6" customWidth="1"/>
    <col min="10489" max="10489" width="23.453125" style="6" customWidth="1"/>
    <col min="10490" max="10490" width="57.1796875" style="6" customWidth="1"/>
    <col min="10491" max="10491" width="47" style="6" customWidth="1"/>
    <col min="10492" max="10492" width="31.7265625" style="6" customWidth="1"/>
    <col min="10493" max="10493" width="7.1796875" style="6" customWidth="1"/>
    <col min="10494" max="10494" width="10.81640625" style="6" customWidth="1"/>
    <col min="10495" max="10495" width="13.26953125" style="6" customWidth="1"/>
    <col min="10496" max="10496" width="24.26953125" style="6" customWidth="1"/>
    <col min="10497" max="10497" width="20.1796875" style="6" customWidth="1"/>
    <col min="10498" max="10498" width="21" style="6" customWidth="1"/>
    <col min="10499" max="10499" width="18.26953125" style="6" customWidth="1"/>
    <col min="10500" max="10500" width="14.453125" style="6" customWidth="1"/>
    <col min="10501" max="10501" width="15.54296875" style="6" customWidth="1"/>
    <col min="10502" max="10502" width="12.1796875" style="6" customWidth="1"/>
    <col min="10503" max="10503" width="17" style="6" customWidth="1"/>
    <col min="10504" max="10504" width="19.26953125" style="6" customWidth="1"/>
    <col min="10505" max="10742" width="9.1796875" style="6"/>
    <col min="10743" max="10743" width="13.81640625" style="6" customWidth="1"/>
    <col min="10744" max="10744" width="26" style="6" customWidth="1"/>
    <col min="10745" max="10745" width="23.453125" style="6" customWidth="1"/>
    <col min="10746" max="10746" width="57.1796875" style="6" customWidth="1"/>
    <col min="10747" max="10747" width="47" style="6" customWidth="1"/>
    <col min="10748" max="10748" width="31.7265625" style="6" customWidth="1"/>
    <col min="10749" max="10749" width="7.1796875" style="6" customWidth="1"/>
    <col min="10750" max="10750" width="10.81640625" style="6" customWidth="1"/>
    <col min="10751" max="10751" width="13.26953125" style="6" customWidth="1"/>
    <col min="10752" max="10752" width="24.26953125" style="6" customWidth="1"/>
    <col min="10753" max="10753" width="20.1796875" style="6" customWidth="1"/>
    <col min="10754" max="10754" width="21" style="6" customWidth="1"/>
    <col min="10755" max="10755" width="18.26953125" style="6" customWidth="1"/>
    <col min="10756" max="10756" width="14.453125" style="6" customWidth="1"/>
    <col min="10757" max="10757" width="15.54296875" style="6" customWidth="1"/>
    <col min="10758" max="10758" width="12.1796875" style="6" customWidth="1"/>
    <col min="10759" max="10759" width="17" style="6" customWidth="1"/>
    <col min="10760" max="10760" width="19.26953125" style="6" customWidth="1"/>
    <col min="10761" max="10998" width="9.1796875" style="6"/>
    <col min="10999" max="10999" width="13.81640625" style="6" customWidth="1"/>
    <col min="11000" max="11000" width="26" style="6" customWidth="1"/>
    <col min="11001" max="11001" width="23.453125" style="6" customWidth="1"/>
    <col min="11002" max="11002" width="57.1796875" style="6" customWidth="1"/>
    <col min="11003" max="11003" width="47" style="6" customWidth="1"/>
    <col min="11004" max="11004" width="31.7265625" style="6" customWidth="1"/>
    <col min="11005" max="11005" width="7.1796875" style="6" customWidth="1"/>
    <col min="11006" max="11006" width="10.81640625" style="6" customWidth="1"/>
    <col min="11007" max="11007" width="13.26953125" style="6" customWidth="1"/>
    <col min="11008" max="11008" width="24.26953125" style="6" customWidth="1"/>
    <col min="11009" max="11009" width="20.1796875" style="6" customWidth="1"/>
    <col min="11010" max="11010" width="21" style="6" customWidth="1"/>
    <col min="11011" max="11011" width="18.26953125" style="6" customWidth="1"/>
    <col min="11012" max="11012" width="14.453125" style="6" customWidth="1"/>
    <col min="11013" max="11013" width="15.54296875" style="6" customWidth="1"/>
    <col min="11014" max="11014" width="12.1796875" style="6" customWidth="1"/>
    <col min="11015" max="11015" width="17" style="6" customWidth="1"/>
    <col min="11016" max="11016" width="19.26953125" style="6" customWidth="1"/>
    <col min="11017" max="11254" width="9.1796875" style="6"/>
    <col min="11255" max="11255" width="13.81640625" style="6" customWidth="1"/>
    <col min="11256" max="11256" width="26" style="6" customWidth="1"/>
    <col min="11257" max="11257" width="23.453125" style="6" customWidth="1"/>
    <col min="11258" max="11258" width="57.1796875" style="6" customWidth="1"/>
    <col min="11259" max="11259" width="47" style="6" customWidth="1"/>
    <col min="11260" max="11260" width="31.7265625" style="6" customWidth="1"/>
    <col min="11261" max="11261" width="7.1796875" style="6" customWidth="1"/>
    <col min="11262" max="11262" width="10.81640625" style="6" customWidth="1"/>
    <col min="11263" max="11263" width="13.26953125" style="6" customWidth="1"/>
    <col min="11264" max="11264" width="24.26953125" style="6" customWidth="1"/>
    <col min="11265" max="11265" width="20.1796875" style="6" customWidth="1"/>
    <col min="11266" max="11266" width="21" style="6" customWidth="1"/>
    <col min="11267" max="11267" width="18.26953125" style="6" customWidth="1"/>
    <col min="11268" max="11268" width="14.453125" style="6" customWidth="1"/>
    <col min="11269" max="11269" width="15.54296875" style="6" customWidth="1"/>
    <col min="11270" max="11270" width="12.1796875" style="6" customWidth="1"/>
    <col min="11271" max="11271" width="17" style="6" customWidth="1"/>
    <col min="11272" max="11272" width="19.26953125" style="6" customWidth="1"/>
    <col min="11273" max="11510" width="9.1796875" style="6"/>
    <col min="11511" max="11511" width="13.81640625" style="6" customWidth="1"/>
    <col min="11512" max="11512" width="26" style="6" customWidth="1"/>
    <col min="11513" max="11513" width="23.453125" style="6" customWidth="1"/>
    <col min="11514" max="11514" width="57.1796875" style="6" customWidth="1"/>
    <col min="11515" max="11515" width="47" style="6" customWidth="1"/>
    <col min="11516" max="11516" width="31.7265625" style="6" customWidth="1"/>
    <col min="11517" max="11517" width="7.1796875" style="6" customWidth="1"/>
    <col min="11518" max="11518" width="10.81640625" style="6" customWidth="1"/>
    <col min="11519" max="11519" width="13.26953125" style="6" customWidth="1"/>
    <col min="11520" max="11520" width="24.26953125" style="6" customWidth="1"/>
    <col min="11521" max="11521" width="20.1796875" style="6" customWidth="1"/>
    <col min="11522" max="11522" width="21" style="6" customWidth="1"/>
    <col min="11523" max="11523" width="18.26953125" style="6" customWidth="1"/>
    <col min="11524" max="11524" width="14.453125" style="6" customWidth="1"/>
    <col min="11525" max="11525" width="15.54296875" style="6" customWidth="1"/>
    <col min="11526" max="11526" width="12.1796875" style="6" customWidth="1"/>
    <col min="11527" max="11527" width="17" style="6" customWidth="1"/>
    <col min="11528" max="11528" width="19.26953125" style="6" customWidth="1"/>
    <col min="11529" max="11766" width="9.1796875" style="6"/>
    <col min="11767" max="11767" width="13.81640625" style="6" customWidth="1"/>
    <col min="11768" max="11768" width="26" style="6" customWidth="1"/>
    <col min="11769" max="11769" width="23.453125" style="6" customWidth="1"/>
    <col min="11770" max="11770" width="57.1796875" style="6" customWidth="1"/>
    <col min="11771" max="11771" width="47" style="6" customWidth="1"/>
    <col min="11772" max="11772" width="31.7265625" style="6" customWidth="1"/>
    <col min="11773" max="11773" width="7.1796875" style="6" customWidth="1"/>
    <col min="11774" max="11774" width="10.81640625" style="6" customWidth="1"/>
    <col min="11775" max="11775" width="13.26953125" style="6" customWidth="1"/>
    <col min="11776" max="11776" width="24.26953125" style="6" customWidth="1"/>
    <col min="11777" max="11777" width="20.1796875" style="6" customWidth="1"/>
    <col min="11778" max="11778" width="21" style="6" customWidth="1"/>
    <col min="11779" max="11779" width="18.26953125" style="6" customWidth="1"/>
    <col min="11780" max="11780" width="14.453125" style="6" customWidth="1"/>
    <col min="11781" max="11781" width="15.54296875" style="6" customWidth="1"/>
    <col min="11782" max="11782" width="12.1796875" style="6" customWidth="1"/>
    <col min="11783" max="11783" width="17" style="6" customWidth="1"/>
    <col min="11784" max="11784" width="19.26953125" style="6" customWidth="1"/>
    <col min="11785" max="12022" width="9.1796875" style="6"/>
    <col min="12023" max="12023" width="13.81640625" style="6" customWidth="1"/>
    <col min="12024" max="12024" width="26" style="6" customWidth="1"/>
    <col min="12025" max="12025" width="23.453125" style="6" customWidth="1"/>
    <col min="12026" max="12026" width="57.1796875" style="6" customWidth="1"/>
    <col min="12027" max="12027" width="47" style="6" customWidth="1"/>
    <col min="12028" max="12028" width="31.7265625" style="6" customWidth="1"/>
    <col min="12029" max="12029" width="7.1796875" style="6" customWidth="1"/>
    <col min="12030" max="12030" width="10.81640625" style="6" customWidth="1"/>
    <col min="12031" max="12031" width="13.26953125" style="6" customWidth="1"/>
    <col min="12032" max="12032" width="24.26953125" style="6" customWidth="1"/>
    <col min="12033" max="12033" width="20.1796875" style="6" customWidth="1"/>
    <col min="12034" max="12034" width="21" style="6" customWidth="1"/>
    <col min="12035" max="12035" width="18.26953125" style="6" customWidth="1"/>
    <col min="12036" max="12036" width="14.453125" style="6" customWidth="1"/>
    <col min="12037" max="12037" width="15.54296875" style="6" customWidth="1"/>
    <col min="12038" max="12038" width="12.1796875" style="6" customWidth="1"/>
    <col min="12039" max="12039" width="17" style="6" customWidth="1"/>
    <col min="12040" max="12040" width="19.26953125" style="6" customWidth="1"/>
    <col min="12041" max="12278" width="9.1796875" style="6"/>
    <col min="12279" max="12279" width="13.81640625" style="6" customWidth="1"/>
    <col min="12280" max="12280" width="26" style="6" customWidth="1"/>
    <col min="12281" max="12281" width="23.453125" style="6" customWidth="1"/>
    <col min="12282" max="12282" width="57.1796875" style="6" customWidth="1"/>
    <col min="12283" max="12283" width="47" style="6" customWidth="1"/>
    <col min="12284" max="12284" width="31.7265625" style="6" customWidth="1"/>
    <col min="12285" max="12285" width="7.1796875" style="6" customWidth="1"/>
    <col min="12286" max="12286" width="10.81640625" style="6" customWidth="1"/>
    <col min="12287" max="12287" width="13.26953125" style="6" customWidth="1"/>
    <col min="12288" max="12288" width="24.26953125" style="6" customWidth="1"/>
    <col min="12289" max="12289" width="20.1796875" style="6" customWidth="1"/>
    <col min="12290" max="12290" width="21" style="6" customWidth="1"/>
    <col min="12291" max="12291" width="18.26953125" style="6" customWidth="1"/>
    <col min="12292" max="12292" width="14.453125" style="6" customWidth="1"/>
    <col min="12293" max="12293" width="15.54296875" style="6" customWidth="1"/>
    <col min="12294" max="12294" width="12.1796875" style="6" customWidth="1"/>
    <col min="12295" max="12295" width="17" style="6" customWidth="1"/>
    <col min="12296" max="12296" width="19.26953125" style="6" customWidth="1"/>
    <col min="12297" max="12534" width="9.1796875" style="6"/>
    <col min="12535" max="12535" width="13.81640625" style="6" customWidth="1"/>
    <col min="12536" max="12536" width="26" style="6" customWidth="1"/>
    <col min="12537" max="12537" width="23.453125" style="6" customWidth="1"/>
    <col min="12538" max="12538" width="57.1796875" style="6" customWidth="1"/>
    <col min="12539" max="12539" width="47" style="6" customWidth="1"/>
    <col min="12540" max="12540" width="31.7265625" style="6" customWidth="1"/>
    <col min="12541" max="12541" width="7.1796875" style="6" customWidth="1"/>
    <col min="12542" max="12542" width="10.81640625" style="6" customWidth="1"/>
    <col min="12543" max="12543" width="13.26953125" style="6" customWidth="1"/>
    <col min="12544" max="12544" width="24.26953125" style="6" customWidth="1"/>
    <col min="12545" max="12545" width="20.1796875" style="6" customWidth="1"/>
    <col min="12546" max="12546" width="21" style="6" customWidth="1"/>
    <col min="12547" max="12547" width="18.26953125" style="6" customWidth="1"/>
    <col min="12548" max="12548" width="14.453125" style="6" customWidth="1"/>
    <col min="12549" max="12549" width="15.54296875" style="6" customWidth="1"/>
    <col min="12550" max="12550" width="12.1796875" style="6" customWidth="1"/>
    <col min="12551" max="12551" width="17" style="6" customWidth="1"/>
    <col min="12552" max="12552" width="19.26953125" style="6" customWidth="1"/>
    <col min="12553" max="12790" width="9.1796875" style="6"/>
    <col min="12791" max="12791" width="13.81640625" style="6" customWidth="1"/>
    <col min="12792" max="12792" width="26" style="6" customWidth="1"/>
    <col min="12793" max="12793" width="23.453125" style="6" customWidth="1"/>
    <col min="12794" max="12794" width="57.1796875" style="6" customWidth="1"/>
    <col min="12795" max="12795" width="47" style="6" customWidth="1"/>
    <col min="12796" max="12796" width="31.7265625" style="6" customWidth="1"/>
    <col min="12797" max="12797" width="7.1796875" style="6" customWidth="1"/>
    <col min="12798" max="12798" width="10.81640625" style="6" customWidth="1"/>
    <col min="12799" max="12799" width="13.26953125" style="6" customWidth="1"/>
    <col min="12800" max="12800" width="24.26953125" style="6" customWidth="1"/>
    <col min="12801" max="12801" width="20.1796875" style="6" customWidth="1"/>
    <col min="12802" max="12802" width="21" style="6" customWidth="1"/>
    <col min="12803" max="12803" width="18.26953125" style="6" customWidth="1"/>
    <col min="12804" max="12804" width="14.453125" style="6" customWidth="1"/>
    <col min="12805" max="12805" width="15.54296875" style="6" customWidth="1"/>
    <col min="12806" max="12806" width="12.1796875" style="6" customWidth="1"/>
    <col min="12807" max="12807" width="17" style="6" customWidth="1"/>
    <col min="12808" max="12808" width="19.26953125" style="6" customWidth="1"/>
    <col min="12809" max="13046" width="9.1796875" style="6"/>
    <col min="13047" max="13047" width="13.81640625" style="6" customWidth="1"/>
    <col min="13048" max="13048" width="26" style="6" customWidth="1"/>
    <col min="13049" max="13049" width="23.453125" style="6" customWidth="1"/>
    <col min="13050" max="13050" width="57.1796875" style="6" customWidth="1"/>
    <col min="13051" max="13051" width="47" style="6" customWidth="1"/>
    <col min="13052" max="13052" width="31.7265625" style="6" customWidth="1"/>
    <col min="13053" max="13053" width="7.1796875" style="6" customWidth="1"/>
    <col min="13054" max="13054" width="10.81640625" style="6" customWidth="1"/>
    <col min="13055" max="13055" width="13.26953125" style="6" customWidth="1"/>
    <col min="13056" max="13056" width="24.26953125" style="6" customWidth="1"/>
    <col min="13057" max="13057" width="20.1796875" style="6" customWidth="1"/>
    <col min="13058" max="13058" width="21" style="6" customWidth="1"/>
    <col min="13059" max="13059" width="18.26953125" style="6" customWidth="1"/>
    <col min="13060" max="13060" width="14.453125" style="6" customWidth="1"/>
    <col min="13061" max="13061" width="15.54296875" style="6" customWidth="1"/>
    <col min="13062" max="13062" width="12.1796875" style="6" customWidth="1"/>
    <col min="13063" max="13063" width="17" style="6" customWidth="1"/>
    <col min="13064" max="13064" width="19.26953125" style="6" customWidth="1"/>
    <col min="13065" max="13302" width="9.1796875" style="6"/>
    <col min="13303" max="13303" width="13.81640625" style="6" customWidth="1"/>
    <col min="13304" max="13304" width="26" style="6" customWidth="1"/>
    <col min="13305" max="13305" width="23.453125" style="6" customWidth="1"/>
    <col min="13306" max="13306" width="57.1796875" style="6" customWidth="1"/>
    <col min="13307" max="13307" width="47" style="6" customWidth="1"/>
    <col min="13308" max="13308" width="31.7265625" style="6" customWidth="1"/>
    <col min="13309" max="13309" width="7.1796875" style="6" customWidth="1"/>
    <col min="13310" max="13310" width="10.81640625" style="6" customWidth="1"/>
    <col min="13311" max="13311" width="13.26953125" style="6" customWidth="1"/>
    <col min="13312" max="13312" width="24.26953125" style="6" customWidth="1"/>
    <col min="13313" max="13313" width="20.1796875" style="6" customWidth="1"/>
    <col min="13314" max="13314" width="21" style="6" customWidth="1"/>
    <col min="13315" max="13315" width="18.26953125" style="6" customWidth="1"/>
    <col min="13316" max="13316" width="14.453125" style="6" customWidth="1"/>
    <col min="13317" max="13317" width="15.54296875" style="6" customWidth="1"/>
    <col min="13318" max="13318" width="12.1796875" style="6" customWidth="1"/>
    <col min="13319" max="13319" width="17" style="6" customWidth="1"/>
    <col min="13320" max="13320" width="19.26953125" style="6" customWidth="1"/>
    <col min="13321" max="13558" width="9.1796875" style="6"/>
    <col min="13559" max="13559" width="13.81640625" style="6" customWidth="1"/>
    <col min="13560" max="13560" width="26" style="6" customWidth="1"/>
    <col min="13561" max="13561" width="23.453125" style="6" customWidth="1"/>
    <col min="13562" max="13562" width="57.1796875" style="6" customWidth="1"/>
    <col min="13563" max="13563" width="47" style="6" customWidth="1"/>
    <col min="13564" max="13564" width="31.7265625" style="6" customWidth="1"/>
    <col min="13565" max="13565" width="7.1796875" style="6" customWidth="1"/>
    <col min="13566" max="13566" width="10.81640625" style="6" customWidth="1"/>
    <col min="13567" max="13567" width="13.26953125" style="6" customWidth="1"/>
    <col min="13568" max="13568" width="24.26953125" style="6" customWidth="1"/>
    <col min="13569" max="13569" width="20.1796875" style="6" customWidth="1"/>
    <col min="13570" max="13570" width="21" style="6" customWidth="1"/>
    <col min="13571" max="13571" width="18.26953125" style="6" customWidth="1"/>
    <col min="13572" max="13572" width="14.453125" style="6" customWidth="1"/>
    <col min="13573" max="13573" width="15.54296875" style="6" customWidth="1"/>
    <col min="13574" max="13574" width="12.1796875" style="6" customWidth="1"/>
    <col min="13575" max="13575" width="17" style="6" customWidth="1"/>
    <col min="13576" max="13576" width="19.26953125" style="6" customWidth="1"/>
    <col min="13577" max="13814" width="9.1796875" style="6"/>
    <col min="13815" max="13815" width="13.81640625" style="6" customWidth="1"/>
    <col min="13816" max="13816" width="26" style="6" customWidth="1"/>
    <col min="13817" max="13817" width="23.453125" style="6" customWidth="1"/>
    <col min="13818" max="13818" width="57.1796875" style="6" customWidth="1"/>
    <col min="13819" max="13819" width="47" style="6" customWidth="1"/>
    <col min="13820" max="13820" width="31.7265625" style="6" customWidth="1"/>
    <col min="13821" max="13821" width="7.1796875" style="6" customWidth="1"/>
    <col min="13822" max="13822" width="10.81640625" style="6" customWidth="1"/>
    <col min="13823" max="13823" width="13.26953125" style="6" customWidth="1"/>
    <col min="13824" max="13824" width="24.26953125" style="6" customWidth="1"/>
    <col min="13825" max="13825" width="20.1796875" style="6" customWidth="1"/>
    <col min="13826" max="13826" width="21" style="6" customWidth="1"/>
    <col min="13827" max="13827" width="18.26953125" style="6" customWidth="1"/>
    <col min="13828" max="13828" width="14.453125" style="6" customWidth="1"/>
    <col min="13829" max="13829" width="15.54296875" style="6" customWidth="1"/>
    <col min="13830" max="13830" width="12.1796875" style="6" customWidth="1"/>
    <col min="13831" max="13831" width="17" style="6" customWidth="1"/>
    <col min="13832" max="13832" width="19.26953125" style="6" customWidth="1"/>
    <col min="13833" max="14070" width="9.1796875" style="6"/>
    <col min="14071" max="14071" width="13.81640625" style="6" customWidth="1"/>
    <col min="14072" max="14072" width="26" style="6" customWidth="1"/>
    <col min="14073" max="14073" width="23.453125" style="6" customWidth="1"/>
    <col min="14074" max="14074" width="57.1796875" style="6" customWidth="1"/>
    <col min="14075" max="14075" width="47" style="6" customWidth="1"/>
    <col min="14076" max="14076" width="31.7265625" style="6" customWidth="1"/>
    <col min="14077" max="14077" width="7.1796875" style="6" customWidth="1"/>
    <col min="14078" max="14078" width="10.81640625" style="6" customWidth="1"/>
    <col min="14079" max="14079" width="13.26953125" style="6" customWidth="1"/>
    <col min="14080" max="14080" width="24.26953125" style="6" customWidth="1"/>
    <col min="14081" max="14081" width="20.1796875" style="6" customWidth="1"/>
    <col min="14082" max="14082" width="21" style="6" customWidth="1"/>
    <col min="14083" max="14083" width="18.26953125" style="6" customWidth="1"/>
    <col min="14084" max="14084" width="14.453125" style="6" customWidth="1"/>
    <col min="14085" max="14085" width="15.54296875" style="6" customWidth="1"/>
    <col min="14086" max="14086" width="12.1796875" style="6" customWidth="1"/>
    <col min="14087" max="14087" width="17" style="6" customWidth="1"/>
    <col min="14088" max="14088" width="19.26953125" style="6" customWidth="1"/>
    <col min="14089" max="14326" width="9.1796875" style="6"/>
    <col min="14327" max="14327" width="13.81640625" style="6" customWidth="1"/>
    <col min="14328" max="14328" width="26" style="6" customWidth="1"/>
    <col min="14329" max="14329" width="23.453125" style="6" customWidth="1"/>
    <col min="14330" max="14330" width="57.1796875" style="6" customWidth="1"/>
    <col min="14331" max="14331" width="47" style="6" customWidth="1"/>
    <col min="14332" max="14332" width="31.7265625" style="6" customWidth="1"/>
    <col min="14333" max="14333" width="7.1796875" style="6" customWidth="1"/>
    <col min="14334" max="14334" width="10.81640625" style="6" customWidth="1"/>
    <col min="14335" max="14335" width="13.26953125" style="6" customWidth="1"/>
    <col min="14336" max="14336" width="24.26953125" style="6" customWidth="1"/>
    <col min="14337" max="14337" width="20.1796875" style="6" customWidth="1"/>
    <col min="14338" max="14338" width="21" style="6" customWidth="1"/>
    <col min="14339" max="14339" width="18.26953125" style="6" customWidth="1"/>
    <col min="14340" max="14340" width="14.453125" style="6" customWidth="1"/>
    <col min="14341" max="14341" width="15.54296875" style="6" customWidth="1"/>
    <col min="14342" max="14342" width="12.1796875" style="6" customWidth="1"/>
    <col min="14343" max="14343" width="17" style="6" customWidth="1"/>
    <col min="14344" max="14344" width="19.26953125" style="6" customWidth="1"/>
    <col min="14345" max="14582" width="9.1796875" style="6"/>
    <col min="14583" max="14583" width="13.81640625" style="6" customWidth="1"/>
    <col min="14584" max="14584" width="26" style="6" customWidth="1"/>
    <col min="14585" max="14585" width="23.453125" style="6" customWidth="1"/>
    <col min="14586" max="14586" width="57.1796875" style="6" customWidth="1"/>
    <col min="14587" max="14587" width="47" style="6" customWidth="1"/>
    <col min="14588" max="14588" width="31.7265625" style="6" customWidth="1"/>
    <col min="14589" max="14589" width="7.1796875" style="6" customWidth="1"/>
    <col min="14590" max="14590" width="10.81640625" style="6" customWidth="1"/>
    <col min="14591" max="14591" width="13.26953125" style="6" customWidth="1"/>
    <col min="14592" max="14592" width="24.26953125" style="6" customWidth="1"/>
    <col min="14593" max="14593" width="20.1796875" style="6" customWidth="1"/>
    <col min="14594" max="14594" width="21" style="6" customWidth="1"/>
    <col min="14595" max="14595" width="18.26953125" style="6" customWidth="1"/>
    <col min="14596" max="14596" width="14.453125" style="6" customWidth="1"/>
    <col min="14597" max="14597" width="15.54296875" style="6" customWidth="1"/>
    <col min="14598" max="14598" width="12.1796875" style="6" customWidth="1"/>
    <col min="14599" max="14599" width="17" style="6" customWidth="1"/>
    <col min="14600" max="14600" width="19.26953125" style="6" customWidth="1"/>
    <col min="14601" max="14838" width="9.1796875" style="6"/>
    <col min="14839" max="14839" width="13.81640625" style="6" customWidth="1"/>
    <col min="14840" max="14840" width="26" style="6" customWidth="1"/>
    <col min="14841" max="14841" width="23.453125" style="6" customWidth="1"/>
    <col min="14842" max="14842" width="57.1796875" style="6" customWidth="1"/>
    <col min="14843" max="14843" width="47" style="6" customWidth="1"/>
    <col min="14844" max="14844" width="31.7265625" style="6" customWidth="1"/>
    <col min="14845" max="14845" width="7.1796875" style="6" customWidth="1"/>
    <col min="14846" max="14846" width="10.81640625" style="6" customWidth="1"/>
    <col min="14847" max="14847" width="13.26953125" style="6" customWidth="1"/>
    <col min="14848" max="14848" width="24.26953125" style="6" customWidth="1"/>
    <col min="14849" max="14849" width="20.1796875" style="6" customWidth="1"/>
    <col min="14850" max="14850" width="21" style="6" customWidth="1"/>
    <col min="14851" max="14851" width="18.26953125" style="6" customWidth="1"/>
    <col min="14852" max="14852" width="14.453125" style="6" customWidth="1"/>
    <col min="14853" max="14853" width="15.54296875" style="6" customWidth="1"/>
    <col min="14854" max="14854" width="12.1796875" style="6" customWidth="1"/>
    <col min="14855" max="14855" width="17" style="6" customWidth="1"/>
    <col min="14856" max="14856" width="19.26953125" style="6" customWidth="1"/>
    <col min="14857" max="15094" width="9.1796875" style="6"/>
    <col min="15095" max="15095" width="13.81640625" style="6" customWidth="1"/>
    <col min="15096" max="15096" width="26" style="6" customWidth="1"/>
    <col min="15097" max="15097" width="23.453125" style="6" customWidth="1"/>
    <col min="15098" max="15098" width="57.1796875" style="6" customWidth="1"/>
    <col min="15099" max="15099" width="47" style="6" customWidth="1"/>
    <col min="15100" max="15100" width="31.7265625" style="6" customWidth="1"/>
    <col min="15101" max="15101" width="7.1796875" style="6" customWidth="1"/>
    <col min="15102" max="15102" width="10.81640625" style="6" customWidth="1"/>
    <col min="15103" max="15103" width="13.26953125" style="6" customWidth="1"/>
    <col min="15104" max="15104" width="24.26953125" style="6" customWidth="1"/>
    <col min="15105" max="15105" width="20.1796875" style="6" customWidth="1"/>
    <col min="15106" max="15106" width="21" style="6" customWidth="1"/>
    <col min="15107" max="15107" width="18.26953125" style="6" customWidth="1"/>
    <col min="15108" max="15108" width="14.453125" style="6" customWidth="1"/>
    <col min="15109" max="15109" width="15.54296875" style="6" customWidth="1"/>
    <col min="15110" max="15110" width="12.1796875" style="6" customWidth="1"/>
    <col min="15111" max="15111" width="17" style="6" customWidth="1"/>
    <col min="15112" max="15112" width="19.26953125" style="6" customWidth="1"/>
    <col min="15113" max="15350" width="9.1796875" style="6"/>
    <col min="15351" max="15351" width="13.81640625" style="6" customWidth="1"/>
    <col min="15352" max="15352" width="26" style="6" customWidth="1"/>
    <col min="15353" max="15353" width="23.453125" style="6" customWidth="1"/>
    <col min="15354" max="15354" width="57.1796875" style="6" customWidth="1"/>
    <col min="15355" max="15355" width="47" style="6" customWidth="1"/>
    <col min="15356" max="15356" width="31.7265625" style="6" customWidth="1"/>
    <col min="15357" max="15357" width="7.1796875" style="6" customWidth="1"/>
    <col min="15358" max="15358" width="10.81640625" style="6" customWidth="1"/>
    <col min="15359" max="15359" width="13.26953125" style="6" customWidth="1"/>
    <col min="15360" max="15360" width="24.26953125" style="6" customWidth="1"/>
    <col min="15361" max="15361" width="20.1796875" style="6" customWidth="1"/>
    <col min="15362" max="15362" width="21" style="6" customWidth="1"/>
    <col min="15363" max="15363" width="18.26953125" style="6" customWidth="1"/>
    <col min="15364" max="15364" width="14.453125" style="6" customWidth="1"/>
    <col min="15365" max="15365" width="15.54296875" style="6" customWidth="1"/>
    <col min="15366" max="15366" width="12.1796875" style="6" customWidth="1"/>
    <col min="15367" max="15367" width="17" style="6" customWidth="1"/>
    <col min="15368" max="15368" width="19.26953125" style="6" customWidth="1"/>
    <col min="15369" max="15606" width="9.1796875" style="6"/>
    <col min="15607" max="15607" width="13.81640625" style="6" customWidth="1"/>
    <col min="15608" max="15608" width="26" style="6" customWidth="1"/>
    <col min="15609" max="15609" width="23.453125" style="6" customWidth="1"/>
    <col min="15610" max="15610" width="57.1796875" style="6" customWidth="1"/>
    <col min="15611" max="15611" width="47" style="6" customWidth="1"/>
    <col min="15612" max="15612" width="31.7265625" style="6" customWidth="1"/>
    <col min="15613" max="15613" width="7.1796875" style="6" customWidth="1"/>
    <col min="15614" max="15614" width="10.81640625" style="6" customWidth="1"/>
    <col min="15615" max="15615" width="13.26953125" style="6" customWidth="1"/>
    <col min="15616" max="15616" width="24.26953125" style="6" customWidth="1"/>
    <col min="15617" max="15617" width="20.1796875" style="6" customWidth="1"/>
    <col min="15618" max="15618" width="21" style="6" customWidth="1"/>
    <col min="15619" max="15619" width="18.26953125" style="6" customWidth="1"/>
    <col min="15620" max="15620" width="14.453125" style="6" customWidth="1"/>
    <col min="15621" max="15621" width="15.54296875" style="6" customWidth="1"/>
    <col min="15622" max="15622" width="12.1796875" style="6" customWidth="1"/>
    <col min="15623" max="15623" width="17" style="6" customWidth="1"/>
    <col min="15624" max="15624" width="19.26953125" style="6" customWidth="1"/>
    <col min="15625" max="15862" width="9.1796875" style="6"/>
    <col min="15863" max="15863" width="13.81640625" style="6" customWidth="1"/>
    <col min="15864" max="15864" width="26" style="6" customWidth="1"/>
    <col min="15865" max="15865" width="23.453125" style="6" customWidth="1"/>
    <col min="15866" max="15866" width="57.1796875" style="6" customWidth="1"/>
    <col min="15867" max="15867" width="47" style="6" customWidth="1"/>
    <col min="15868" max="15868" width="31.7265625" style="6" customWidth="1"/>
    <col min="15869" max="15869" width="7.1796875" style="6" customWidth="1"/>
    <col min="15870" max="15870" width="10.81640625" style="6" customWidth="1"/>
    <col min="15871" max="15871" width="13.26953125" style="6" customWidth="1"/>
    <col min="15872" max="15872" width="24.26953125" style="6" customWidth="1"/>
    <col min="15873" max="15873" width="20.1796875" style="6" customWidth="1"/>
    <col min="15874" max="15874" width="21" style="6" customWidth="1"/>
    <col min="15875" max="15875" width="18.26953125" style="6" customWidth="1"/>
    <col min="15876" max="15876" width="14.453125" style="6" customWidth="1"/>
    <col min="15877" max="15877" width="15.54296875" style="6" customWidth="1"/>
    <col min="15878" max="15878" width="12.1796875" style="6" customWidth="1"/>
    <col min="15879" max="15879" width="17" style="6" customWidth="1"/>
    <col min="15880" max="15880" width="19.26953125" style="6" customWidth="1"/>
    <col min="15881" max="16118" width="9.1796875" style="6"/>
    <col min="16119" max="16119" width="13.81640625" style="6" customWidth="1"/>
    <col min="16120" max="16120" width="26" style="6" customWidth="1"/>
    <col min="16121" max="16121" width="23.453125" style="6" customWidth="1"/>
    <col min="16122" max="16122" width="57.1796875" style="6" customWidth="1"/>
    <col min="16123" max="16123" width="47" style="6" customWidth="1"/>
    <col min="16124" max="16124" width="31.7265625" style="6" customWidth="1"/>
    <col min="16125" max="16125" width="7.1796875" style="6" customWidth="1"/>
    <col min="16126" max="16126" width="10.81640625" style="6" customWidth="1"/>
    <col min="16127" max="16127" width="13.26953125" style="6" customWidth="1"/>
    <col min="16128" max="16128" width="24.26953125" style="6" customWidth="1"/>
    <col min="16129" max="16129" width="20.1796875" style="6" customWidth="1"/>
    <col min="16130" max="16130" width="21" style="6" customWidth="1"/>
    <col min="16131" max="16131" width="18.26953125" style="6" customWidth="1"/>
    <col min="16132" max="16132" width="14.453125" style="6" customWidth="1"/>
    <col min="16133" max="16133" width="15.54296875" style="6" customWidth="1"/>
    <col min="16134" max="16134" width="12.1796875" style="6" customWidth="1"/>
    <col min="16135" max="16135" width="17" style="6" customWidth="1"/>
    <col min="16136" max="16136" width="19.26953125" style="6" customWidth="1"/>
    <col min="16137" max="16384" width="9.1796875" style="6"/>
  </cols>
  <sheetData>
    <row r="1" spans="1:12" s="32" customFormat="1" ht="58.9" customHeight="1" x14ac:dyDescent="0.35">
      <c r="A1" s="39" t="s">
        <v>0</v>
      </c>
      <c r="B1" s="39" t="s">
        <v>1</v>
      </c>
      <c r="C1" s="39" t="s">
        <v>2</v>
      </c>
      <c r="D1" s="39" t="s">
        <v>3</v>
      </c>
      <c r="E1" s="40" t="s">
        <v>4</v>
      </c>
      <c r="F1" s="40" t="s">
        <v>53</v>
      </c>
      <c r="G1" s="41" t="s">
        <v>5</v>
      </c>
      <c r="H1" s="41" t="s">
        <v>6</v>
      </c>
      <c r="I1" s="42" t="s">
        <v>7</v>
      </c>
      <c r="J1" s="43" t="s">
        <v>8</v>
      </c>
      <c r="K1" s="43" t="s">
        <v>9</v>
      </c>
    </row>
    <row r="2" spans="1:12" s="33" customFormat="1" ht="14.5" x14ac:dyDescent="0.35">
      <c r="A2" s="97"/>
      <c r="B2" s="98"/>
      <c r="C2" s="98"/>
      <c r="D2" s="98"/>
      <c r="E2" s="98"/>
      <c r="F2" s="98"/>
      <c r="G2" s="98"/>
      <c r="H2" s="98"/>
      <c r="I2" s="98"/>
      <c r="J2" s="98"/>
      <c r="K2" s="98"/>
    </row>
    <row r="3" spans="1:12" s="35" customFormat="1" ht="14.5" x14ac:dyDescent="0.35">
      <c r="A3" s="99"/>
      <c r="B3" s="100"/>
      <c r="C3" s="101" t="s">
        <v>29</v>
      </c>
      <c r="D3" s="98"/>
      <c r="E3" s="102"/>
      <c r="F3" s="103"/>
      <c r="G3" s="103"/>
      <c r="H3" s="103"/>
      <c r="I3" s="103"/>
      <c r="J3" s="103"/>
      <c r="K3" s="103"/>
      <c r="L3" s="34"/>
    </row>
    <row r="4" spans="1:12" s="35" customFormat="1" ht="14.5" x14ac:dyDescent="0.35">
      <c r="A4" s="44" t="s">
        <v>86</v>
      </c>
      <c r="B4" s="44" t="s">
        <v>87</v>
      </c>
      <c r="C4" s="45" t="s">
        <v>43</v>
      </c>
      <c r="D4" s="44"/>
      <c r="E4" s="44" t="s">
        <v>11</v>
      </c>
      <c r="F4" s="44"/>
      <c r="G4" s="46">
        <v>3267.49</v>
      </c>
      <c r="H4" s="46">
        <v>3004.89</v>
      </c>
      <c r="I4" s="47">
        <v>42256</v>
      </c>
      <c r="J4" s="48" t="s">
        <v>14</v>
      </c>
      <c r="K4" s="49">
        <v>1</v>
      </c>
    </row>
    <row r="5" spans="1:12" s="5" customFormat="1" ht="13.5" x14ac:dyDescent="0.3">
      <c r="A5" s="94"/>
      <c r="B5" s="95"/>
      <c r="C5" s="95"/>
      <c r="D5" s="95"/>
      <c r="E5" s="50" t="s">
        <v>48</v>
      </c>
      <c r="F5" s="51">
        <v>1</v>
      </c>
      <c r="G5" s="52">
        <f>SUM(G4)</f>
        <v>3267.49</v>
      </c>
      <c r="H5" s="52">
        <f>SUM(H4)</f>
        <v>3004.89</v>
      </c>
      <c r="I5" s="96"/>
      <c r="J5" s="95"/>
      <c r="K5" s="95"/>
    </row>
    <row r="6" spans="1:12" s="33" customFormat="1" ht="14.5" x14ac:dyDescent="0.35">
      <c r="A6" s="97"/>
      <c r="B6" s="98"/>
      <c r="C6" s="98"/>
      <c r="D6" s="98"/>
      <c r="E6" s="98"/>
      <c r="F6" s="98"/>
      <c r="G6" s="98"/>
      <c r="H6" s="98"/>
      <c r="I6" s="98"/>
      <c r="J6" s="98"/>
      <c r="K6" s="98"/>
    </row>
    <row r="7" spans="1:12" s="35" customFormat="1" ht="14.5" x14ac:dyDescent="0.35">
      <c r="A7" s="99"/>
      <c r="B7" s="100"/>
      <c r="C7" s="101" t="s">
        <v>88</v>
      </c>
      <c r="D7" s="98"/>
      <c r="E7" s="102"/>
      <c r="F7" s="103"/>
      <c r="G7" s="103"/>
      <c r="H7" s="103"/>
      <c r="I7" s="103"/>
      <c r="J7" s="103"/>
      <c r="K7" s="103"/>
      <c r="L7" s="34"/>
    </row>
    <row r="8" spans="1:12" s="35" customFormat="1" ht="14.5" x14ac:dyDescent="0.35">
      <c r="A8" s="44" t="s">
        <v>89</v>
      </c>
      <c r="B8" s="44" t="s">
        <v>90</v>
      </c>
      <c r="C8" s="44" t="s">
        <v>91</v>
      </c>
      <c r="D8" s="44" t="s">
        <v>92</v>
      </c>
      <c r="E8" s="44" t="s">
        <v>11</v>
      </c>
      <c r="F8" s="44"/>
      <c r="G8" s="46">
        <v>50000</v>
      </c>
      <c r="H8" s="46">
        <v>8000</v>
      </c>
      <c r="I8" s="47">
        <v>42213</v>
      </c>
      <c r="J8" s="48" t="s">
        <v>14</v>
      </c>
      <c r="K8" s="44">
        <v>1</v>
      </c>
    </row>
    <row r="9" spans="1:12" s="35" customFormat="1" ht="14.5" x14ac:dyDescent="0.35">
      <c r="A9" s="44" t="s">
        <v>93</v>
      </c>
      <c r="B9" s="44" t="s">
        <v>94</v>
      </c>
      <c r="C9" s="44" t="s">
        <v>91</v>
      </c>
      <c r="D9" s="44" t="s">
        <v>95</v>
      </c>
      <c r="E9" s="44" t="s">
        <v>96</v>
      </c>
      <c r="F9" s="44"/>
      <c r="G9" s="46">
        <v>2550</v>
      </c>
      <c r="H9" s="46">
        <v>2550</v>
      </c>
      <c r="I9" s="47">
        <v>42265</v>
      </c>
      <c r="J9" s="48" t="s">
        <v>14</v>
      </c>
      <c r="K9" s="49">
        <v>1</v>
      </c>
    </row>
    <row r="10" spans="1:12" s="5" customFormat="1" ht="13.5" x14ac:dyDescent="0.3">
      <c r="A10" s="94"/>
      <c r="B10" s="95"/>
      <c r="C10" s="95"/>
      <c r="D10" s="95"/>
      <c r="E10" s="50" t="s">
        <v>48</v>
      </c>
      <c r="F10" s="51">
        <v>2</v>
      </c>
      <c r="G10" s="52">
        <f>SUM(G8:G9)</f>
        <v>52550</v>
      </c>
      <c r="H10" s="52">
        <f>SUM(H8:H9)</f>
        <v>10550</v>
      </c>
      <c r="I10" s="96"/>
      <c r="J10" s="95"/>
      <c r="K10" s="95"/>
    </row>
    <row r="11" spans="1:12" s="33" customFormat="1" ht="14.5" x14ac:dyDescent="0.35">
      <c r="A11" s="97"/>
      <c r="B11" s="98"/>
      <c r="C11" s="98"/>
      <c r="D11" s="98"/>
      <c r="E11" s="98"/>
      <c r="F11" s="98"/>
      <c r="G11" s="98"/>
      <c r="H11" s="98"/>
      <c r="I11" s="98"/>
      <c r="J11" s="98"/>
      <c r="K11" s="98"/>
    </row>
    <row r="12" spans="1:12" s="35" customFormat="1" ht="14.5" x14ac:dyDescent="0.35">
      <c r="A12" s="99"/>
      <c r="B12" s="100"/>
      <c r="C12" s="101" t="s">
        <v>97</v>
      </c>
      <c r="D12" s="98"/>
      <c r="E12" s="102"/>
      <c r="F12" s="103"/>
      <c r="G12" s="103"/>
      <c r="H12" s="103"/>
      <c r="I12" s="103"/>
      <c r="J12" s="103"/>
      <c r="K12" s="103"/>
      <c r="L12" s="34"/>
    </row>
    <row r="13" spans="1:12" s="35" customFormat="1" ht="14.5" x14ac:dyDescent="0.35">
      <c r="A13" s="44" t="s">
        <v>98</v>
      </c>
      <c r="B13" s="44" t="s">
        <v>99</v>
      </c>
      <c r="C13" s="44" t="s">
        <v>39</v>
      </c>
      <c r="D13" s="44" t="s">
        <v>23</v>
      </c>
      <c r="E13" s="44" t="s">
        <v>24</v>
      </c>
      <c r="F13" s="44"/>
      <c r="G13" s="46">
        <v>4512.96</v>
      </c>
      <c r="H13" s="46">
        <v>4512.16</v>
      </c>
      <c r="I13" s="47">
        <v>42213</v>
      </c>
      <c r="J13" s="48" t="s">
        <v>14</v>
      </c>
      <c r="K13" s="44">
        <v>1</v>
      </c>
    </row>
    <row r="14" spans="1:12" s="35" customFormat="1" ht="14.5" x14ac:dyDescent="0.35">
      <c r="A14" s="44" t="s">
        <v>100</v>
      </c>
      <c r="B14" s="44" t="s">
        <v>101</v>
      </c>
      <c r="C14" s="44" t="s">
        <v>39</v>
      </c>
      <c r="D14" s="44" t="s">
        <v>23</v>
      </c>
      <c r="E14" s="44" t="s">
        <v>11</v>
      </c>
      <c r="F14" s="44"/>
      <c r="G14" s="46">
        <v>2227.4899999999998</v>
      </c>
      <c r="H14" s="46">
        <v>2227.4899999999998</v>
      </c>
      <c r="I14" s="47">
        <v>42213</v>
      </c>
      <c r="J14" s="48" t="s">
        <v>14</v>
      </c>
      <c r="K14" s="44">
        <v>1</v>
      </c>
    </row>
    <row r="15" spans="1:12" s="35" customFormat="1" ht="14.5" x14ac:dyDescent="0.35">
      <c r="A15" s="44" t="s">
        <v>102</v>
      </c>
      <c r="B15" s="44" t="s">
        <v>103</v>
      </c>
      <c r="C15" s="44" t="s">
        <v>39</v>
      </c>
      <c r="D15" s="44" t="s">
        <v>23</v>
      </c>
      <c r="E15" s="44" t="s">
        <v>11</v>
      </c>
      <c r="F15" s="44"/>
      <c r="G15" s="46">
        <v>500</v>
      </c>
      <c r="H15" s="46">
        <v>500</v>
      </c>
      <c r="I15" s="47">
        <v>42233</v>
      </c>
      <c r="J15" s="48" t="s">
        <v>14</v>
      </c>
      <c r="K15" s="44">
        <v>1</v>
      </c>
    </row>
    <row r="16" spans="1:12" s="35" customFormat="1" ht="14.5" x14ac:dyDescent="0.35">
      <c r="A16" s="44" t="s">
        <v>104</v>
      </c>
      <c r="B16" s="44" t="s">
        <v>105</v>
      </c>
      <c r="C16" s="44" t="s">
        <v>39</v>
      </c>
      <c r="D16" s="44" t="s">
        <v>23</v>
      </c>
      <c r="E16" s="44" t="s">
        <v>11</v>
      </c>
      <c r="F16" s="44"/>
      <c r="G16" s="46">
        <v>457.58</v>
      </c>
      <c r="H16" s="46">
        <v>457.58</v>
      </c>
      <c r="I16" s="47">
        <v>42265</v>
      </c>
      <c r="J16" s="48" t="s">
        <v>14</v>
      </c>
      <c r="K16" s="49">
        <v>1</v>
      </c>
    </row>
    <row r="17" spans="1:12" s="5" customFormat="1" ht="13.5" x14ac:dyDescent="0.3">
      <c r="A17" s="94"/>
      <c r="B17" s="95"/>
      <c r="C17" s="95"/>
      <c r="D17" s="95"/>
      <c r="E17" s="50" t="s">
        <v>48</v>
      </c>
      <c r="F17" s="51">
        <v>4</v>
      </c>
      <c r="G17" s="52">
        <f>SUM(G13:G16)</f>
        <v>7698.03</v>
      </c>
      <c r="H17" s="52">
        <f>SUM(H13:H16)</f>
        <v>7697.23</v>
      </c>
      <c r="I17" s="96"/>
      <c r="J17" s="95"/>
      <c r="K17" s="95"/>
    </row>
    <row r="18" spans="1:12" s="33" customFormat="1" ht="14.5" x14ac:dyDescent="0.35">
      <c r="A18" s="97"/>
      <c r="B18" s="98"/>
      <c r="C18" s="98"/>
      <c r="D18" s="98"/>
      <c r="E18" s="98"/>
      <c r="F18" s="98"/>
      <c r="G18" s="98"/>
      <c r="H18" s="98"/>
      <c r="I18" s="98"/>
      <c r="J18" s="98"/>
      <c r="K18" s="98"/>
    </row>
    <row r="19" spans="1:12" s="35" customFormat="1" ht="14.5" x14ac:dyDescent="0.35">
      <c r="A19" s="99"/>
      <c r="B19" s="100"/>
      <c r="C19" s="101" t="s">
        <v>30</v>
      </c>
      <c r="D19" s="98"/>
      <c r="E19" s="102"/>
      <c r="F19" s="103"/>
      <c r="G19" s="103"/>
      <c r="H19" s="103"/>
      <c r="I19" s="103"/>
      <c r="J19" s="103"/>
      <c r="K19" s="103"/>
      <c r="L19" s="34"/>
    </row>
    <row r="20" spans="1:12" s="35" customFormat="1" ht="14.5" x14ac:dyDescent="0.35">
      <c r="A20" s="44" t="s">
        <v>106</v>
      </c>
      <c r="B20" s="44" t="s">
        <v>107</v>
      </c>
      <c r="C20" s="44" t="s">
        <v>18</v>
      </c>
      <c r="D20" s="44"/>
      <c r="E20" s="44" t="s">
        <v>19</v>
      </c>
      <c r="F20" s="44"/>
      <c r="G20" s="46">
        <v>65928</v>
      </c>
      <c r="H20" s="46">
        <v>20000</v>
      </c>
      <c r="I20" s="47">
        <v>42269</v>
      </c>
      <c r="J20" s="48" t="s">
        <v>14</v>
      </c>
      <c r="K20" s="44">
        <v>1</v>
      </c>
    </row>
    <row r="21" spans="1:12" s="35" customFormat="1" ht="14.5" x14ac:dyDescent="0.35">
      <c r="A21" s="44" t="s">
        <v>108</v>
      </c>
      <c r="B21" s="44" t="s">
        <v>109</v>
      </c>
      <c r="C21" s="44" t="s">
        <v>18</v>
      </c>
      <c r="D21" s="44"/>
      <c r="E21" s="44" t="s">
        <v>11</v>
      </c>
      <c r="F21" s="44"/>
      <c r="G21" s="46">
        <v>100000</v>
      </c>
      <c r="H21" s="46">
        <v>100000</v>
      </c>
      <c r="I21" s="47">
        <v>42213</v>
      </c>
      <c r="J21" s="48" t="s">
        <v>14</v>
      </c>
      <c r="K21" s="44">
        <v>1</v>
      </c>
    </row>
    <row r="22" spans="1:12" s="35" customFormat="1" ht="14.5" x14ac:dyDescent="0.35">
      <c r="A22" s="44" t="s">
        <v>110</v>
      </c>
      <c r="B22" s="44" t="s">
        <v>111</v>
      </c>
      <c r="C22" s="44" t="s">
        <v>18</v>
      </c>
      <c r="D22" s="44"/>
      <c r="E22" s="44" t="s">
        <v>11</v>
      </c>
      <c r="F22" s="44"/>
      <c r="G22" s="46">
        <v>35000</v>
      </c>
      <c r="H22" s="46">
        <v>8500</v>
      </c>
      <c r="I22" s="47">
        <v>42235</v>
      </c>
      <c r="J22" s="48" t="s">
        <v>14</v>
      </c>
      <c r="K22" s="44">
        <v>1</v>
      </c>
    </row>
    <row r="23" spans="1:12" s="35" customFormat="1" ht="14.5" x14ac:dyDescent="0.35">
      <c r="A23" s="44" t="s">
        <v>112</v>
      </c>
      <c r="B23" s="44" t="s">
        <v>113</v>
      </c>
      <c r="C23" s="44" t="s">
        <v>18</v>
      </c>
      <c r="D23" s="44"/>
      <c r="E23" s="44" t="s">
        <v>11</v>
      </c>
      <c r="F23" s="44"/>
      <c r="G23" s="46">
        <v>28000</v>
      </c>
      <c r="H23" s="46">
        <v>8100</v>
      </c>
      <c r="I23" s="47">
        <v>42264</v>
      </c>
      <c r="J23" s="48" t="s">
        <v>14</v>
      </c>
      <c r="K23" s="44">
        <v>1</v>
      </c>
    </row>
    <row r="24" spans="1:12" s="35" customFormat="1" ht="14.5" x14ac:dyDescent="0.35">
      <c r="A24" s="44" t="s">
        <v>114</v>
      </c>
      <c r="B24" s="44" t="s">
        <v>115</v>
      </c>
      <c r="C24" s="44" t="s">
        <v>18</v>
      </c>
      <c r="D24" s="44"/>
      <c r="E24" s="44" t="s">
        <v>11</v>
      </c>
      <c r="F24" s="44"/>
      <c r="G24" s="46">
        <v>25000</v>
      </c>
      <c r="H24" s="46">
        <v>7000</v>
      </c>
      <c r="I24" s="47">
        <v>42235</v>
      </c>
      <c r="J24" s="48" t="s">
        <v>14</v>
      </c>
      <c r="K24" s="44">
        <v>1</v>
      </c>
    </row>
    <row r="25" spans="1:12" s="35" customFormat="1" ht="14.5" x14ac:dyDescent="0.35">
      <c r="A25" s="44" t="s">
        <v>116</v>
      </c>
      <c r="B25" s="44" t="s">
        <v>117</v>
      </c>
      <c r="C25" s="44" t="s">
        <v>18</v>
      </c>
      <c r="D25" s="44"/>
      <c r="E25" s="44" t="s">
        <v>11</v>
      </c>
      <c r="F25" s="44"/>
      <c r="G25" s="46">
        <v>25000</v>
      </c>
      <c r="H25" s="46">
        <v>7000</v>
      </c>
      <c r="I25" s="47">
        <v>42235</v>
      </c>
      <c r="J25" s="48" t="s">
        <v>14</v>
      </c>
      <c r="K25" s="44">
        <v>1</v>
      </c>
    </row>
    <row r="26" spans="1:12" s="35" customFormat="1" ht="14.5" x14ac:dyDescent="0.35">
      <c r="A26" s="44" t="s">
        <v>118</v>
      </c>
      <c r="B26" s="44" t="s">
        <v>119</v>
      </c>
      <c r="C26" s="44" t="s">
        <v>18</v>
      </c>
      <c r="D26" s="44"/>
      <c r="E26" s="44" t="s">
        <v>11</v>
      </c>
      <c r="F26" s="44"/>
      <c r="G26" s="46">
        <v>6725</v>
      </c>
      <c r="H26" s="46">
        <v>6725</v>
      </c>
      <c r="I26" s="47">
        <v>42187</v>
      </c>
      <c r="J26" s="48" t="s">
        <v>14</v>
      </c>
      <c r="K26" s="44">
        <v>1</v>
      </c>
    </row>
    <row r="27" spans="1:12" s="35" customFormat="1" ht="14.5" x14ac:dyDescent="0.35">
      <c r="A27" s="44" t="s">
        <v>120</v>
      </c>
      <c r="B27" s="44" t="s">
        <v>121</v>
      </c>
      <c r="C27" s="44" t="s">
        <v>18</v>
      </c>
      <c r="D27" s="44"/>
      <c r="E27" s="44" t="s">
        <v>11</v>
      </c>
      <c r="F27" s="44"/>
      <c r="G27" s="46">
        <v>6888</v>
      </c>
      <c r="H27" s="46">
        <v>5434</v>
      </c>
      <c r="I27" s="47">
        <v>42264</v>
      </c>
      <c r="J27" s="48" t="s">
        <v>14</v>
      </c>
      <c r="K27" s="44">
        <v>1</v>
      </c>
    </row>
    <row r="28" spans="1:12" s="35" customFormat="1" ht="14.5" x14ac:dyDescent="0.35">
      <c r="A28" s="44" t="s">
        <v>122</v>
      </c>
      <c r="B28" s="44" t="s">
        <v>123</v>
      </c>
      <c r="C28" s="44" t="s">
        <v>18</v>
      </c>
      <c r="D28" s="44"/>
      <c r="E28" s="44" t="s">
        <v>11</v>
      </c>
      <c r="F28" s="44"/>
      <c r="G28" s="46">
        <v>5304.26</v>
      </c>
      <c r="H28" s="46">
        <v>3442.45</v>
      </c>
      <c r="I28" s="47">
        <v>42233</v>
      </c>
      <c r="J28" s="48" t="s">
        <v>14</v>
      </c>
      <c r="K28" s="44">
        <v>1</v>
      </c>
    </row>
    <row r="29" spans="1:12" s="35" customFormat="1" ht="14.5" x14ac:dyDescent="0.35">
      <c r="A29" s="44" t="s">
        <v>124</v>
      </c>
      <c r="B29" s="44" t="s">
        <v>125</v>
      </c>
      <c r="C29" s="44" t="s">
        <v>18</v>
      </c>
      <c r="D29" s="44"/>
      <c r="E29" s="44" t="s">
        <v>11</v>
      </c>
      <c r="F29" s="44"/>
      <c r="G29" s="46">
        <v>2391.91</v>
      </c>
      <c r="H29" s="46">
        <v>2391.91</v>
      </c>
      <c r="I29" s="47">
        <v>42193</v>
      </c>
      <c r="J29" s="48" t="s">
        <v>14</v>
      </c>
      <c r="K29" s="44">
        <v>1</v>
      </c>
    </row>
    <row r="30" spans="1:12" s="35" customFormat="1" ht="14.5" x14ac:dyDescent="0.35">
      <c r="A30" s="44" t="s">
        <v>126</v>
      </c>
      <c r="B30" s="44" t="s">
        <v>127</v>
      </c>
      <c r="C30" s="44" t="s">
        <v>57</v>
      </c>
      <c r="D30" s="44"/>
      <c r="E30" s="44" t="s">
        <v>11</v>
      </c>
      <c r="F30" s="44"/>
      <c r="G30" s="46">
        <v>1605.6</v>
      </c>
      <c r="H30" s="46">
        <v>1605.6</v>
      </c>
      <c r="I30" s="47">
        <v>42213</v>
      </c>
      <c r="J30" s="48" t="s">
        <v>14</v>
      </c>
      <c r="K30" s="49">
        <v>1</v>
      </c>
    </row>
    <row r="31" spans="1:12" s="35" customFormat="1" ht="14.5" x14ac:dyDescent="0.35">
      <c r="A31" s="44" t="s">
        <v>128</v>
      </c>
      <c r="B31" s="44" t="s">
        <v>129</v>
      </c>
      <c r="C31" s="44" t="s">
        <v>57</v>
      </c>
      <c r="D31" s="44"/>
      <c r="E31" s="44" t="s">
        <v>11</v>
      </c>
      <c r="F31" s="44"/>
      <c r="G31" s="46">
        <v>2038.78</v>
      </c>
      <c r="H31" s="46">
        <v>849.11</v>
      </c>
      <c r="I31" s="47">
        <v>42209</v>
      </c>
      <c r="J31" s="48" t="s">
        <v>14</v>
      </c>
      <c r="K31" s="49">
        <v>1</v>
      </c>
    </row>
    <row r="32" spans="1:12" s="35" customFormat="1" ht="14.5" x14ac:dyDescent="0.35">
      <c r="A32" s="44" t="s">
        <v>130</v>
      </c>
      <c r="B32" s="44" t="s">
        <v>131</v>
      </c>
      <c r="C32" s="44" t="s">
        <v>57</v>
      </c>
      <c r="D32" s="44"/>
      <c r="E32" s="44" t="s">
        <v>11</v>
      </c>
      <c r="F32" s="44"/>
      <c r="G32" s="46">
        <v>837.46</v>
      </c>
      <c r="H32" s="46">
        <v>837.46</v>
      </c>
      <c r="I32" s="47">
        <v>42213</v>
      </c>
      <c r="J32" s="48" t="s">
        <v>14</v>
      </c>
      <c r="K32" s="49">
        <v>1</v>
      </c>
    </row>
    <row r="33" spans="1:12" s="5" customFormat="1" ht="13.5" x14ac:dyDescent="0.3">
      <c r="A33" s="94"/>
      <c r="B33" s="95"/>
      <c r="C33" s="95"/>
      <c r="D33" s="95"/>
      <c r="E33" s="50" t="s">
        <v>48</v>
      </c>
      <c r="F33" s="51">
        <v>13</v>
      </c>
      <c r="G33" s="52">
        <f>SUM(G20:G32)</f>
        <v>304719.01</v>
      </c>
      <c r="H33" s="52">
        <f>SUM(H20:H32)</f>
        <v>171885.53</v>
      </c>
      <c r="I33" s="96"/>
      <c r="J33" s="95"/>
      <c r="K33" s="95"/>
    </row>
    <row r="34" spans="1:12" s="33" customFormat="1" ht="14.5" x14ac:dyDescent="0.35">
      <c r="A34" s="97"/>
      <c r="B34" s="98"/>
      <c r="C34" s="98"/>
      <c r="D34" s="98"/>
      <c r="E34" s="98"/>
      <c r="F34" s="98"/>
      <c r="G34" s="98"/>
      <c r="H34" s="98"/>
      <c r="I34" s="98"/>
      <c r="J34" s="98"/>
      <c r="K34" s="98"/>
    </row>
    <row r="35" spans="1:12" s="35" customFormat="1" ht="14.5" x14ac:dyDescent="0.35">
      <c r="A35" s="99"/>
      <c r="B35" s="100"/>
      <c r="C35" s="101" t="s">
        <v>31</v>
      </c>
      <c r="D35" s="98"/>
      <c r="E35" s="102"/>
      <c r="F35" s="103"/>
      <c r="G35" s="103"/>
      <c r="H35" s="103"/>
      <c r="I35" s="103"/>
      <c r="J35" s="103"/>
      <c r="K35" s="103"/>
      <c r="L35" s="34"/>
    </row>
    <row r="36" spans="1:12" s="35" customFormat="1" ht="14.5" x14ac:dyDescent="0.35">
      <c r="A36" s="44" t="s">
        <v>142</v>
      </c>
      <c r="B36" s="44" t="s">
        <v>143</v>
      </c>
      <c r="C36" s="44" t="s">
        <v>13</v>
      </c>
      <c r="D36" s="44" t="s">
        <v>28</v>
      </c>
      <c r="E36" s="44" t="s">
        <v>22</v>
      </c>
      <c r="F36" s="44"/>
      <c r="G36" s="46">
        <v>700</v>
      </c>
      <c r="H36" s="46">
        <v>350</v>
      </c>
      <c r="I36" s="47">
        <v>42276</v>
      </c>
      <c r="J36" s="48" t="s">
        <v>14</v>
      </c>
      <c r="K36" s="44">
        <v>1</v>
      </c>
    </row>
    <row r="37" spans="1:12" s="35" customFormat="1" ht="14.5" x14ac:dyDescent="0.35">
      <c r="A37" s="44" t="s">
        <v>132</v>
      </c>
      <c r="B37" s="44" t="s">
        <v>133</v>
      </c>
      <c r="C37" s="44" t="s">
        <v>13</v>
      </c>
      <c r="D37" s="44" t="s">
        <v>28</v>
      </c>
      <c r="E37" s="44" t="s">
        <v>11</v>
      </c>
      <c r="F37" s="44"/>
      <c r="G37" s="46">
        <v>60000</v>
      </c>
      <c r="H37" s="46">
        <v>5000</v>
      </c>
      <c r="I37" s="47">
        <v>42213</v>
      </c>
      <c r="J37" s="48" t="s">
        <v>14</v>
      </c>
      <c r="K37" s="49">
        <v>1</v>
      </c>
    </row>
    <row r="38" spans="1:12" s="35" customFormat="1" ht="14.5" x14ac:dyDescent="0.35">
      <c r="A38" s="44" t="s">
        <v>134</v>
      </c>
      <c r="B38" s="53" t="s">
        <v>135</v>
      </c>
      <c r="C38" s="44" t="s">
        <v>13</v>
      </c>
      <c r="D38" s="44" t="s">
        <v>28</v>
      </c>
      <c r="E38" s="44" t="s">
        <v>11</v>
      </c>
      <c r="F38" s="44"/>
      <c r="G38" s="46">
        <v>3836</v>
      </c>
      <c r="H38" s="46">
        <v>3624.22</v>
      </c>
      <c r="I38" s="47">
        <v>42265</v>
      </c>
      <c r="J38" s="48" t="s">
        <v>14</v>
      </c>
      <c r="K38" s="44">
        <v>1</v>
      </c>
    </row>
    <row r="39" spans="1:12" s="35" customFormat="1" ht="14.5" x14ac:dyDescent="0.35">
      <c r="A39" s="44" t="s">
        <v>136</v>
      </c>
      <c r="B39" s="44" t="s">
        <v>137</v>
      </c>
      <c r="C39" s="44" t="s">
        <v>13</v>
      </c>
      <c r="D39" s="44" t="s">
        <v>28</v>
      </c>
      <c r="E39" s="44" t="s">
        <v>11</v>
      </c>
      <c r="F39" s="44"/>
      <c r="G39" s="46">
        <v>3281.77</v>
      </c>
      <c r="H39" s="46">
        <v>2369.12</v>
      </c>
      <c r="I39" s="47">
        <v>42187</v>
      </c>
      <c r="J39" s="48" t="s">
        <v>14</v>
      </c>
      <c r="K39" s="49">
        <v>1</v>
      </c>
    </row>
    <row r="40" spans="1:12" s="35" customFormat="1" ht="14.5" x14ac:dyDescent="0.35">
      <c r="A40" s="44" t="s">
        <v>138</v>
      </c>
      <c r="B40" s="44" t="s">
        <v>139</v>
      </c>
      <c r="C40" s="44" t="s">
        <v>13</v>
      </c>
      <c r="D40" s="44" t="s">
        <v>28</v>
      </c>
      <c r="E40" s="44" t="s">
        <v>11</v>
      </c>
      <c r="F40" s="44"/>
      <c r="G40" s="46">
        <v>1100</v>
      </c>
      <c r="H40" s="46">
        <v>1100</v>
      </c>
      <c r="I40" s="47">
        <v>42265</v>
      </c>
      <c r="J40" s="48" t="s">
        <v>14</v>
      </c>
      <c r="K40" s="44">
        <v>1</v>
      </c>
    </row>
    <row r="41" spans="1:12" s="35" customFormat="1" ht="14.5" x14ac:dyDescent="0.35">
      <c r="A41" s="44" t="s">
        <v>140</v>
      </c>
      <c r="B41" s="44" t="s">
        <v>141</v>
      </c>
      <c r="C41" s="44" t="s">
        <v>13</v>
      </c>
      <c r="D41" s="44" t="s">
        <v>28</v>
      </c>
      <c r="E41" s="44" t="s">
        <v>11</v>
      </c>
      <c r="F41" s="44"/>
      <c r="G41" s="46">
        <v>300</v>
      </c>
      <c r="H41" s="46">
        <v>300</v>
      </c>
      <c r="I41" s="47">
        <v>42187</v>
      </c>
      <c r="J41" s="48" t="s">
        <v>14</v>
      </c>
      <c r="K41" s="44">
        <v>1</v>
      </c>
    </row>
    <row r="42" spans="1:12" ht="9.65" customHeight="1" x14ac:dyDescent="0.35">
      <c r="A42" s="45"/>
      <c r="B42" s="45"/>
      <c r="C42" s="45"/>
      <c r="D42" s="45"/>
      <c r="E42" s="45"/>
      <c r="F42" s="45"/>
      <c r="G42" s="45"/>
      <c r="H42" s="45"/>
      <c r="I42" s="45"/>
      <c r="J42" s="54"/>
      <c r="K42" s="45"/>
    </row>
    <row r="43" spans="1:12" s="5" customFormat="1" ht="13.5" x14ac:dyDescent="0.3">
      <c r="A43" s="55"/>
      <c r="B43" s="55"/>
      <c r="C43" s="55"/>
      <c r="D43" s="55"/>
      <c r="E43" s="56" t="s">
        <v>49</v>
      </c>
      <c r="F43" s="56">
        <v>6</v>
      </c>
      <c r="G43" s="57">
        <f>SUM(G36:G42)</f>
        <v>69217.77</v>
      </c>
      <c r="H43" s="57">
        <f>SUM(H36:H42)</f>
        <v>12743.34</v>
      </c>
      <c r="I43" s="58"/>
      <c r="J43" s="59"/>
      <c r="K43" s="55"/>
    </row>
    <row r="44" spans="1:12" s="35" customFormat="1" ht="14.5" x14ac:dyDescent="0.35">
      <c r="A44" s="60"/>
      <c r="B44" s="60"/>
      <c r="C44" s="60"/>
      <c r="D44" s="60"/>
      <c r="E44" s="61"/>
      <c r="F44" s="61"/>
      <c r="G44" s="62"/>
      <c r="H44" s="62"/>
      <c r="I44" s="63"/>
      <c r="J44" s="48"/>
      <c r="K44" s="60"/>
    </row>
    <row r="45" spans="1:12" s="35" customFormat="1" ht="14.5" x14ac:dyDescent="0.35">
      <c r="A45" s="44" t="s">
        <v>144</v>
      </c>
      <c r="B45" s="44" t="s">
        <v>145</v>
      </c>
      <c r="C45" s="44" t="s">
        <v>13</v>
      </c>
      <c r="D45" s="44" t="s">
        <v>20</v>
      </c>
      <c r="E45" s="44" t="s">
        <v>21</v>
      </c>
      <c r="F45" s="44"/>
      <c r="G45" s="46">
        <v>293.83999999999997</v>
      </c>
      <c r="H45" s="46">
        <v>293.83999999999997</v>
      </c>
      <c r="I45" s="47">
        <v>42213</v>
      </c>
      <c r="J45" s="48" t="s">
        <v>14</v>
      </c>
      <c r="K45" s="49">
        <v>1</v>
      </c>
    </row>
    <row r="46" spans="1:12" s="35" customFormat="1" ht="14.5" x14ac:dyDescent="0.35">
      <c r="A46" s="44" t="s">
        <v>146</v>
      </c>
      <c r="B46" s="44" t="s">
        <v>147</v>
      </c>
      <c r="C46" s="44" t="s">
        <v>13</v>
      </c>
      <c r="D46" s="44" t="s">
        <v>20</v>
      </c>
      <c r="E46" s="44" t="s">
        <v>21</v>
      </c>
      <c r="F46" s="44"/>
      <c r="G46" s="46">
        <v>216.5</v>
      </c>
      <c r="H46" s="46">
        <v>108.25</v>
      </c>
      <c r="I46" s="47">
        <v>42215</v>
      </c>
      <c r="J46" s="48" t="s">
        <v>14</v>
      </c>
      <c r="K46" s="49">
        <v>1</v>
      </c>
    </row>
    <row r="47" spans="1:12" s="35" customFormat="1" ht="14.5" x14ac:dyDescent="0.35">
      <c r="A47" s="44" t="s">
        <v>148</v>
      </c>
      <c r="B47" s="44" t="s">
        <v>149</v>
      </c>
      <c r="C47" s="64" t="s">
        <v>13</v>
      </c>
      <c r="D47" s="44" t="s">
        <v>20</v>
      </c>
      <c r="E47" s="44" t="s">
        <v>21</v>
      </c>
      <c r="F47" s="44"/>
      <c r="G47" s="46">
        <v>1439.24</v>
      </c>
      <c r="H47" s="46">
        <v>90</v>
      </c>
      <c r="I47" s="47">
        <v>42265</v>
      </c>
      <c r="J47" s="48" t="s">
        <v>14</v>
      </c>
      <c r="K47" s="44">
        <v>1</v>
      </c>
    </row>
    <row r="48" spans="1:12" s="35" customFormat="1" ht="14.5" x14ac:dyDescent="0.35">
      <c r="A48" s="44" t="s">
        <v>150</v>
      </c>
      <c r="B48" s="44" t="s">
        <v>151</v>
      </c>
      <c r="C48" s="44" t="s">
        <v>13</v>
      </c>
      <c r="D48" s="44" t="s">
        <v>20</v>
      </c>
      <c r="E48" s="44" t="s">
        <v>54</v>
      </c>
      <c r="F48" s="44"/>
      <c r="G48" s="46">
        <v>100000</v>
      </c>
      <c r="H48" s="46">
        <v>6000</v>
      </c>
      <c r="I48" s="47">
        <v>42264</v>
      </c>
      <c r="J48" s="48" t="s">
        <v>14</v>
      </c>
      <c r="K48" s="44">
        <v>1</v>
      </c>
    </row>
    <row r="49" spans="1:12" s="35" customFormat="1" ht="14.5" x14ac:dyDescent="0.35">
      <c r="A49" s="44" t="s">
        <v>152</v>
      </c>
      <c r="B49" s="44" t="s">
        <v>153</v>
      </c>
      <c r="C49" s="44" t="s">
        <v>13</v>
      </c>
      <c r="D49" s="44" t="s">
        <v>20</v>
      </c>
      <c r="E49" s="44" t="s">
        <v>11</v>
      </c>
      <c r="F49" s="44"/>
      <c r="G49" s="46">
        <v>3250</v>
      </c>
      <c r="H49" s="46">
        <v>3250</v>
      </c>
      <c r="I49" s="47">
        <v>42187</v>
      </c>
      <c r="J49" s="48" t="s">
        <v>14</v>
      </c>
      <c r="K49" s="44">
        <v>1</v>
      </c>
    </row>
    <row r="50" spans="1:12" s="35" customFormat="1" ht="14.5" x14ac:dyDescent="0.35">
      <c r="A50" s="44" t="s">
        <v>154</v>
      </c>
      <c r="B50" s="44" t="s">
        <v>155</v>
      </c>
      <c r="C50" s="44" t="s">
        <v>13</v>
      </c>
      <c r="D50" s="44" t="s">
        <v>20</v>
      </c>
      <c r="E50" s="44" t="s">
        <v>11</v>
      </c>
      <c r="F50" s="44"/>
      <c r="G50" s="46">
        <v>2631</v>
      </c>
      <c r="H50" s="46">
        <v>1316.23</v>
      </c>
      <c r="I50" s="47">
        <v>42233</v>
      </c>
      <c r="J50" s="48" t="s">
        <v>14</v>
      </c>
      <c r="K50" s="49">
        <v>1</v>
      </c>
    </row>
    <row r="51" spans="1:12" s="5" customFormat="1" ht="13.5" x14ac:dyDescent="0.3">
      <c r="A51" s="55"/>
      <c r="B51" s="55"/>
      <c r="C51" s="55"/>
      <c r="D51" s="55"/>
      <c r="E51" s="56" t="s">
        <v>49</v>
      </c>
      <c r="F51" s="56">
        <v>6</v>
      </c>
      <c r="G51" s="57">
        <f>SUM(G45:G50)</f>
        <v>107830.58</v>
      </c>
      <c r="H51" s="57">
        <f>SUM(H45:H50)</f>
        <v>11058.32</v>
      </c>
      <c r="I51" s="58"/>
      <c r="J51" s="59"/>
      <c r="K51" s="55"/>
    </row>
    <row r="52" spans="1:12" s="5" customFormat="1" ht="13.5" x14ac:dyDescent="0.3">
      <c r="A52" s="94"/>
      <c r="B52" s="95"/>
      <c r="C52" s="95"/>
      <c r="D52" s="95"/>
      <c r="E52" s="50" t="s">
        <v>48</v>
      </c>
      <c r="F52" s="51">
        <f>SUM(F43:F51)</f>
        <v>12</v>
      </c>
      <c r="G52" s="52">
        <f>SUM(G51,G43)</f>
        <v>177048.35</v>
      </c>
      <c r="H52" s="52">
        <f>SUM(H51,H43)</f>
        <v>23801.66</v>
      </c>
      <c r="I52" s="96"/>
      <c r="J52" s="95"/>
      <c r="K52" s="95"/>
    </row>
    <row r="53" spans="1:12" s="33" customFormat="1" ht="14.5" x14ac:dyDescent="0.35">
      <c r="A53" s="97"/>
      <c r="B53" s="98"/>
      <c r="C53" s="98"/>
      <c r="D53" s="98"/>
      <c r="E53" s="98"/>
      <c r="F53" s="98"/>
      <c r="G53" s="98"/>
      <c r="H53" s="98"/>
      <c r="I53" s="98"/>
      <c r="J53" s="98"/>
      <c r="K53" s="98"/>
    </row>
    <row r="54" spans="1:12" s="35" customFormat="1" ht="14.5" x14ac:dyDescent="0.35">
      <c r="A54" s="99"/>
      <c r="B54" s="100"/>
      <c r="C54" s="101" t="s">
        <v>156</v>
      </c>
      <c r="D54" s="98"/>
      <c r="E54" s="102"/>
      <c r="F54" s="103"/>
      <c r="G54" s="103"/>
      <c r="H54" s="103"/>
      <c r="I54" s="103"/>
      <c r="J54" s="103"/>
      <c r="K54" s="103"/>
      <c r="L54" s="34"/>
    </row>
    <row r="55" spans="1:12" s="35" customFormat="1" ht="14.5" x14ac:dyDescent="0.35">
      <c r="A55" s="44"/>
      <c r="B55" s="44"/>
      <c r="C55" s="64"/>
      <c r="D55" s="44"/>
      <c r="E55" s="44"/>
      <c r="F55" s="44"/>
      <c r="G55" s="46"/>
      <c r="H55" s="46"/>
      <c r="I55" s="47"/>
      <c r="J55" s="48"/>
      <c r="K55" s="49"/>
    </row>
    <row r="56" spans="1:12" s="35" customFormat="1" ht="14.5" x14ac:dyDescent="0.35">
      <c r="A56" s="65" t="s">
        <v>157</v>
      </c>
      <c r="B56" s="44" t="s">
        <v>158</v>
      </c>
      <c r="C56" s="44" t="s">
        <v>10</v>
      </c>
      <c r="D56" s="44" t="s">
        <v>17</v>
      </c>
      <c r="E56" s="44" t="s">
        <v>16</v>
      </c>
      <c r="F56" s="44"/>
      <c r="G56" s="46">
        <v>125000</v>
      </c>
      <c r="H56" s="66">
        <v>125000</v>
      </c>
      <c r="I56" s="47">
        <v>42265</v>
      </c>
      <c r="J56" s="48" t="s">
        <v>12</v>
      </c>
      <c r="K56" s="49">
        <v>1</v>
      </c>
    </row>
    <row r="57" spans="1:12" s="35" customFormat="1" ht="14.5" x14ac:dyDescent="0.35">
      <c r="A57" s="44" t="s">
        <v>159</v>
      </c>
      <c r="B57" s="44" t="s">
        <v>160</v>
      </c>
      <c r="C57" s="64" t="s">
        <v>10</v>
      </c>
      <c r="D57" s="44" t="s">
        <v>17</v>
      </c>
      <c r="E57" s="44" t="s">
        <v>16</v>
      </c>
      <c r="F57" s="44"/>
      <c r="G57" s="46">
        <v>6441.35</v>
      </c>
      <c r="H57" s="46">
        <v>6441.35</v>
      </c>
      <c r="I57" s="47">
        <v>42215</v>
      </c>
      <c r="J57" s="48" t="s">
        <v>12</v>
      </c>
      <c r="K57" s="49">
        <v>1</v>
      </c>
    </row>
    <row r="58" spans="1:12" s="35" customFormat="1" ht="14.5" x14ac:dyDescent="0.35">
      <c r="A58" s="44" t="s">
        <v>161</v>
      </c>
      <c r="B58" s="44" t="s">
        <v>162</v>
      </c>
      <c r="C58" s="44" t="s">
        <v>10</v>
      </c>
      <c r="D58" s="44" t="s">
        <v>17</v>
      </c>
      <c r="E58" s="44" t="s">
        <v>16</v>
      </c>
      <c r="F58" s="44"/>
      <c r="G58" s="46">
        <v>805</v>
      </c>
      <c r="H58" s="46">
        <v>754.95</v>
      </c>
      <c r="I58" s="47">
        <v>42229</v>
      </c>
      <c r="J58" s="48" t="s">
        <v>12</v>
      </c>
      <c r="K58" s="44">
        <v>1</v>
      </c>
    </row>
    <row r="59" spans="1:12" s="35" customFormat="1" ht="14.5" x14ac:dyDescent="0.35">
      <c r="A59" s="44" t="s">
        <v>163</v>
      </c>
      <c r="B59" s="44" t="s">
        <v>164</v>
      </c>
      <c r="C59" s="44" t="s">
        <v>10</v>
      </c>
      <c r="D59" s="44" t="s">
        <v>17</v>
      </c>
      <c r="E59" s="44" t="s">
        <v>16</v>
      </c>
      <c r="F59" s="44"/>
      <c r="G59" s="46">
        <v>1357.84</v>
      </c>
      <c r="H59" s="46">
        <v>710.52</v>
      </c>
      <c r="I59" s="47">
        <v>42233</v>
      </c>
      <c r="J59" s="48" t="s">
        <v>12</v>
      </c>
      <c r="K59" s="44">
        <v>1</v>
      </c>
    </row>
    <row r="60" spans="1:12" s="35" customFormat="1" ht="14.5" x14ac:dyDescent="0.35">
      <c r="A60" s="44" t="s">
        <v>177</v>
      </c>
      <c r="B60" s="44" t="s">
        <v>178</v>
      </c>
      <c r="C60" s="44" t="s">
        <v>10</v>
      </c>
      <c r="D60" s="44" t="s">
        <v>17</v>
      </c>
      <c r="E60" s="45" t="s">
        <v>16</v>
      </c>
      <c r="F60" s="44"/>
      <c r="G60" s="46">
        <v>771.03</v>
      </c>
      <c r="H60" s="46">
        <v>616.82000000000005</v>
      </c>
      <c r="I60" s="47">
        <v>42272</v>
      </c>
      <c r="J60" s="48" t="s">
        <v>12</v>
      </c>
      <c r="K60" s="49">
        <v>1</v>
      </c>
    </row>
    <row r="61" spans="1:12" s="35" customFormat="1" ht="14.5" x14ac:dyDescent="0.35">
      <c r="A61" s="44" t="s">
        <v>165</v>
      </c>
      <c r="B61" s="44" t="s">
        <v>166</v>
      </c>
      <c r="C61" s="44" t="s">
        <v>10</v>
      </c>
      <c r="D61" s="44" t="s">
        <v>17</v>
      </c>
      <c r="E61" s="44" t="s">
        <v>16</v>
      </c>
      <c r="F61" s="44"/>
      <c r="G61" s="46">
        <v>702.5</v>
      </c>
      <c r="H61" s="46">
        <v>584.69000000000005</v>
      </c>
      <c r="I61" s="47">
        <v>42272</v>
      </c>
      <c r="J61" s="48" t="s">
        <v>14</v>
      </c>
      <c r="K61" s="44">
        <v>1</v>
      </c>
    </row>
    <row r="62" spans="1:12" s="35" customFormat="1" ht="14.5" x14ac:dyDescent="0.35">
      <c r="A62" s="44" t="s">
        <v>167</v>
      </c>
      <c r="B62" s="44" t="s">
        <v>168</v>
      </c>
      <c r="C62" s="44" t="s">
        <v>10</v>
      </c>
      <c r="D62" s="44" t="s">
        <v>17</v>
      </c>
      <c r="E62" s="44" t="s">
        <v>16</v>
      </c>
      <c r="F62" s="44"/>
      <c r="G62" s="46">
        <v>162</v>
      </c>
      <c r="H62" s="46">
        <v>162.41</v>
      </c>
      <c r="I62" s="47">
        <v>42192</v>
      </c>
      <c r="J62" s="48" t="s">
        <v>12</v>
      </c>
      <c r="K62" s="44">
        <v>1</v>
      </c>
    </row>
    <row r="63" spans="1:12" s="35" customFormat="1" ht="14.5" x14ac:dyDescent="0.35">
      <c r="A63" s="44" t="s">
        <v>169</v>
      </c>
      <c r="B63" s="44" t="s">
        <v>170</v>
      </c>
      <c r="C63" s="44" t="s">
        <v>10</v>
      </c>
      <c r="D63" s="44" t="s">
        <v>17</v>
      </c>
      <c r="E63" s="44" t="s">
        <v>27</v>
      </c>
      <c r="F63" s="44"/>
      <c r="G63" s="46">
        <v>1194.3900000000001</v>
      </c>
      <c r="H63" s="46">
        <v>1194.3900000000001</v>
      </c>
      <c r="I63" s="47">
        <v>42247</v>
      </c>
      <c r="J63" s="48" t="s">
        <v>12</v>
      </c>
      <c r="K63" s="44">
        <v>1</v>
      </c>
    </row>
    <row r="64" spans="1:12" s="35" customFormat="1" ht="14.5" x14ac:dyDescent="0.35">
      <c r="A64" s="44" t="s">
        <v>171</v>
      </c>
      <c r="B64" s="44" t="s">
        <v>172</v>
      </c>
      <c r="C64" s="44" t="s">
        <v>10</v>
      </c>
      <c r="D64" s="44" t="s">
        <v>17</v>
      </c>
      <c r="E64" s="44" t="s">
        <v>27</v>
      </c>
      <c r="F64" s="44"/>
      <c r="G64" s="46">
        <v>720.88</v>
      </c>
      <c r="H64" s="46">
        <v>720.88</v>
      </c>
      <c r="I64" s="47">
        <v>42233</v>
      </c>
      <c r="J64" s="48" t="s">
        <v>12</v>
      </c>
      <c r="K64" s="44">
        <v>1</v>
      </c>
    </row>
    <row r="65" spans="1:11" s="35" customFormat="1" ht="14.5" x14ac:dyDescent="0.35">
      <c r="A65" s="44" t="s">
        <v>173</v>
      </c>
      <c r="B65" s="44" t="s">
        <v>174</v>
      </c>
      <c r="C65" s="44" t="s">
        <v>10</v>
      </c>
      <c r="D65" s="44" t="s">
        <v>17</v>
      </c>
      <c r="E65" s="44" t="s">
        <v>27</v>
      </c>
      <c r="F65" s="44"/>
      <c r="G65" s="46">
        <v>778.49</v>
      </c>
      <c r="H65" s="46">
        <v>354.48</v>
      </c>
      <c r="I65" s="47">
        <v>42209</v>
      </c>
      <c r="J65" s="48" t="s">
        <v>12</v>
      </c>
      <c r="K65" s="44">
        <v>1</v>
      </c>
    </row>
    <row r="66" spans="1:11" s="35" customFormat="1" ht="14.5" x14ac:dyDescent="0.35">
      <c r="A66" s="44" t="s">
        <v>175</v>
      </c>
      <c r="B66" s="44" t="s">
        <v>176</v>
      </c>
      <c r="C66" s="44" t="s">
        <v>10</v>
      </c>
      <c r="D66" s="44" t="s">
        <v>17</v>
      </c>
      <c r="E66" s="44" t="s">
        <v>27</v>
      </c>
      <c r="F66" s="44"/>
      <c r="G66" s="46">
        <v>230.76</v>
      </c>
      <c r="H66" s="46">
        <v>193.2</v>
      </c>
      <c r="I66" s="47">
        <v>42213</v>
      </c>
      <c r="J66" s="48" t="s">
        <v>12</v>
      </c>
      <c r="K66" s="49">
        <v>1</v>
      </c>
    </row>
    <row r="67" spans="1:11" s="35" customFormat="1" ht="14.5" x14ac:dyDescent="0.35">
      <c r="A67" s="44" t="s">
        <v>181</v>
      </c>
      <c r="B67" s="44" t="s">
        <v>182</v>
      </c>
      <c r="C67" s="64" t="s">
        <v>10</v>
      </c>
      <c r="D67" s="44" t="s">
        <v>17</v>
      </c>
      <c r="E67" s="44" t="s">
        <v>51</v>
      </c>
      <c r="F67" s="44"/>
      <c r="G67" s="46">
        <v>2173</v>
      </c>
      <c r="H67" s="46">
        <v>1500</v>
      </c>
      <c r="I67" s="47">
        <v>42213</v>
      </c>
      <c r="J67" s="48" t="s">
        <v>12</v>
      </c>
      <c r="K67" s="44">
        <v>1</v>
      </c>
    </row>
    <row r="68" spans="1:11" s="35" customFormat="1" ht="14.5" x14ac:dyDescent="0.35">
      <c r="A68" s="44" t="s">
        <v>183</v>
      </c>
      <c r="B68" s="44" t="s">
        <v>184</v>
      </c>
      <c r="C68" s="44" t="s">
        <v>10</v>
      </c>
      <c r="D68" s="45" t="s">
        <v>17</v>
      </c>
      <c r="E68" s="44" t="s">
        <v>51</v>
      </c>
      <c r="F68" s="44"/>
      <c r="G68" s="46">
        <v>10000</v>
      </c>
      <c r="H68" s="46">
        <v>1500</v>
      </c>
      <c r="I68" s="47">
        <v>42256</v>
      </c>
      <c r="J68" s="48" t="s">
        <v>12</v>
      </c>
      <c r="K68" s="44">
        <v>1</v>
      </c>
    </row>
    <row r="69" spans="1:11" s="35" customFormat="1" ht="14.5" x14ac:dyDescent="0.35">
      <c r="A69" s="44" t="s">
        <v>185</v>
      </c>
      <c r="B69" s="44" t="s">
        <v>186</v>
      </c>
      <c r="C69" s="64" t="s">
        <v>10</v>
      </c>
      <c r="D69" s="44" t="s">
        <v>17</v>
      </c>
      <c r="E69" s="44" t="s">
        <v>187</v>
      </c>
      <c r="F69" s="44"/>
      <c r="G69" s="46">
        <v>25000</v>
      </c>
      <c r="H69" s="46">
        <v>4250</v>
      </c>
      <c r="I69" s="47">
        <v>42213</v>
      </c>
      <c r="J69" s="48" t="s">
        <v>12</v>
      </c>
      <c r="K69" s="44">
        <v>1</v>
      </c>
    </row>
    <row r="70" spans="1:11" s="35" customFormat="1" ht="14.5" x14ac:dyDescent="0.35">
      <c r="A70" s="44" t="s">
        <v>188</v>
      </c>
      <c r="B70" s="44" t="s">
        <v>189</v>
      </c>
      <c r="C70" s="44" t="s">
        <v>10</v>
      </c>
      <c r="D70" s="44" t="s">
        <v>17</v>
      </c>
      <c r="E70" s="44" t="s">
        <v>42</v>
      </c>
      <c r="F70" s="44"/>
      <c r="G70" s="46">
        <v>725</v>
      </c>
      <c r="H70" s="46">
        <v>725</v>
      </c>
      <c r="I70" s="47">
        <v>42213</v>
      </c>
      <c r="J70" s="48" t="s">
        <v>12</v>
      </c>
      <c r="K70" s="49">
        <v>1</v>
      </c>
    </row>
    <row r="71" spans="1:11" s="35" customFormat="1" ht="14.5" x14ac:dyDescent="0.35">
      <c r="A71" s="44" t="s">
        <v>190</v>
      </c>
      <c r="B71" s="44" t="s">
        <v>191</v>
      </c>
      <c r="C71" s="44" t="s">
        <v>10</v>
      </c>
      <c r="D71" s="44" t="s">
        <v>17</v>
      </c>
      <c r="E71" s="44" t="s">
        <v>42</v>
      </c>
      <c r="F71" s="44"/>
      <c r="G71" s="46">
        <v>596</v>
      </c>
      <c r="H71" s="46">
        <v>596.19000000000005</v>
      </c>
      <c r="I71" s="47">
        <v>42213</v>
      </c>
      <c r="J71" s="48" t="s">
        <v>12</v>
      </c>
      <c r="K71" s="44">
        <v>1</v>
      </c>
    </row>
    <row r="72" spans="1:11" s="35" customFormat="1" ht="14.5" x14ac:dyDescent="0.35">
      <c r="A72" s="44" t="s">
        <v>192</v>
      </c>
      <c r="B72" s="44" t="s">
        <v>193</v>
      </c>
      <c r="C72" s="44" t="s">
        <v>10</v>
      </c>
      <c r="D72" s="44" t="s">
        <v>17</v>
      </c>
      <c r="E72" s="44" t="s">
        <v>42</v>
      </c>
      <c r="F72" s="44"/>
      <c r="G72" s="46">
        <v>543.69000000000005</v>
      </c>
      <c r="H72" s="46">
        <v>250</v>
      </c>
      <c r="I72" s="47">
        <v>42199</v>
      </c>
      <c r="J72" s="48" t="s">
        <v>12</v>
      </c>
      <c r="K72" s="44">
        <v>1</v>
      </c>
    </row>
    <row r="73" spans="1:11" s="35" customFormat="1" ht="14.5" x14ac:dyDescent="0.35">
      <c r="A73" s="44" t="s">
        <v>194</v>
      </c>
      <c r="B73" s="44" t="s">
        <v>195</v>
      </c>
      <c r="C73" s="64" t="s">
        <v>10</v>
      </c>
      <c r="D73" s="44" t="s">
        <v>17</v>
      </c>
      <c r="E73" s="44" t="s">
        <v>42</v>
      </c>
      <c r="F73" s="44"/>
      <c r="G73" s="46">
        <v>89</v>
      </c>
      <c r="H73" s="46">
        <v>89</v>
      </c>
      <c r="I73" s="47">
        <v>42256</v>
      </c>
      <c r="J73" s="48" t="s">
        <v>12</v>
      </c>
      <c r="K73" s="49">
        <v>1</v>
      </c>
    </row>
    <row r="74" spans="1:11" s="35" customFormat="1" ht="14.5" x14ac:dyDescent="0.35">
      <c r="A74" s="44" t="s">
        <v>196</v>
      </c>
      <c r="B74" s="44" t="s">
        <v>197</v>
      </c>
      <c r="C74" s="44" t="s">
        <v>10</v>
      </c>
      <c r="D74" s="44" t="s">
        <v>17</v>
      </c>
      <c r="E74" s="44" t="s">
        <v>50</v>
      </c>
      <c r="F74" s="44"/>
      <c r="G74" s="46">
        <v>591</v>
      </c>
      <c r="H74" s="46">
        <v>590.95000000000005</v>
      </c>
      <c r="I74" s="47">
        <v>42205</v>
      </c>
      <c r="J74" s="48" t="s">
        <v>12</v>
      </c>
      <c r="K74" s="44">
        <v>1</v>
      </c>
    </row>
    <row r="75" spans="1:11" s="35" customFormat="1" ht="14.5" x14ac:dyDescent="0.35">
      <c r="A75" s="44" t="s">
        <v>198</v>
      </c>
      <c r="B75" s="44" t="s">
        <v>199</v>
      </c>
      <c r="C75" s="44" t="s">
        <v>10</v>
      </c>
      <c r="D75" s="44" t="s">
        <v>17</v>
      </c>
      <c r="E75" s="44" t="s">
        <v>50</v>
      </c>
      <c r="F75" s="44"/>
      <c r="G75" s="46">
        <v>432.66</v>
      </c>
      <c r="H75" s="46">
        <v>432.66</v>
      </c>
      <c r="I75" s="47">
        <v>42247</v>
      </c>
      <c r="J75" s="48" t="s">
        <v>12</v>
      </c>
      <c r="K75" s="44">
        <v>1</v>
      </c>
    </row>
    <row r="76" spans="1:11" s="35" customFormat="1" ht="14.5" x14ac:dyDescent="0.35">
      <c r="A76" s="44" t="s">
        <v>200</v>
      </c>
      <c r="B76" s="44" t="s">
        <v>201</v>
      </c>
      <c r="C76" s="44" t="s">
        <v>10</v>
      </c>
      <c r="D76" s="44" t="s">
        <v>17</v>
      </c>
      <c r="E76" s="44" t="s">
        <v>50</v>
      </c>
      <c r="F76" s="44"/>
      <c r="G76" s="46">
        <v>789.55</v>
      </c>
      <c r="H76" s="46">
        <v>350</v>
      </c>
      <c r="I76" s="47">
        <v>42213</v>
      </c>
      <c r="J76" s="48" t="s">
        <v>12</v>
      </c>
      <c r="K76" s="44">
        <v>1</v>
      </c>
    </row>
    <row r="77" spans="1:11" s="5" customFormat="1" ht="13.5" x14ac:dyDescent="0.3">
      <c r="A77" s="55"/>
      <c r="B77" s="55"/>
      <c r="C77" s="55"/>
      <c r="D77" s="55"/>
      <c r="E77" s="56" t="s">
        <v>49</v>
      </c>
      <c r="F77" s="56">
        <v>21</v>
      </c>
      <c r="G77" s="57">
        <f>SUM(G56:G76)</f>
        <v>179104.14</v>
      </c>
      <c r="H77" s="57">
        <f>SUM(H56:H76)</f>
        <v>147017.49000000008</v>
      </c>
      <c r="I77" s="58"/>
      <c r="J77" s="59"/>
      <c r="K77" s="55"/>
    </row>
    <row r="78" spans="1:11" s="35" customFormat="1" ht="14.5" x14ac:dyDescent="0.35">
      <c r="A78" s="60"/>
      <c r="B78" s="60"/>
      <c r="C78" s="60"/>
      <c r="D78" s="60"/>
      <c r="E78" s="61"/>
      <c r="F78" s="61"/>
      <c r="G78" s="62"/>
      <c r="H78" s="62"/>
      <c r="I78" s="63"/>
      <c r="J78" s="48"/>
      <c r="K78" s="60"/>
    </row>
    <row r="79" spans="1:11" ht="14.5" x14ac:dyDescent="0.35">
      <c r="A79" s="45" t="s">
        <v>202</v>
      </c>
      <c r="B79" s="45" t="s">
        <v>203</v>
      </c>
      <c r="C79" s="45" t="s">
        <v>10</v>
      </c>
      <c r="D79" s="45" t="s">
        <v>15</v>
      </c>
      <c r="E79" s="45" t="s">
        <v>24</v>
      </c>
      <c r="F79" s="45"/>
      <c r="G79" s="67">
        <v>100000</v>
      </c>
      <c r="H79" s="67">
        <v>18846</v>
      </c>
      <c r="I79" s="68">
        <v>42272</v>
      </c>
      <c r="J79" s="54" t="s">
        <v>12</v>
      </c>
      <c r="K79" s="45">
        <v>1</v>
      </c>
    </row>
    <row r="80" spans="1:11" ht="14.5" x14ac:dyDescent="0.35">
      <c r="A80" s="45" t="s">
        <v>204</v>
      </c>
      <c r="B80" s="45" t="s">
        <v>205</v>
      </c>
      <c r="C80" s="45" t="s">
        <v>10</v>
      </c>
      <c r="D80" s="45" t="s">
        <v>15</v>
      </c>
      <c r="E80" s="45" t="s">
        <v>27</v>
      </c>
      <c r="F80" s="45"/>
      <c r="G80" s="67">
        <v>352.13</v>
      </c>
      <c r="H80" s="67">
        <v>346.51</v>
      </c>
      <c r="I80" s="68">
        <v>42213</v>
      </c>
      <c r="J80" s="54" t="s">
        <v>12</v>
      </c>
      <c r="K80" s="69">
        <v>1</v>
      </c>
    </row>
    <row r="81" spans="1:11" ht="14.5" x14ac:dyDescent="0.35">
      <c r="A81" s="45" t="s">
        <v>206</v>
      </c>
      <c r="B81" s="45" t="s">
        <v>207</v>
      </c>
      <c r="C81" s="45" t="s">
        <v>10</v>
      </c>
      <c r="D81" s="45" t="s">
        <v>15</v>
      </c>
      <c r="E81" s="45" t="s">
        <v>27</v>
      </c>
      <c r="F81" s="45"/>
      <c r="G81" s="67">
        <v>346.51</v>
      </c>
      <c r="H81" s="67">
        <v>277.2</v>
      </c>
      <c r="I81" s="68">
        <v>42261</v>
      </c>
      <c r="J81" s="54" t="s">
        <v>12</v>
      </c>
      <c r="K81" s="45">
        <v>1</v>
      </c>
    </row>
    <row r="82" spans="1:11" ht="14.5" x14ac:dyDescent="0.35">
      <c r="A82" s="45" t="s">
        <v>208</v>
      </c>
      <c r="B82" s="70" t="s">
        <v>209</v>
      </c>
      <c r="C82" s="71" t="s">
        <v>10</v>
      </c>
      <c r="D82" s="45" t="s">
        <v>15</v>
      </c>
      <c r="E82" s="45" t="s">
        <v>25</v>
      </c>
      <c r="F82" s="45"/>
      <c r="G82" s="67">
        <v>24375</v>
      </c>
      <c r="H82" s="67">
        <v>17887.52</v>
      </c>
      <c r="I82" s="68">
        <v>42195</v>
      </c>
      <c r="J82" s="54" t="s">
        <v>12</v>
      </c>
      <c r="K82" s="45">
        <v>1</v>
      </c>
    </row>
    <row r="83" spans="1:11" ht="14.5" x14ac:dyDescent="0.35">
      <c r="A83" s="45" t="s">
        <v>210</v>
      </c>
      <c r="B83" s="70" t="s">
        <v>211</v>
      </c>
      <c r="C83" s="71" t="s">
        <v>10</v>
      </c>
      <c r="D83" s="45" t="s">
        <v>15</v>
      </c>
      <c r="E83" s="45" t="s">
        <v>25</v>
      </c>
      <c r="F83" s="45"/>
      <c r="G83" s="67">
        <v>10271.36</v>
      </c>
      <c r="H83" s="67">
        <v>10271.36</v>
      </c>
      <c r="I83" s="68">
        <v>42187</v>
      </c>
      <c r="J83" s="54" t="s">
        <v>12</v>
      </c>
      <c r="K83" s="69">
        <v>1</v>
      </c>
    </row>
    <row r="84" spans="1:11" ht="14.5" x14ac:dyDescent="0.35">
      <c r="A84" s="72" t="s">
        <v>212</v>
      </c>
      <c r="B84" s="70" t="s">
        <v>213</v>
      </c>
      <c r="C84" s="71" t="s">
        <v>10</v>
      </c>
      <c r="D84" s="45" t="s">
        <v>15</v>
      </c>
      <c r="E84" s="45" t="s">
        <v>25</v>
      </c>
      <c r="F84" s="45"/>
      <c r="G84" s="67">
        <v>11025</v>
      </c>
      <c r="H84" s="67">
        <v>8768.2099999999991</v>
      </c>
      <c r="I84" s="68">
        <v>42229</v>
      </c>
      <c r="J84" s="54" t="s">
        <v>12</v>
      </c>
      <c r="K84" s="45">
        <v>1</v>
      </c>
    </row>
    <row r="85" spans="1:11" ht="14.5" x14ac:dyDescent="0.35">
      <c r="A85" s="45" t="s">
        <v>214</v>
      </c>
      <c r="B85" s="70" t="s">
        <v>215</v>
      </c>
      <c r="C85" s="71" t="s">
        <v>10</v>
      </c>
      <c r="D85" s="45" t="s">
        <v>15</v>
      </c>
      <c r="E85" s="45" t="s">
        <v>25</v>
      </c>
      <c r="F85" s="45"/>
      <c r="G85" s="67">
        <v>3200</v>
      </c>
      <c r="H85" s="67">
        <v>3200</v>
      </c>
      <c r="I85" s="68">
        <v>42264</v>
      </c>
      <c r="J85" s="54" t="s">
        <v>12</v>
      </c>
      <c r="K85" s="45">
        <v>1</v>
      </c>
    </row>
    <row r="86" spans="1:11" s="35" customFormat="1" ht="14.5" x14ac:dyDescent="0.35">
      <c r="A86" s="44" t="s">
        <v>179</v>
      </c>
      <c r="B86" s="44" t="s">
        <v>180</v>
      </c>
      <c r="C86" s="44" t="s">
        <v>10</v>
      </c>
      <c r="D86" s="44" t="s">
        <v>17</v>
      </c>
      <c r="E86" s="44" t="s">
        <v>25</v>
      </c>
      <c r="F86" s="44"/>
      <c r="G86" s="46">
        <v>900</v>
      </c>
      <c r="H86" s="46">
        <v>800</v>
      </c>
      <c r="I86" s="47">
        <v>42269</v>
      </c>
      <c r="J86" s="48" t="s">
        <v>12</v>
      </c>
      <c r="K86" s="49">
        <v>1</v>
      </c>
    </row>
    <row r="87" spans="1:11" ht="14.5" x14ac:dyDescent="0.35">
      <c r="A87" s="45" t="s">
        <v>216</v>
      </c>
      <c r="B87" s="70" t="s">
        <v>217</v>
      </c>
      <c r="C87" s="71" t="s">
        <v>10</v>
      </c>
      <c r="D87" s="45" t="s">
        <v>15</v>
      </c>
      <c r="E87" s="45" t="s">
        <v>218</v>
      </c>
      <c r="F87" s="45"/>
      <c r="G87" s="67">
        <v>7232.79</v>
      </c>
      <c r="H87" s="67">
        <v>3200</v>
      </c>
      <c r="I87" s="68">
        <v>42272</v>
      </c>
      <c r="J87" s="54" t="s">
        <v>12</v>
      </c>
      <c r="K87" s="45">
        <v>1</v>
      </c>
    </row>
    <row r="88" spans="1:11" ht="14.5" x14ac:dyDescent="0.35">
      <c r="A88" s="45" t="s">
        <v>219</v>
      </c>
      <c r="B88" s="45" t="s">
        <v>220</v>
      </c>
      <c r="C88" s="71" t="s">
        <v>10</v>
      </c>
      <c r="D88" s="45" t="s">
        <v>15</v>
      </c>
      <c r="E88" s="45" t="s">
        <v>218</v>
      </c>
      <c r="F88" s="45"/>
      <c r="G88" s="67">
        <v>178</v>
      </c>
      <c r="H88" s="67">
        <v>178.2</v>
      </c>
      <c r="I88" s="68">
        <v>42191</v>
      </c>
      <c r="J88" s="54" t="s">
        <v>12</v>
      </c>
      <c r="K88" s="45">
        <v>1</v>
      </c>
    </row>
    <row r="89" spans="1:11" ht="14.5" x14ac:dyDescent="0.35">
      <c r="A89" s="45" t="s">
        <v>221</v>
      </c>
      <c r="B89" s="45" t="s">
        <v>222</v>
      </c>
      <c r="C89" s="71" t="s">
        <v>10</v>
      </c>
      <c r="D89" s="45" t="s">
        <v>15</v>
      </c>
      <c r="E89" s="45" t="s">
        <v>218</v>
      </c>
      <c r="F89" s="45"/>
      <c r="G89" s="67">
        <v>484</v>
      </c>
      <c r="H89" s="67">
        <v>75.650000000000006</v>
      </c>
      <c r="I89" s="68">
        <v>42256</v>
      </c>
      <c r="J89" s="54" t="s">
        <v>12</v>
      </c>
      <c r="K89" s="69">
        <v>1</v>
      </c>
    </row>
    <row r="90" spans="1:11" ht="14.5" x14ac:dyDescent="0.35">
      <c r="A90" s="45" t="s">
        <v>223</v>
      </c>
      <c r="B90" s="45" t="s">
        <v>224</v>
      </c>
      <c r="C90" s="71" t="s">
        <v>10</v>
      </c>
      <c r="D90" s="45" t="s">
        <v>15</v>
      </c>
      <c r="E90" s="45" t="s">
        <v>26</v>
      </c>
      <c r="F90" s="45"/>
      <c r="G90" s="67">
        <v>20951.740000000002</v>
      </c>
      <c r="H90" s="67">
        <v>9000</v>
      </c>
      <c r="I90" s="68">
        <v>42213</v>
      </c>
      <c r="J90" s="54" t="s">
        <v>12</v>
      </c>
      <c r="K90" s="45">
        <v>1</v>
      </c>
    </row>
    <row r="91" spans="1:11" ht="14.5" x14ac:dyDescent="0.35">
      <c r="A91" s="45" t="s">
        <v>225</v>
      </c>
      <c r="B91" s="45" t="s">
        <v>226</v>
      </c>
      <c r="C91" s="71" t="s">
        <v>10</v>
      </c>
      <c r="D91" s="45" t="s">
        <v>15</v>
      </c>
      <c r="E91" s="45" t="s">
        <v>26</v>
      </c>
      <c r="F91" s="45"/>
      <c r="G91" s="67">
        <v>10000</v>
      </c>
      <c r="H91" s="67">
        <v>1700</v>
      </c>
      <c r="I91" s="68">
        <v>42213</v>
      </c>
      <c r="J91" s="54" t="s">
        <v>12</v>
      </c>
      <c r="K91" s="45">
        <v>1</v>
      </c>
    </row>
    <row r="92" spans="1:11" ht="14.5" x14ac:dyDescent="0.35">
      <c r="A92" s="45" t="s">
        <v>227</v>
      </c>
      <c r="B92" s="45" t="s">
        <v>55</v>
      </c>
      <c r="C92" s="71" t="s">
        <v>10</v>
      </c>
      <c r="D92" s="45" t="s">
        <v>15</v>
      </c>
      <c r="E92" s="45" t="s">
        <v>11</v>
      </c>
      <c r="F92" s="45"/>
      <c r="G92" s="67">
        <v>10000</v>
      </c>
      <c r="H92" s="67">
        <v>3500</v>
      </c>
      <c r="I92" s="68">
        <v>42233</v>
      </c>
      <c r="J92" s="54" t="s">
        <v>12</v>
      </c>
      <c r="K92" s="45">
        <v>1</v>
      </c>
    </row>
    <row r="93" spans="1:11" ht="14.5" x14ac:dyDescent="0.35">
      <c r="A93" s="45" t="s">
        <v>228</v>
      </c>
      <c r="B93" s="45" t="s">
        <v>229</v>
      </c>
      <c r="C93" s="71" t="s">
        <v>10</v>
      </c>
      <c r="D93" s="45" t="s">
        <v>15</v>
      </c>
      <c r="E93" s="45" t="s">
        <v>11</v>
      </c>
      <c r="F93" s="45"/>
      <c r="G93" s="67">
        <v>2128.94</v>
      </c>
      <c r="H93" s="67">
        <v>2128.94</v>
      </c>
      <c r="I93" s="68">
        <v>42256</v>
      </c>
      <c r="J93" s="54" t="s">
        <v>12</v>
      </c>
      <c r="K93" s="45">
        <v>1</v>
      </c>
    </row>
    <row r="94" spans="1:11" ht="14.5" x14ac:dyDescent="0.35">
      <c r="A94" s="45" t="s">
        <v>230</v>
      </c>
      <c r="B94" s="45" t="s">
        <v>231</v>
      </c>
      <c r="C94" s="45" t="s">
        <v>10</v>
      </c>
      <c r="D94" s="45" t="s">
        <v>15</v>
      </c>
      <c r="E94" s="45" t="s">
        <v>11</v>
      </c>
      <c r="F94" s="45"/>
      <c r="G94" s="67">
        <v>1194.9100000000001</v>
      </c>
      <c r="H94" s="67">
        <v>1194.9100000000001</v>
      </c>
      <c r="I94" s="68">
        <v>42233</v>
      </c>
      <c r="J94" s="54" t="s">
        <v>12</v>
      </c>
      <c r="K94" s="69">
        <v>1</v>
      </c>
    </row>
    <row r="95" spans="1:11" s="5" customFormat="1" ht="12.75" customHeight="1" x14ac:dyDescent="0.3">
      <c r="A95" s="55"/>
      <c r="B95" s="55"/>
      <c r="C95" s="55"/>
      <c r="D95" s="55"/>
      <c r="E95" s="56" t="s">
        <v>49</v>
      </c>
      <c r="F95" s="56">
        <v>16</v>
      </c>
      <c r="G95" s="57">
        <f>SUM(G79:G94)</f>
        <v>202640.38</v>
      </c>
      <c r="H95" s="57">
        <f>SUM(H79:H94)</f>
        <v>81374.5</v>
      </c>
      <c r="I95" s="58"/>
      <c r="J95" s="59"/>
      <c r="K95" s="55"/>
    </row>
    <row r="96" spans="1:11" s="37" customFormat="1" ht="13.5" x14ac:dyDescent="0.3">
      <c r="A96" s="73"/>
      <c r="B96" s="73"/>
      <c r="C96" s="104"/>
      <c r="D96" s="105"/>
      <c r="E96" s="50" t="s">
        <v>48</v>
      </c>
      <c r="F96" s="51">
        <f>SUM(F77:F95)</f>
        <v>37</v>
      </c>
      <c r="G96" s="52">
        <f>SUM(G95,G77)</f>
        <v>381744.52</v>
      </c>
      <c r="H96" s="52">
        <f>SUM(H95,H77)</f>
        <v>228391.99000000008</v>
      </c>
      <c r="I96" s="74"/>
      <c r="J96" s="74"/>
      <c r="K96" s="74"/>
    </row>
    <row r="97" spans="1:11" s="5" customFormat="1" ht="13.5" x14ac:dyDescent="0.3">
      <c r="A97" s="75"/>
      <c r="B97" s="75"/>
      <c r="C97" s="76"/>
      <c r="D97" s="75"/>
      <c r="E97" s="76"/>
      <c r="F97" s="77"/>
      <c r="G97" s="76"/>
      <c r="H97" s="76"/>
      <c r="I97" s="76"/>
      <c r="J97" s="76"/>
      <c r="K97" s="76"/>
    </row>
    <row r="98" spans="1:11" s="5" customFormat="1" ht="20.25" customHeight="1" x14ac:dyDescent="0.3">
      <c r="A98" s="78"/>
      <c r="B98" s="78"/>
      <c r="C98" s="79"/>
      <c r="D98" s="93" t="s">
        <v>32</v>
      </c>
      <c r="E98" s="93"/>
      <c r="F98" s="80">
        <f>SUM(F96,F52,F33,F17,F10,F5)</f>
        <v>69</v>
      </c>
      <c r="G98" s="81">
        <f>SUM(G96,G52,G33,G17,G10,G5)</f>
        <v>927027.4</v>
      </c>
      <c r="H98" s="81">
        <f>SUM(H96,H52,H33,H17,H10,H5)</f>
        <v>445331.30000000005</v>
      </c>
      <c r="I98" s="82"/>
      <c r="J98" s="79"/>
      <c r="K98" s="79"/>
    </row>
    <row r="99" spans="1:11" s="37" customFormat="1" ht="9.65" customHeight="1" x14ac:dyDescent="0.3">
      <c r="J99" s="38"/>
    </row>
  </sheetData>
  <mergeCells count="36">
    <mergeCell ref="A18:K18"/>
    <mergeCell ref="A19:B19"/>
    <mergeCell ref="C19:D19"/>
    <mergeCell ref="E19:K19"/>
    <mergeCell ref="A52:D52"/>
    <mergeCell ref="I52:K52"/>
    <mergeCell ref="A10:D10"/>
    <mergeCell ref="I10:K10"/>
    <mergeCell ref="A11:K11"/>
    <mergeCell ref="A2:K2"/>
    <mergeCell ref="A5:D5"/>
    <mergeCell ref="I5:K5"/>
    <mergeCell ref="A6:K6"/>
    <mergeCell ref="A7:B7"/>
    <mergeCell ref="C7:D7"/>
    <mergeCell ref="E7:K7"/>
    <mergeCell ref="C3:D3"/>
    <mergeCell ref="E3:K3"/>
    <mergeCell ref="A3:B3"/>
    <mergeCell ref="A12:B12"/>
    <mergeCell ref="C12:D12"/>
    <mergeCell ref="E12:K12"/>
    <mergeCell ref="A17:D17"/>
    <mergeCell ref="I17:K17"/>
    <mergeCell ref="D98:E98"/>
    <mergeCell ref="A33:D33"/>
    <mergeCell ref="I33:K33"/>
    <mergeCell ref="A34:K34"/>
    <mergeCell ref="A35:B35"/>
    <mergeCell ref="C35:D35"/>
    <mergeCell ref="E35:K35"/>
    <mergeCell ref="A53:K53"/>
    <mergeCell ref="A54:B54"/>
    <mergeCell ref="C54:D54"/>
    <mergeCell ref="E54:K54"/>
    <mergeCell ref="C96:D96"/>
  </mergeCells>
  <printOptions horizontalCentered="1" gridLines="1"/>
  <pageMargins left="0.25" right="0.25" top="0.75" bottom="0.75" header="0.3" footer="0.3"/>
  <pageSetup scale="86" fitToHeight="0" orientation="landscape" r:id="rId1"/>
  <headerFooter>
    <oddHeader>&amp;C&amp;"Verdana,Bold"&amp;12FY2016, Q1
TORT CLAIM SETTLEMENT REPORT</oddHeader>
    <oddFooter>&amp;L&amp;"-,Bold"Law/Claims&amp;C&amp;D&amp;RPage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4"/>
  <sheetViews>
    <sheetView view="pageLayout" topLeftCell="B1" zoomScale="70" zoomScaleNormal="80" zoomScalePageLayoutView="70" workbookViewId="0">
      <selection activeCell="F3" sqref="F3"/>
    </sheetView>
  </sheetViews>
  <sheetFormatPr defaultColWidth="9.1796875" defaultRowHeight="15.5" x14ac:dyDescent="0.35"/>
  <cols>
    <col min="1" max="1" width="10.54296875" style="1" hidden="1" customWidth="1"/>
    <col min="2" max="2" width="14.1796875" style="3" customWidth="1"/>
    <col min="3" max="3" width="20" style="3" customWidth="1"/>
    <col min="4" max="4" width="16.7265625" style="3" customWidth="1"/>
    <col min="5" max="5" width="17.7265625" style="3" customWidth="1"/>
    <col min="6" max="6" width="23" style="30" customWidth="1"/>
    <col min="7" max="7" width="25.7265625" style="30" customWidth="1"/>
    <col min="8" max="8" width="16.1796875" style="31" customWidth="1"/>
    <col min="9" max="9" width="13.26953125" style="31" customWidth="1"/>
    <col min="10" max="10" width="27.7265625" style="31" hidden="1" customWidth="1"/>
    <col min="11" max="13" width="9.1796875" style="1"/>
    <col min="14" max="14" width="0" style="1" hidden="1" customWidth="1"/>
    <col min="15" max="16384" width="9.1796875" style="1"/>
  </cols>
  <sheetData>
    <row r="1" spans="1:14" s="2" customFormat="1" ht="81.75" customHeight="1" thickBot="1" x14ac:dyDescent="0.4">
      <c r="A1" s="7" t="s">
        <v>60</v>
      </c>
      <c r="B1" s="83" t="s">
        <v>61</v>
      </c>
      <c r="C1" s="83" t="s">
        <v>33</v>
      </c>
      <c r="D1" s="83" t="s">
        <v>62</v>
      </c>
      <c r="E1" s="83" t="s">
        <v>37</v>
      </c>
      <c r="F1" s="84" t="s">
        <v>34</v>
      </c>
      <c r="G1" s="85" t="s">
        <v>63</v>
      </c>
      <c r="H1" s="86" t="s">
        <v>64</v>
      </c>
      <c r="I1" s="86" t="s">
        <v>40</v>
      </c>
      <c r="J1" s="8" t="s">
        <v>65</v>
      </c>
    </row>
    <row r="2" spans="1:14" ht="95.25" customHeight="1" x14ac:dyDescent="0.35">
      <c r="A2" s="16"/>
      <c r="B2" s="10" t="s">
        <v>36</v>
      </c>
      <c r="C2" s="10" t="s">
        <v>70</v>
      </c>
      <c r="D2" s="10" t="s">
        <v>45</v>
      </c>
      <c r="E2" s="10" t="s">
        <v>38</v>
      </c>
      <c r="F2" s="12">
        <v>1000000</v>
      </c>
      <c r="G2" s="11">
        <v>160000</v>
      </c>
      <c r="H2" s="13">
        <v>42213</v>
      </c>
      <c r="I2" s="14">
        <v>1</v>
      </c>
      <c r="J2" s="15"/>
      <c r="N2" s="1" t="s">
        <v>46</v>
      </c>
    </row>
    <row r="3" spans="1:14" s="4" customFormat="1" ht="70.900000000000006" customHeight="1" x14ac:dyDescent="0.35">
      <c r="A3" s="9"/>
      <c r="B3" s="10" t="s">
        <v>35</v>
      </c>
      <c r="C3" s="10" t="s">
        <v>75</v>
      </c>
      <c r="D3" s="10" t="s">
        <v>45</v>
      </c>
      <c r="E3" s="10" t="s">
        <v>74</v>
      </c>
      <c r="F3" s="12">
        <v>6300</v>
      </c>
      <c r="G3" s="11">
        <v>6168.34</v>
      </c>
      <c r="H3" s="13">
        <v>42262</v>
      </c>
      <c r="I3" s="14">
        <v>1</v>
      </c>
      <c r="J3" s="15"/>
    </row>
    <row r="4" spans="1:14" ht="70.150000000000006" customHeight="1" x14ac:dyDescent="0.35">
      <c r="A4" s="20"/>
      <c r="B4" s="21" t="s">
        <v>41</v>
      </c>
      <c r="C4" s="21" t="s">
        <v>73</v>
      </c>
      <c r="D4" s="21" t="s">
        <v>44</v>
      </c>
      <c r="E4" s="21" t="s">
        <v>74</v>
      </c>
      <c r="F4" s="23">
        <v>15000</v>
      </c>
      <c r="G4" s="22">
        <v>3500</v>
      </c>
      <c r="H4" s="24">
        <v>42199</v>
      </c>
      <c r="I4" s="25">
        <v>1</v>
      </c>
      <c r="J4" s="26"/>
    </row>
    <row r="5" spans="1:14" ht="69.650000000000006" customHeight="1" x14ac:dyDescent="0.35">
      <c r="A5" s="9"/>
      <c r="B5" s="10" t="s">
        <v>41</v>
      </c>
      <c r="C5" s="10" t="s">
        <v>76</v>
      </c>
      <c r="D5" s="10" t="s">
        <v>44</v>
      </c>
      <c r="E5" s="17" t="s">
        <v>77</v>
      </c>
      <c r="F5" s="12">
        <v>3000</v>
      </c>
      <c r="G5" s="11">
        <v>1225</v>
      </c>
      <c r="H5" s="13">
        <v>42241</v>
      </c>
      <c r="I5" s="14">
        <v>1</v>
      </c>
      <c r="J5" s="15"/>
    </row>
    <row r="6" spans="1:14" ht="57.65" customHeight="1" x14ac:dyDescent="0.35">
      <c r="A6" s="9"/>
      <c r="B6" s="10" t="s">
        <v>41</v>
      </c>
      <c r="C6" s="10" t="s">
        <v>66</v>
      </c>
      <c r="D6" s="10" t="s">
        <v>44</v>
      </c>
      <c r="E6" s="10" t="s">
        <v>67</v>
      </c>
      <c r="F6" s="12">
        <v>1659.98</v>
      </c>
      <c r="G6" s="11">
        <v>1500</v>
      </c>
      <c r="H6" s="13">
        <v>42199</v>
      </c>
      <c r="I6" s="14">
        <v>1</v>
      </c>
      <c r="J6" s="15"/>
    </row>
    <row r="7" spans="1:14" ht="72" customHeight="1" x14ac:dyDescent="0.35">
      <c r="A7" s="9"/>
      <c r="B7" s="17" t="s">
        <v>35</v>
      </c>
      <c r="C7" s="17" t="s">
        <v>68</v>
      </c>
      <c r="D7" s="17" t="s">
        <v>47</v>
      </c>
      <c r="E7" s="17" t="s">
        <v>69</v>
      </c>
      <c r="F7" s="19">
        <v>300000</v>
      </c>
      <c r="G7" s="18">
        <v>92500</v>
      </c>
      <c r="H7" s="13">
        <v>42262</v>
      </c>
      <c r="I7" s="14">
        <v>1</v>
      </c>
      <c r="J7" s="15"/>
    </row>
    <row r="8" spans="1:14" ht="67.900000000000006" customHeight="1" x14ac:dyDescent="0.35">
      <c r="A8" s="9"/>
      <c r="B8" s="10" t="s">
        <v>71</v>
      </c>
      <c r="C8" s="10" t="s">
        <v>72</v>
      </c>
      <c r="D8" s="10" t="s">
        <v>47</v>
      </c>
      <c r="E8" s="10" t="s">
        <v>56</v>
      </c>
      <c r="F8" s="12">
        <v>100000</v>
      </c>
      <c r="G8" s="11">
        <v>60000</v>
      </c>
      <c r="H8" s="13">
        <v>42244</v>
      </c>
      <c r="I8" s="14">
        <v>1</v>
      </c>
      <c r="J8" s="15"/>
    </row>
    <row r="9" spans="1:14" ht="75.650000000000006" customHeight="1" x14ac:dyDescent="0.35">
      <c r="A9" s="9"/>
      <c r="B9" s="10" t="s">
        <v>59</v>
      </c>
      <c r="C9" s="10" t="s">
        <v>78</v>
      </c>
      <c r="D9" s="10" t="s">
        <v>47</v>
      </c>
      <c r="E9" s="10" t="s">
        <v>79</v>
      </c>
      <c r="F9" s="12">
        <v>750000</v>
      </c>
      <c r="G9" s="11">
        <v>275000</v>
      </c>
      <c r="H9" s="13">
        <v>42213</v>
      </c>
      <c r="I9" s="14">
        <v>1</v>
      </c>
      <c r="J9" s="15"/>
    </row>
    <row r="10" spans="1:14" ht="31" x14ac:dyDescent="0.35">
      <c r="A10" s="9"/>
      <c r="B10" s="10" t="s">
        <v>80</v>
      </c>
      <c r="C10" s="10" t="s">
        <v>81</v>
      </c>
      <c r="D10" s="10" t="s">
        <v>47</v>
      </c>
      <c r="E10" s="10" t="s">
        <v>82</v>
      </c>
      <c r="F10" s="12">
        <v>1300000</v>
      </c>
      <c r="G10" s="11">
        <v>100000</v>
      </c>
      <c r="H10" s="13">
        <v>42241</v>
      </c>
      <c r="I10" s="14">
        <v>1</v>
      </c>
      <c r="J10" s="15"/>
    </row>
    <row r="11" spans="1:14" ht="60" customHeight="1" x14ac:dyDescent="0.35">
      <c r="A11" s="9"/>
      <c r="B11" s="10" t="s">
        <v>59</v>
      </c>
      <c r="C11" s="10" t="s">
        <v>83</v>
      </c>
      <c r="D11" s="10" t="s">
        <v>47</v>
      </c>
      <c r="E11" s="10" t="s">
        <v>58</v>
      </c>
      <c r="F11" s="12">
        <v>46000</v>
      </c>
      <c r="G11" s="11">
        <v>20000</v>
      </c>
      <c r="H11" s="13">
        <v>42241</v>
      </c>
      <c r="I11" s="14">
        <v>1</v>
      </c>
      <c r="J11" s="15"/>
    </row>
    <row r="12" spans="1:14" ht="60" customHeight="1" x14ac:dyDescent="0.35">
      <c r="A12" s="9"/>
      <c r="B12" s="10" t="s">
        <v>36</v>
      </c>
      <c r="C12" s="10" t="s">
        <v>84</v>
      </c>
      <c r="D12" s="10" t="s">
        <v>47</v>
      </c>
      <c r="E12" s="10" t="s">
        <v>52</v>
      </c>
      <c r="F12" s="12">
        <v>15000</v>
      </c>
      <c r="G12" s="11">
        <v>5000</v>
      </c>
      <c r="H12" s="13">
        <v>42199</v>
      </c>
      <c r="I12" s="14">
        <v>1</v>
      </c>
      <c r="J12" s="15"/>
    </row>
    <row r="13" spans="1:14" ht="51.65" customHeight="1" x14ac:dyDescent="0.35">
      <c r="A13" s="20"/>
      <c r="B13" s="10" t="s">
        <v>80</v>
      </c>
      <c r="C13" s="10" t="s">
        <v>85</v>
      </c>
      <c r="D13" s="10" t="s">
        <v>47</v>
      </c>
      <c r="E13" s="10" t="s">
        <v>52</v>
      </c>
      <c r="F13" s="12">
        <v>50000</v>
      </c>
      <c r="G13" s="11">
        <v>9000</v>
      </c>
      <c r="H13" s="13">
        <v>42276</v>
      </c>
      <c r="I13" s="14">
        <v>1</v>
      </c>
      <c r="J13" s="15"/>
    </row>
    <row r="14" spans="1:14" s="29" customFormat="1" ht="30.75" customHeight="1" x14ac:dyDescent="0.35">
      <c r="A14" s="27"/>
      <c r="B14" s="89"/>
      <c r="C14" s="89"/>
      <c r="D14" s="89"/>
      <c r="E14" s="89" t="s">
        <v>232</v>
      </c>
      <c r="F14" s="87">
        <f>SUM(F2:F13)</f>
        <v>3586959.98</v>
      </c>
      <c r="G14" s="88">
        <f>SUM(G2:G13)</f>
        <v>733893.34</v>
      </c>
      <c r="H14" s="90"/>
      <c r="I14" s="90"/>
      <c r="J14" s="28"/>
    </row>
  </sheetData>
  <sortState ref="B4:I14">
    <sortCondition ref="D3"/>
  </sortState>
  <printOptions horizontalCentered="1"/>
  <pageMargins left="0.25" right="0.25" top="1.4154166666666701" bottom="0.75" header="0.3" footer="0.3"/>
  <pageSetup scale="65" fitToHeight="0" orientation="portrait" r:id="rId1"/>
  <headerFooter>
    <oddHeader>&amp;C&amp;"Verdana,Bold"&amp;18Litigation Settlements and Judgements
FY2016 Quarter 1</oddHeader>
    <oddFooter>&amp;L&amp;"-,Bold"Law/Litigation&amp;C&amp;D&amp;RPage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15302-F89F-4548-A4C7-F44F7F9D1EA7}">
  <sheetPr>
    <tabColor theme="5" tint="0.39997558519241921"/>
  </sheetPr>
  <dimension ref="A1:L104"/>
  <sheetViews>
    <sheetView workbookViewId="0">
      <selection sqref="A1:XFD1048576"/>
    </sheetView>
  </sheetViews>
  <sheetFormatPr defaultColWidth="9.1796875" defaultRowHeight="14.5" x14ac:dyDescent="0.35"/>
  <cols>
    <col min="1" max="1" width="9.1796875" style="6"/>
    <col min="2" max="2" width="25.54296875" style="6" customWidth="1"/>
    <col min="3" max="3" width="15.7265625" style="6" customWidth="1"/>
    <col min="4" max="4" width="12.81640625" style="157" customWidth="1"/>
    <col min="5" max="5" width="22.1796875" style="6" customWidth="1"/>
    <col min="6" max="6" width="4.81640625" style="6" customWidth="1"/>
    <col min="7" max="7" width="14" style="6" customWidth="1"/>
    <col min="8" max="8" width="14.453125" style="6" customWidth="1"/>
    <col min="9" max="9" width="11.54296875" style="6" customWidth="1"/>
    <col min="10" max="10" width="5.1796875" style="36" customWidth="1"/>
    <col min="11" max="11" width="3.81640625" style="36" customWidth="1"/>
    <col min="12" max="251" width="9.1796875" style="6"/>
    <col min="252" max="252" width="13.81640625" style="6" customWidth="1"/>
    <col min="253" max="253" width="26.26953125" style="6" customWidth="1"/>
    <col min="254" max="254" width="28.453125" style="6" customWidth="1"/>
    <col min="255" max="255" width="16.7265625" style="6" customWidth="1"/>
    <col min="256" max="256" width="22.26953125" style="6" customWidth="1"/>
    <col min="257" max="257" width="29.453125" style="6" customWidth="1"/>
    <col min="258" max="258" width="19.54296875" style="6" customWidth="1"/>
    <col min="259" max="259" width="17.26953125" style="6" customWidth="1"/>
    <col min="260" max="260" width="13.26953125" style="6" customWidth="1"/>
    <col min="261" max="261" width="10.81640625" style="6" customWidth="1"/>
    <col min="262" max="262" width="14.453125" style="6" customWidth="1"/>
    <col min="263" max="263" width="16.453125" style="6" customWidth="1"/>
    <col min="264" max="264" width="21" style="6" customWidth="1"/>
    <col min="265" max="265" width="11.453125" style="6" customWidth="1"/>
    <col min="266" max="266" width="8.7265625" style="6" customWidth="1"/>
    <col min="267" max="267" width="11.26953125" style="6" customWidth="1"/>
    <col min="268" max="507" width="9.1796875" style="6"/>
    <col min="508" max="508" width="13.81640625" style="6" customWidth="1"/>
    <col min="509" max="509" width="26.26953125" style="6" customWidth="1"/>
    <col min="510" max="510" width="28.453125" style="6" customWidth="1"/>
    <col min="511" max="511" width="16.7265625" style="6" customWidth="1"/>
    <col min="512" max="512" width="22.26953125" style="6" customWidth="1"/>
    <col min="513" max="513" width="29.453125" style="6" customWidth="1"/>
    <col min="514" max="514" width="19.54296875" style="6" customWidth="1"/>
    <col min="515" max="515" width="17.26953125" style="6" customWidth="1"/>
    <col min="516" max="516" width="13.26953125" style="6" customWidth="1"/>
    <col min="517" max="517" width="10.81640625" style="6" customWidth="1"/>
    <col min="518" max="518" width="14.453125" style="6" customWidth="1"/>
    <col min="519" max="519" width="16.453125" style="6" customWidth="1"/>
    <col min="520" max="520" width="21" style="6" customWidth="1"/>
    <col min="521" max="521" width="11.453125" style="6" customWidth="1"/>
    <col min="522" max="522" width="8.7265625" style="6" customWidth="1"/>
    <col min="523" max="523" width="11.26953125" style="6" customWidth="1"/>
    <col min="524" max="763" width="9.1796875" style="6"/>
    <col min="764" max="764" width="13.81640625" style="6" customWidth="1"/>
    <col min="765" max="765" width="26.26953125" style="6" customWidth="1"/>
    <col min="766" max="766" width="28.453125" style="6" customWidth="1"/>
    <col min="767" max="767" width="16.7265625" style="6" customWidth="1"/>
    <col min="768" max="768" width="22.26953125" style="6" customWidth="1"/>
    <col min="769" max="769" width="29.453125" style="6" customWidth="1"/>
    <col min="770" max="770" width="19.54296875" style="6" customWidth="1"/>
    <col min="771" max="771" width="17.26953125" style="6" customWidth="1"/>
    <col min="772" max="772" width="13.26953125" style="6" customWidth="1"/>
    <col min="773" max="773" width="10.81640625" style="6" customWidth="1"/>
    <col min="774" max="774" width="14.453125" style="6" customWidth="1"/>
    <col min="775" max="775" width="16.453125" style="6" customWidth="1"/>
    <col min="776" max="776" width="21" style="6" customWidth="1"/>
    <col min="777" max="777" width="11.453125" style="6" customWidth="1"/>
    <col min="778" max="778" width="8.7265625" style="6" customWidth="1"/>
    <col min="779" max="779" width="11.26953125" style="6" customWidth="1"/>
    <col min="780" max="1019" width="9.1796875" style="6"/>
    <col min="1020" max="1020" width="13.81640625" style="6" customWidth="1"/>
    <col min="1021" max="1021" width="26.26953125" style="6" customWidth="1"/>
    <col min="1022" max="1022" width="28.453125" style="6" customWidth="1"/>
    <col min="1023" max="1023" width="16.7265625" style="6" customWidth="1"/>
    <col min="1024" max="1024" width="22.26953125" style="6" customWidth="1"/>
    <col min="1025" max="1025" width="29.453125" style="6" customWidth="1"/>
    <col min="1026" max="1026" width="19.54296875" style="6" customWidth="1"/>
    <col min="1027" max="1027" width="17.26953125" style="6" customWidth="1"/>
    <col min="1028" max="1028" width="13.26953125" style="6" customWidth="1"/>
    <col min="1029" max="1029" width="10.81640625" style="6" customWidth="1"/>
    <col min="1030" max="1030" width="14.453125" style="6" customWidth="1"/>
    <col min="1031" max="1031" width="16.453125" style="6" customWidth="1"/>
    <col min="1032" max="1032" width="21" style="6" customWidth="1"/>
    <col min="1033" max="1033" width="11.453125" style="6" customWidth="1"/>
    <col min="1034" max="1034" width="8.7265625" style="6" customWidth="1"/>
    <col min="1035" max="1035" width="11.26953125" style="6" customWidth="1"/>
    <col min="1036" max="1275" width="9.1796875" style="6"/>
    <col min="1276" max="1276" width="13.81640625" style="6" customWidth="1"/>
    <col min="1277" max="1277" width="26.26953125" style="6" customWidth="1"/>
    <col min="1278" max="1278" width="28.453125" style="6" customWidth="1"/>
    <col min="1279" max="1279" width="16.7265625" style="6" customWidth="1"/>
    <col min="1280" max="1280" width="22.26953125" style="6" customWidth="1"/>
    <col min="1281" max="1281" width="29.453125" style="6" customWidth="1"/>
    <col min="1282" max="1282" width="19.54296875" style="6" customWidth="1"/>
    <col min="1283" max="1283" width="17.26953125" style="6" customWidth="1"/>
    <col min="1284" max="1284" width="13.26953125" style="6" customWidth="1"/>
    <col min="1285" max="1285" width="10.81640625" style="6" customWidth="1"/>
    <col min="1286" max="1286" width="14.453125" style="6" customWidth="1"/>
    <col min="1287" max="1287" width="16.453125" style="6" customWidth="1"/>
    <col min="1288" max="1288" width="21" style="6" customWidth="1"/>
    <col min="1289" max="1289" width="11.453125" style="6" customWidth="1"/>
    <col min="1290" max="1290" width="8.7265625" style="6" customWidth="1"/>
    <col min="1291" max="1291" width="11.26953125" style="6" customWidth="1"/>
    <col min="1292" max="1531" width="9.1796875" style="6"/>
    <col min="1532" max="1532" width="13.81640625" style="6" customWidth="1"/>
    <col min="1533" max="1533" width="26.26953125" style="6" customWidth="1"/>
    <col min="1534" max="1534" width="28.453125" style="6" customWidth="1"/>
    <col min="1535" max="1535" width="16.7265625" style="6" customWidth="1"/>
    <col min="1536" max="1536" width="22.26953125" style="6" customWidth="1"/>
    <col min="1537" max="1537" width="29.453125" style="6" customWidth="1"/>
    <col min="1538" max="1538" width="19.54296875" style="6" customWidth="1"/>
    <col min="1539" max="1539" width="17.26953125" style="6" customWidth="1"/>
    <col min="1540" max="1540" width="13.26953125" style="6" customWidth="1"/>
    <col min="1541" max="1541" width="10.81640625" style="6" customWidth="1"/>
    <col min="1542" max="1542" width="14.453125" style="6" customWidth="1"/>
    <col min="1543" max="1543" width="16.453125" style="6" customWidth="1"/>
    <col min="1544" max="1544" width="21" style="6" customWidth="1"/>
    <col min="1545" max="1545" width="11.453125" style="6" customWidth="1"/>
    <col min="1546" max="1546" width="8.7265625" style="6" customWidth="1"/>
    <col min="1547" max="1547" width="11.26953125" style="6" customWidth="1"/>
    <col min="1548" max="1787" width="9.1796875" style="6"/>
    <col min="1788" max="1788" width="13.81640625" style="6" customWidth="1"/>
    <col min="1789" max="1789" width="26.26953125" style="6" customWidth="1"/>
    <col min="1790" max="1790" width="28.453125" style="6" customWidth="1"/>
    <col min="1791" max="1791" width="16.7265625" style="6" customWidth="1"/>
    <col min="1792" max="1792" width="22.26953125" style="6" customWidth="1"/>
    <col min="1793" max="1793" width="29.453125" style="6" customWidth="1"/>
    <col min="1794" max="1794" width="19.54296875" style="6" customWidth="1"/>
    <col min="1795" max="1795" width="17.26953125" style="6" customWidth="1"/>
    <col min="1796" max="1796" width="13.26953125" style="6" customWidth="1"/>
    <col min="1797" max="1797" width="10.81640625" style="6" customWidth="1"/>
    <col min="1798" max="1798" width="14.453125" style="6" customWidth="1"/>
    <col min="1799" max="1799" width="16.453125" style="6" customWidth="1"/>
    <col min="1800" max="1800" width="21" style="6" customWidth="1"/>
    <col min="1801" max="1801" width="11.453125" style="6" customWidth="1"/>
    <col min="1802" max="1802" width="8.7265625" style="6" customWidth="1"/>
    <col min="1803" max="1803" width="11.26953125" style="6" customWidth="1"/>
    <col min="1804" max="2043" width="9.1796875" style="6"/>
    <col min="2044" max="2044" width="13.81640625" style="6" customWidth="1"/>
    <col min="2045" max="2045" width="26.26953125" style="6" customWidth="1"/>
    <col min="2046" max="2046" width="28.453125" style="6" customWidth="1"/>
    <col min="2047" max="2047" width="16.7265625" style="6" customWidth="1"/>
    <col min="2048" max="2048" width="22.26953125" style="6" customWidth="1"/>
    <col min="2049" max="2049" width="29.453125" style="6" customWidth="1"/>
    <col min="2050" max="2050" width="19.54296875" style="6" customWidth="1"/>
    <col min="2051" max="2051" width="17.26953125" style="6" customWidth="1"/>
    <col min="2052" max="2052" width="13.26953125" style="6" customWidth="1"/>
    <col min="2053" max="2053" width="10.81640625" style="6" customWidth="1"/>
    <col min="2054" max="2054" width="14.453125" style="6" customWidth="1"/>
    <col min="2055" max="2055" width="16.453125" style="6" customWidth="1"/>
    <col min="2056" max="2056" width="21" style="6" customWidth="1"/>
    <col min="2057" max="2057" width="11.453125" style="6" customWidth="1"/>
    <col min="2058" max="2058" width="8.7265625" style="6" customWidth="1"/>
    <col min="2059" max="2059" width="11.26953125" style="6" customWidth="1"/>
    <col min="2060" max="2299" width="9.1796875" style="6"/>
    <col min="2300" max="2300" width="13.81640625" style="6" customWidth="1"/>
    <col min="2301" max="2301" width="26.26953125" style="6" customWidth="1"/>
    <col min="2302" max="2302" width="28.453125" style="6" customWidth="1"/>
    <col min="2303" max="2303" width="16.7265625" style="6" customWidth="1"/>
    <col min="2304" max="2304" width="22.26953125" style="6" customWidth="1"/>
    <col min="2305" max="2305" width="29.453125" style="6" customWidth="1"/>
    <col min="2306" max="2306" width="19.54296875" style="6" customWidth="1"/>
    <col min="2307" max="2307" width="17.26953125" style="6" customWidth="1"/>
    <col min="2308" max="2308" width="13.26953125" style="6" customWidth="1"/>
    <col min="2309" max="2309" width="10.81640625" style="6" customWidth="1"/>
    <col min="2310" max="2310" width="14.453125" style="6" customWidth="1"/>
    <col min="2311" max="2311" width="16.453125" style="6" customWidth="1"/>
    <col min="2312" max="2312" width="21" style="6" customWidth="1"/>
    <col min="2313" max="2313" width="11.453125" style="6" customWidth="1"/>
    <col min="2314" max="2314" width="8.7265625" style="6" customWidth="1"/>
    <col min="2315" max="2315" width="11.26953125" style="6" customWidth="1"/>
    <col min="2316" max="2555" width="9.1796875" style="6"/>
    <col min="2556" max="2556" width="13.81640625" style="6" customWidth="1"/>
    <col min="2557" max="2557" width="26.26953125" style="6" customWidth="1"/>
    <col min="2558" max="2558" width="28.453125" style="6" customWidth="1"/>
    <col min="2559" max="2559" width="16.7265625" style="6" customWidth="1"/>
    <col min="2560" max="2560" width="22.26953125" style="6" customWidth="1"/>
    <col min="2561" max="2561" width="29.453125" style="6" customWidth="1"/>
    <col min="2562" max="2562" width="19.54296875" style="6" customWidth="1"/>
    <col min="2563" max="2563" width="17.26953125" style="6" customWidth="1"/>
    <col min="2564" max="2564" width="13.26953125" style="6" customWidth="1"/>
    <col min="2565" max="2565" width="10.81640625" style="6" customWidth="1"/>
    <col min="2566" max="2566" width="14.453125" style="6" customWidth="1"/>
    <col min="2567" max="2567" width="16.453125" style="6" customWidth="1"/>
    <col min="2568" max="2568" width="21" style="6" customWidth="1"/>
    <col min="2569" max="2569" width="11.453125" style="6" customWidth="1"/>
    <col min="2570" max="2570" width="8.7265625" style="6" customWidth="1"/>
    <col min="2571" max="2571" width="11.26953125" style="6" customWidth="1"/>
    <col min="2572" max="2811" width="9.1796875" style="6"/>
    <col min="2812" max="2812" width="13.81640625" style="6" customWidth="1"/>
    <col min="2813" max="2813" width="26.26953125" style="6" customWidth="1"/>
    <col min="2814" max="2814" width="28.453125" style="6" customWidth="1"/>
    <col min="2815" max="2815" width="16.7265625" style="6" customWidth="1"/>
    <col min="2816" max="2816" width="22.26953125" style="6" customWidth="1"/>
    <col min="2817" max="2817" width="29.453125" style="6" customWidth="1"/>
    <col min="2818" max="2818" width="19.54296875" style="6" customWidth="1"/>
    <col min="2819" max="2819" width="17.26953125" style="6" customWidth="1"/>
    <col min="2820" max="2820" width="13.26953125" style="6" customWidth="1"/>
    <col min="2821" max="2821" width="10.81640625" style="6" customWidth="1"/>
    <col min="2822" max="2822" width="14.453125" style="6" customWidth="1"/>
    <col min="2823" max="2823" width="16.453125" style="6" customWidth="1"/>
    <col min="2824" max="2824" width="21" style="6" customWidth="1"/>
    <col min="2825" max="2825" width="11.453125" style="6" customWidth="1"/>
    <col min="2826" max="2826" width="8.7265625" style="6" customWidth="1"/>
    <col min="2827" max="2827" width="11.26953125" style="6" customWidth="1"/>
    <col min="2828" max="3067" width="9.1796875" style="6"/>
    <col min="3068" max="3068" width="13.81640625" style="6" customWidth="1"/>
    <col min="3069" max="3069" width="26.26953125" style="6" customWidth="1"/>
    <col min="3070" max="3070" width="28.453125" style="6" customWidth="1"/>
    <col min="3071" max="3071" width="16.7265625" style="6" customWidth="1"/>
    <col min="3072" max="3072" width="22.26953125" style="6" customWidth="1"/>
    <col min="3073" max="3073" width="29.453125" style="6" customWidth="1"/>
    <col min="3074" max="3074" width="19.54296875" style="6" customWidth="1"/>
    <col min="3075" max="3075" width="17.26953125" style="6" customWidth="1"/>
    <col min="3076" max="3076" width="13.26953125" style="6" customWidth="1"/>
    <col min="3077" max="3077" width="10.81640625" style="6" customWidth="1"/>
    <col min="3078" max="3078" width="14.453125" style="6" customWidth="1"/>
    <col min="3079" max="3079" width="16.453125" style="6" customWidth="1"/>
    <col min="3080" max="3080" width="21" style="6" customWidth="1"/>
    <col min="3081" max="3081" width="11.453125" style="6" customWidth="1"/>
    <col min="3082" max="3082" width="8.7265625" style="6" customWidth="1"/>
    <col min="3083" max="3083" width="11.26953125" style="6" customWidth="1"/>
    <col min="3084" max="3323" width="9.1796875" style="6"/>
    <col min="3324" max="3324" width="13.81640625" style="6" customWidth="1"/>
    <col min="3325" max="3325" width="26.26953125" style="6" customWidth="1"/>
    <col min="3326" max="3326" width="28.453125" style="6" customWidth="1"/>
    <col min="3327" max="3327" width="16.7265625" style="6" customWidth="1"/>
    <col min="3328" max="3328" width="22.26953125" style="6" customWidth="1"/>
    <col min="3329" max="3329" width="29.453125" style="6" customWidth="1"/>
    <col min="3330" max="3330" width="19.54296875" style="6" customWidth="1"/>
    <col min="3331" max="3331" width="17.26953125" style="6" customWidth="1"/>
    <col min="3332" max="3332" width="13.26953125" style="6" customWidth="1"/>
    <col min="3333" max="3333" width="10.81640625" style="6" customWidth="1"/>
    <col min="3334" max="3334" width="14.453125" style="6" customWidth="1"/>
    <col min="3335" max="3335" width="16.453125" style="6" customWidth="1"/>
    <col min="3336" max="3336" width="21" style="6" customWidth="1"/>
    <col min="3337" max="3337" width="11.453125" style="6" customWidth="1"/>
    <col min="3338" max="3338" width="8.7265625" style="6" customWidth="1"/>
    <col min="3339" max="3339" width="11.26953125" style="6" customWidth="1"/>
    <col min="3340" max="3579" width="9.1796875" style="6"/>
    <col min="3580" max="3580" width="13.81640625" style="6" customWidth="1"/>
    <col min="3581" max="3581" width="26.26953125" style="6" customWidth="1"/>
    <col min="3582" max="3582" width="28.453125" style="6" customWidth="1"/>
    <col min="3583" max="3583" width="16.7265625" style="6" customWidth="1"/>
    <col min="3584" max="3584" width="22.26953125" style="6" customWidth="1"/>
    <col min="3585" max="3585" width="29.453125" style="6" customWidth="1"/>
    <col min="3586" max="3586" width="19.54296875" style="6" customWidth="1"/>
    <col min="3587" max="3587" width="17.26953125" style="6" customWidth="1"/>
    <col min="3588" max="3588" width="13.26953125" style="6" customWidth="1"/>
    <col min="3589" max="3589" width="10.81640625" style="6" customWidth="1"/>
    <col min="3590" max="3590" width="14.453125" style="6" customWidth="1"/>
    <col min="3591" max="3591" width="16.453125" style="6" customWidth="1"/>
    <col min="3592" max="3592" width="21" style="6" customWidth="1"/>
    <col min="3593" max="3593" width="11.453125" style="6" customWidth="1"/>
    <col min="3594" max="3594" width="8.7265625" style="6" customWidth="1"/>
    <col min="3595" max="3595" width="11.26953125" style="6" customWidth="1"/>
    <col min="3596" max="3835" width="9.1796875" style="6"/>
    <col min="3836" max="3836" width="13.81640625" style="6" customWidth="1"/>
    <col min="3837" max="3837" width="26.26953125" style="6" customWidth="1"/>
    <col min="3838" max="3838" width="28.453125" style="6" customWidth="1"/>
    <col min="3839" max="3839" width="16.7265625" style="6" customWidth="1"/>
    <col min="3840" max="3840" width="22.26953125" style="6" customWidth="1"/>
    <col min="3841" max="3841" width="29.453125" style="6" customWidth="1"/>
    <col min="3842" max="3842" width="19.54296875" style="6" customWidth="1"/>
    <col min="3843" max="3843" width="17.26953125" style="6" customWidth="1"/>
    <col min="3844" max="3844" width="13.26953125" style="6" customWidth="1"/>
    <col min="3845" max="3845" width="10.81640625" style="6" customWidth="1"/>
    <col min="3846" max="3846" width="14.453125" style="6" customWidth="1"/>
    <col min="3847" max="3847" width="16.453125" style="6" customWidth="1"/>
    <col min="3848" max="3848" width="21" style="6" customWidth="1"/>
    <col min="3849" max="3849" width="11.453125" style="6" customWidth="1"/>
    <col min="3850" max="3850" width="8.7265625" style="6" customWidth="1"/>
    <col min="3851" max="3851" width="11.26953125" style="6" customWidth="1"/>
    <col min="3852" max="4091" width="9.1796875" style="6"/>
    <col min="4092" max="4092" width="13.81640625" style="6" customWidth="1"/>
    <col min="4093" max="4093" width="26.26953125" style="6" customWidth="1"/>
    <col min="4094" max="4094" width="28.453125" style="6" customWidth="1"/>
    <col min="4095" max="4095" width="16.7265625" style="6" customWidth="1"/>
    <col min="4096" max="4096" width="22.26953125" style="6" customWidth="1"/>
    <col min="4097" max="4097" width="29.453125" style="6" customWidth="1"/>
    <col min="4098" max="4098" width="19.54296875" style="6" customWidth="1"/>
    <col min="4099" max="4099" width="17.26953125" style="6" customWidth="1"/>
    <col min="4100" max="4100" width="13.26953125" style="6" customWidth="1"/>
    <col min="4101" max="4101" width="10.81640625" style="6" customWidth="1"/>
    <col min="4102" max="4102" width="14.453125" style="6" customWidth="1"/>
    <col min="4103" max="4103" width="16.453125" style="6" customWidth="1"/>
    <col min="4104" max="4104" width="21" style="6" customWidth="1"/>
    <col min="4105" max="4105" width="11.453125" style="6" customWidth="1"/>
    <col min="4106" max="4106" width="8.7265625" style="6" customWidth="1"/>
    <col min="4107" max="4107" width="11.26953125" style="6" customWidth="1"/>
    <col min="4108" max="4347" width="9.1796875" style="6"/>
    <col min="4348" max="4348" width="13.81640625" style="6" customWidth="1"/>
    <col min="4349" max="4349" width="26.26953125" style="6" customWidth="1"/>
    <col min="4350" max="4350" width="28.453125" style="6" customWidth="1"/>
    <col min="4351" max="4351" width="16.7265625" style="6" customWidth="1"/>
    <col min="4352" max="4352" width="22.26953125" style="6" customWidth="1"/>
    <col min="4353" max="4353" width="29.453125" style="6" customWidth="1"/>
    <col min="4354" max="4354" width="19.54296875" style="6" customWidth="1"/>
    <col min="4355" max="4355" width="17.26953125" style="6" customWidth="1"/>
    <col min="4356" max="4356" width="13.26953125" style="6" customWidth="1"/>
    <col min="4357" max="4357" width="10.81640625" style="6" customWidth="1"/>
    <col min="4358" max="4358" width="14.453125" style="6" customWidth="1"/>
    <col min="4359" max="4359" width="16.453125" style="6" customWidth="1"/>
    <col min="4360" max="4360" width="21" style="6" customWidth="1"/>
    <col min="4361" max="4361" width="11.453125" style="6" customWidth="1"/>
    <col min="4362" max="4362" width="8.7265625" style="6" customWidth="1"/>
    <col min="4363" max="4363" width="11.26953125" style="6" customWidth="1"/>
    <col min="4364" max="4603" width="9.1796875" style="6"/>
    <col min="4604" max="4604" width="13.81640625" style="6" customWidth="1"/>
    <col min="4605" max="4605" width="26.26953125" style="6" customWidth="1"/>
    <col min="4606" max="4606" width="28.453125" style="6" customWidth="1"/>
    <col min="4607" max="4607" width="16.7265625" style="6" customWidth="1"/>
    <col min="4608" max="4608" width="22.26953125" style="6" customWidth="1"/>
    <col min="4609" max="4609" width="29.453125" style="6" customWidth="1"/>
    <col min="4610" max="4610" width="19.54296875" style="6" customWidth="1"/>
    <col min="4611" max="4611" width="17.26953125" style="6" customWidth="1"/>
    <col min="4612" max="4612" width="13.26953125" style="6" customWidth="1"/>
    <col min="4613" max="4613" width="10.81640625" style="6" customWidth="1"/>
    <col min="4614" max="4614" width="14.453125" style="6" customWidth="1"/>
    <col min="4615" max="4615" width="16.453125" style="6" customWidth="1"/>
    <col min="4616" max="4616" width="21" style="6" customWidth="1"/>
    <col min="4617" max="4617" width="11.453125" style="6" customWidth="1"/>
    <col min="4618" max="4618" width="8.7265625" style="6" customWidth="1"/>
    <col min="4619" max="4619" width="11.26953125" style="6" customWidth="1"/>
    <col min="4620" max="4859" width="9.1796875" style="6"/>
    <col min="4860" max="4860" width="13.81640625" style="6" customWidth="1"/>
    <col min="4861" max="4861" width="26.26953125" style="6" customWidth="1"/>
    <col min="4862" max="4862" width="28.453125" style="6" customWidth="1"/>
    <col min="4863" max="4863" width="16.7265625" style="6" customWidth="1"/>
    <col min="4864" max="4864" width="22.26953125" style="6" customWidth="1"/>
    <col min="4865" max="4865" width="29.453125" style="6" customWidth="1"/>
    <col min="4866" max="4866" width="19.54296875" style="6" customWidth="1"/>
    <col min="4867" max="4867" width="17.26953125" style="6" customWidth="1"/>
    <col min="4868" max="4868" width="13.26953125" style="6" customWidth="1"/>
    <col min="4869" max="4869" width="10.81640625" style="6" customWidth="1"/>
    <col min="4870" max="4870" width="14.453125" style="6" customWidth="1"/>
    <col min="4871" max="4871" width="16.453125" style="6" customWidth="1"/>
    <col min="4872" max="4872" width="21" style="6" customWidth="1"/>
    <col min="4873" max="4873" width="11.453125" style="6" customWidth="1"/>
    <col min="4874" max="4874" width="8.7265625" style="6" customWidth="1"/>
    <col min="4875" max="4875" width="11.26953125" style="6" customWidth="1"/>
    <col min="4876" max="5115" width="9.1796875" style="6"/>
    <col min="5116" max="5116" width="13.81640625" style="6" customWidth="1"/>
    <col min="5117" max="5117" width="26.26953125" style="6" customWidth="1"/>
    <col min="5118" max="5118" width="28.453125" style="6" customWidth="1"/>
    <col min="5119" max="5119" width="16.7265625" style="6" customWidth="1"/>
    <col min="5120" max="5120" width="22.26953125" style="6" customWidth="1"/>
    <col min="5121" max="5121" width="29.453125" style="6" customWidth="1"/>
    <col min="5122" max="5122" width="19.54296875" style="6" customWidth="1"/>
    <col min="5123" max="5123" width="17.26953125" style="6" customWidth="1"/>
    <col min="5124" max="5124" width="13.26953125" style="6" customWidth="1"/>
    <col min="5125" max="5125" width="10.81640625" style="6" customWidth="1"/>
    <col min="5126" max="5126" width="14.453125" style="6" customWidth="1"/>
    <col min="5127" max="5127" width="16.453125" style="6" customWidth="1"/>
    <col min="5128" max="5128" width="21" style="6" customWidth="1"/>
    <col min="5129" max="5129" width="11.453125" style="6" customWidth="1"/>
    <col min="5130" max="5130" width="8.7265625" style="6" customWidth="1"/>
    <col min="5131" max="5131" width="11.26953125" style="6" customWidth="1"/>
    <col min="5132" max="5371" width="9.1796875" style="6"/>
    <col min="5372" max="5372" width="13.81640625" style="6" customWidth="1"/>
    <col min="5373" max="5373" width="26.26953125" style="6" customWidth="1"/>
    <col min="5374" max="5374" width="28.453125" style="6" customWidth="1"/>
    <col min="5375" max="5375" width="16.7265625" style="6" customWidth="1"/>
    <col min="5376" max="5376" width="22.26953125" style="6" customWidth="1"/>
    <col min="5377" max="5377" width="29.453125" style="6" customWidth="1"/>
    <col min="5378" max="5378" width="19.54296875" style="6" customWidth="1"/>
    <col min="5379" max="5379" width="17.26953125" style="6" customWidth="1"/>
    <col min="5380" max="5380" width="13.26953125" style="6" customWidth="1"/>
    <col min="5381" max="5381" width="10.81640625" style="6" customWidth="1"/>
    <col min="5382" max="5382" width="14.453125" style="6" customWidth="1"/>
    <col min="5383" max="5383" width="16.453125" style="6" customWidth="1"/>
    <col min="5384" max="5384" width="21" style="6" customWidth="1"/>
    <col min="5385" max="5385" width="11.453125" style="6" customWidth="1"/>
    <col min="5386" max="5386" width="8.7265625" style="6" customWidth="1"/>
    <col min="5387" max="5387" width="11.26953125" style="6" customWidth="1"/>
    <col min="5388" max="5627" width="9.1796875" style="6"/>
    <col min="5628" max="5628" width="13.81640625" style="6" customWidth="1"/>
    <col min="5629" max="5629" width="26.26953125" style="6" customWidth="1"/>
    <col min="5630" max="5630" width="28.453125" style="6" customWidth="1"/>
    <col min="5631" max="5631" width="16.7265625" style="6" customWidth="1"/>
    <col min="5632" max="5632" width="22.26953125" style="6" customWidth="1"/>
    <col min="5633" max="5633" width="29.453125" style="6" customWidth="1"/>
    <col min="5634" max="5634" width="19.54296875" style="6" customWidth="1"/>
    <col min="5635" max="5635" width="17.26953125" style="6" customWidth="1"/>
    <col min="5636" max="5636" width="13.26953125" style="6" customWidth="1"/>
    <col min="5637" max="5637" width="10.81640625" style="6" customWidth="1"/>
    <col min="5638" max="5638" width="14.453125" style="6" customWidth="1"/>
    <col min="5639" max="5639" width="16.453125" style="6" customWidth="1"/>
    <col min="5640" max="5640" width="21" style="6" customWidth="1"/>
    <col min="5641" max="5641" width="11.453125" style="6" customWidth="1"/>
    <col min="5642" max="5642" width="8.7265625" style="6" customWidth="1"/>
    <col min="5643" max="5643" width="11.26953125" style="6" customWidth="1"/>
    <col min="5644" max="5883" width="9.1796875" style="6"/>
    <col min="5884" max="5884" width="13.81640625" style="6" customWidth="1"/>
    <col min="5885" max="5885" width="26.26953125" style="6" customWidth="1"/>
    <col min="5886" max="5886" width="28.453125" style="6" customWidth="1"/>
    <col min="5887" max="5887" width="16.7265625" style="6" customWidth="1"/>
    <col min="5888" max="5888" width="22.26953125" style="6" customWidth="1"/>
    <col min="5889" max="5889" width="29.453125" style="6" customWidth="1"/>
    <col min="5890" max="5890" width="19.54296875" style="6" customWidth="1"/>
    <col min="5891" max="5891" width="17.26953125" style="6" customWidth="1"/>
    <col min="5892" max="5892" width="13.26953125" style="6" customWidth="1"/>
    <col min="5893" max="5893" width="10.81640625" style="6" customWidth="1"/>
    <col min="5894" max="5894" width="14.453125" style="6" customWidth="1"/>
    <col min="5895" max="5895" width="16.453125" style="6" customWidth="1"/>
    <col min="5896" max="5896" width="21" style="6" customWidth="1"/>
    <col min="5897" max="5897" width="11.453125" style="6" customWidth="1"/>
    <col min="5898" max="5898" width="8.7265625" style="6" customWidth="1"/>
    <col min="5899" max="5899" width="11.26953125" style="6" customWidth="1"/>
    <col min="5900" max="6139" width="9.1796875" style="6"/>
    <col min="6140" max="6140" width="13.81640625" style="6" customWidth="1"/>
    <col min="6141" max="6141" width="26.26953125" style="6" customWidth="1"/>
    <col min="6142" max="6142" width="28.453125" style="6" customWidth="1"/>
    <col min="6143" max="6143" width="16.7265625" style="6" customWidth="1"/>
    <col min="6144" max="6144" width="22.26953125" style="6" customWidth="1"/>
    <col min="6145" max="6145" width="29.453125" style="6" customWidth="1"/>
    <col min="6146" max="6146" width="19.54296875" style="6" customWidth="1"/>
    <col min="6147" max="6147" width="17.26953125" style="6" customWidth="1"/>
    <col min="6148" max="6148" width="13.26953125" style="6" customWidth="1"/>
    <col min="6149" max="6149" width="10.81640625" style="6" customWidth="1"/>
    <col min="6150" max="6150" width="14.453125" style="6" customWidth="1"/>
    <col min="6151" max="6151" width="16.453125" style="6" customWidth="1"/>
    <col min="6152" max="6152" width="21" style="6" customWidth="1"/>
    <col min="6153" max="6153" width="11.453125" style="6" customWidth="1"/>
    <col min="6154" max="6154" width="8.7265625" style="6" customWidth="1"/>
    <col min="6155" max="6155" width="11.26953125" style="6" customWidth="1"/>
    <col min="6156" max="6395" width="9.1796875" style="6"/>
    <col min="6396" max="6396" width="13.81640625" style="6" customWidth="1"/>
    <col min="6397" max="6397" width="26.26953125" style="6" customWidth="1"/>
    <col min="6398" max="6398" width="28.453125" style="6" customWidth="1"/>
    <col min="6399" max="6399" width="16.7265625" style="6" customWidth="1"/>
    <col min="6400" max="6400" width="22.26953125" style="6" customWidth="1"/>
    <col min="6401" max="6401" width="29.453125" style="6" customWidth="1"/>
    <col min="6402" max="6402" width="19.54296875" style="6" customWidth="1"/>
    <col min="6403" max="6403" width="17.26953125" style="6" customWidth="1"/>
    <col min="6404" max="6404" width="13.26953125" style="6" customWidth="1"/>
    <col min="6405" max="6405" width="10.81640625" style="6" customWidth="1"/>
    <col min="6406" max="6406" width="14.453125" style="6" customWidth="1"/>
    <col min="6407" max="6407" width="16.453125" style="6" customWidth="1"/>
    <col min="6408" max="6408" width="21" style="6" customWidth="1"/>
    <col min="6409" max="6409" width="11.453125" style="6" customWidth="1"/>
    <col min="6410" max="6410" width="8.7265625" style="6" customWidth="1"/>
    <col min="6411" max="6411" width="11.26953125" style="6" customWidth="1"/>
    <col min="6412" max="6651" width="9.1796875" style="6"/>
    <col min="6652" max="6652" width="13.81640625" style="6" customWidth="1"/>
    <col min="6653" max="6653" width="26.26953125" style="6" customWidth="1"/>
    <col min="6654" max="6654" width="28.453125" style="6" customWidth="1"/>
    <col min="6655" max="6655" width="16.7265625" style="6" customWidth="1"/>
    <col min="6656" max="6656" width="22.26953125" style="6" customWidth="1"/>
    <col min="6657" max="6657" width="29.453125" style="6" customWidth="1"/>
    <col min="6658" max="6658" width="19.54296875" style="6" customWidth="1"/>
    <col min="6659" max="6659" width="17.26953125" style="6" customWidth="1"/>
    <col min="6660" max="6660" width="13.26953125" style="6" customWidth="1"/>
    <col min="6661" max="6661" width="10.81640625" style="6" customWidth="1"/>
    <col min="6662" max="6662" width="14.453125" style="6" customWidth="1"/>
    <col min="6663" max="6663" width="16.453125" style="6" customWidth="1"/>
    <col min="6664" max="6664" width="21" style="6" customWidth="1"/>
    <col min="6665" max="6665" width="11.453125" style="6" customWidth="1"/>
    <col min="6666" max="6666" width="8.7265625" style="6" customWidth="1"/>
    <col min="6667" max="6667" width="11.26953125" style="6" customWidth="1"/>
    <col min="6668" max="6907" width="9.1796875" style="6"/>
    <col min="6908" max="6908" width="13.81640625" style="6" customWidth="1"/>
    <col min="6909" max="6909" width="26.26953125" style="6" customWidth="1"/>
    <col min="6910" max="6910" width="28.453125" style="6" customWidth="1"/>
    <col min="6911" max="6911" width="16.7265625" style="6" customWidth="1"/>
    <col min="6912" max="6912" width="22.26953125" style="6" customWidth="1"/>
    <col min="6913" max="6913" width="29.453125" style="6" customWidth="1"/>
    <col min="6914" max="6914" width="19.54296875" style="6" customWidth="1"/>
    <col min="6915" max="6915" width="17.26953125" style="6" customWidth="1"/>
    <col min="6916" max="6916" width="13.26953125" style="6" customWidth="1"/>
    <col min="6917" max="6917" width="10.81640625" style="6" customWidth="1"/>
    <col min="6918" max="6918" width="14.453125" style="6" customWidth="1"/>
    <col min="6919" max="6919" width="16.453125" style="6" customWidth="1"/>
    <col min="6920" max="6920" width="21" style="6" customWidth="1"/>
    <col min="6921" max="6921" width="11.453125" style="6" customWidth="1"/>
    <col min="6922" max="6922" width="8.7265625" style="6" customWidth="1"/>
    <col min="6923" max="6923" width="11.26953125" style="6" customWidth="1"/>
    <col min="6924" max="7163" width="9.1796875" style="6"/>
    <col min="7164" max="7164" width="13.81640625" style="6" customWidth="1"/>
    <col min="7165" max="7165" width="26.26953125" style="6" customWidth="1"/>
    <col min="7166" max="7166" width="28.453125" style="6" customWidth="1"/>
    <col min="7167" max="7167" width="16.7265625" style="6" customWidth="1"/>
    <col min="7168" max="7168" width="22.26953125" style="6" customWidth="1"/>
    <col min="7169" max="7169" width="29.453125" style="6" customWidth="1"/>
    <col min="7170" max="7170" width="19.54296875" style="6" customWidth="1"/>
    <col min="7171" max="7171" width="17.26953125" style="6" customWidth="1"/>
    <col min="7172" max="7172" width="13.26953125" style="6" customWidth="1"/>
    <col min="7173" max="7173" width="10.81640625" style="6" customWidth="1"/>
    <col min="7174" max="7174" width="14.453125" style="6" customWidth="1"/>
    <col min="7175" max="7175" width="16.453125" style="6" customWidth="1"/>
    <col min="7176" max="7176" width="21" style="6" customWidth="1"/>
    <col min="7177" max="7177" width="11.453125" style="6" customWidth="1"/>
    <col min="7178" max="7178" width="8.7265625" style="6" customWidth="1"/>
    <col min="7179" max="7179" width="11.26953125" style="6" customWidth="1"/>
    <col min="7180" max="7419" width="9.1796875" style="6"/>
    <col min="7420" max="7420" width="13.81640625" style="6" customWidth="1"/>
    <col min="7421" max="7421" width="26.26953125" style="6" customWidth="1"/>
    <col min="7422" max="7422" width="28.453125" style="6" customWidth="1"/>
    <col min="7423" max="7423" width="16.7265625" style="6" customWidth="1"/>
    <col min="7424" max="7424" width="22.26953125" style="6" customWidth="1"/>
    <col min="7425" max="7425" width="29.453125" style="6" customWidth="1"/>
    <col min="7426" max="7426" width="19.54296875" style="6" customWidth="1"/>
    <col min="7427" max="7427" width="17.26953125" style="6" customWidth="1"/>
    <col min="7428" max="7428" width="13.26953125" style="6" customWidth="1"/>
    <col min="7429" max="7429" width="10.81640625" style="6" customWidth="1"/>
    <col min="7430" max="7430" width="14.453125" style="6" customWidth="1"/>
    <col min="7431" max="7431" width="16.453125" style="6" customWidth="1"/>
    <col min="7432" max="7432" width="21" style="6" customWidth="1"/>
    <col min="7433" max="7433" width="11.453125" style="6" customWidth="1"/>
    <col min="7434" max="7434" width="8.7265625" style="6" customWidth="1"/>
    <col min="7435" max="7435" width="11.26953125" style="6" customWidth="1"/>
    <col min="7436" max="7675" width="9.1796875" style="6"/>
    <col min="7676" max="7676" width="13.81640625" style="6" customWidth="1"/>
    <col min="7677" max="7677" width="26.26953125" style="6" customWidth="1"/>
    <col min="7678" max="7678" width="28.453125" style="6" customWidth="1"/>
    <col min="7679" max="7679" width="16.7265625" style="6" customWidth="1"/>
    <col min="7680" max="7680" width="22.26953125" style="6" customWidth="1"/>
    <col min="7681" max="7681" width="29.453125" style="6" customWidth="1"/>
    <col min="7682" max="7682" width="19.54296875" style="6" customWidth="1"/>
    <col min="7683" max="7683" width="17.26953125" style="6" customWidth="1"/>
    <col min="7684" max="7684" width="13.26953125" style="6" customWidth="1"/>
    <col min="7685" max="7685" width="10.81640625" style="6" customWidth="1"/>
    <col min="7686" max="7686" width="14.453125" style="6" customWidth="1"/>
    <col min="7687" max="7687" width="16.453125" style="6" customWidth="1"/>
    <col min="7688" max="7688" width="21" style="6" customWidth="1"/>
    <col min="7689" max="7689" width="11.453125" style="6" customWidth="1"/>
    <col min="7690" max="7690" width="8.7265625" style="6" customWidth="1"/>
    <col min="7691" max="7691" width="11.26953125" style="6" customWidth="1"/>
    <col min="7692" max="7931" width="9.1796875" style="6"/>
    <col min="7932" max="7932" width="13.81640625" style="6" customWidth="1"/>
    <col min="7933" max="7933" width="26.26953125" style="6" customWidth="1"/>
    <col min="7934" max="7934" width="28.453125" style="6" customWidth="1"/>
    <col min="7935" max="7935" width="16.7265625" style="6" customWidth="1"/>
    <col min="7936" max="7936" width="22.26953125" style="6" customWidth="1"/>
    <col min="7937" max="7937" width="29.453125" style="6" customWidth="1"/>
    <col min="7938" max="7938" width="19.54296875" style="6" customWidth="1"/>
    <col min="7939" max="7939" width="17.26953125" style="6" customWidth="1"/>
    <col min="7940" max="7940" width="13.26953125" style="6" customWidth="1"/>
    <col min="7941" max="7941" width="10.81640625" style="6" customWidth="1"/>
    <col min="7942" max="7942" width="14.453125" style="6" customWidth="1"/>
    <col min="7943" max="7943" width="16.453125" style="6" customWidth="1"/>
    <col min="7944" max="7944" width="21" style="6" customWidth="1"/>
    <col min="7945" max="7945" width="11.453125" style="6" customWidth="1"/>
    <col min="7946" max="7946" width="8.7265625" style="6" customWidth="1"/>
    <col min="7947" max="7947" width="11.26953125" style="6" customWidth="1"/>
    <col min="7948" max="8187" width="9.1796875" style="6"/>
    <col min="8188" max="8188" width="13.81640625" style="6" customWidth="1"/>
    <col min="8189" max="8189" width="26.26953125" style="6" customWidth="1"/>
    <col min="8190" max="8190" width="28.453125" style="6" customWidth="1"/>
    <col min="8191" max="8191" width="16.7265625" style="6" customWidth="1"/>
    <col min="8192" max="8192" width="22.26953125" style="6" customWidth="1"/>
    <col min="8193" max="8193" width="29.453125" style="6" customWidth="1"/>
    <col min="8194" max="8194" width="19.54296875" style="6" customWidth="1"/>
    <col min="8195" max="8195" width="17.26953125" style="6" customWidth="1"/>
    <col min="8196" max="8196" width="13.26953125" style="6" customWidth="1"/>
    <col min="8197" max="8197" width="10.81640625" style="6" customWidth="1"/>
    <col min="8198" max="8198" width="14.453125" style="6" customWidth="1"/>
    <col min="8199" max="8199" width="16.453125" style="6" customWidth="1"/>
    <col min="8200" max="8200" width="21" style="6" customWidth="1"/>
    <col min="8201" max="8201" width="11.453125" style="6" customWidth="1"/>
    <col min="8202" max="8202" width="8.7265625" style="6" customWidth="1"/>
    <col min="8203" max="8203" width="11.26953125" style="6" customWidth="1"/>
    <col min="8204" max="8443" width="9.1796875" style="6"/>
    <col min="8444" max="8444" width="13.81640625" style="6" customWidth="1"/>
    <col min="8445" max="8445" width="26.26953125" style="6" customWidth="1"/>
    <col min="8446" max="8446" width="28.453125" style="6" customWidth="1"/>
    <col min="8447" max="8447" width="16.7265625" style="6" customWidth="1"/>
    <col min="8448" max="8448" width="22.26953125" style="6" customWidth="1"/>
    <col min="8449" max="8449" width="29.453125" style="6" customWidth="1"/>
    <col min="8450" max="8450" width="19.54296875" style="6" customWidth="1"/>
    <col min="8451" max="8451" width="17.26953125" style="6" customWidth="1"/>
    <col min="8452" max="8452" width="13.26953125" style="6" customWidth="1"/>
    <col min="8453" max="8453" width="10.81640625" style="6" customWidth="1"/>
    <col min="8454" max="8454" width="14.453125" style="6" customWidth="1"/>
    <col min="8455" max="8455" width="16.453125" style="6" customWidth="1"/>
    <col min="8456" max="8456" width="21" style="6" customWidth="1"/>
    <col min="8457" max="8457" width="11.453125" style="6" customWidth="1"/>
    <col min="8458" max="8458" width="8.7265625" style="6" customWidth="1"/>
    <col min="8459" max="8459" width="11.26953125" style="6" customWidth="1"/>
    <col min="8460" max="8699" width="9.1796875" style="6"/>
    <col min="8700" max="8700" width="13.81640625" style="6" customWidth="1"/>
    <col min="8701" max="8701" width="26.26953125" style="6" customWidth="1"/>
    <col min="8702" max="8702" width="28.453125" style="6" customWidth="1"/>
    <col min="8703" max="8703" width="16.7265625" style="6" customWidth="1"/>
    <col min="8704" max="8704" width="22.26953125" style="6" customWidth="1"/>
    <col min="8705" max="8705" width="29.453125" style="6" customWidth="1"/>
    <col min="8706" max="8706" width="19.54296875" style="6" customWidth="1"/>
    <col min="8707" max="8707" width="17.26953125" style="6" customWidth="1"/>
    <col min="8708" max="8708" width="13.26953125" style="6" customWidth="1"/>
    <col min="8709" max="8709" width="10.81640625" style="6" customWidth="1"/>
    <col min="8710" max="8710" width="14.453125" style="6" customWidth="1"/>
    <col min="8711" max="8711" width="16.453125" style="6" customWidth="1"/>
    <col min="8712" max="8712" width="21" style="6" customWidth="1"/>
    <col min="8713" max="8713" width="11.453125" style="6" customWidth="1"/>
    <col min="8714" max="8714" width="8.7265625" style="6" customWidth="1"/>
    <col min="8715" max="8715" width="11.26953125" style="6" customWidth="1"/>
    <col min="8716" max="8955" width="9.1796875" style="6"/>
    <col min="8956" max="8956" width="13.81640625" style="6" customWidth="1"/>
    <col min="8957" max="8957" width="26.26953125" style="6" customWidth="1"/>
    <col min="8958" max="8958" width="28.453125" style="6" customWidth="1"/>
    <col min="8959" max="8959" width="16.7265625" style="6" customWidth="1"/>
    <col min="8960" max="8960" width="22.26953125" style="6" customWidth="1"/>
    <col min="8961" max="8961" width="29.453125" style="6" customWidth="1"/>
    <col min="8962" max="8962" width="19.54296875" style="6" customWidth="1"/>
    <col min="8963" max="8963" width="17.26953125" style="6" customWidth="1"/>
    <col min="8964" max="8964" width="13.26953125" style="6" customWidth="1"/>
    <col min="8965" max="8965" width="10.81640625" style="6" customWidth="1"/>
    <col min="8966" max="8966" width="14.453125" style="6" customWidth="1"/>
    <col min="8967" max="8967" width="16.453125" style="6" customWidth="1"/>
    <col min="8968" max="8968" width="21" style="6" customWidth="1"/>
    <col min="8969" max="8969" width="11.453125" style="6" customWidth="1"/>
    <col min="8970" max="8970" width="8.7265625" style="6" customWidth="1"/>
    <col min="8971" max="8971" width="11.26953125" style="6" customWidth="1"/>
    <col min="8972" max="9211" width="9.1796875" style="6"/>
    <col min="9212" max="9212" width="13.81640625" style="6" customWidth="1"/>
    <col min="9213" max="9213" width="26.26953125" style="6" customWidth="1"/>
    <col min="9214" max="9214" width="28.453125" style="6" customWidth="1"/>
    <col min="9215" max="9215" width="16.7265625" style="6" customWidth="1"/>
    <col min="9216" max="9216" width="22.26953125" style="6" customWidth="1"/>
    <col min="9217" max="9217" width="29.453125" style="6" customWidth="1"/>
    <col min="9218" max="9218" width="19.54296875" style="6" customWidth="1"/>
    <col min="9219" max="9219" width="17.26953125" style="6" customWidth="1"/>
    <col min="9220" max="9220" width="13.26953125" style="6" customWidth="1"/>
    <col min="9221" max="9221" width="10.81640625" style="6" customWidth="1"/>
    <col min="9222" max="9222" width="14.453125" style="6" customWidth="1"/>
    <col min="9223" max="9223" width="16.453125" style="6" customWidth="1"/>
    <col min="9224" max="9224" width="21" style="6" customWidth="1"/>
    <col min="9225" max="9225" width="11.453125" style="6" customWidth="1"/>
    <col min="9226" max="9226" width="8.7265625" style="6" customWidth="1"/>
    <col min="9227" max="9227" width="11.26953125" style="6" customWidth="1"/>
    <col min="9228" max="9467" width="9.1796875" style="6"/>
    <col min="9468" max="9468" width="13.81640625" style="6" customWidth="1"/>
    <col min="9469" max="9469" width="26.26953125" style="6" customWidth="1"/>
    <col min="9470" max="9470" width="28.453125" style="6" customWidth="1"/>
    <col min="9471" max="9471" width="16.7265625" style="6" customWidth="1"/>
    <col min="9472" max="9472" width="22.26953125" style="6" customWidth="1"/>
    <col min="9473" max="9473" width="29.453125" style="6" customWidth="1"/>
    <col min="9474" max="9474" width="19.54296875" style="6" customWidth="1"/>
    <col min="9475" max="9475" width="17.26953125" style="6" customWidth="1"/>
    <col min="9476" max="9476" width="13.26953125" style="6" customWidth="1"/>
    <col min="9477" max="9477" width="10.81640625" style="6" customWidth="1"/>
    <col min="9478" max="9478" width="14.453125" style="6" customWidth="1"/>
    <col min="9479" max="9479" width="16.453125" style="6" customWidth="1"/>
    <col min="9480" max="9480" width="21" style="6" customWidth="1"/>
    <col min="9481" max="9481" width="11.453125" style="6" customWidth="1"/>
    <col min="9482" max="9482" width="8.7265625" style="6" customWidth="1"/>
    <col min="9483" max="9483" width="11.26953125" style="6" customWidth="1"/>
    <col min="9484" max="9723" width="9.1796875" style="6"/>
    <col min="9724" max="9724" width="13.81640625" style="6" customWidth="1"/>
    <col min="9725" max="9725" width="26.26953125" style="6" customWidth="1"/>
    <col min="9726" max="9726" width="28.453125" style="6" customWidth="1"/>
    <col min="9727" max="9727" width="16.7265625" style="6" customWidth="1"/>
    <col min="9728" max="9728" width="22.26953125" style="6" customWidth="1"/>
    <col min="9729" max="9729" width="29.453125" style="6" customWidth="1"/>
    <col min="9730" max="9730" width="19.54296875" style="6" customWidth="1"/>
    <col min="9731" max="9731" width="17.26953125" style="6" customWidth="1"/>
    <col min="9732" max="9732" width="13.26953125" style="6" customWidth="1"/>
    <col min="9733" max="9733" width="10.81640625" style="6" customWidth="1"/>
    <col min="9734" max="9734" width="14.453125" style="6" customWidth="1"/>
    <col min="9735" max="9735" width="16.453125" style="6" customWidth="1"/>
    <col min="9736" max="9736" width="21" style="6" customWidth="1"/>
    <col min="9737" max="9737" width="11.453125" style="6" customWidth="1"/>
    <col min="9738" max="9738" width="8.7265625" style="6" customWidth="1"/>
    <col min="9739" max="9739" width="11.26953125" style="6" customWidth="1"/>
    <col min="9740" max="9979" width="9.1796875" style="6"/>
    <col min="9980" max="9980" width="13.81640625" style="6" customWidth="1"/>
    <col min="9981" max="9981" width="26.26953125" style="6" customWidth="1"/>
    <col min="9982" max="9982" width="28.453125" style="6" customWidth="1"/>
    <col min="9983" max="9983" width="16.7265625" style="6" customWidth="1"/>
    <col min="9984" max="9984" width="22.26953125" style="6" customWidth="1"/>
    <col min="9985" max="9985" width="29.453125" style="6" customWidth="1"/>
    <col min="9986" max="9986" width="19.54296875" style="6" customWidth="1"/>
    <col min="9987" max="9987" width="17.26953125" style="6" customWidth="1"/>
    <col min="9988" max="9988" width="13.26953125" style="6" customWidth="1"/>
    <col min="9989" max="9989" width="10.81640625" style="6" customWidth="1"/>
    <col min="9990" max="9990" width="14.453125" style="6" customWidth="1"/>
    <col min="9991" max="9991" width="16.453125" style="6" customWidth="1"/>
    <col min="9992" max="9992" width="21" style="6" customWidth="1"/>
    <col min="9993" max="9993" width="11.453125" style="6" customWidth="1"/>
    <col min="9994" max="9994" width="8.7265625" style="6" customWidth="1"/>
    <col min="9995" max="9995" width="11.26953125" style="6" customWidth="1"/>
    <col min="9996" max="10235" width="9.1796875" style="6"/>
    <col min="10236" max="10236" width="13.81640625" style="6" customWidth="1"/>
    <col min="10237" max="10237" width="26.26953125" style="6" customWidth="1"/>
    <col min="10238" max="10238" width="28.453125" style="6" customWidth="1"/>
    <col min="10239" max="10239" width="16.7265625" style="6" customWidth="1"/>
    <col min="10240" max="10240" width="22.26953125" style="6" customWidth="1"/>
    <col min="10241" max="10241" width="29.453125" style="6" customWidth="1"/>
    <col min="10242" max="10242" width="19.54296875" style="6" customWidth="1"/>
    <col min="10243" max="10243" width="17.26953125" style="6" customWidth="1"/>
    <col min="10244" max="10244" width="13.26953125" style="6" customWidth="1"/>
    <col min="10245" max="10245" width="10.81640625" style="6" customWidth="1"/>
    <col min="10246" max="10246" width="14.453125" style="6" customWidth="1"/>
    <col min="10247" max="10247" width="16.453125" style="6" customWidth="1"/>
    <col min="10248" max="10248" width="21" style="6" customWidth="1"/>
    <col min="10249" max="10249" width="11.453125" style="6" customWidth="1"/>
    <col min="10250" max="10250" width="8.7265625" style="6" customWidth="1"/>
    <col min="10251" max="10251" width="11.26953125" style="6" customWidth="1"/>
    <col min="10252" max="10491" width="9.1796875" style="6"/>
    <col min="10492" max="10492" width="13.81640625" style="6" customWidth="1"/>
    <col min="10493" max="10493" width="26.26953125" style="6" customWidth="1"/>
    <col min="10494" max="10494" width="28.453125" style="6" customWidth="1"/>
    <col min="10495" max="10495" width="16.7265625" style="6" customWidth="1"/>
    <col min="10496" max="10496" width="22.26953125" style="6" customWidth="1"/>
    <col min="10497" max="10497" width="29.453125" style="6" customWidth="1"/>
    <col min="10498" max="10498" width="19.54296875" style="6" customWidth="1"/>
    <col min="10499" max="10499" width="17.26953125" style="6" customWidth="1"/>
    <col min="10500" max="10500" width="13.26953125" style="6" customWidth="1"/>
    <col min="10501" max="10501" width="10.81640625" style="6" customWidth="1"/>
    <col min="10502" max="10502" width="14.453125" style="6" customWidth="1"/>
    <col min="10503" max="10503" width="16.453125" style="6" customWidth="1"/>
    <col min="10504" max="10504" width="21" style="6" customWidth="1"/>
    <col min="10505" max="10505" width="11.453125" style="6" customWidth="1"/>
    <col min="10506" max="10506" width="8.7265625" style="6" customWidth="1"/>
    <col min="10507" max="10507" width="11.26953125" style="6" customWidth="1"/>
    <col min="10508" max="10747" width="9.1796875" style="6"/>
    <col min="10748" max="10748" width="13.81640625" style="6" customWidth="1"/>
    <col min="10749" max="10749" width="26.26953125" style="6" customWidth="1"/>
    <col min="10750" max="10750" width="28.453125" style="6" customWidth="1"/>
    <col min="10751" max="10751" width="16.7265625" style="6" customWidth="1"/>
    <col min="10752" max="10752" width="22.26953125" style="6" customWidth="1"/>
    <col min="10753" max="10753" width="29.453125" style="6" customWidth="1"/>
    <col min="10754" max="10754" width="19.54296875" style="6" customWidth="1"/>
    <col min="10755" max="10755" width="17.26953125" style="6" customWidth="1"/>
    <col min="10756" max="10756" width="13.26953125" style="6" customWidth="1"/>
    <col min="10757" max="10757" width="10.81640625" style="6" customWidth="1"/>
    <col min="10758" max="10758" width="14.453125" style="6" customWidth="1"/>
    <col min="10759" max="10759" width="16.453125" style="6" customWidth="1"/>
    <col min="10760" max="10760" width="21" style="6" customWidth="1"/>
    <col min="10761" max="10761" width="11.453125" style="6" customWidth="1"/>
    <col min="10762" max="10762" width="8.7265625" style="6" customWidth="1"/>
    <col min="10763" max="10763" width="11.26953125" style="6" customWidth="1"/>
    <col min="10764" max="11003" width="9.1796875" style="6"/>
    <col min="11004" max="11004" width="13.81640625" style="6" customWidth="1"/>
    <col min="11005" max="11005" width="26.26953125" style="6" customWidth="1"/>
    <col min="11006" max="11006" width="28.453125" style="6" customWidth="1"/>
    <col min="11007" max="11007" width="16.7265625" style="6" customWidth="1"/>
    <col min="11008" max="11008" width="22.26953125" style="6" customWidth="1"/>
    <col min="11009" max="11009" width="29.453125" style="6" customWidth="1"/>
    <col min="11010" max="11010" width="19.54296875" style="6" customWidth="1"/>
    <col min="11011" max="11011" width="17.26953125" style="6" customWidth="1"/>
    <col min="11012" max="11012" width="13.26953125" style="6" customWidth="1"/>
    <col min="11013" max="11013" width="10.81640625" style="6" customWidth="1"/>
    <col min="11014" max="11014" width="14.453125" style="6" customWidth="1"/>
    <col min="11015" max="11015" width="16.453125" style="6" customWidth="1"/>
    <col min="11016" max="11016" width="21" style="6" customWidth="1"/>
    <col min="11017" max="11017" width="11.453125" style="6" customWidth="1"/>
    <col min="11018" max="11018" width="8.7265625" style="6" customWidth="1"/>
    <col min="11019" max="11019" width="11.26953125" style="6" customWidth="1"/>
    <col min="11020" max="11259" width="9.1796875" style="6"/>
    <col min="11260" max="11260" width="13.81640625" style="6" customWidth="1"/>
    <col min="11261" max="11261" width="26.26953125" style="6" customWidth="1"/>
    <col min="11262" max="11262" width="28.453125" style="6" customWidth="1"/>
    <col min="11263" max="11263" width="16.7265625" style="6" customWidth="1"/>
    <col min="11264" max="11264" width="22.26953125" style="6" customWidth="1"/>
    <col min="11265" max="11265" width="29.453125" style="6" customWidth="1"/>
    <col min="11266" max="11266" width="19.54296875" style="6" customWidth="1"/>
    <col min="11267" max="11267" width="17.26953125" style="6" customWidth="1"/>
    <col min="11268" max="11268" width="13.26953125" style="6" customWidth="1"/>
    <col min="11269" max="11269" width="10.81640625" style="6" customWidth="1"/>
    <col min="11270" max="11270" width="14.453125" style="6" customWidth="1"/>
    <col min="11271" max="11271" width="16.453125" style="6" customWidth="1"/>
    <col min="11272" max="11272" width="21" style="6" customWidth="1"/>
    <col min="11273" max="11273" width="11.453125" style="6" customWidth="1"/>
    <col min="11274" max="11274" width="8.7265625" style="6" customWidth="1"/>
    <col min="11275" max="11275" width="11.26953125" style="6" customWidth="1"/>
    <col min="11276" max="11515" width="9.1796875" style="6"/>
    <col min="11516" max="11516" width="13.81640625" style="6" customWidth="1"/>
    <col min="11517" max="11517" width="26.26953125" style="6" customWidth="1"/>
    <col min="11518" max="11518" width="28.453125" style="6" customWidth="1"/>
    <col min="11519" max="11519" width="16.7265625" style="6" customWidth="1"/>
    <col min="11520" max="11520" width="22.26953125" style="6" customWidth="1"/>
    <col min="11521" max="11521" width="29.453125" style="6" customWidth="1"/>
    <col min="11522" max="11522" width="19.54296875" style="6" customWidth="1"/>
    <col min="11523" max="11523" width="17.26953125" style="6" customWidth="1"/>
    <col min="11524" max="11524" width="13.26953125" style="6" customWidth="1"/>
    <col min="11525" max="11525" width="10.81640625" style="6" customWidth="1"/>
    <col min="11526" max="11526" width="14.453125" style="6" customWidth="1"/>
    <col min="11527" max="11527" width="16.453125" style="6" customWidth="1"/>
    <col min="11528" max="11528" width="21" style="6" customWidth="1"/>
    <col min="11529" max="11529" width="11.453125" style="6" customWidth="1"/>
    <col min="11530" max="11530" width="8.7265625" style="6" customWidth="1"/>
    <col min="11531" max="11531" width="11.26953125" style="6" customWidth="1"/>
    <col min="11532" max="11771" width="9.1796875" style="6"/>
    <col min="11772" max="11772" width="13.81640625" style="6" customWidth="1"/>
    <col min="11773" max="11773" width="26.26953125" style="6" customWidth="1"/>
    <col min="11774" max="11774" width="28.453125" style="6" customWidth="1"/>
    <col min="11775" max="11775" width="16.7265625" style="6" customWidth="1"/>
    <col min="11776" max="11776" width="22.26953125" style="6" customWidth="1"/>
    <col min="11777" max="11777" width="29.453125" style="6" customWidth="1"/>
    <col min="11778" max="11778" width="19.54296875" style="6" customWidth="1"/>
    <col min="11779" max="11779" width="17.26953125" style="6" customWidth="1"/>
    <col min="11780" max="11780" width="13.26953125" style="6" customWidth="1"/>
    <col min="11781" max="11781" width="10.81640625" style="6" customWidth="1"/>
    <col min="11782" max="11782" width="14.453125" style="6" customWidth="1"/>
    <col min="11783" max="11783" width="16.453125" style="6" customWidth="1"/>
    <col min="11784" max="11784" width="21" style="6" customWidth="1"/>
    <col min="11785" max="11785" width="11.453125" style="6" customWidth="1"/>
    <col min="11786" max="11786" width="8.7265625" style="6" customWidth="1"/>
    <col min="11787" max="11787" width="11.26953125" style="6" customWidth="1"/>
    <col min="11788" max="12027" width="9.1796875" style="6"/>
    <col min="12028" max="12028" width="13.81640625" style="6" customWidth="1"/>
    <col min="12029" max="12029" width="26.26953125" style="6" customWidth="1"/>
    <col min="12030" max="12030" width="28.453125" style="6" customWidth="1"/>
    <col min="12031" max="12031" width="16.7265625" style="6" customWidth="1"/>
    <col min="12032" max="12032" width="22.26953125" style="6" customWidth="1"/>
    <col min="12033" max="12033" width="29.453125" style="6" customWidth="1"/>
    <col min="12034" max="12034" width="19.54296875" style="6" customWidth="1"/>
    <col min="12035" max="12035" width="17.26953125" style="6" customWidth="1"/>
    <col min="12036" max="12036" width="13.26953125" style="6" customWidth="1"/>
    <col min="12037" max="12037" width="10.81640625" style="6" customWidth="1"/>
    <col min="12038" max="12038" width="14.453125" style="6" customWidth="1"/>
    <col min="12039" max="12039" width="16.453125" style="6" customWidth="1"/>
    <col min="12040" max="12040" width="21" style="6" customWidth="1"/>
    <col min="12041" max="12041" width="11.453125" style="6" customWidth="1"/>
    <col min="12042" max="12042" width="8.7265625" style="6" customWidth="1"/>
    <col min="12043" max="12043" width="11.26953125" style="6" customWidth="1"/>
    <col min="12044" max="12283" width="9.1796875" style="6"/>
    <col min="12284" max="12284" width="13.81640625" style="6" customWidth="1"/>
    <col min="12285" max="12285" width="26.26953125" style="6" customWidth="1"/>
    <col min="12286" max="12286" width="28.453125" style="6" customWidth="1"/>
    <col min="12287" max="12287" width="16.7265625" style="6" customWidth="1"/>
    <col min="12288" max="12288" width="22.26953125" style="6" customWidth="1"/>
    <col min="12289" max="12289" width="29.453125" style="6" customWidth="1"/>
    <col min="12290" max="12290" width="19.54296875" style="6" customWidth="1"/>
    <col min="12291" max="12291" width="17.26953125" style="6" customWidth="1"/>
    <col min="12292" max="12292" width="13.26953125" style="6" customWidth="1"/>
    <col min="12293" max="12293" width="10.81640625" style="6" customWidth="1"/>
    <col min="12294" max="12294" width="14.453125" style="6" customWidth="1"/>
    <col min="12295" max="12295" width="16.453125" style="6" customWidth="1"/>
    <col min="12296" max="12296" width="21" style="6" customWidth="1"/>
    <col min="12297" max="12297" width="11.453125" style="6" customWidth="1"/>
    <col min="12298" max="12298" width="8.7265625" style="6" customWidth="1"/>
    <col min="12299" max="12299" width="11.26953125" style="6" customWidth="1"/>
    <col min="12300" max="12539" width="9.1796875" style="6"/>
    <col min="12540" max="12540" width="13.81640625" style="6" customWidth="1"/>
    <col min="12541" max="12541" width="26.26953125" style="6" customWidth="1"/>
    <col min="12542" max="12542" width="28.453125" style="6" customWidth="1"/>
    <col min="12543" max="12543" width="16.7265625" style="6" customWidth="1"/>
    <col min="12544" max="12544" width="22.26953125" style="6" customWidth="1"/>
    <col min="12545" max="12545" width="29.453125" style="6" customWidth="1"/>
    <col min="12546" max="12546" width="19.54296875" style="6" customWidth="1"/>
    <col min="12547" max="12547" width="17.26953125" style="6" customWidth="1"/>
    <col min="12548" max="12548" width="13.26953125" style="6" customWidth="1"/>
    <col min="12549" max="12549" width="10.81640625" style="6" customWidth="1"/>
    <col min="12550" max="12550" width="14.453125" style="6" customWidth="1"/>
    <col min="12551" max="12551" width="16.453125" style="6" customWidth="1"/>
    <col min="12552" max="12552" width="21" style="6" customWidth="1"/>
    <col min="12553" max="12553" width="11.453125" style="6" customWidth="1"/>
    <col min="12554" max="12554" width="8.7265625" style="6" customWidth="1"/>
    <col min="12555" max="12555" width="11.26953125" style="6" customWidth="1"/>
    <col min="12556" max="12795" width="9.1796875" style="6"/>
    <col min="12796" max="12796" width="13.81640625" style="6" customWidth="1"/>
    <col min="12797" max="12797" width="26.26953125" style="6" customWidth="1"/>
    <col min="12798" max="12798" width="28.453125" style="6" customWidth="1"/>
    <col min="12799" max="12799" width="16.7265625" style="6" customWidth="1"/>
    <col min="12800" max="12800" width="22.26953125" style="6" customWidth="1"/>
    <col min="12801" max="12801" width="29.453125" style="6" customWidth="1"/>
    <col min="12802" max="12802" width="19.54296875" style="6" customWidth="1"/>
    <col min="12803" max="12803" width="17.26953125" style="6" customWidth="1"/>
    <col min="12804" max="12804" width="13.26953125" style="6" customWidth="1"/>
    <col min="12805" max="12805" width="10.81640625" style="6" customWidth="1"/>
    <col min="12806" max="12806" width="14.453125" style="6" customWidth="1"/>
    <col min="12807" max="12807" width="16.453125" style="6" customWidth="1"/>
    <col min="12808" max="12808" width="21" style="6" customWidth="1"/>
    <col min="12809" max="12809" width="11.453125" style="6" customWidth="1"/>
    <col min="12810" max="12810" width="8.7265625" style="6" customWidth="1"/>
    <col min="12811" max="12811" width="11.26953125" style="6" customWidth="1"/>
    <col min="12812" max="13051" width="9.1796875" style="6"/>
    <col min="13052" max="13052" width="13.81640625" style="6" customWidth="1"/>
    <col min="13053" max="13053" width="26.26953125" style="6" customWidth="1"/>
    <col min="13054" max="13054" width="28.453125" style="6" customWidth="1"/>
    <col min="13055" max="13055" width="16.7265625" style="6" customWidth="1"/>
    <col min="13056" max="13056" width="22.26953125" style="6" customWidth="1"/>
    <col min="13057" max="13057" width="29.453125" style="6" customWidth="1"/>
    <col min="13058" max="13058" width="19.54296875" style="6" customWidth="1"/>
    <col min="13059" max="13059" width="17.26953125" style="6" customWidth="1"/>
    <col min="13060" max="13060" width="13.26953125" style="6" customWidth="1"/>
    <col min="13061" max="13061" width="10.81640625" style="6" customWidth="1"/>
    <col min="13062" max="13062" width="14.453125" style="6" customWidth="1"/>
    <col min="13063" max="13063" width="16.453125" style="6" customWidth="1"/>
    <col min="13064" max="13064" width="21" style="6" customWidth="1"/>
    <col min="13065" max="13065" width="11.453125" style="6" customWidth="1"/>
    <col min="13066" max="13066" width="8.7265625" style="6" customWidth="1"/>
    <col min="13067" max="13067" width="11.26953125" style="6" customWidth="1"/>
    <col min="13068" max="13307" width="9.1796875" style="6"/>
    <col min="13308" max="13308" width="13.81640625" style="6" customWidth="1"/>
    <col min="13309" max="13309" width="26.26953125" style="6" customWidth="1"/>
    <col min="13310" max="13310" width="28.453125" style="6" customWidth="1"/>
    <col min="13311" max="13311" width="16.7265625" style="6" customWidth="1"/>
    <col min="13312" max="13312" width="22.26953125" style="6" customWidth="1"/>
    <col min="13313" max="13313" width="29.453125" style="6" customWidth="1"/>
    <col min="13314" max="13314" width="19.54296875" style="6" customWidth="1"/>
    <col min="13315" max="13315" width="17.26953125" style="6" customWidth="1"/>
    <col min="13316" max="13316" width="13.26953125" style="6" customWidth="1"/>
    <col min="13317" max="13317" width="10.81640625" style="6" customWidth="1"/>
    <col min="13318" max="13318" width="14.453125" style="6" customWidth="1"/>
    <col min="13319" max="13319" width="16.453125" style="6" customWidth="1"/>
    <col min="13320" max="13320" width="21" style="6" customWidth="1"/>
    <col min="13321" max="13321" width="11.453125" style="6" customWidth="1"/>
    <col min="13322" max="13322" width="8.7265625" style="6" customWidth="1"/>
    <col min="13323" max="13323" width="11.26953125" style="6" customWidth="1"/>
    <col min="13324" max="13563" width="9.1796875" style="6"/>
    <col min="13564" max="13564" width="13.81640625" style="6" customWidth="1"/>
    <col min="13565" max="13565" width="26.26953125" style="6" customWidth="1"/>
    <col min="13566" max="13566" width="28.453125" style="6" customWidth="1"/>
    <col min="13567" max="13567" width="16.7265625" style="6" customWidth="1"/>
    <col min="13568" max="13568" width="22.26953125" style="6" customWidth="1"/>
    <col min="13569" max="13569" width="29.453125" style="6" customWidth="1"/>
    <col min="13570" max="13570" width="19.54296875" style="6" customWidth="1"/>
    <col min="13571" max="13571" width="17.26953125" style="6" customWidth="1"/>
    <col min="13572" max="13572" width="13.26953125" style="6" customWidth="1"/>
    <col min="13573" max="13573" width="10.81640625" style="6" customWidth="1"/>
    <col min="13574" max="13574" width="14.453125" style="6" customWidth="1"/>
    <col min="13575" max="13575" width="16.453125" style="6" customWidth="1"/>
    <col min="13576" max="13576" width="21" style="6" customWidth="1"/>
    <col min="13577" max="13577" width="11.453125" style="6" customWidth="1"/>
    <col min="13578" max="13578" width="8.7265625" style="6" customWidth="1"/>
    <col min="13579" max="13579" width="11.26953125" style="6" customWidth="1"/>
    <col min="13580" max="13819" width="9.1796875" style="6"/>
    <col min="13820" max="13820" width="13.81640625" style="6" customWidth="1"/>
    <col min="13821" max="13821" width="26.26953125" style="6" customWidth="1"/>
    <col min="13822" max="13822" width="28.453125" style="6" customWidth="1"/>
    <col min="13823" max="13823" width="16.7265625" style="6" customWidth="1"/>
    <col min="13824" max="13824" width="22.26953125" style="6" customWidth="1"/>
    <col min="13825" max="13825" width="29.453125" style="6" customWidth="1"/>
    <col min="13826" max="13826" width="19.54296875" style="6" customWidth="1"/>
    <col min="13827" max="13827" width="17.26953125" style="6" customWidth="1"/>
    <col min="13828" max="13828" width="13.26953125" style="6" customWidth="1"/>
    <col min="13829" max="13829" width="10.81640625" style="6" customWidth="1"/>
    <col min="13830" max="13830" width="14.453125" style="6" customWidth="1"/>
    <col min="13831" max="13831" width="16.453125" style="6" customWidth="1"/>
    <col min="13832" max="13832" width="21" style="6" customWidth="1"/>
    <col min="13833" max="13833" width="11.453125" style="6" customWidth="1"/>
    <col min="13834" max="13834" width="8.7265625" style="6" customWidth="1"/>
    <col min="13835" max="13835" width="11.26953125" style="6" customWidth="1"/>
    <col min="13836" max="14075" width="9.1796875" style="6"/>
    <col min="14076" max="14076" width="13.81640625" style="6" customWidth="1"/>
    <col min="14077" max="14077" width="26.26953125" style="6" customWidth="1"/>
    <col min="14078" max="14078" width="28.453125" style="6" customWidth="1"/>
    <col min="14079" max="14079" width="16.7265625" style="6" customWidth="1"/>
    <col min="14080" max="14080" width="22.26953125" style="6" customWidth="1"/>
    <col min="14081" max="14081" width="29.453125" style="6" customWidth="1"/>
    <col min="14082" max="14082" width="19.54296875" style="6" customWidth="1"/>
    <col min="14083" max="14083" width="17.26953125" style="6" customWidth="1"/>
    <col min="14084" max="14084" width="13.26953125" style="6" customWidth="1"/>
    <col min="14085" max="14085" width="10.81640625" style="6" customWidth="1"/>
    <col min="14086" max="14086" width="14.453125" style="6" customWidth="1"/>
    <col min="14087" max="14087" width="16.453125" style="6" customWidth="1"/>
    <col min="14088" max="14088" width="21" style="6" customWidth="1"/>
    <col min="14089" max="14089" width="11.453125" style="6" customWidth="1"/>
    <col min="14090" max="14090" width="8.7265625" style="6" customWidth="1"/>
    <col min="14091" max="14091" width="11.26953125" style="6" customWidth="1"/>
    <col min="14092" max="14331" width="9.1796875" style="6"/>
    <col min="14332" max="14332" width="13.81640625" style="6" customWidth="1"/>
    <col min="14333" max="14333" width="26.26953125" style="6" customWidth="1"/>
    <col min="14334" max="14334" width="28.453125" style="6" customWidth="1"/>
    <col min="14335" max="14335" width="16.7265625" style="6" customWidth="1"/>
    <col min="14336" max="14336" width="22.26953125" style="6" customWidth="1"/>
    <col min="14337" max="14337" width="29.453125" style="6" customWidth="1"/>
    <col min="14338" max="14338" width="19.54296875" style="6" customWidth="1"/>
    <col min="14339" max="14339" width="17.26953125" style="6" customWidth="1"/>
    <col min="14340" max="14340" width="13.26953125" style="6" customWidth="1"/>
    <col min="14341" max="14341" width="10.81640625" style="6" customWidth="1"/>
    <col min="14342" max="14342" width="14.453125" style="6" customWidth="1"/>
    <col min="14343" max="14343" width="16.453125" style="6" customWidth="1"/>
    <col min="14344" max="14344" width="21" style="6" customWidth="1"/>
    <col min="14345" max="14345" width="11.453125" style="6" customWidth="1"/>
    <col min="14346" max="14346" width="8.7265625" style="6" customWidth="1"/>
    <col min="14347" max="14347" width="11.26953125" style="6" customWidth="1"/>
    <col min="14348" max="14587" width="9.1796875" style="6"/>
    <col min="14588" max="14588" width="13.81640625" style="6" customWidth="1"/>
    <col min="14589" max="14589" width="26.26953125" style="6" customWidth="1"/>
    <col min="14590" max="14590" width="28.453125" style="6" customWidth="1"/>
    <col min="14591" max="14591" width="16.7265625" style="6" customWidth="1"/>
    <col min="14592" max="14592" width="22.26953125" style="6" customWidth="1"/>
    <col min="14593" max="14593" width="29.453125" style="6" customWidth="1"/>
    <col min="14594" max="14594" width="19.54296875" style="6" customWidth="1"/>
    <col min="14595" max="14595" width="17.26953125" style="6" customWidth="1"/>
    <col min="14596" max="14596" width="13.26953125" style="6" customWidth="1"/>
    <col min="14597" max="14597" width="10.81640625" style="6" customWidth="1"/>
    <col min="14598" max="14598" width="14.453125" style="6" customWidth="1"/>
    <col min="14599" max="14599" width="16.453125" style="6" customWidth="1"/>
    <col min="14600" max="14600" width="21" style="6" customWidth="1"/>
    <col min="14601" max="14601" width="11.453125" style="6" customWidth="1"/>
    <col min="14602" max="14602" width="8.7265625" style="6" customWidth="1"/>
    <col min="14603" max="14603" width="11.26953125" style="6" customWidth="1"/>
    <col min="14604" max="14843" width="9.1796875" style="6"/>
    <col min="14844" max="14844" width="13.81640625" style="6" customWidth="1"/>
    <col min="14845" max="14845" width="26.26953125" style="6" customWidth="1"/>
    <col min="14846" max="14846" width="28.453125" style="6" customWidth="1"/>
    <col min="14847" max="14847" width="16.7265625" style="6" customWidth="1"/>
    <col min="14848" max="14848" width="22.26953125" style="6" customWidth="1"/>
    <col min="14849" max="14849" width="29.453125" style="6" customWidth="1"/>
    <col min="14850" max="14850" width="19.54296875" style="6" customWidth="1"/>
    <col min="14851" max="14851" width="17.26953125" style="6" customWidth="1"/>
    <col min="14852" max="14852" width="13.26953125" style="6" customWidth="1"/>
    <col min="14853" max="14853" width="10.81640625" style="6" customWidth="1"/>
    <col min="14854" max="14854" width="14.453125" style="6" customWidth="1"/>
    <col min="14855" max="14855" width="16.453125" style="6" customWidth="1"/>
    <col min="14856" max="14856" width="21" style="6" customWidth="1"/>
    <col min="14857" max="14857" width="11.453125" style="6" customWidth="1"/>
    <col min="14858" max="14858" width="8.7265625" style="6" customWidth="1"/>
    <col min="14859" max="14859" width="11.26953125" style="6" customWidth="1"/>
    <col min="14860" max="15099" width="9.1796875" style="6"/>
    <col min="15100" max="15100" width="13.81640625" style="6" customWidth="1"/>
    <col min="15101" max="15101" width="26.26953125" style="6" customWidth="1"/>
    <col min="15102" max="15102" width="28.453125" style="6" customWidth="1"/>
    <col min="15103" max="15103" width="16.7265625" style="6" customWidth="1"/>
    <col min="15104" max="15104" width="22.26953125" style="6" customWidth="1"/>
    <col min="15105" max="15105" width="29.453125" style="6" customWidth="1"/>
    <col min="15106" max="15106" width="19.54296875" style="6" customWidth="1"/>
    <col min="15107" max="15107" width="17.26953125" style="6" customWidth="1"/>
    <col min="15108" max="15108" width="13.26953125" style="6" customWidth="1"/>
    <col min="15109" max="15109" width="10.81640625" style="6" customWidth="1"/>
    <col min="15110" max="15110" width="14.453125" style="6" customWidth="1"/>
    <col min="15111" max="15111" width="16.453125" style="6" customWidth="1"/>
    <col min="15112" max="15112" width="21" style="6" customWidth="1"/>
    <col min="15113" max="15113" width="11.453125" style="6" customWidth="1"/>
    <col min="15114" max="15114" width="8.7265625" style="6" customWidth="1"/>
    <col min="15115" max="15115" width="11.26953125" style="6" customWidth="1"/>
    <col min="15116" max="15355" width="9.1796875" style="6"/>
    <col min="15356" max="15356" width="13.81640625" style="6" customWidth="1"/>
    <col min="15357" max="15357" width="26.26953125" style="6" customWidth="1"/>
    <col min="15358" max="15358" width="28.453125" style="6" customWidth="1"/>
    <col min="15359" max="15359" width="16.7265625" style="6" customWidth="1"/>
    <col min="15360" max="15360" width="22.26953125" style="6" customWidth="1"/>
    <col min="15361" max="15361" width="29.453125" style="6" customWidth="1"/>
    <col min="15362" max="15362" width="19.54296875" style="6" customWidth="1"/>
    <col min="15363" max="15363" width="17.26953125" style="6" customWidth="1"/>
    <col min="15364" max="15364" width="13.26953125" style="6" customWidth="1"/>
    <col min="15365" max="15365" width="10.81640625" style="6" customWidth="1"/>
    <col min="15366" max="15366" width="14.453125" style="6" customWidth="1"/>
    <col min="15367" max="15367" width="16.453125" style="6" customWidth="1"/>
    <col min="15368" max="15368" width="21" style="6" customWidth="1"/>
    <col min="15369" max="15369" width="11.453125" style="6" customWidth="1"/>
    <col min="15370" max="15370" width="8.7265625" style="6" customWidth="1"/>
    <col min="15371" max="15371" width="11.26953125" style="6" customWidth="1"/>
    <col min="15372" max="15611" width="9.1796875" style="6"/>
    <col min="15612" max="15612" width="13.81640625" style="6" customWidth="1"/>
    <col min="15613" max="15613" width="26.26953125" style="6" customWidth="1"/>
    <col min="15614" max="15614" width="28.453125" style="6" customWidth="1"/>
    <col min="15615" max="15615" width="16.7265625" style="6" customWidth="1"/>
    <col min="15616" max="15616" width="22.26953125" style="6" customWidth="1"/>
    <col min="15617" max="15617" width="29.453125" style="6" customWidth="1"/>
    <col min="15618" max="15618" width="19.54296875" style="6" customWidth="1"/>
    <col min="15619" max="15619" width="17.26953125" style="6" customWidth="1"/>
    <col min="15620" max="15620" width="13.26953125" style="6" customWidth="1"/>
    <col min="15621" max="15621" width="10.81640625" style="6" customWidth="1"/>
    <col min="15622" max="15622" width="14.453125" style="6" customWidth="1"/>
    <col min="15623" max="15623" width="16.453125" style="6" customWidth="1"/>
    <col min="15624" max="15624" width="21" style="6" customWidth="1"/>
    <col min="15625" max="15625" width="11.453125" style="6" customWidth="1"/>
    <col min="15626" max="15626" width="8.7265625" style="6" customWidth="1"/>
    <col min="15627" max="15627" width="11.26953125" style="6" customWidth="1"/>
    <col min="15628" max="15867" width="9.1796875" style="6"/>
    <col min="15868" max="15868" width="13.81640625" style="6" customWidth="1"/>
    <col min="15869" max="15869" width="26.26953125" style="6" customWidth="1"/>
    <col min="15870" max="15870" width="28.453125" style="6" customWidth="1"/>
    <col min="15871" max="15871" width="16.7265625" style="6" customWidth="1"/>
    <col min="15872" max="15872" width="22.26953125" style="6" customWidth="1"/>
    <col min="15873" max="15873" width="29.453125" style="6" customWidth="1"/>
    <col min="15874" max="15874" width="19.54296875" style="6" customWidth="1"/>
    <col min="15875" max="15875" width="17.26953125" style="6" customWidth="1"/>
    <col min="15876" max="15876" width="13.26953125" style="6" customWidth="1"/>
    <col min="15877" max="15877" width="10.81640625" style="6" customWidth="1"/>
    <col min="15878" max="15878" width="14.453125" style="6" customWidth="1"/>
    <col min="15879" max="15879" width="16.453125" style="6" customWidth="1"/>
    <col min="15880" max="15880" width="21" style="6" customWidth="1"/>
    <col min="15881" max="15881" width="11.453125" style="6" customWidth="1"/>
    <col min="15882" max="15882" width="8.7265625" style="6" customWidth="1"/>
    <col min="15883" max="15883" width="11.26953125" style="6" customWidth="1"/>
    <col min="15884" max="16123" width="9.1796875" style="6"/>
    <col min="16124" max="16124" width="13.81640625" style="6" customWidth="1"/>
    <col min="16125" max="16125" width="26.26953125" style="6" customWidth="1"/>
    <col min="16126" max="16126" width="28.453125" style="6" customWidth="1"/>
    <col min="16127" max="16127" width="16.7265625" style="6" customWidth="1"/>
    <col min="16128" max="16128" width="22.26953125" style="6" customWidth="1"/>
    <col min="16129" max="16129" width="29.453125" style="6" customWidth="1"/>
    <col min="16130" max="16130" width="19.54296875" style="6" customWidth="1"/>
    <col min="16131" max="16131" width="17.26953125" style="6" customWidth="1"/>
    <col min="16132" max="16132" width="13.26953125" style="6" customWidth="1"/>
    <col min="16133" max="16133" width="10.81640625" style="6" customWidth="1"/>
    <col min="16134" max="16134" width="14.453125" style="6" customWidth="1"/>
    <col min="16135" max="16135" width="16.453125" style="6" customWidth="1"/>
    <col min="16136" max="16136" width="21" style="6" customWidth="1"/>
    <col min="16137" max="16137" width="11.453125" style="6" customWidth="1"/>
    <col min="16138" max="16138" width="8.7265625" style="6" customWidth="1"/>
    <col min="16139" max="16139" width="11.26953125" style="6" customWidth="1"/>
    <col min="16140" max="16384" width="9.1796875" style="6"/>
  </cols>
  <sheetData>
    <row r="1" spans="1:12" s="107" customFormat="1" ht="60.75" customHeight="1" x14ac:dyDescent="0.35">
      <c r="A1" s="39" t="s">
        <v>0</v>
      </c>
      <c r="B1" s="39" t="s">
        <v>1</v>
      </c>
      <c r="C1" s="39" t="s">
        <v>2</v>
      </c>
      <c r="D1" s="106" t="s">
        <v>3</v>
      </c>
      <c r="E1" s="40" t="s">
        <v>4</v>
      </c>
      <c r="F1" s="40" t="s">
        <v>53</v>
      </c>
      <c r="G1" s="43" t="s">
        <v>5</v>
      </c>
      <c r="H1" s="41" t="s">
        <v>6</v>
      </c>
      <c r="I1" s="42" t="s">
        <v>7</v>
      </c>
      <c r="J1" s="43" t="s">
        <v>8</v>
      </c>
      <c r="K1" s="43" t="s">
        <v>9</v>
      </c>
    </row>
    <row r="2" spans="1:12" ht="16.5" customHeight="1" x14ac:dyDescent="0.35">
      <c r="A2" s="108"/>
      <c r="B2" s="109"/>
      <c r="C2" s="110"/>
      <c r="D2" s="111"/>
      <c r="E2" s="108"/>
      <c r="F2" s="108"/>
      <c r="G2" s="112"/>
      <c r="H2" s="112"/>
      <c r="I2" s="113"/>
      <c r="J2" s="114"/>
      <c r="K2" s="115"/>
    </row>
    <row r="3" spans="1:12" ht="16.5" customHeight="1" x14ac:dyDescent="0.35">
      <c r="A3" s="116"/>
      <c r="B3" s="117"/>
      <c r="C3" s="118" t="s">
        <v>29</v>
      </c>
      <c r="D3" s="119"/>
      <c r="E3" s="120"/>
      <c r="F3" s="121"/>
      <c r="G3" s="121"/>
      <c r="H3" s="121"/>
      <c r="I3" s="121"/>
      <c r="J3" s="121"/>
      <c r="K3" s="121"/>
      <c r="L3" s="122"/>
    </row>
    <row r="4" spans="1:12" ht="16.5" customHeight="1" x14ac:dyDescent="0.35">
      <c r="A4" s="108" t="s">
        <v>233</v>
      </c>
      <c r="B4" s="109" t="s">
        <v>234</v>
      </c>
      <c r="C4" s="110" t="s">
        <v>43</v>
      </c>
      <c r="D4" s="109"/>
      <c r="E4" s="108" t="s">
        <v>19</v>
      </c>
      <c r="F4" s="108"/>
      <c r="G4" s="112">
        <v>1850</v>
      </c>
      <c r="H4" s="112">
        <v>1850</v>
      </c>
      <c r="I4" s="113">
        <v>42346</v>
      </c>
      <c r="J4" s="114" t="s">
        <v>14</v>
      </c>
      <c r="K4" s="115">
        <v>2</v>
      </c>
    </row>
    <row r="5" spans="1:12" ht="16.5" customHeight="1" x14ac:dyDescent="0.35">
      <c r="A5" s="108" t="s">
        <v>235</v>
      </c>
      <c r="B5" s="109" t="s">
        <v>236</v>
      </c>
      <c r="C5" s="108" t="s">
        <v>43</v>
      </c>
      <c r="D5" s="109"/>
      <c r="E5" s="108" t="s">
        <v>11</v>
      </c>
      <c r="F5" s="108"/>
      <c r="G5" s="112">
        <v>2644.52</v>
      </c>
      <c r="H5" s="112">
        <v>2502.69</v>
      </c>
      <c r="I5" s="113">
        <v>42290</v>
      </c>
      <c r="J5" s="123" t="s">
        <v>14</v>
      </c>
      <c r="K5" s="124">
        <v>2</v>
      </c>
    </row>
    <row r="6" spans="1:12" ht="16.5" customHeight="1" x14ac:dyDescent="0.35">
      <c r="A6" s="108" t="s">
        <v>237</v>
      </c>
      <c r="B6" s="109" t="s">
        <v>238</v>
      </c>
      <c r="C6" s="110" t="s">
        <v>43</v>
      </c>
      <c r="D6" s="109"/>
      <c r="E6" s="108" t="s">
        <v>11</v>
      </c>
      <c r="F6" s="108"/>
      <c r="G6" s="112">
        <v>1056.8499999999999</v>
      </c>
      <c r="H6" s="112">
        <v>1056.8499999999999</v>
      </c>
      <c r="I6" s="113">
        <v>42332</v>
      </c>
      <c r="J6" s="124" t="s">
        <v>14</v>
      </c>
      <c r="K6" s="125">
        <v>2</v>
      </c>
    </row>
    <row r="7" spans="1:12" ht="16.5" customHeight="1" x14ac:dyDescent="0.35">
      <c r="A7" s="108" t="s">
        <v>239</v>
      </c>
      <c r="B7" s="109" t="s">
        <v>240</v>
      </c>
      <c r="C7" s="108" t="s">
        <v>43</v>
      </c>
      <c r="D7" s="109"/>
      <c r="E7" s="108" t="s">
        <v>11</v>
      </c>
      <c r="F7" s="108"/>
      <c r="G7" s="112">
        <v>686.9</v>
      </c>
      <c r="H7" s="112">
        <v>621.5</v>
      </c>
      <c r="I7" s="113">
        <v>42293</v>
      </c>
      <c r="J7" s="123" t="s">
        <v>14</v>
      </c>
      <c r="K7" s="124">
        <v>2</v>
      </c>
    </row>
    <row r="8" spans="1:12" ht="16.5" customHeight="1" x14ac:dyDescent="0.35">
      <c r="A8" s="108" t="s">
        <v>241</v>
      </c>
      <c r="B8" s="109" t="s">
        <v>242</v>
      </c>
      <c r="C8" s="110" t="s">
        <v>43</v>
      </c>
      <c r="D8" s="109"/>
      <c r="E8" s="108" t="s">
        <v>11</v>
      </c>
      <c r="F8" s="108"/>
      <c r="G8" s="112">
        <v>3500</v>
      </c>
      <c r="H8" s="112">
        <v>500</v>
      </c>
      <c r="I8" s="113">
        <v>42318</v>
      </c>
      <c r="J8" s="124" t="s">
        <v>14</v>
      </c>
      <c r="K8" s="125">
        <v>2</v>
      </c>
    </row>
    <row r="9" spans="1:12" ht="16.5" customHeight="1" x14ac:dyDescent="0.35">
      <c r="A9" s="108" t="s">
        <v>243</v>
      </c>
      <c r="B9" s="109" t="s">
        <v>244</v>
      </c>
      <c r="C9" s="108" t="s">
        <v>43</v>
      </c>
      <c r="D9" s="109"/>
      <c r="E9" s="108" t="s">
        <v>11</v>
      </c>
      <c r="F9" s="108"/>
      <c r="G9" s="112">
        <v>105.92</v>
      </c>
      <c r="H9" s="112">
        <v>105.92</v>
      </c>
      <c r="I9" s="113">
        <v>42290</v>
      </c>
      <c r="J9" s="123" t="s">
        <v>14</v>
      </c>
      <c r="K9" s="124">
        <v>2</v>
      </c>
    </row>
    <row r="10" spans="1:12" s="132" customFormat="1" ht="16.5" customHeight="1" x14ac:dyDescent="0.3">
      <c r="A10" s="126"/>
      <c r="B10" s="127"/>
      <c r="C10" s="127"/>
      <c r="D10" s="127"/>
      <c r="E10" s="128" t="s">
        <v>48</v>
      </c>
      <c r="F10" s="129">
        <v>6</v>
      </c>
      <c r="G10" s="130">
        <f>SUM(G4:G9)</f>
        <v>9844.19</v>
      </c>
      <c r="H10" s="130">
        <f>SUM(H4:H9)</f>
        <v>6636.9600000000009</v>
      </c>
      <c r="I10" s="131"/>
      <c r="J10" s="127"/>
      <c r="K10" s="127"/>
    </row>
    <row r="11" spans="1:12" s="132" customFormat="1" ht="16.5" customHeight="1" x14ac:dyDescent="0.3">
      <c r="A11" s="133"/>
      <c r="B11" s="134"/>
      <c r="C11" s="135" t="s">
        <v>97</v>
      </c>
      <c r="D11" s="136"/>
      <c r="E11" s="137"/>
      <c r="F11" s="138"/>
      <c r="G11" s="138"/>
      <c r="H11" s="138"/>
      <c r="I11" s="138"/>
      <c r="J11" s="138"/>
      <c r="K11" s="138"/>
      <c r="L11" s="122"/>
    </row>
    <row r="12" spans="1:12" ht="16.5" customHeight="1" x14ac:dyDescent="0.35">
      <c r="A12" s="108"/>
      <c r="B12" s="108"/>
      <c r="C12" s="108"/>
      <c r="D12" s="109"/>
      <c r="E12" s="108"/>
      <c r="F12" s="108"/>
      <c r="G12" s="112"/>
      <c r="H12" s="112"/>
      <c r="I12" s="113"/>
      <c r="J12" s="123"/>
      <c r="K12" s="124"/>
    </row>
    <row r="13" spans="1:12" ht="16.5" customHeight="1" x14ac:dyDescent="0.35">
      <c r="A13" s="108" t="s">
        <v>245</v>
      </c>
      <c r="B13" s="108" t="s">
        <v>246</v>
      </c>
      <c r="C13" s="110" t="s">
        <v>39</v>
      </c>
      <c r="D13" s="139" t="s">
        <v>23</v>
      </c>
      <c r="E13" s="108" t="s">
        <v>247</v>
      </c>
      <c r="F13" s="108"/>
      <c r="G13" s="112">
        <v>5570.69</v>
      </c>
      <c r="H13" s="112">
        <v>5570.69</v>
      </c>
      <c r="I13" s="113">
        <v>42307</v>
      </c>
      <c r="J13" s="123" t="s">
        <v>14</v>
      </c>
      <c r="K13" s="124">
        <v>2</v>
      </c>
    </row>
    <row r="14" spans="1:12" ht="16.5" customHeight="1" x14ac:dyDescent="0.35">
      <c r="A14" s="108" t="s">
        <v>248</v>
      </c>
      <c r="B14" s="108" t="s">
        <v>249</v>
      </c>
      <c r="C14" s="108" t="s">
        <v>39</v>
      </c>
      <c r="D14" s="109" t="s">
        <v>23</v>
      </c>
      <c r="E14" s="140" t="s">
        <v>11</v>
      </c>
      <c r="F14" s="140"/>
      <c r="G14" s="112">
        <v>20000</v>
      </c>
      <c r="H14" s="112">
        <v>1500</v>
      </c>
      <c r="I14" s="113">
        <v>42293</v>
      </c>
      <c r="J14" s="123" t="s">
        <v>14</v>
      </c>
      <c r="K14" s="124">
        <v>2</v>
      </c>
    </row>
    <row r="15" spans="1:12" ht="16.5" customHeight="1" x14ac:dyDescent="0.35">
      <c r="A15" s="108" t="s">
        <v>250</v>
      </c>
      <c r="B15" s="108" t="s">
        <v>251</v>
      </c>
      <c r="C15" s="110" t="s">
        <v>39</v>
      </c>
      <c r="D15" s="139" t="s">
        <v>23</v>
      </c>
      <c r="E15" s="108" t="s">
        <v>11</v>
      </c>
      <c r="F15" s="108"/>
      <c r="G15" s="112">
        <v>3026.29</v>
      </c>
      <c r="H15" s="112">
        <v>1319.68</v>
      </c>
      <c r="I15" s="113">
        <v>42349</v>
      </c>
      <c r="J15" s="114" t="s">
        <v>14</v>
      </c>
      <c r="K15" s="115">
        <v>2</v>
      </c>
    </row>
    <row r="16" spans="1:12" ht="16.5" customHeight="1" x14ac:dyDescent="0.35">
      <c r="A16" s="108" t="s">
        <v>252</v>
      </c>
      <c r="B16" s="108" t="s">
        <v>253</v>
      </c>
      <c r="C16" s="110" t="s">
        <v>39</v>
      </c>
      <c r="D16" s="111" t="s">
        <v>23</v>
      </c>
      <c r="E16" s="108" t="s">
        <v>11</v>
      </c>
      <c r="F16" s="108"/>
      <c r="G16" s="112">
        <v>2678.36</v>
      </c>
      <c r="H16" s="112">
        <v>2178.36</v>
      </c>
      <c r="I16" s="113">
        <v>42300</v>
      </c>
      <c r="J16" s="123" t="s">
        <v>14</v>
      </c>
      <c r="K16" s="124">
        <v>2</v>
      </c>
    </row>
    <row r="17" spans="1:12" s="132" customFormat="1" ht="16.5" customHeight="1" x14ac:dyDescent="0.3">
      <c r="A17" s="141"/>
      <c r="B17" s="141"/>
      <c r="C17" s="142"/>
      <c r="D17" s="143"/>
      <c r="E17" s="128" t="s">
        <v>48</v>
      </c>
      <c r="F17" s="129">
        <v>4</v>
      </c>
      <c r="G17" s="130">
        <f>SUM(G13:G16)</f>
        <v>31275.34</v>
      </c>
      <c r="H17" s="130">
        <f>SUM(H13:H16)</f>
        <v>10568.73</v>
      </c>
      <c r="I17" s="144"/>
      <c r="J17" s="144"/>
      <c r="K17" s="144"/>
    </row>
    <row r="18" spans="1:12" s="132" customFormat="1" ht="16.5" customHeight="1" x14ac:dyDescent="0.35">
      <c r="A18" s="133"/>
      <c r="B18" s="134"/>
      <c r="C18" s="135" t="s">
        <v>30</v>
      </c>
      <c r="D18" s="136"/>
      <c r="E18" s="120"/>
      <c r="F18" s="121"/>
      <c r="G18" s="121"/>
      <c r="H18" s="121"/>
      <c r="I18" s="121"/>
      <c r="J18" s="121"/>
      <c r="K18" s="121"/>
      <c r="L18" s="122"/>
    </row>
    <row r="19" spans="1:12" ht="16.5" customHeight="1" x14ac:dyDescent="0.35">
      <c r="A19" s="108"/>
      <c r="B19" s="109"/>
      <c r="C19" s="110"/>
      <c r="D19" s="111"/>
      <c r="E19" s="108"/>
      <c r="F19" s="108"/>
      <c r="G19" s="112"/>
      <c r="H19" s="112"/>
      <c r="I19" s="113"/>
      <c r="J19" s="114"/>
      <c r="K19" s="115"/>
    </row>
    <row r="20" spans="1:12" ht="16.5" customHeight="1" x14ac:dyDescent="0.35">
      <c r="A20" s="108" t="s">
        <v>254</v>
      </c>
      <c r="B20" s="109" t="s">
        <v>255</v>
      </c>
      <c r="C20" s="108" t="s">
        <v>18</v>
      </c>
      <c r="D20" s="109"/>
      <c r="E20" s="108" t="s">
        <v>11</v>
      </c>
      <c r="F20" s="108"/>
      <c r="G20" s="112">
        <v>48000</v>
      </c>
      <c r="H20" s="112">
        <v>15000</v>
      </c>
      <c r="I20" s="113">
        <v>42307</v>
      </c>
      <c r="J20" s="123" t="s">
        <v>14</v>
      </c>
      <c r="K20" s="124">
        <v>2</v>
      </c>
    </row>
    <row r="21" spans="1:12" ht="16.5" customHeight="1" x14ac:dyDescent="0.35">
      <c r="A21" s="145" t="s">
        <v>256</v>
      </c>
      <c r="B21" s="109" t="s">
        <v>257</v>
      </c>
      <c r="C21" s="110" t="s">
        <v>18</v>
      </c>
      <c r="D21" s="109"/>
      <c r="E21" s="108" t="s">
        <v>11</v>
      </c>
      <c r="F21" s="110"/>
      <c r="G21" s="108">
        <v>15000</v>
      </c>
      <c r="H21" s="112">
        <v>15000</v>
      </c>
      <c r="I21" s="113">
        <v>42327</v>
      </c>
      <c r="J21" s="124" t="s">
        <v>14</v>
      </c>
      <c r="K21" s="125">
        <v>2</v>
      </c>
    </row>
    <row r="22" spans="1:12" ht="16.5" customHeight="1" x14ac:dyDescent="0.35">
      <c r="A22" s="108" t="s">
        <v>258</v>
      </c>
      <c r="B22" s="109" t="s">
        <v>259</v>
      </c>
      <c r="C22" s="110" t="s">
        <v>18</v>
      </c>
      <c r="D22" s="109"/>
      <c r="E22" s="108" t="s">
        <v>11</v>
      </c>
      <c r="F22" s="108"/>
      <c r="G22" s="112">
        <v>14458</v>
      </c>
      <c r="H22" s="112">
        <v>11656.54</v>
      </c>
      <c r="I22" s="113">
        <v>42318</v>
      </c>
      <c r="J22" s="124" t="s">
        <v>14</v>
      </c>
      <c r="K22" s="125">
        <v>2</v>
      </c>
    </row>
    <row r="23" spans="1:12" ht="16.5" customHeight="1" x14ac:dyDescent="0.35">
      <c r="A23" s="108" t="s">
        <v>260</v>
      </c>
      <c r="B23" s="109" t="s">
        <v>261</v>
      </c>
      <c r="C23" s="108" t="s">
        <v>18</v>
      </c>
      <c r="D23" s="139"/>
      <c r="E23" s="108" t="s">
        <v>11</v>
      </c>
      <c r="F23" s="108"/>
      <c r="G23" s="112">
        <v>40000</v>
      </c>
      <c r="H23" s="112">
        <v>5500</v>
      </c>
      <c r="I23" s="113">
        <v>42293</v>
      </c>
      <c r="J23" s="123" t="s">
        <v>14</v>
      </c>
      <c r="K23" s="124">
        <v>2</v>
      </c>
    </row>
    <row r="24" spans="1:12" ht="16.5" customHeight="1" x14ac:dyDescent="0.35">
      <c r="A24" s="108" t="s">
        <v>262</v>
      </c>
      <c r="B24" s="109" t="s">
        <v>263</v>
      </c>
      <c r="C24" s="108" t="s">
        <v>18</v>
      </c>
      <c r="D24" s="109"/>
      <c r="E24" s="108" t="s">
        <v>11</v>
      </c>
      <c r="F24" s="108"/>
      <c r="G24" s="112">
        <v>4500</v>
      </c>
      <c r="H24" s="112">
        <v>4500</v>
      </c>
      <c r="I24" s="113">
        <v>42307</v>
      </c>
      <c r="J24" s="123" t="s">
        <v>14</v>
      </c>
      <c r="K24" s="124">
        <v>2</v>
      </c>
    </row>
    <row r="25" spans="1:12" ht="16.5" customHeight="1" x14ac:dyDescent="0.35">
      <c r="A25" s="108" t="s">
        <v>264</v>
      </c>
      <c r="B25" s="109" t="s">
        <v>265</v>
      </c>
      <c r="C25" s="108" t="s">
        <v>18</v>
      </c>
      <c r="D25" s="109"/>
      <c r="E25" s="108" t="s">
        <v>11</v>
      </c>
      <c r="F25" s="108"/>
      <c r="G25" s="112">
        <v>18000</v>
      </c>
      <c r="H25" s="112">
        <v>4300</v>
      </c>
      <c r="I25" s="113">
        <v>42290</v>
      </c>
      <c r="J25" s="123" t="s">
        <v>14</v>
      </c>
      <c r="K25" s="124">
        <v>2</v>
      </c>
    </row>
    <row r="26" spans="1:12" ht="16.5" customHeight="1" x14ac:dyDescent="0.35">
      <c r="A26" s="108" t="s">
        <v>266</v>
      </c>
      <c r="B26" s="109" t="s">
        <v>267</v>
      </c>
      <c r="C26" s="110" t="s">
        <v>18</v>
      </c>
      <c r="D26" s="109"/>
      <c r="E26" s="108" t="s">
        <v>11</v>
      </c>
      <c r="F26" s="108"/>
      <c r="G26" s="112">
        <v>3698.99</v>
      </c>
      <c r="H26" s="112">
        <v>3698.99</v>
      </c>
      <c r="I26" s="113">
        <v>42346</v>
      </c>
      <c r="J26" s="114" t="s">
        <v>14</v>
      </c>
      <c r="K26" s="115">
        <v>2</v>
      </c>
    </row>
    <row r="27" spans="1:12" ht="16.5" customHeight="1" x14ac:dyDescent="0.35">
      <c r="A27" s="108" t="s">
        <v>268</v>
      </c>
      <c r="B27" s="109" t="s">
        <v>269</v>
      </c>
      <c r="C27" s="110" t="s">
        <v>18</v>
      </c>
      <c r="D27" s="109"/>
      <c r="E27" s="108" t="s">
        <v>11</v>
      </c>
      <c r="F27" s="108"/>
      <c r="G27" s="112">
        <v>10000</v>
      </c>
      <c r="H27" s="112">
        <v>3000</v>
      </c>
      <c r="I27" s="113">
        <v>42327</v>
      </c>
      <c r="J27" s="124" t="s">
        <v>14</v>
      </c>
      <c r="K27" s="125">
        <v>2</v>
      </c>
    </row>
    <row r="28" spans="1:12" ht="16.5" customHeight="1" x14ac:dyDescent="0.35">
      <c r="A28" s="108" t="s">
        <v>270</v>
      </c>
      <c r="B28" s="109" t="s">
        <v>271</v>
      </c>
      <c r="C28" s="110" t="s">
        <v>18</v>
      </c>
      <c r="D28" s="109"/>
      <c r="E28" s="108" t="s">
        <v>11</v>
      </c>
      <c r="F28" s="108"/>
      <c r="G28" s="112">
        <v>7500</v>
      </c>
      <c r="H28" s="112">
        <v>2000</v>
      </c>
      <c r="I28" s="113">
        <v>42327</v>
      </c>
      <c r="J28" s="124" t="s">
        <v>14</v>
      </c>
      <c r="K28" s="125">
        <v>2</v>
      </c>
    </row>
    <row r="29" spans="1:12" ht="16.5" customHeight="1" x14ac:dyDescent="0.35">
      <c r="A29" s="108" t="s">
        <v>272</v>
      </c>
      <c r="B29" s="109" t="s">
        <v>273</v>
      </c>
      <c r="C29" s="110" t="s">
        <v>18</v>
      </c>
      <c r="D29" s="111"/>
      <c r="E29" s="108" t="s">
        <v>11</v>
      </c>
      <c r="F29" s="108"/>
      <c r="G29" s="112">
        <v>3235.98</v>
      </c>
      <c r="H29" s="112">
        <v>1764.97</v>
      </c>
      <c r="I29" s="113">
        <v>42346</v>
      </c>
      <c r="J29" s="114" t="s">
        <v>14</v>
      </c>
      <c r="K29" s="115">
        <v>2</v>
      </c>
    </row>
    <row r="30" spans="1:12" ht="16.5" customHeight="1" x14ac:dyDescent="0.35">
      <c r="A30" s="108" t="s">
        <v>274</v>
      </c>
      <c r="B30" s="109" t="s">
        <v>275</v>
      </c>
      <c r="C30" s="108" t="s">
        <v>18</v>
      </c>
      <c r="D30" s="109"/>
      <c r="E30" s="108" t="s">
        <v>11</v>
      </c>
      <c r="F30" s="108"/>
      <c r="G30" s="112">
        <v>1475</v>
      </c>
      <c r="H30" s="112">
        <v>1450.89</v>
      </c>
      <c r="I30" s="113">
        <v>42290</v>
      </c>
      <c r="J30" s="123" t="s">
        <v>14</v>
      </c>
      <c r="K30" s="124">
        <v>2</v>
      </c>
    </row>
    <row r="31" spans="1:12" ht="16.5" customHeight="1" x14ac:dyDescent="0.35">
      <c r="A31" s="108" t="s">
        <v>276</v>
      </c>
      <c r="B31" s="109" t="s">
        <v>277</v>
      </c>
      <c r="C31" s="110" t="s">
        <v>18</v>
      </c>
      <c r="D31" s="109"/>
      <c r="E31" s="108" t="s">
        <v>11</v>
      </c>
      <c r="F31" s="108"/>
      <c r="G31" s="112">
        <v>1389</v>
      </c>
      <c r="H31" s="112">
        <v>1378.5</v>
      </c>
      <c r="I31" s="113">
        <v>42346</v>
      </c>
      <c r="J31" s="114" t="s">
        <v>14</v>
      </c>
      <c r="K31" s="115">
        <v>2</v>
      </c>
    </row>
    <row r="32" spans="1:12" ht="16.5" customHeight="1" x14ac:dyDescent="0.35">
      <c r="A32" s="108" t="s">
        <v>278</v>
      </c>
      <c r="B32" s="109" t="s">
        <v>279</v>
      </c>
      <c r="C32" s="110" t="s">
        <v>18</v>
      </c>
      <c r="D32" s="109"/>
      <c r="E32" s="108" t="s">
        <v>11</v>
      </c>
      <c r="F32" s="108"/>
      <c r="G32" s="112">
        <v>2117.2399999999998</v>
      </c>
      <c r="H32" s="112">
        <v>1146.96</v>
      </c>
      <c r="I32" s="113">
        <v>42318</v>
      </c>
      <c r="J32" s="124" t="s">
        <v>14</v>
      </c>
      <c r="K32" s="125">
        <v>2</v>
      </c>
    </row>
    <row r="33" spans="1:12" ht="16.5" customHeight="1" x14ac:dyDescent="0.35">
      <c r="A33" s="108" t="s">
        <v>280</v>
      </c>
      <c r="B33" s="109" t="s">
        <v>281</v>
      </c>
      <c r="C33" s="110" t="s">
        <v>18</v>
      </c>
      <c r="D33" s="109"/>
      <c r="E33" s="108" t="s">
        <v>11</v>
      </c>
      <c r="F33" s="108"/>
      <c r="G33" s="112">
        <v>1007.49</v>
      </c>
      <c r="H33" s="112">
        <v>1007.49</v>
      </c>
      <c r="I33" s="113">
        <v>42346</v>
      </c>
      <c r="J33" s="114" t="s">
        <v>14</v>
      </c>
      <c r="K33" s="115">
        <v>2</v>
      </c>
    </row>
    <row r="34" spans="1:12" ht="16.5" customHeight="1" x14ac:dyDescent="0.35">
      <c r="A34" s="108" t="s">
        <v>282</v>
      </c>
      <c r="B34" s="109" t="s">
        <v>283</v>
      </c>
      <c r="C34" s="108" t="s">
        <v>18</v>
      </c>
      <c r="D34" s="109"/>
      <c r="E34" s="108" t="s">
        <v>11</v>
      </c>
      <c r="F34" s="108"/>
      <c r="G34" s="112">
        <v>3369.67</v>
      </c>
      <c r="H34" s="112">
        <v>1000</v>
      </c>
      <c r="I34" s="113">
        <v>42307</v>
      </c>
      <c r="J34" s="123" t="s">
        <v>14</v>
      </c>
      <c r="K34" s="124">
        <v>2</v>
      </c>
    </row>
    <row r="35" spans="1:12" ht="16.5" customHeight="1" x14ac:dyDescent="0.35">
      <c r="A35" s="108" t="s">
        <v>284</v>
      </c>
      <c r="B35" s="108" t="s">
        <v>285</v>
      </c>
      <c r="C35" s="110" t="s">
        <v>18</v>
      </c>
      <c r="D35" s="109"/>
      <c r="E35" s="110" t="s">
        <v>286</v>
      </c>
      <c r="F35" s="108"/>
      <c r="G35" s="112">
        <v>774</v>
      </c>
      <c r="H35" s="112">
        <v>538.5</v>
      </c>
      <c r="I35" s="113">
        <v>42332</v>
      </c>
      <c r="J35" s="124" t="s">
        <v>14</v>
      </c>
      <c r="K35" s="125">
        <v>2</v>
      </c>
    </row>
    <row r="36" spans="1:12" s="132" customFormat="1" ht="16.5" customHeight="1" x14ac:dyDescent="0.3">
      <c r="A36" s="141"/>
      <c r="B36" s="141"/>
      <c r="C36" s="142"/>
      <c r="D36" s="143"/>
      <c r="E36" s="128" t="s">
        <v>48</v>
      </c>
      <c r="F36" s="129">
        <v>16</v>
      </c>
      <c r="G36" s="130">
        <f>SUM(G20:G35)</f>
        <v>174525.37</v>
      </c>
      <c r="H36" s="130">
        <f>SUM(H20:H35)</f>
        <v>72942.840000000011</v>
      </c>
      <c r="I36" s="144"/>
      <c r="J36" s="144"/>
      <c r="K36" s="144"/>
    </row>
    <row r="37" spans="1:12" s="132" customFormat="1" ht="16.5" customHeight="1" x14ac:dyDescent="0.35">
      <c r="A37" s="133"/>
      <c r="B37" s="134"/>
      <c r="C37" s="135" t="s">
        <v>31</v>
      </c>
      <c r="D37" s="136"/>
      <c r="E37" s="120"/>
      <c r="F37" s="121"/>
      <c r="G37" s="121"/>
      <c r="H37" s="121"/>
      <c r="I37" s="121"/>
      <c r="J37" s="121"/>
      <c r="K37" s="121"/>
      <c r="L37" s="122"/>
    </row>
    <row r="38" spans="1:12" ht="16.5" customHeight="1" x14ac:dyDescent="0.35">
      <c r="A38" s="108" t="s">
        <v>287</v>
      </c>
      <c r="B38" s="109" t="s">
        <v>288</v>
      </c>
      <c r="C38" s="108" t="s">
        <v>13</v>
      </c>
      <c r="D38" s="111" t="s">
        <v>28</v>
      </c>
      <c r="E38" s="109" t="s">
        <v>289</v>
      </c>
      <c r="F38" s="108"/>
      <c r="G38" s="112">
        <v>6124.71</v>
      </c>
      <c r="H38" s="112">
        <v>4900.9799999999996</v>
      </c>
      <c r="I38" s="113">
        <v>42354</v>
      </c>
      <c r="J38" s="114" t="s">
        <v>14</v>
      </c>
      <c r="K38" s="115">
        <v>2</v>
      </c>
    </row>
    <row r="39" spans="1:12" ht="16.5" customHeight="1" x14ac:dyDescent="0.35">
      <c r="A39" s="108" t="s">
        <v>290</v>
      </c>
      <c r="B39" s="109" t="s">
        <v>291</v>
      </c>
      <c r="C39" s="110" t="s">
        <v>13</v>
      </c>
      <c r="D39" s="111" t="s">
        <v>28</v>
      </c>
      <c r="E39" s="108" t="s">
        <v>22</v>
      </c>
      <c r="F39" s="108"/>
      <c r="G39" s="112">
        <v>2756.95</v>
      </c>
      <c r="H39" s="112">
        <v>2756.95</v>
      </c>
      <c r="I39" s="113">
        <v>42318</v>
      </c>
      <c r="J39" s="124" t="s">
        <v>14</v>
      </c>
      <c r="K39" s="125">
        <v>2</v>
      </c>
    </row>
    <row r="40" spans="1:12" ht="16.5" customHeight="1" x14ac:dyDescent="0.35">
      <c r="A40" s="108" t="s">
        <v>292</v>
      </c>
      <c r="B40" s="109" t="s">
        <v>293</v>
      </c>
      <c r="C40" s="108" t="s">
        <v>13</v>
      </c>
      <c r="D40" s="111" t="s">
        <v>28</v>
      </c>
      <c r="E40" s="108" t="s">
        <v>11</v>
      </c>
      <c r="F40" s="108"/>
      <c r="G40" s="112">
        <v>21000</v>
      </c>
      <c r="H40" s="112">
        <v>8500</v>
      </c>
      <c r="I40" s="113">
        <v>42293</v>
      </c>
      <c r="J40" s="123" t="s">
        <v>14</v>
      </c>
      <c r="K40" s="124">
        <v>2</v>
      </c>
    </row>
    <row r="41" spans="1:12" ht="16.5" customHeight="1" x14ac:dyDescent="0.35">
      <c r="A41" s="108" t="s">
        <v>294</v>
      </c>
      <c r="B41" s="109" t="s">
        <v>295</v>
      </c>
      <c r="C41" s="110" t="s">
        <v>13</v>
      </c>
      <c r="D41" s="111" t="s">
        <v>28</v>
      </c>
      <c r="E41" s="108" t="s">
        <v>11</v>
      </c>
      <c r="F41" s="108"/>
      <c r="G41" s="112">
        <v>3219.47</v>
      </c>
      <c r="H41" s="112">
        <v>2264.64</v>
      </c>
      <c r="I41" s="113">
        <v>42359</v>
      </c>
      <c r="J41" s="114" t="s">
        <v>14</v>
      </c>
      <c r="K41" s="115">
        <v>2</v>
      </c>
    </row>
    <row r="42" spans="1:12" ht="16.5" customHeight="1" x14ac:dyDescent="0.35">
      <c r="A42" s="108" t="s">
        <v>296</v>
      </c>
      <c r="B42" s="109" t="s">
        <v>297</v>
      </c>
      <c r="C42" s="110" t="s">
        <v>13</v>
      </c>
      <c r="D42" s="111" t="s">
        <v>28</v>
      </c>
      <c r="E42" s="108" t="s">
        <v>11</v>
      </c>
      <c r="F42" s="108"/>
      <c r="G42" s="112">
        <v>2800</v>
      </c>
      <c r="H42" s="112">
        <v>2002</v>
      </c>
      <c r="I42" s="113">
        <v>42279</v>
      </c>
      <c r="J42" s="123" t="s">
        <v>14</v>
      </c>
      <c r="K42" s="124">
        <v>2</v>
      </c>
    </row>
    <row r="43" spans="1:12" ht="16.5" customHeight="1" x14ac:dyDescent="0.35">
      <c r="A43" s="108" t="s">
        <v>298</v>
      </c>
      <c r="B43" s="109" t="s">
        <v>299</v>
      </c>
      <c r="C43" s="110" t="s">
        <v>13</v>
      </c>
      <c r="D43" s="111" t="s">
        <v>28</v>
      </c>
      <c r="E43" s="108" t="s">
        <v>11</v>
      </c>
      <c r="F43" s="108"/>
      <c r="G43" s="112">
        <v>2033.68</v>
      </c>
      <c r="H43" s="112">
        <v>1949.44</v>
      </c>
      <c r="I43" s="113">
        <v>42290</v>
      </c>
      <c r="J43" s="123" t="s">
        <v>14</v>
      </c>
      <c r="K43" s="124">
        <v>2</v>
      </c>
    </row>
    <row r="44" spans="1:12" ht="16.5" customHeight="1" x14ac:dyDescent="0.35">
      <c r="A44" s="108" t="s">
        <v>300</v>
      </c>
      <c r="B44" s="109" t="s">
        <v>301</v>
      </c>
      <c r="C44" s="108" t="s">
        <v>13</v>
      </c>
      <c r="D44" s="111" t="s">
        <v>28</v>
      </c>
      <c r="E44" s="108" t="s">
        <v>11</v>
      </c>
      <c r="F44" s="108"/>
      <c r="G44" s="112">
        <v>1947.25</v>
      </c>
      <c r="H44" s="112">
        <v>1947.25</v>
      </c>
      <c r="I44" s="113">
        <v>42346</v>
      </c>
      <c r="J44" s="114" t="s">
        <v>14</v>
      </c>
      <c r="K44" s="115">
        <v>2</v>
      </c>
    </row>
    <row r="45" spans="1:12" ht="16.5" customHeight="1" x14ac:dyDescent="0.35">
      <c r="A45" s="108" t="s">
        <v>302</v>
      </c>
      <c r="B45" s="109" t="s">
        <v>303</v>
      </c>
      <c r="C45" s="108" t="s">
        <v>13</v>
      </c>
      <c r="D45" s="111" t="s">
        <v>28</v>
      </c>
      <c r="E45" s="108" t="s">
        <v>11</v>
      </c>
      <c r="F45" s="108"/>
      <c r="G45" s="112">
        <v>1500</v>
      </c>
      <c r="H45" s="112">
        <v>1414.23</v>
      </c>
      <c r="I45" s="113">
        <v>42346</v>
      </c>
      <c r="J45" s="114" t="s">
        <v>14</v>
      </c>
      <c r="K45" s="115">
        <v>2</v>
      </c>
    </row>
    <row r="46" spans="1:12" ht="16.5" customHeight="1" x14ac:dyDescent="0.35">
      <c r="A46" s="108"/>
      <c r="B46" s="109"/>
      <c r="C46" s="108"/>
      <c r="D46" s="111"/>
      <c r="E46" s="56" t="s">
        <v>49</v>
      </c>
      <c r="F46" s="56">
        <v>8</v>
      </c>
      <c r="G46" s="57">
        <f>SUM(G38:G45)</f>
        <v>41382.06</v>
      </c>
      <c r="H46" s="57">
        <f>SUM(H38:H45)</f>
        <v>25735.489999999998</v>
      </c>
      <c r="I46" s="113"/>
      <c r="J46" s="114"/>
      <c r="K46" s="115"/>
    </row>
    <row r="47" spans="1:12" ht="16.5" customHeight="1" x14ac:dyDescent="0.35">
      <c r="A47" s="108"/>
      <c r="B47" s="108"/>
      <c r="C47" s="108"/>
      <c r="D47" s="109"/>
      <c r="E47" s="108"/>
      <c r="F47" s="108"/>
      <c r="G47" s="108"/>
      <c r="H47" s="108"/>
      <c r="I47" s="108"/>
      <c r="J47" s="124"/>
      <c r="K47" s="124"/>
    </row>
    <row r="48" spans="1:12" ht="16.5" customHeight="1" x14ac:dyDescent="0.35">
      <c r="A48" s="108" t="s">
        <v>304</v>
      </c>
      <c r="B48" s="109" t="s">
        <v>305</v>
      </c>
      <c r="C48" s="108" t="s">
        <v>13</v>
      </c>
      <c r="D48" s="109" t="s">
        <v>20</v>
      </c>
      <c r="E48" s="108" t="s">
        <v>21</v>
      </c>
      <c r="F48" s="108"/>
      <c r="G48" s="112">
        <v>1386.08</v>
      </c>
      <c r="H48" s="112">
        <v>1008.73</v>
      </c>
      <c r="I48" s="113">
        <v>42293</v>
      </c>
      <c r="J48" s="123" t="s">
        <v>14</v>
      </c>
      <c r="K48" s="124">
        <v>2</v>
      </c>
    </row>
    <row r="49" spans="1:12" ht="16.5" customHeight="1" x14ac:dyDescent="0.35">
      <c r="A49" s="108" t="s">
        <v>306</v>
      </c>
      <c r="B49" s="109" t="s">
        <v>307</v>
      </c>
      <c r="C49" s="108" t="s">
        <v>13</v>
      </c>
      <c r="D49" s="139" t="s">
        <v>20</v>
      </c>
      <c r="E49" s="108" t="s">
        <v>21</v>
      </c>
      <c r="F49" s="108"/>
      <c r="G49" s="112">
        <v>1155</v>
      </c>
      <c r="H49" s="112">
        <v>650</v>
      </c>
      <c r="I49" s="113">
        <v>42346</v>
      </c>
      <c r="J49" s="114" t="s">
        <v>14</v>
      </c>
      <c r="K49" s="115">
        <v>2</v>
      </c>
    </row>
    <row r="50" spans="1:12" ht="16.5" customHeight="1" x14ac:dyDescent="0.35">
      <c r="A50" s="108" t="s">
        <v>308</v>
      </c>
      <c r="B50" s="109" t="s">
        <v>309</v>
      </c>
      <c r="C50" s="110" t="s">
        <v>13</v>
      </c>
      <c r="D50" s="111" t="s">
        <v>20</v>
      </c>
      <c r="E50" s="108" t="s">
        <v>21</v>
      </c>
      <c r="F50" s="108"/>
      <c r="G50" s="112">
        <v>2129.2600000000002</v>
      </c>
      <c r="H50" s="112">
        <v>374.96</v>
      </c>
      <c r="I50" s="113">
        <v>42313</v>
      </c>
      <c r="J50" s="124" t="s">
        <v>14</v>
      </c>
      <c r="K50" s="125">
        <v>2</v>
      </c>
    </row>
    <row r="51" spans="1:12" ht="16.5" customHeight="1" x14ac:dyDescent="0.35">
      <c r="A51" s="108" t="s">
        <v>310</v>
      </c>
      <c r="B51" s="109" t="s">
        <v>311</v>
      </c>
      <c r="C51" s="108" t="s">
        <v>13</v>
      </c>
      <c r="D51" s="109" t="s">
        <v>20</v>
      </c>
      <c r="E51" s="108" t="s">
        <v>21</v>
      </c>
      <c r="F51" s="108"/>
      <c r="G51" s="112">
        <v>375.56</v>
      </c>
      <c r="H51" s="112">
        <v>337.38</v>
      </c>
      <c r="I51" s="113">
        <v>42293</v>
      </c>
      <c r="J51" s="123" t="s">
        <v>14</v>
      </c>
      <c r="K51" s="124">
        <v>2</v>
      </c>
    </row>
    <row r="52" spans="1:12" ht="16.5" customHeight="1" x14ac:dyDescent="0.35">
      <c r="A52" s="108" t="s">
        <v>312</v>
      </c>
      <c r="B52" s="109" t="s">
        <v>313</v>
      </c>
      <c r="C52" s="110" t="s">
        <v>13</v>
      </c>
      <c r="D52" s="111" t="s">
        <v>20</v>
      </c>
      <c r="E52" s="108" t="s">
        <v>11</v>
      </c>
      <c r="F52" s="108"/>
      <c r="G52" s="112">
        <v>1191.23</v>
      </c>
      <c r="H52" s="112">
        <v>1191.23</v>
      </c>
      <c r="I52" s="113">
        <v>42293</v>
      </c>
      <c r="J52" s="123" t="s">
        <v>14</v>
      </c>
      <c r="K52" s="124">
        <v>2</v>
      </c>
    </row>
    <row r="53" spans="1:12" ht="16.5" customHeight="1" x14ac:dyDescent="0.35">
      <c r="A53" s="108" t="s">
        <v>314</v>
      </c>
      <c r="B53" s="109" t="s">
        <v>315</v>
      </c>
      <c r="C53" s="110" t="s">
        <v>13</v>
      </c>
      <c r="D53" s="111" t="s">
        <v>20</v>
      </c>
      <c r="E53" s="108" t="s">
        <v>11</v>
      </c>
      <c r="F53" s="108"/>
      <c r="G53" s="112">
        <v>250</v>
      </c>
      <c r="H53" s="112">
        <v>250</v>
      </c>
      <c r="I53" s="113">
        <v>42354</v>
      </c>
      <c r="J53" s="114" t="s">
        <v>14</v>
      </c>
      <c r="K53" s="115">
        <v>2</v>
      </c>
    </row>
    <row r="54" spans="1:12" ht="16.5" customHeight="1" x14ac:dyDescent="0.35">
      <c r="A54" s="108" t="s">
        <v>316</v>
      </c>
      <c r="B54" s="109" t="s">
        <v>317</v>
      </c>
      <c r="C54" s="110" t="s">
        <v>13</v>
      </c>
      <c r="D54" s="111" t="s">
        <v>20</v>
      </c>
      <c r="E54" s="108" t="s">
        <v>11</v>
      </c>
      <c r="F54" s="108"/>
      <c r="G54" s="112">
        <v>740</v>
      </c>
      <c r="H54" s="112">
        <v>248.08</v>
      </c>
      <c r="I54" s="113">
        <v>42290</v>
      </c>
      <c r="J54" s="123" t="s">
        <v>14</v>
      </c>
      <c r="K54" s="124">
        <v>2</v>
      </c>
    </row>
    <row r="55" spans="1:12" ht="16.5" customHeight="1" x14ac:dyDescent="0.35">
      <c r="A55" s="108" t="s">
        <v>318</v>
      </c>
      <c r="B55" s="109" t="s">
        <v>319</v>
      </c>
      <c r="C55" s="108" t="s">
        <v>13</v>
      </c>
      <c r="D55" s="139" t="s">
        <v>20</v>
      </c>
      <c r="E55" s="108" t="s">
        <v>11</v>
      </c>
      <c r="F55" s="108"/>
      <c r="G55" s="112">
        <v>35</v>
      </c>
      <c r="H55" s="112">
        <v>35</v>
      </c>
      <c r="I55" s="113">
        <v>42282</v>
      </c>
      <c r="J55" s="123" t="s">
        <v>14</v>
      </c>
      <c r="K55" s="124">
        <v>2</v>
      </c>
    </row>
    <row r="56" spans="1:12" ht="16.5" customHeight="1" x14ac:dyDescent="0.35">
      <c r="A56" s="108"/>
      <c r="B56" s="109"/>
      <c r="C56" s="108"/>
      <c r="D56" s="111"/>
      <c r="E56" s="56" t="s">
        <v>49</v>
      </c>
      <c r="F56" s="56">
        <v>8</v>
      </c>
      <c r="G56" s="57">
        <f>SUM(G48:G55)</f>
        <v>7262.130000000001</v>
      </c>
      <c r="H56" s="57">
        <f>SUM(H48:H55)</f>
        <v>4095.38</v>
      </c>
      <c r="I56" s="113"/>
      <c r="J56" s="114"/>
      <c r="K56" s="115"/>
    </row>
    <row r="57" spans="1:12" s="132" customFormat="1" ht="16.5" customHeight="1" x14ac:dyDescent="0.3">
      <c r="A57" s="141"/>
      <c r="B57" s="141"/>
      <c r="C57" s="142"/>
      <c r="D57" s="143"/>
      <c r="E57" s="128" t="s">
        <v>48</v>
      </c>
      <c r="F57" s="129">
        <v>16</v>
      </c>
      <c r="G57" s="130">
        <f>SUM(G56,G46)</f>
        <v>48644.19</v>
      </c>
      <c r="H57" s="130">
        <f>SUM(H56,H46)</f>
        <v>29830.87</v>
      </c>
      <c r="I57" s="144"/>
      <c r="J57" s="144"/>
      <c r="K57" s="144"/>
    </row>
    <row r="58" spans="1:12" s="132" customFormat="1" ht="16.5" customHeight="1" x14ac:dyDescent="0.3">
      <c r="A58" s="133"/>
      <c r="B58" s="134"/>
      <c r="C58" s="135" t="s">
        <v>156</v>
      </c>
      <c r="D58" s="136"/>
      <c r="E58" s="137"/>
      <c r="F58" s="138"/>
      <c r="G58" s="138"/>
      <c r="H58" s="138"/>
      <c r="I58" s="138"/>
      <c r="J58" s="138"/>
      <c r="K58" s="138"/>
      <c r="L58" s="122"/>
    </row>
    <row r="59" spans="1:12" ht="16.5" customHeight="1" x14ac:dyDescent="0.35">
      <c r="A59" s="108"/>
      <c r="B59" s="108"/>
      <c r="C59" s="110"/>
      <c r="D59" s="109"/>
      <c r="E59" s="108"/>
      <c r="F59" s="108"/>
      <c r="G59" s="112"/>
      <c r="H59" s="112"/>
      <c r="I59" s="113"/>
      <c r="J59" s="124"/>
      <c r="K59" s="125"/>
    </row>
    <row r="60" spans="1:12" ht="16.5" customHeight="1" x14ac:dyDescent="0.35">
      <c r="A60" s="108" t="s">
        <v>320</v>
      </c>
      <c r="B60" s="109" t="s">
        <v>321</v>
      </c>
      <c r="C60" s="110" t="s">
        <v>10</v>
      </c>
      <c r="D60" s="111" t="s">
        <v>17</v>
      </c>
      <c r="E60" s="108" t="s">
        <v>16</v>
      </c>
      <c r="F60" s="108"/>
      <c r="G60" s="112">
        <v>3304.49</v>
      </c>
      <c r="H60" s="112">
        <v>3303.22</v>
      </c>
      <c r="I60" s="113">
        <v>42332</v>
      </c>
      <c r="J60" s="124" t="s">
        <v>12</v>
      </c>
      <c r="K60" s="125">
        <v>2</v>
      </c>
    </row>
    <row r="61" spans="1:12" ht="16.5" customHeight="1" x14ac:dyDescent="0.35">
      <c r="A61" s="108" t="s">
        <v>322</v>
      </c>
      <c r="B61" s="109" t="s">
        <v>323</v>
      </c>
      <c r="C61" s="108" t="s">
        <v>10</v>
      </c>
      <c r="D61" s="109" t="s">
        <v>17</v>
      </c>
      <c r="E61" s="108" t="s">
        <v>16</v>
      </c>
      <c r="F61" s="108"/>
      <c r="G61" s="112">
        <v>1182.56</v>
      </c>
      <c r="H61" s="112">
        <v>500</v>
      </c>
      <c r="I61" s="113">
        <v>42318</v>
      </c>
      <c r="J61" s="124" t="s">
        <v>12</v>
      </c>
      <c r="K61" s="125">
        <v>2</v>
      </c>
    </row>
    <row r="62" spans="1:12" ht="16.5" customHeight="1" x14ac:dyDescent="0.35">
      <c r="A62" s="108" t="s">
        <v>324</v>
      </c>
      <c r="B62" s="109" t="s">
        <v>325</v>
      </c>
      <c r="C62" s="108" t="s">
        <v>10</v>
      </c>
      <c r="D62" s="109" t="s">
        <v>17</v>
      </c>
      <c r="E62" s="108" t="s">
        <v>16</v>
      </c>
      <c r="F62" s="108"/>
      <c r="G62" s="112">
        <v>642</v>
      </c>
      <c r="H62" s="112">
        <v>334.9</v>
      </c>
      <c r="I62" s="113">
        <v>42328</v>
      </c>
      <c r="J62" s="124" t="s">
        <v>12</v>
      </c>
      <c r="K62" s="125">
        <v>2</v>
      </c>
    </row>
    <row r="63" spans="1:12" ht="16.5" customHeight="1" x14ac:dyDescent="0.35">
      <c r="A63" s="108" t="s">
        <v>326</v>
      </c>
      <c r="B63" s="109" t="s">
        <v>327</v>
      </c>
      <c r="C63" s="108" t="s">
        <v>10</v>
      </c>
      <c r="D63" s="109" t="s">
        <v>17</v>
      </c>
      <c r="E63" s="108" t="s">
        <v>11</v>
      </c>
      <c r="F63" s="108"/>
      <c r="G63" s="112">
        <v>234.14</v>
      </c>
      <c r="H63" s="112">
        <v>125</v>
      </c>
      <c r="I63" s="113">
        <v>42318</v>
      </c>
      <c r="J63" s="124" t="s">
        <v>12</v>
      </c>
      <c r="K63" s="125">
        <v>2</v>
      </c>
    </row>
    <row r="64" spans="1:12" ht="16.5" customHeight="1" x14ac:dyDescent="0.35">
      <c r="A64" s="108" t="s">
        <v>328</v>
      </c>
      <c r="B64" s="109" t="s">
        <v>329</v>
      </c>
      <c r="C64" s="110" t="s">
        <v>10</v>
      </c>
      <c r="D64" s="111" t="s">
        <v>17</v>
      </c>
      <c r="E64" s="108" t="s">
        <v>51</v>
      </c>
      <c r="F64" s="108"/>
      <c r="G64" s="112">
        <v>20996</v>
      </c>
      <c r="H64" s="112">
        <v>13000</v>
      </c>
      <c r="I64" s="113">
        <v>42359</v>
      </c>
      <c r="J64" s="114" t="s">
        <v>12</v>
      </c>
      <c r="K64" s="115">
        <v>2</v>
      </c>
    </row>
    <row r="65" spans="1:11" ht="16.5" customHeight="1" x14ac:dyDescent="0.35">
      <c r="A65" s="108" t="s">
        <v>330</v>
      </c>
      <c r="B65" s="146" t="s">
        <v>331</v>
      </c>
      <c r="C65" s="110" t="s">
        <v>10</v>
      </c>
      <c r="D65" s="111" t="s">
        <v>17</v>
      </c>
      <c r="E65" s="108" t="s">
        <v>51</v>
      </c>
      <c r="F65" s="108"/>
      <c r="G65" s="112">
        <v>17000</v>
      </c>
      <c r="H65" s="112">
        <v>7702.73</v>
      </c>
      <c r="I65" s="113">
        <v>42361</v>
      </c>
      <c r="J65" s="114" t="s">
        <v>12</v>
      </c>
      <c r="K65" s="115">
        <v>2</v>
      </c>
    </row>
    <row r="66" spans="1:11" ht="16.5" customHeight="1" x14ac:dyDescent="0.35">
      <c r="A66" s="108" t="s">
        <v>332</v>
      </c>
      <c r="B66" s="109" t="s">
        <v>333</v>
      </c>
      <c r="C66" s="108" t="s">
        <v>10</v>
      </c>
      <c r="D66" s="109" t="s">
        <v>17</v>
      </c>
      <c r="E66" s="108" t="s">
        <v>51</v>
      </c>
      <c r="F66" s="108"/>
      <c r="G66" s="112">
        <v>24266.16</v>
      </c>
      <c r="H66" s="112">
        <v>6500</v>
      </c>
      <c r="I66" s="113">
        <v>42346</v>
      </c>
      <c r="J66" s="114" t="s">
        <v>12</v>
      </c>
      <c r="K66" s="115">
        <v>2</v>
      </c>
    </row>
    <row r="67" spans="1:11" ht="16.5" customHeight="1" x14ac:dyDescent="0.35">
      <c r="A67" s="108" t="s">
        <v>334</v>
      </c>
      <c r="B67" s="109" t="s">
        <v>335</v>
      </c>
      <c r="C67" s="108" t="s">
        <v>10</v>
      </c>
      <c r="D67" s="109" t="s">
        <v>17</v>
      </c>
      <c r="E67" s="108" t="s">
        <v>42</v>
      </c>
      <c r="F67" s="108"/>
      <c r="G67" s="112">
        <v>4391.1400000000003</v>
      </c>
      <c r="H67" s="112">
        <v>4391.1400000000003</v>
      </c>
      <c r="I67" s="113">
        <v>42300</v>
      </c>
      <c r="J67" s="123" t="s">
        <v>12</v>
      </c>
      <c r="K67" s="124">
        <v>2</v>
      </c>
    </row>
    <row r="68" spans="1:11" ht="16.5" customHeight="1" x14ac:dyDescent="0.35">
      <c r="A68" s="108" t="s">
        <v>336</v>
      </c>
      <c r="B68" s="109" t="s">
        <v>337</v>
      </c>
      <c r="C68" s="110" t="s">
        <v>10</v>
      </c>
      <c r="D68" s="111" t="s">
        <v>17</v>
      </c>
      <c r="E68" s="108" t="s">
        <v>42</v>
      </c>
      <c r="F68" s="108"/>
      <c r="G68" s="112">
        <v>5276</v>
      </c>
      <c r="H68" s="112">
        <v>4000</v>
      </c>
      <c r="I68" s="113">
        <v>42290</v>
      </c>
      <c r="J68" s="123" t="s">
        <v>12</v>
      </c>
      <c r="K68" s="124">
        <v>2</v>
      </c>
    </row>
    <row r="69" spans="1:11" ht="16.5" customHeight="1" x14ac:dyDescent="0.35">
      <c r="A69" s="108" t="s">
        <v>338</v>
      </c>
      <c r="B69" s="109" t="s">
        <v>339</v>
      </c>
      <c r="C69" s="110" t="s">
        <v>10</v>
      </c>
      <c r="D69" s="111" t="s">
        <v>17</v>
      </c>
      <c r="E69" s="108" t="s">
        <v>340</v>
      </c>
      <c r="F69" s="108"/>
      <c r="G69" s="112">
        <v>1650</v>
      </c>
      <c r="H69" s="112">
        <v>1650</v>
      </c>
      <c r="I69" s="113">
        <v>42291</v>
      </c>
      <c r="J69" s="123" t="s">
        <v>12</v>
      </c>
      <c r="K69" s="124">
        <v>2</v>
      </c>
    </row>
    <row r="70" spans="1:11" ht="16.5" customHeight="1" x14ac:dyDescent="0.35">
      <c r="A70" s="108" t="s">
        <v>341</v>
      </c>
      <c r="B70" s="109" t="s">
        <v>342</v>
      </c>
      <c r="C70" s="108" t="s">
        <v>10</v>
      </c>
      <c r="D70" s="109" t="s">
        <v>17</v>
      </c>
      <c r="E70" s="108" t="s">
        <v>340</v>
      </c>
      <c r="F70" s="108"/>
      <c r="G70" s="112">
        <v>1500</v>
      </c>
      <c r="H70" s="112">
        <v>1500</v>
      </c>
      <c r="I70" s="113">
        <v>42300</v>
      </c>
      <c r="J70" s="123" t="s">
        <v>12</v>
      </c>
      <c r="K70" s="124">
        <v>2</v>
      </c>
    </row>
    <row r="71" spans="1:11" ht="16.5" customHeight="1" x14ac:dyDescent="0.35">
      <c r="A71" s="108" t="s">
        <v>343</v>
      </c>
      <c r="B71" s="109" t="s">
        <v>344</v>
      </c>
      <c r="C71" s="110" t="s">
        <v>10</v>
      </c>
      <c r="D71" s="111" t="s">
        <v>17</v>
      </c>
      <c r="E71" s="108" t="s">
        <v>50</v>
      </c>
      <c r="F71" s="108"/>
      <c r="G71" s="112">
        <v>1933</v>
      </c>
      <c r="H71" s="112">
        <v>1464.33</v>
      </c>
      <c r="I71" s="113">
        <v>42300</v>
      </c>
      <c r="J71" s="123" t="s">
        <v>12</v>
      </c>
      <c r="K71" s="124">
        <v>2</v>
      </c>
    </row>
    <row r="72" spans="1:11" ht="16.5" customHeight="1" x14ac:dyDescent="0.35">
      <c r="A72" s="108" t="s">
        <v>345</v>
      </c>
      <c r="B72" s="109" t="s">
        <v>346</v>
      </c>
      <c r="C72" s="108" t="s">
        <v>10</v>
      </c>
      <c r="D72" s="109" t="s">
        <v>17</v>
      </c>
      <c r="E72" s="108" t="s">
        <v>50</v>
      </c>
      <c r="F72" s="108"/>
      <c r="G72" s="112">
        <v>1195.5999999999999</v>
      </c>
      <c r="H72" s="112">
        <v>1000</v>
      </c>
      <c r="I72" s="113">
        <v>42297</v>
      </c>
      <c r="J72" s="123" t="s">
        <v>12</v>
      </c>
      <c r="K72" s="124">
        <v>2</v>
      </c>
    </row>
    <row r="73" spans="1:11" ht="16.5" customHeight="1" x14ac:dyDescent="0.35">
      <c r="A73" s="108" t="s">
        <v>347</v>
      </c>
      <c r="B73" s="109" t="s">
        <v>348</v>
      </c>
      <c r="C73" s="108" t="s">
        <v>10</v>
      </c>
      <c r="D73" s="109" t="s">
        <v>17</v>
      </c>
      <c r="E73" s="108" t="s">
        <v>50</v>
      </c>
      <c r="F73" s="108"/>
      <c r="G73" s="112">
        <v>706.29</v>
      </c>
      <c r="H73" s="112">
        <v>500</v>
      </c>
      <c r="I73" s="113">
        <v>42290</v>
      </c>
      <c r="J73" s="123" t="s">
        <v>12</v>
      </c>
      <c r="K73" s="124">
        <v>2</v>
      </c>
    </row>
    <row r="74" spans="1:11" ht="16.5" customHeight="1" x14ac:dyDescent="0.35">
      <c r="A74" s="108"/>
      <c r="B74" s="109"/>
      <c r="C74" s="108"/>
      <c r="D74" s="111"/>
      <c r="E74" s="56" t="s">
        <v>49</v>
      </c>
      <c r="F74" s="56">
        <v>14</v>
      </c>
      <c r="G74" s="57">
        <f>SUM(G60:G73)</f>
        <v>84277.38</v>
      </c>
      <c r="H74" s="57">
        <f>SUM(H60:H73)</f>
        <v>45971.32</v>
      </c>
      <c r="I74" s="113"/>
      <c r="J74" s="114"/>
      <c r="K74" s="115"/>
    </row>
    <row r="75" spans="1:11" ht="16.5" customHeight="1" x14ac:dyDescent="0.35">
      <c r="A75" s="108"/>
      <c r="B75" s="109"/>
      <c r="C75" s="108"/>
      <c r="D75" s="111"/>
      <c r="E75" s="56"/>
      <c r="F75" s="56"/>
      <c r="G75" s="57"/>
      <c r="H75" s="57"/>
      <c r="I75" s="113"/>
      <c r="J75" s="114"/>
      <c r="K75" s="115"/>
    </row>
    <row r="76" spans="1:11" ht="16.5" customHeight="1" x14ac:dyDescent="0.35">
      <c r="A76" s="108"/>
      <c r="B76" s="109"/>
      <c r="C76" s="108"/>
      <c r="D76" s="109"/>
      <c r="E76" s="108"/>
      <c r="F76" s="147"/>
      <c r="G76" s="112"/>
      <c r="H76" s="112"/>
      <c r="I76" s="113"/>
      <c r="J76" s="123"/>
      <c r="K76" s="124"/>
    </row>
    <row r="77" spans="1:11" ht="16.5" customHeight="1" x14ac:dyDescent="0.35">
      <c r="A77" s="108" t="s">
        <v>349</v>
      </c>
      <c r="B77" s="109" t="s">
        <v>350</v>
      </c>
      <c r="C77" s="110" t="s">
        <v>10</v>
      </c>
      <c r="D77" s="111" t="s">
        <v>351</v>
      </c>
      <c r="E77" s="108" t="s">
        <v>11</v>
      </c>
      <c r="F77" s="147"/>
      <c r="G77" s="112">
        <v>644</v>
      </c>
      <c r="H77" s="112">
        <v>350</v>
      </c>
      <c r="I77" s="113">
        <v>42290</v>
      </c>
      <c r="J77" s="123" t="s">
        <v>12</v>
      </c>
      <c r="K77" s="124">
        <v>2</v>
      </c>
    </row>
    <row r="78" spans="1:11" ht="16.5" customHeight="1" x14ac:dyDescent="0.35">
      <c r="A78" s="108"/>
      <c r="B78" s="109"/>
      <c r="C78" s="108"/>
      <c r="D78" s="111"/>
      <c r="E78" s="56" t="s">
        <v>49</v>
      </c>
      <c r="F78" s="56">
        <v>1</v>
      </c>
      <c r="G78" s="57">
        <f>SUM(G77)</f>
        <v>644</v>
      </c>
      <c r="H78" s="57">
        <f>SUM(H77)</f>
        <v>350</v>
      </c>
      <c r="I78" s="113"/>
      <c r="J78" s="114"/>
      <c r="K78" s="115"/>
    </row>
    <row r="79" spans="1:11" ht="16.5" customHeight="1" x14ac:dyDescent="0.35">
      <c r="A79" s="108"/>
      <c r="B79" s="109"/>
      <c r="C79" s="110"/>
      <c r="D79" s="111"/>
      <c r="E79" s="108"/>
      <c r="F79" s="108"/>
      <c r="G79" s="112"/>
      <c r="H79" s="112"/>
      <c r="I79" s="113"/>
      <c r="J79" s="123"/>
      <c r="K79" s="124"/>
    </row>
    <row r="80" spans="1:11" ht="16.5" customHeight="1" x14ac:dyDescent="0.35">
      <c r="A80" s="108" t="s">
        <v>352</v>
      </c>
      <c r="B80" s="109" t="s">
        <v>353</v>
      </c>
      <c r="C80" s="110" t="s">
        <v>10</v>
      </c>
      <c r="D80" s="111" t="s">
        <v>15</v>
      </c>
      <c r="E80" s="108" t="s">
        <v>16</v>
      </c>
      <c r="F80" s="108"/>
      <c r="G80" s="112">
        <v>768</v>
      </c>
      <c r="H80" s="112">
        <v>346.98</v>
      </c>
      <c r="I80" s="113">
        <v>42346</v>
      </c>
      <c r="J80" s="114" t="s">
        <v>12</v>
      </c>
      <c r="K80" s="115">
        <v>2</v>
      </c>
    </row>
    <row r="81" spans="1:11" ht="16.5" customHeight="1" x14ac:dyDescent="0.35">
      <c r="A81" s="108" t="s">
        <v>354</v>
      </c>
      <c r="B81" s="109" t="s">
        <v>355</v>
      </c>
      <c r="C81" s="108" t="s">
        <v>10</v>
      </c>
      <c r="D81" s="111" t="s">
        <v>15</v>
      </c>
      <c r="E81" s="108" t="s">
        <v>16</v>
      </c>
      <c r="F81" s="108"/>
      <c r="G81" s="112">
        <v>300</v>
      </c>
      <c r="H81" s="112">
        <v>300</v>
      </c>
      <c r="I81" s="113">
        <v>42346</v>
      </c>
      <c r="J81" s="114" t="s">
        <v>12</v>
      </c>
      <c r="K81" s="115">
        <v>2</v>
      </c>
    </row>
    <row r="82" spans="1:11" ht="16.5" customHeight="1" x14ac:dyDescent="0.35">
      <c r="A82" s="108" t="s">
        <v>356</v>
      </c>
      <c r="B82" s="109" t="s">
        <v>357</v>
      </c>
      <c r="C82" s="108" t="s">
        <v>10</v>
      </c>
      <c r="D82" s="111" t="s">
        <v>15</v>
      </c>
      <c r="E82" s="108" t="s">
        <v>358</v>
      </c>
      <c r="F82" s="108"/>
      <c r="G82" s="112">
        <v>313.35000000000002</v>
      </c>
      <c r="H82" s="112">
        <v>245.7</v>
      </c>
      <c r="I82" s="113">
        <v>42346</v>
      </c>
      <c r="J82" s="114" t="s">
        <v>12</v>
      </c>
      <c r="K82" s="115">
        <v>2</v>
      </c>
    </row>
    <row r="83" spans="1:11" ht="16.5" customHeight="1" x14ac:dyDescent="0.35">
      <c r="A83" s="108" t="s">
        <v>359</v>
      </c>
      <c r="B83" s="109" t="s">
        <v>360</v>
      </c>
      <c r="C83" s="108" t="s">
        <v>10</v>
      </c>
      <c r="D83" s="111" t="s">
        <v>15</v>
      </c>
      <c r="E83" s="108" t="s">
        <v>27</v>
      </c>
      <c r="F83" s="108"/>
      <c r="G83" s="112">
        <v>1416.49</v>
      </c>
      <c r="H83" s="112">
        <v>150</v>
      </c>
      <c r="I83" s="113">
        <v>42305</v>
      </c>
      <c r="J83" s="123" t="s">
        <v>12</v>
      </c>
      <c r="K83" s="124">
        <v>2</v>
      </c>
    </row>
    <row r="84" spans="1:11" ht="16.5" customHeight="1" x14ac:dyDescent="0.35">
      <c r="A84" s="108" t="s">
        <v>361</v>
      </c>
      <c r="B84" s="109" t="s">
        <v>362</v>
      </c>
      <c r="C84" s="108" t="s">
        <v>10</v>
      </c>
      <c r="D84" s="139" t="s">
        <v>15</v>
      </c>
      <c r="E84" s="108" t="s">
        <v>19</v>
      </c>
      <c r="F84" s="108"/>
      <c r="G84" s="112">
        <v>227.17</v>
      </c>
      <c r="H84" s="112">
        <v>140</v>
      </c>
      <c r="I84" s="113">
        <v>42307</v>
      </c>
      <c r="J84" s="123" t="s">
        <v>12</v>
      </c>
      <c r="K84" s="124">
        <v>2</v>
      </c>
    </row>
    <row r="85" spans="1:11" ht="16.5" customHeight="1" x14ac:dyDescent="0.35">
      <c r="A85" s="108" t="s">
        <v>363</v>
      </c>
      <c r="B85" s="109" t="s">
        <v>364</v>
      </c>
      <c r="C85" s="110" t="s">
        <v>10</v>
      </c>
      <c r="D85" s="111" t="s">
        <v>15</v>
      </c>
      <c r="E85" s="108" t="s">
        <v>25</v>
      </c>
      <c r="F85" s="108"/>
      <c r="G85" s="112">
        <v>131.44</v>
      </c>
      <c r="H85" s="112">
        <v>131.44</v>
      </c>
      <c r="I85" s="113">
        <v>42293</v>
      </c>
      <c r="J85" s="123" t="s">
        <v>12</v>
      </c>
      <c r="K85" s="124">
        <v>2</v>
      </c>
    </row>
    <row r="86" spans="1:11" ht="16.5" customHeight="1" x14ac:dyDescent="0.35">
      <c r="A86" s="108" t="s">
        <v>365</v>
      </c>
      <c r="B86" s="109" t="s">
        <v>366</v>
      </c>
      <c r="C86" s="108" t="s">
        <v>10</v>
      </c>
      <c r="D86" s="111" t="s">
        <v>15</v>
      </c>
      <c r="E86" s="108" t="s">
        <v>25</v>
      </c>
      <c r="F86" s="108"/>
      <c r="G86" s="112">
        <v>319.32</v>
      </c>
      <c r="H86" s="112">
        <v>109.8</v>
      </c>
      <c r="I86" s="113">
        <v>42300</v>
      </c>
      <c r="J86" s="123" t="s">
        <v>12</v>
      </c>
      <c r="K86" s="124">
        <v>2</v>
      </c>
    </row>
    <row r="87" spans="1:11" ht="16.5" customHeight="1" x14ac:dyDescent="0.35">
      <c r="A87" s="108" t="s">
        <v>367</v>
      </c>
      <c r="B87" s="109" t="s">
        <v>368</v>
      </c>
      <c r="C87" s="110" t="s">
        <v>10</v>
      </c>
      <c r="D87" s="111" t="s">
        <v>15</v>
      </c>
      <c r="E87" s="108" t="s">
        <v>11</v>
      </c>
      <c r="F87" s="108"/>
      <c r="G87" s="112">
        <v>976</v>
      </c>
      <c r="H87" s="112">
        <v>100</v>
      </c>
      <c r="I87" s="113">
        <v>42290</v>
      </c>
      <c r="J87" s="123" t="s">
        <v>12</v>
      </c>
      <c r="K87" s="124">
        <v>2</v>
      </c>
    </row>
    <row r="88" spans="1:11" ht="16.5" customHeight="1" x14ac:dyDescent="0.35">
      <c r="A88" s="108"/>
      <c r="B88" s="109"/>
      <c r="C88" s="108"/>
      <c r="D88" s="111"/>
      <c r="E88" s="56" t="s">
        <v>49</v>
      </c>
      <c r="F88" s="56">
        <v>8</v>
      </c>
      <c r="G88" s="57">
        <f>SUM(G80:G87)</f>
        <v>4451.7700000000004</v>
      </c>
      <c r="H88" s="57">
        <f>SUM(H80:H87)</f>
        <v>1523.92</v>
      </c>
      <c r="I88" s="113"/>
      <c r="J88" s="114"/>
      <c r="K88" s="115"/>
    </row>
    <row r="89" spans="1:11" s="132" customFormat="1" ht="16.5" customHeight="1" x14ac:dyDescent="0.3">
      <c r="A89" s="141"/>
      <c r="B89" s="141"/>
      <c r="C89" s="142"/>
      <c r="D89" s="143"/>
      <c r="E89" s="128" t="s">
        <v>48</v>
      </c>
      <c r="F89" s="129">
        <f>SUM(F74:F88)</f>
        <v>23</v>
      </c>
      <c r="G89" s="130">
        <f>SUM(G88,G78,G74)</f>
        <v>89373.150000000009</v>
      </c>
      <c r="H89" s="130">
        <f>SUM(H88,H78,H74)</f>
        <v>47845.24</v>
      </c>
      <c r="I89" s="144"/>
      <c r="J89" s="144"/>
      <c r="K89" s="144"/>
    </row>
    <row r="90" spans="1:11" s="151" customFormat="1" ht="16.5" customHeight="1" x14ac:dyDescent="0.25">
      <c r="A90" s="148"/>
      <c r="B90" s="148"/>
      <c r="C90" s="149"/>
      <c r="D90" s="148"/>
      <c r="E90" s="149"/>
      <c r="F90" s="150"/>
      <c r="G90" s="149"/>
      <c r="H90" s="149"/>
      <c r="I90" s="149"/>
      <c r="J90" s="149"/>
      <c r="K90" s="149"/>
    </row>
    <row r="91" spans="1:11" s="151" customFormat="1" ht="16.5" customHeight="1" x14ac:dyDescent="0.25">
      <c r="A91" s="152"/>
      <c r="B91" s="152"/>
      <c r="C91" s="153"/>
      <c r="D91" s="154" t="s">
        <v>32</v>
      </c>
      <c r="E91" s="154"/>
      <c r="F91" s="155">
        <f>SUM(F89,F57,F36,F17,F10)</f>
        <v>65</v>
      </c>
      <c r="G91" s="156">
        <f>SUM(G89,G57,G36,G17,G10)</f>
        <v>353662.24000000005</v>
      </c>
      <c r="H91" s="156">
        <f>SUM(H89,H57,H36,H17,H10)</f>
        <v>167824.64000000001</v>
      </c>
      <c r="I91" s="153"/>
      <c r="J91" s="153"/>
      <c r="K91" s="153"/>
    </row>
    <row r="94" spans="1:11" ht="16.5" customHeight="1" x14ac:dyDescent="0.35">
      <c r="H94" s="158"/>
    </row>
    <row r="95" spans="1:11" ht="16.5" customHeight="1" x14ac:dyDescent="0.35">
      <c r="H95" s="158"/>
    </row>
    <row r="96" spans="1:11" ht="16.5" customHeight="1" x14ac:dyDescent="0.35">
      <c r="H96" s="158"/>
    </row>
    <row r="97" spans="8:8" ht="16.5" customHeight="1" x14ac:dyDescent="0.35">
      <c r="H97" s="158"/>
    </row>
    <row r="98" spans="8:8" ht="16.5" customHeight="1" x14ac:dyDescent="0.35">
      <c r="H98" s="158"/>
    </row>
    <row r="99" spans="8:8" ht="16.5" customHeight="1" x14ac:dyDescent="0.35">
      <c r="H99" s="158"/>
    </row>
    <row r="100" spans="8:8" ht="16.5" customHeight="1" x14ac:dyDescent="0.35">
      <c r="H100" s="158"/>
    </row>
    <row r="101" spans="8:8" ht="16.5" customHeight="1" x14ac:dyDescent="0.35">
      <c r="H101" s="158"/>
    </row>
    <row r="102" spans="8:8" ht="16.5" customHeight="1" x14ac:dyDescent="0.35">
      <c r="H102" s="158"/>
    </row>
    <row r="103" spans="8:8" ht="16.5" customHeight="1" x14ac:dyDescent="0.35">
      <c r="H103" s="158"/>
    </row>
    <row r="104" spans="8:8" ht="16.5" customHeight="1" x14ac:dyDescent="0.35">
      <c r="H104" s="158"/>
    </row>
  </sheetData>
  <mergeCells count="21">
    <mergeCell ref="C57:D57"/>
    <mergeCell ref="A58:B58"/>
    <mergeCell ref="C58:D58"/>
    <mergeCell ref="E58:K58"/>
    <mergeCell ref="C89:D89"/>
    <mergeCell ref="D91:E91"/>
    <mergeCell ref="C17:D17"/>
    <mergeCell ref="A18:B18"/>
    <mergeCell ref="C18:D18"/>
    <mergeCell ref="E18:K18"/>
    <mergeCell ref="C36:D36"/>
    <mergeCell ref="A37:B37"/>
    <mergeCell ref="C37:D37"/>
    <mergeCell ref="E37:K37"/>
    <mergeCell ref="C3:D3"/>
    <mergeCell ref="E3:K3"/>
    <mergeCell ref="A10:D10"/>
    <mergeCell ref="I10:K10"/>
    <mergeCell ref="A11:B11"/>
    <mergeCell ref="C11:D11"/>
    <mergeCell ref="E11:K1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97F96-8FCA-4B7C-8071-78D3D6A22538}">
  <sheetPr>
    <tabColor theme="5" tint="0.39997558519241921"/>
  </sheetPr>
  <dimension ref="A1:J10"/>
  <sheetViews>
    <sheetView topLeftCell="B1" workbookViewId="0">
      <selection sqref="A1:XFD1048576"/>
    </sheetView>
  </sheetViews>
  <sheetFormatPr defaultColWidth="9.1796875" defaultRowHeight="15.5" x14ac:dyDescent="0.35"/>
  <cols>
    <col min="1" max="1" width="10.54296875" style="1" hidden="1" customWidth="1"/>
    <col min="2" max="2" width="14.1796875" style="3" customWidth="1"/>
    <col min="3" max="3" width="20" style="3" customWidth="1"/>
    <col min="4" max="4" width="16.7265625" style="3" customWidth="1"/>
    <col min="5" max="5" width="17.7265625" style="3" customWidth="1"/>
    <col min="6" max="6" width="23" style="30" customWidth="1"/>
    <col min="7" max="7" width="25.7265625" style="30" customWidth="1"/>
    <col min="8" max="8" width="16.1796875" style="31" customWidth="1"/>
    <col min="9" max="9" width="13.26953125" style="31" customWidth="1"/>
    <col min="10" max="10" width="27.7265625" style="31" hidden="1" customWidth="1"/>
    <col min="11" max="13" width="9.1796875" style="1"/>
    <col min="14" max="14" width="0" style="1" hidden="1" customWidth="1"/>
    <col min="15" max="16384" width="9.1796875" style="1"/>
  </cols>
  <sheetData>
    <row r="1" spans="1:10" s="2" customFormat="1" ht="56" thickBot="1" x14ac:dyDescent="0.4">
      <c r="A1" s="7" t="s">
        <v>60</v>
      </c>
      <c r="B1" s="159" t="s">
        <v>61</v>
      </c>
      <c r="C1" s="159" t="s">
        <v>33</v>
      </c>
      <c r="D1" s="159" t="s">
        <v>62</v>
      </c>
      <c r="E1" s="159" t="s">
        <v>37</v>
      </c>
      <c r="F1" s="160" t="s">
        <v>34</v>
      </c>
      <c r="G1" s="161" t="s">
        <v>63</v>
      </c>
      <c r="H1" s="162" t="s">
        <v>64</v>
      </c>
      <c r="I1" s="162" t="s">
        <v>40</v>
      </c>
      <c r="J1" s="8" t="s">
        <v>65</v>
      </c>
    </row>
    <row r="2" spans="1:10" ht="62" x14ac:dyDescent="0.35">
      <c r="A2" s="9"/>
      <c r="B2" s="10" t="s">
        <v>369</v>
      </c>
      <c r="C2" s="10" t="s">
        <v>370</v>
      </c>
      <c r="D2" s="17" t="s">
        <v>371</v>
      </c>
      <c r="E2" s="17" t="s">
        <v>372</v>
      </c>
      <c r="F2" s="12">
        <v>17000000</v>
      </c>
      <c r="G2" s="11">
        <v>15000000</v>
      </c>
      <c r="H2" s="13">
        <v>42304</v>
      </c>
      <c r="I2" s="14">
        <v>2</v>
      </c>
      <c r="J2" s="163" t="s">
        <v>373</v>
      </c>
    </row>
    <row r="3" spans="1:10" s="164" customFormat="1" ht="77.5" x14ac:dyDescent="0.35">
      <c r="A3" s="17"/>
      <c r="B3" s="17" t="s">
        <v>374</v>
      </c>
      <c r="C3" s="17" t="s">
        <v>375</v>
      </c>
      <c r="D3" s="17" t="s">
        <v>39</v>
      </c>
      <c r="E3" s="17" t="s">
        <v>74</v>
      </c>
      <c r="F3" s="19">
        <v>233000</v>
      </c>
      <c r="G3" s="11">
        <v>78000</v>
      </c>
      <c r="H3" s="13">
        <v>42321</v>
      </c>
      <c r="I3" s="14">
        <v>2</v>
      </c>
      <c r="J3" s="163" t="s">
        <v>376</v>
      </c>
    </row>
    <row r="4" spans="1:10" s="4" customFormat="1" ht="93" x14ac:dyDescent="0.35">
      <c r="A4" s="17"/>
      <c r="B4" s="10" t="s">
        <v>374</v>
      </c>
      <c r="C4" s="10" t="s">
        <v>377</v>
      </c>
      <c r="D4" s="17" t="s">
        <v>39</v>
      </c>
      <c r="E4" s="10" t="s">
        <v>378</v>
      </c>
      <c r="F4" s="12">
        <v>10000</v>
      </c>
      <c r="G4" s="11">
        <v>1500</v>
      </c>
      <c r="H4" s="13">
        <v>42304</v>
      </c>
      <c r="I4" s="14">
        <v>2</v>
      </c>
      <c r="J4" s="163" t="s">
        <v>379</v>
      </c>
    </row>
    <row r="5" spans="1:10" ht="46.5" x14ac:dyDescent="0.35">
      <c r="A5" s="17"/>
      <c r="B5" s="17" t="s">
        <v>380</v>
      </c>
      <c r="C5" s="17" t="s">
        <v>381</v>
      </c>
      <c r="D5" s="17" t="s">
        <v>18</v>
      </c>
      <c r="E5" s="17" t="s">
        <v>382</v>
      </c>
      <c r="F5" s="19">
        <v>300</v>
      </c>
      <c r="G5" s="11">
        <v>200</v>
      </c>
      <c r="H5" s="13">
        <v>42328</v>
      </c>
      <c r="I5" s="14">
        <v>2</v>
      </c>
      <c r="J5" s="163" t="s">
        <v>383</v>
      </c>
    </row>
    <row r="6" spans="1:10" ht="62" x14ac:dyDescent="0.35">
      <c r="A6" s="9"/>
      <c r="B6" s="17" t="s">
        <v>374</v>
      </c>
      <c r="C6" s="17" t="s">
        <v>384</v>
      </c>
      <c r="D6" s="17" t="s">
        <v>13</v>
      </c>
      <c r="E6" s="17" t="s">
        <v>74</v>
      </c>
      <c r="F6" s="19">
        <v>80000</v>
      </c>
      <c r="G6" s="11">
        <v>35000</v>
      </c>
      <c r="H6" s="13">
        <v>42339</v>
      </c>
      <c r="I6" s="14">
        <v>2</v>
      </c>
      <c r="J6" s="163" t="s">
        <v>385</v>
      </c>
    </row>
    <row r="7" spans="1:10" ht="62" x14ac:dyDescent="0.35">
      <c r="A7" s="9"/>
      <c r="B7" s="10" t="s">
        <v>374</v>
      </c>
      <c r="C7" s="10" t="s">
        <v>386</v>
      </c>
      <c r="D7" s="10" t="s">
        <v>387</v>
      </c>
      <c r="E7" s="10" t="s">
        <v>52</v>
      </c>
      <c r="F7" s="12">
        <v>6000</v>
      </c>
      <c r="G7" s="11">
        <v>1250</v>
      </c>
      <c r="H7" s="13">
        <v>42289</v>
      </c>
      <c r="I7" s="14">
        <v>2</v>
      </c>
      <c r="J7" s="163" t="s">
        <v>388</v>
      </c>
    </row>
    <row r="8" spans="1:10" ht="77.5" x14ac:dyDescent="0.35">
      <c r="A8" s="165"/>
      <c r="B8" s="17" t="s">
        <v>80</v>
      </c>
      <c r="C8" s="17" t="s">
        <v>389</v>
      </c>
      <c r="D8" s="10" t="s">
        <v>387</v>
      </c>
      <c r="E8" s="17" t="s">
        <v>52</v>
      </c>
      <c r="F8" s="12">
        <v>30000</v>
      </c>
      <c r="G8" s="11">
        <v>7500</v>
      </c>
      <c r="H8" s="13">
        <v>42290</v>
      </c>
      <c r="I8" s="14">
        <v>2</v>
      </c>
      <c r="J8" s="163" t="s">
        <v>390</v>
      </c>
    </row>
    <row r="9" spans="1:10" ht="62" x14ac:dyDescent="0.35">
      <c r="A9" s="9"/>
      <c r="B9" s="17" t="s">
        <v>59</v>
      </c>
      <c r="C9" s="17" t="s">
        <v>391</v>
      </c>
      <c r="D9" s="10" t="s">
        <v>387</v>
      </c>
      <c r="E9" s="10" t="s">
        <v>52</v>
      </c>
      <c r="F9" s="12">
        <v>850000</v>
      </c>
      <c r="G9" s="11">
        <v>125000</v>
      </c>
      <c r="H9" s="13">
        <v>42339</v>
      </c>
      <c r="I9" s="14">
        <v>2</v>
      </c>
      <c r="J9" s="163" t="s">
        <v>392</v>
      </c>
    </row>
    <row r="10" spans="1:10" s="29" customFormat="1" ht="21" x14ac:dyDescent="0.35">
      <c r="A10" s="27"/>
      <c r="B10" s="166"/>
      <c r="C10" s="166"/>
      <c r="D10" s="166"/>
      <c r="E10" s="166"/>
      <c r="F10" s="87">
        <f>SUM(F2:F9)</f>
        <v>18209300</v>
      </c>
      <c r="G10" s="88">
        <f>SUM(G2:G9)</f>
        <v>15248450</v>
      </c>
      <c r="H10" s="167"/>
      <c r="I10" s="167"/>
      <c r="J10" s="2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A9CA11-0A67-44E6-A8A4-46C7587BFEEA}">
  <dimension ref="A1:P114"/>
  <sheetViews>
    <sheetView workbookViewId="0">
      <selection sqref="A1:XFD1048576"/>
    </sheetView>
  </sheetViews>
  <sheetFormatPr defaultRowHeight="14.5" x14ac:dyDescent="0.35"/>
  <cols>
    <col min="1" max="1" width="11.54296875" style="6" customWidth="1"/>
    <col min="2" max="2" width="25" style="6" customWidth="1"/>
    <col min="3" max="3" width="16.453125" style="6" customWidth="1"/>
    <col min="4" max="4" width="15.54296875" style="6" customWidth="1"/>
    <col min="5" max="5" width="25" style="6" customWidth="1"/>
    <col min="6" max="6" width="4" style="6" customWidth="1"/>
    <col min="7" max="7" width="15.81640625" style="6" customWidth="1"/>
    <col min="8" max="8" width="15" style="6" customWidth="1"/>
    <col min="9" max="9" width="14.453125" style="6" customWidth="1"/>
    <col min="10" max="10" width="8.1796875" style="36" customWidth="1"/>
    <col min="11" max="11" width="6.453125" style="36" customWidth="1"/>
    <col min="12" max="251" width="8.7265625" style="6"/>
    <col min="252" max="252" width="13.81640625" style="6" customWidth="1"/>
    <col min="253" max="253" width="30.81640625" style="6" customWidth="1"/>
    <col min="254" max="254" width="28.453125" style="6" customWidth="1"/>
    <col min="255" max="255" width="26.26953125" style="6" customWidth="1"/>
    <col min="256" max="256" width="27.54296875" style="6" customWidth="1"/>
    <col min="257" max="257" width="34" style="6" customWidth="1"/>
    <col min="258" max="258" width="22.54296875" style="6" customWidth="1"/>
    <col min="259" max="259" width="24.26953125" style="6" customWidth="1"/>
    <col min="260" max="260" width="19.453125" style="6" customWidth="1"/>
    <col min="261" max="261" width="10.81640625" style="6" customWidth="1"/>
    <col min="262" max="262" width="14.453125" style="6" customWidth="1"/>
    <col min="263" max="263" width="12.1796875" style="6" customWidth="1"/>
    <col min="264" max="264" width="12.81640625" style="6" customWidth="1"/>
    <col min="265" max="265" width="13.1796875" style="6" customWidth="1"/>
    <col min="266" max="266" width="15.54296875" style="6" customWidth="1"/>
    <col min="267" max="267" width="18.26953125" style="6" customWidth="1"/>
    <col min="268" max="507" width="8.7265625" style="6"/>
    <col min="508" max="508" width="13.81640625" style="6" customWidth="1"/>
    <col min="509" max="509" width="30.81640625" style="6" customWidth="1"/>
    <col min="510" max="510" width="28.453125" style="6" customWidth="1"/>
    <col min="511" max="511" width="26.26953125" style="6" customWidth="1"/>
    <col min="512" max="512" width="27.54296875" style="6" customWidth="1"/>
    <col min="513" max="513" width="34" style="6" customWidth="1"/>
    <col min="514" max="514" width="22.54296875" style="6" customWidth="1"/>
    <col min="515" max="515" width="24.26953125" style="6" customWidth="1"/>
    <col min="516" max="516" width="19.453125" style="6" customWidth="1"/>
    <col min="517" max="517" width="10.81640625" style="6" customWidth="1"/>
    <col min="518" max="518" width="14.453125" style="6" customWidth="1"/>
    <col min="519" max="519" width="12.1796875" style="6" customWidth="1"/>
    <col min="520" max="520" width="12.81640625" style="6" customWidth="1"/>
    <col min="521" max="521" width="13.1796875" style="6" customWidth="1"/>
    <col min="522" max="522" width="15.54296875" style="6" customWidth="1"/>
    <col min="523" max="523" width="18.26953125" style="6" customWidth="1"/>
    <col min="524" max="763" width="8.7265625" style="6"/>
    <col min="764" max="764" width="13.81640625" style="6" customWidth="1"/>
    <col min="765" max="765" width="30.81640625" style="6" customWidth="1"/>
    <col min="766" max="766" width="28.453125" style="6" customWidth="1"/>
    <col min="767" max="767" width="26.26953125" style="6" customWidth="1"/>
    <col min="768" max="768" width="27.54296875" style="6" customWidth="1"/>
    <col min="769" max="769" width="34" style="6" customWidth="1"/>
    <col min="770" max="770" width="22.54296875" style="6" customWidth="1"/>
    <col min="771" max="771" width="24.26953125" style="6" customWidth="1"/>
    <col min="772" max="772" width="19.453125" style="6" customWidth="1"/>
    <col min="773" max="773" width="10.81640625" style="6" customWidth="1"/>
    <col min="774" max="774" width="14.453125" style="6" customWidth="1"/>
    <col min="775" max="775" width="12.1796875" style="6" customWidth="1"/>
    <col min="776" max="776" width="12.81640625" style="6" customWidth="1"/>
    <col min="777" max="777" width="13.1796875" style="6" customWidth="1"/>
    <col min="778" max="778" width="15.54296875" style="6" customWidth="1"/>
    <col min="779" max="779" width="18.26953125" style="6" customWidth="1"/>
    <col min="780" max="1019" width="8.7265625" style="6"/>
    <col min="1020" max="1020" width="13.81640625" style="6" customWidth="1"/>
    <col min="1021" max="1021" width="30.81640625" style="6" customWidth="1"/>
    <col min="1022" max="1022" width="28.453125" style="6" customWidth="1"/>
    <col min="1023" max="1023" width="26.26953125" style="6" customWidth="1"/>
    <col min="1024" max="1024" width="27.54296875" style="6" customWidth="1"/>
    <col min="1025" max="1025" width="34" style="6" customWidth="1"/>
    <col min="1026" max="1026" width="22.54296875" style="6" customWidth="1"/>
    <col min="1027" max="1027" width="24.26953125" style="6" customWidth="1"/>
    <col min="1028" max="1028" width="19.453125" style="6" customWidth="1"/>
    <col min="1029" max="1029" width="10.81640625" style="6" customWidth="1"/>
    <col min="1030" max="1030" width="14.453125" style="6" customWidth="1"/>
    <col min="1031" max="1031" width="12.1796875" style="6" customWidth="1"/>
    <col min="1032" max="1032" width="12.81640625" style="6" customWidth="1"/>
    <col min="1033" max="1033" width="13.1796875" style="6" customWidth="1"/>
    <col min="1034" max="1034" width="15.54296875" style="6" customWidth="1"/>
    <col min="1035" max="1035" width="18.26953125" style="6" customWidth="1"/>
    <col min="1036" max="1275" width="8.7265625" style="6"/>
    <col min="1276" max="1276" width="13.81640625" style="6" customWidth="1"/>
    <col min="1277" max="1277" width="30.81640625" style="6" customWidth="1"/>
    <col min="1278" max="1278" width="28.453125" style="6" customWidth="1"/>
    <col min="1279" max="1279" width="26.26953125" style="6" customWidth="1"/>
    <col min="1280" max="1280" width="27.54296875" style="6" customWidth="1"/>
    <col min="1281" max="1281" width="34" style="6" customWidth="1"/>
    <col min="1282" max="1282" width="22.54296875" style="6" customWidth="1"/>
    <col min="1283" max="1283" width="24.26953125" style="6" customWidth="1"/>
    <col min="1284" max="1284" width="19.453125" style="6" customWidth="1"/>
    <col min="1285" max="1285" width="10.81640625" style="6" customWidth="1"/>
    <col min="1286" max="1286" width="14.453125" style="6" customWidth="1"/>
    <col min="1287" max="1287" width="12.1796875" style="6" customWidth="1"/>
    <col min="1288" max="1288" width="12.81640625" style="6" customWidth="1"/>
    <col min="1289" max="1289" width="13.1796875" style="6" customWidth="1"/>
    <col min="1290" max="1290" width="15.54296875" style="6" customWidth="1"/>
    <col min="1291" max="1291" width="18.26953125" style="6" customWidth="1"/>
    <col min="1292" max="1531" width="8.7265625" style="6"/>
    <col min="1532" max="1532" width="13.81640625" style="6" customWidth="1"/>
    <col min="1533" max="1533" width="30.81640625" style="6" customWidth="1"/>
    <col min="1534" max="1534" width="28.453125" style="6" customWidth="1"/>
    <col min="1535" max="1535" width="26.26953125" style="6" customWidth="1"/>
    <col min="1536" max="1536" width="27.54296875" style="6" customWidth="1"/>
    <col min="1537" max="1537" width="34" style="6" customWidth="1"/>
    <col min="1538" max="1538" width="22.54296875" style="6" customWidth="1"/>
    <col min="1539" max="1539" width="24.26953125" style="6" customWidth="1"/>
    <col min="1540" max="1540" width="19.453125" style="6" customWidth="1"/>
    <col min="1541" max="1541" width="10.81640625" style="6" customWidth="1"/>
    <col min="1542" max="1542" width="14.453125" style="6" customWidth="1"/>
    <col min="1543" max="1543" width="12.1796875" style="6" customWidth="1"/>
    <col min="1544" max="1544" width="12.81640625" style="6" customWidth="1"/>
    <col min="1545" max="1545" width="13.1796875" style="6" customWidth="1"/>
    <col min="1546" max="1546" width="15.54296875" style="6" customWidth="1"/>
    <col min="1547" max="1547" width="18.26953125" style="6" customWidth="1"/>
    <col min="1548" max="1787" width="8.7265625" style="6"/>
    <col min="1788" max="1788" width="13.81640625" style="6" customWidth="1"/>
    <col min="1789" max="1789" width="30.81640625" style="6" customWidth="1"/>
    <col min="1790" max="1790" width="28.453125" style="6" customWidth="1"/>
    <col min="1791" max="1791" width="26.26953125" style="6" customWidth="1"/>
    <col min="1792" max="1792" width="27.54296875" style="6" customWidth="1"/>
    <col min="1793" max="1793" width="34" style="6" customWidth="1"/>
    <col min="1794" max="1794" width="22.54296875" style="6" customWidth="1"/>
    <col min="1795" max="1795" width="24.26953125" style="6" customWidth="1"/>
    <col min="1796" max="1796" width="19.453125" style="6" customWidth="1"/>
    <col min="1797" max="1797" width="10.81640625" style="6" customWidth="1"/>
    <col min="1798" max="1798" width="14.453125" style="6" customWidth="1"/>
    <col min="1799" max="1799" width="12.1796875" style="6" customWidth="1"/>
    <col min="1800" max="1800" width="12.81640625" style="6" customWidth="1"/>
    <col min="1801" max="1801" width="13.1796875" style="6" customWidth="1"/>
    <col min="1802" max="1802" width="15.54296875" style="6" customWidth="1"/>
    <col min="1803" max="1803" width="18.26953125" style="6" customWidth="1"/>
    <col min="1804" max="2043" width="8.7265625" style="6"/>
    <col min="2044" max="2044" width="13.81640625" style="6" customWidth="1"/>
    <col min="2045" max="2045" width="30.81640625" style="6" customWidth="1"/>
    <col min="2046" max="2046" width="28.453125" style="6" customWidth="1"/>
    <col min="2047" max="2047" width="26.26953125" style="6" customWidth="1"/>
    <col min="2048" max="2048" width="27.54296875" style="6" customWidth="1"/>
    <col min="2049" max="2049" width="34" style="6" customWidth="1"/>
    <col min="2050" max="2050" width="22.54296875" style="6" customWidth="1"/>
    <col min="2051" max="2051" width="24.26953125" style="6" customWidth="1"/>
    <col min="2052" max="2052" width="19.453125" style="6" customWidth="1"/>
    <col min="2053" max="2053" width="10.81640625" style="6" customWidth="1"/>
    <col min="2054" max="2054" width="14.453125" style="6" customWidth="1"/>
    <col min="2055" max="2055" width="12.1796875" style="6" customWidth="1"/>
    <col min="2056" max="2056" width="12.81640625" style="6" customWidth="1"/>
    <col min="2057" max="2057" width="13.1796875" style="6" customWidth="1"/>
    <col min="2058" max="2058" width="15.54296875" style="6" customWidth="1"/>
    <col min="2059" max="2059" width="18.26953125" style="6" customWidth="1"/>
    <col min="2060" max="2299" width="8.7265625" style="6"/>
    <col min="2300" max="2300" width="13.81640625" style="6" customWidth="1"/>
    <col min="2301" max="2301" width="30.81640625" style="6" customWidth="1"/>
    <col min="2302" max="2302" width="28.453125" style="6" customWidth="1"/>
    <col min="2303" max="2303" width="26.26953125" style="6" customWidth="1"/>
    <col min="2304" max="2304" width="27.54296875" style="6" customWidth="1"/>
    <col min="2305" max="2305" width="34" style="6" customWidth="1"/>
    <col min="2306" max="2306" width="22.54296875" style="6" customWidth="1"/>
    <col min="2307" max="2307" width="24.26953125" style="6" customWidth="1"/>
    <col min="2308" max="2308" width="19.453125" style="6" customWidth="1"/>
    <col min="2309" max="2309" width="10.81640625" style="6" customWidth="1"/>
    <col min="2310" max="2310" width="14.453125" style="6" customWidth="1"/>
    <col min="2311" max="2311" width="12.1796875" style="6" customWidth="1"/>
    <col min="2312" max="2312" width="12.81640625" style="6" customWidth="1"/>
    <col min="2313" max="2313" width="13.1796875" style="6" customWidth="1"/>
    <col min="2314" max="2314" width="15.54296875" style="6" customWidth="1"/>
    <col min="2315" max="2315" width="18.26953125" style="6" customWidth="1"/>
    <col min="2316" max="2555" width="8.7265625" style="6"/>
    <col min="2556" max="2556" width="13.81640625" style="6" customWidth="1"/>
    <col min="2557" max="2557" width="30.81640625" style="6" customWidth="1"/>
    <col min="2558" max="2558" width="28.453125" style="6" customWidth="1"/>
    <col min="2559" max="2559" width="26.26953125" style="6" customWidth="1"/>
    <col min="2560" max="2560" width="27.54296875" style="6" customWidth="1"/>
    <col min="2561" max="2561" width="34" style="6" customWidth="1"/>
    <col min="2562" max="2562" width="22.54296875" style="6" customWidth="1"/>
    <col min="2563" max="2563" width="24.26953125" style="6" customWidth="1"/>
    <col min="2564" max="2564" width="19.453125" style="6" customWidth="1"/>
    <col min="2565" max="2565" width="10.81640625" style="6" customWidth="1"/>
    <col min="2566" max="2566" width="14.453125" style="6" customWidth="1"/>
    <col min="2567" max="2567" width="12.1796875" style="6" customWidth="1"/>
    <col min="2568" max="2568" width="12.81640625" style="6" customWidth="1"/>
    <col min="2569" max="2569" width="13.1796875" style="6" customWidth="1"/>
    <col min="2570" max="2570" width="15.54296875" style="6" customWidth="1"/>
    <col min="2571" max="2571" width="18.26953125" style="6" customWidth="1"/>
    <col min="2572" max="2811" width="8.7265625" style="6"/>
    <col min="2812" max="2812" width="13.81640625" style="6" customWidth="1"/>
    <col min="2813" max="2813" width="30.81640625" style="6" customWidth="1"/>
    <col min="2814" max="2814" width="28.453125" style="6" customWidth="1"/>
    <col min="2815" max="2815" width="26.26953125" style="6" customWidth="1"/>
    <col min="2816" max="2816" width="27.54296875" style="6" customWidth="1"/>
    <col min="2817" max="2817" width="34" style="6" customWidth="1"/>
    <col min="2818" max="2818" width="22.54296875" style="6" customWidth="1"/>
    <col min="2819" max="2819" width="24.26953125" style="6" customWidth="1"/>
    <col min="2820" max="2820" width="19.453125" style="6" customWidth="1"/>
    <col min="2821" max="2821" width="10.81640625" style="6" customWidth="1"/>
    <col min="2822" max="2822" width="14.453125" style="6" customWidth="1"/>
    <col min="2823" max="2823" width="12.1796875" style="6" customWidth="1"/>
    <col min="2824" max="2824" width="12.81640625" style="6" customWidth="1"/>
    <col min="2825" max="2825" width="13.1796875" style="6" customWidth="1"/>
    <col min="2826" max="2826" width="15.54296875" style="6" customWidth="1"/>
    <col min="2827" max="2827" width="18.26953125" style="6" customWidth="1"/>
    <col min="2828" max="3067" width="8.7265625" style="6"/>
    <col min="3068" max="3068" width="13.81640625" style="6" customWidth="1"/>
    <col min="3069" max="3069" width="30.81640625" style="6" customWidth="1"/>
    <col min="3070" max="3070" width="28.453125" style="6" customWidth="1"/>
    <col min="3071" max="3071" width="26.26953125" style="6" customWidth="1"/>
    <col min="3072" max="3072" width="27.54296875" style="6" customWidth="1"/>
    <col min="3073" max="3073" width="34" style="6" customWidth="1"/>
    <col min="3074" max="3074" width="22.54296875" style="6" customWidth="1"/>
    <col min="3075" max="3075" width="24.26953125" style="6" customWidth="1"/>
    <col min="3076" max="3076" width="19.453125" style="6" customWidth="1"/>
    <col min="3077" max="3077" width="10.81640625" style="6" customWidth="1"/>
    <col min="3078" max="3078" width="14.453125" style="6" customWidth="1"/>
    <col min="3079" max="3079" width="12.1796875" style="6" customWidth="1"/>
    <col min="3080" max="3080" width="12.81640625" style="6" customWidth="1"/>
    <col min="3081" max="3081" width="13.1796875" style="6" customWidth="1"/>
    <col min="3082" max="3082" width="15.54296875" style="6" customWidth="1"/>
    <col min="3083" max="3083" width="18.26953125" style="6" customWidth="1"/>
    <col min="3084" max="3323" width="8.7265625" style="6"/>
    <col min="3324" max="3324" width="13.81640625" style="6" customWidth="1"/>
    <col min="3325" max="3325" width="30.81640625" style="6" customWidth="1"/>
    <col min="3326" max="3326" width="28.453125" style="6" customWidth="1"/>
    <col min="3327" max="3327" width="26.26953125" style="6" customWidth="1"/>
    <col min="3328" max="3328" width="27.54296875" style="6" customWidth="1"/>
    <col min="3329" max="3329" width="34" style="6" customWidth="1"/>
    <col min="3330" max="3330" width="22.54296875" style="6" customWidth="1"/>
    <col min="3331" max="3331" width="24.26953125" style="6" customWidth="1"/>
    <col min="3332" max="3332" width="19.453125" style="6" customWidth="1"/>
    <col min="3333" max="3333" width="10.81640625" style="6" customWidth="1"/>
    <col min="3334" max="3334" width="14.453125" style="6" customWidth="1"/>
    <col min="3335" max="3335" width="12.1796875" style="6" customWidth="1"/>
    <col min="3336" max="3336" width="12.81640625" style="6" customWidth="1"/>
    <col min="3337" max="3337" width="13.1796875" style="6" customWidth="1"/>
    <col min="3338" max="3338" width="15.54296875" style="6" customWidth="1"/>
    <col min="3339" max="3339" width="18.26953125" style="6" customWidth="1"/>
    <col min="3340" max="3579" width="8.7265625" style="6"/>
    <col min="3580" max="3580" width="13.81640625" style="6" customWidth="1"/>
    <col min="3581" max="3581" width="30.81640625" style="6" customWidth="1"/>
    <col min="3582" max="3582" width="28.453125" style="6" customWidth="1"/>
    <col min="3583" max="3583" width="26.26953125" style="6" customWidth="1"/>
    <col min="3584" max="3584" width="27.54296875" style="6" customWidth="1"/>
    <col min="3585" max="3585" width="34" style="6" customWidth="1"/>
    <col min="3586" max="3586" width="22.54296875" style="6" customWidth="1"/>
    <col min="3587" max="3587" width="24.26953125" style="6" customWidth="1"/>
    <col min="3588" max="3588" width="19.453125" style="6" customWidth="1"/>
    <col min="3589" max="3589" width="10.81640625" style="6" customWidth="1"/>
    <col min="3590" max="3590" width="14.453125" style="6" customWidth="1"/>
    <col min="3591" max="3591" width="12.1796875" style="6" customWidth="1"/>
    <col min="3592" max="3592" width="12.81640625" style="6" customWidth="1"/>
    <col min="3593" max="3593" width="13.1796875" style="6" customWidth="1"/>
    <col min="3594" max="3594" width="15.54296875" style="6" customWidth="1"/>
    <col min="3595" max="3595" width="18.26953125" style="6" customWidth="1"/>
    <col min="3596" max="3835" width="8.7265625" style="6"/>
    <col min="3836" max="3836" width="13.81640625" style="6" customWidth="1"/>
    <col min="3837" max="3837" width="30.81640625" style="6" customWidth="1"/>
    <col min="3838" max="3838" width="28.453125" style="6" customWidth="1"/>
    <col min="3839" max="3839" width="26.26953125" style="6" customWidth="1"/>
    <col min="3840" max="3840" width="27.54296875" style="6" customWidth="1"/>
    <col min="3841" max="3841" width="34" style="6" customWidth="1"/>
    <col min="3842" max="3842" width="22.54296875" style="6" customWidth="1"/>
    <col min="3843" max="3843" width="24.26953125" style="6" customWidth="1"/>
    <col min="3844" max="3844" width="19.453125" style="6" customWidth="1"/>
    <col min="3845" max="3845" width="10.81640625" style="6" customWidth="1"/>
    <col min="3846" max="3846" width="14.453125" style="6" customWidth="1"/>
    <col min="3847" max="3847" width="12.1796875" style="6" customWidth="1"/>
    <col min="3848" max="3848" width="12.81640625" style="6" customWidth="1"/>
    <col min="3849" max="3849" width="13.1796875" style="6" customWidth="1"/>
    <col min="3850" max="3850" width="15.54296875" style="6" customWidth="1"/>
    <col min="3851" max="3851" width="18.26953125" style="6" customWidth="1"/>
    <col min="3852" max="4091" width="8.7265625" style="6"/>
    <col min="4092" max="4092" width="13.81640625" style="6" customWidth="1"/>
    <col min="4093" max="4093" width="30.81640625" style="6" customWidth="1"/>
    <col min="4094" max="4094" width="28.453125" style="6" customWidth="1"/>
    <col min="4095" max="4095" width="26.26953125" style="6" customWidth="1"/>
    <col min="4096" max="4096" width="27.54296875" style="6" customWidth="1"/>
    <col min="4097" max="4097" width="34" style="6" customWidth="1"/>
    <col min="4098" max="4098" width="22.54296875" style="6" customWidth="1"/>
    <col min="4099" max="4099" width="24.26953125" style="6" customWidth="1"/>
    <col min="4100" max="4100" width="19.453125" style="6" customWidth="1"/>
    <col min="4101" max="4101" width="10.81640625" style="6" customWidth="1"/>
    <col min="4102" max="4102" width="14.453125" style="6" customWidth="1"/>
    <col min="4103" max="4103" width="12.1796875" style="6" customWidth="1"/>
    <col min="4104" max="4104" width="12.81640625" style="6" customWidth="1"/>
    <col min="4105" max="4105" width="13.1796875" style="6" customWidth="1"/>
    <col min="4106" max="4106" width="15.54296875" style="6" customWidth="1"/>
    <col min="4107" max="4107" width="18.26953125" style="6" customWidth="1"/>
    <col min="4108" max="4347" width="8.7265625" style="6"/>
    <col min="4348" max="4348" width="13.81640625" style="6" customWidth="1"/>
    <col min="4349" max="4349" width="30.81640625" style="6" customWidth="1"/>
    <col min="4350" max="4350" width="28.453125" style="6" customWidth="1"/>
    <col min="4351" max="4351" width="26.26953125" style="6" customWidth="1"/>
    <col min="4352" max="4352" width="27.54296875" style="6" customWidth="1"/>
    <col min="4353" max="4353" width="34" style="6" customWidth="1"/>
    <col min="4354" max="4354" width="22.54296875" style="6" customWidth="1"/>
    <col min="4355" max="4355" width="24.26953125" style="6" customWidth="1"/>
    <col min="4356" max="4356" width="19.453125" style="6" customWidth="1"/>
    <col min="4357" max="4357" width="10.81640625" style="6" customWidth="1"/>
    <col min="4358" max="4358" width="14.453125" style="6" customWidth="1"/>
    <col min="4359" max="4359" width="12.1796875" style="6" customWidth="1"/>
    <col min="4360" max="4360" width="12.81640625" style="6" customWidth="1"/>
    <col min="4361" max="4361" width="13.1796875" style="6" customWidth="1"/>
    <col min="4362" max="4362" width="15.54296875" style="6" customWidth="1"/>
    <col min="4363" max="4363" width="18.26953125" style="6" customWidth="1"/>
    <col min="4364" max="4603" width="8.7265625" style="6"/>
    <col min="4604" max="4604" width="13.81640625" style="6" customWidth="1"/>
    <col min="4605" max="4605" width="30.81640625" style="6" customWidth="1"/>
    <col min="4606" max="4606" width="28.453125" style="6" customWidth="1"/>
    <col min="4607" max="4607" width="26.26953125" style="6" customWidth="1"/>
    <col min="4608" max="4608" width="27.54296875" style="6" customWidth="1"/>
    <col min="4609" max="4609" width="34" style="6" customWidth="1"/>
    <col min="4610" max="4610" width="22.54296875" style="6" customWidth="1"/>
    <col min="4611" max="4611" width="24.26953125" style="6" customWidth="1"/>
    <col min="4612" max="4612" width="19.453125" style="6" customWidth="1"/>
    <col min="4613" max="4613" width="10.81640625" style="6" customWidth="1"/>
    <col min="4614" max="4614" width="14.453125" style="6" customWidth="1"/>
    <col min="4615" max="4615" width="12.1796875" style="6" customWidth="1"/>
    <col min="4616" max="4616" width="12.81640625" style="6" customWidth="1"/>
    <col min="4617" max="4617" width="13.1796875" style="6" customWidth="1"/>
    <col min="4618" max="4618" width="15.54296875" style="6" customWidth="1"/>
    <col min="4619" max="4619" width="18.26953125" style="6" customWidth="1"/>
    <col min="4620" max="4859" width="8.7265625" style="6"/>
    <col min="4860" max="4860" width="13.81640625" style="6" customWidth="1"/>
    <col min="4861" max="4861" width="30.81640625" style="6" customWidth="1"/>
    <col min="4862" max="4862" width="28.453125" style="6" customWidth="1"/>
    <col min="4863" max="4863" width="26.26953125" style="6" customWidth="1"/>
    <col min="4864" max="4864" width="27.54296875" style="6" customWidth="1"/>
    <col min="4865" max="4865" width="34" style="6" customWidth="1"/>
    <col min="4866" max="4866" width="22.54296875" style="6" customWidth="1"/>
    <col min="4867" max="4867" width="24.26953125" style="6" customWidth="1"/>
    <col min="4868" max="4868" width="19.453125" style="6" customWidth="1"/>
    <col min="4869" max="4869" width="10.81640625" style="6" customWidth="1"/>
    <col min="4870" max="4870" width="14.453125" style="6" customWidth="1"/>
    <col min="4871" max="4871" width="12.1796875" style="6" customWidth="1"/>
    <col min="4872" max="4872" width="12.81640625" style="6" customWidth="1"/>
    <col min="4873" max="4873" width="13.1796875" style="6" customWidth="1"/>
    <col min="4874" max="4874" width="15.54296875" style="6" customWidth="1"/>
    <col min="4875" max="4875" width="18.26953125" style="6" customWidth="1"/>
    <col min="4876" max="5115" width="8.7265625" style="6"/>
    <col min="5116" max="5116" width="13.81640625" style="6" customWidth="1"/>
    <col min="5117" max="5117" width="30.81640625" style="6" customWidth="1"/>
    <col min="5118" max="5118" width="28.453125" style="6" customWidth="1"/>
    <col min="5119" max="5119" width="26.26953125" style="6" customWidth="1"/>
    <col min="5120" max="5120" width="27.54296875" style="6" customWidth="1"/>
    <col min="5121" max="5121" width="34" style="6" customWidth="1"/>
    <col min="5122" max="5122" width="22.54296875" style="6" customWidth="1"/>
    <col min="5123" max="5123" width="24.26953125" style="6" customWidth="1"/>
    <col min="5124" max="5124" width="19.453125" style="6" customWidth="1"/>
    <col min="5125" max="5125" width="10.81640625" style="6" customWidth="1"/>
    <col min="5126" max="5126" width="14.453125" style="6" customWidth="1"/>
    <col min="5127" max="5127" width="12.1796875" style="6" customWidth="1"/>
    <col min="5128" max="5128" width="12.81640625" style="6" customWidth="1"/>
    <col min="5129" max="5129" width="13.1796875" style="6" customWidth="1"/>
    <col min="5130" max="5130" width="15.54296875" style="6" customWidth="1"/>
    <col min="5131" max="5131" width="18.26953125" style="6" customWidth="1"/>
    <col min="5132" max="5371" width="8.7265625" style="6"/>
    <col min="5372" max="5372" width="13.81640625" style="6" customWidth="1"/>
    <col min="5373" max="5373" width="30.81640625" style="6" customWidth="1"/>
    <col min="5374" max="5374" width="28.453125" style="6" customWidth="1"/>
    <col min="5375" max="5375" width="26.26953125" style="6" customWidth="1"/>
    <col min="5376" max="5376" width="27.54296875" style="6" customWidth="1"/>
    <col min="5377" max="5377" width="34" style="6" customWidth="1"/>
    <col min="5378" max="5378" width="22.54296875" style="6" customWidth="1"/>
    <col min="5379" max="5379" width="24.26953125" style="6" customWidth="1"/>
    <col min="5380" max="5380" width="19.453125" style="6" customWidth="1"/>
    <col min="5381" max="5381" width="10.81640625" style="6" customWidth="1"/>
    <col min="5382" max="5382" width="14.453125" style="6" customWidth="1"/>
    <col min="5383" max="5383" width="12.1796875" style="6" customWidth="1"/>
    <col min="5384" max="5384" width="12.81640625" style="6" customWidth="1"/>
    <col min="5385" max="5385" width="13.1796875" style="6" customWidth="1"/>
    <col min="5386" max="5386" width="15.54296875" style="6" customWidth="1"/>
    <col min="5387" max="5387" width="18.26953125" style="6" customWidth="1"/>
    <col min="5388" max="5627" width="8.7265625" style="6"/>
    <col min="5628" max="5628" width="13.81640625" style="6" customWidth="1"/>
    <col min="5629" max="5629" width="30.81640625" style="6" customWidth="1"/>
    <col min="5630" max="5630" width="28.453125" style="6" customWidth="1"/>
    <col min="5631" max="5631" width="26.26953125" style="6" customWidth="1"/>
    <col min="5632" max="5632" width="27.54296875" style="6" customWidth="1"/>
    <col min="5633" max="5633" width="34" style="6" customWidth="1"/>
    <col min="5634" max="5634" width="22.54296875" style="6" customWidth="1"/>
    <col min="5635" max="5635" width="24.26953125" style="6" customWidth="1"/>
    <col min="5636" max="5636" width="19.453125" style="6" customWidth="1"/>
    <col min="5637" max="5637" width="10.81640625" style="6" customWidth="1"/>
    <col min="5638" max="5638" width="14.453125" style="6" customWidth="1"/>
    <col min="5639" max="5639" width="12.1796875" style="6" customWidth="1"/>
    <col min="5640" max="5640" width="12.81640625" style="6" customWidth="1"/>
    <col min="5641" max="5641" width="13.1796875" style="6" customWidth="1"/>
    <col min="5642" max="5642" width="15.54296875" style="6" customWidth="1"/>
    <col min="5643" max="5643" width="18.26953125" style="6" customWidth="1"/>
    <col min="5644" max="5883" width="8.7265625" style="6"/>
    <col min="5884" max="5884" width="13.81640625" style="6" customWidth="1"/>
    <col min="5885" max="5885" width="30.81640625" style="6" customWidth="1"/>
    <col min="5886" max="5886" width="28.453125" style="6" customWidth="1"/>
    <col min="5887" max="5887" width="26.26953125" style="6" customWidth="1"/>
    <col min="5888" max="5888" width="27.54296875" style="6" customWidth="1"/>
    <col min="5889" max="5889" width="34" style="6" customWidth="1"/>
    <col min="5890" max="5890" width="22.54296875" style="6" customWidth="1"/>
    <col min="5891" max="5891" width="24.26953125" style="6" customWidth="1"/>
    <col min="5892" max="5892" width="19.453125" style="6" customWidth="1"/>
    <col min="5893" max="5893" width="10.81640625" style="6" customWidth="1"/>
    <col min="5894" max="5894" width="14.453125" style="6" customWidth="1"/>
    <col min="5895" max="5895" width="12.1796875" style="6" customWidth="1"/>
    <col min="5896" max="5896" width="12.81640625" style="6" customWidth="1"/>
    <col min="5897" max="5897" width="13.1796875" style="6" customWidth="1"/>
    <col min="5898" max="5898" width="15.54296875" style="6" customWidth="1"/>
    <col min="5899" max="5899" width="18.26953125" style="6" customWidth="1"/>
    <col min="5900" max="6139" width="8.7265625" style="6"/>
    <col min="6140" max="6140" width="13.81640625" style="6" customWidth="1"/>
    <col min="6141" max="6141" width="30.81640625" style="6" customWidth="1"/>
    <col min="6142" max="6142" width="28.453125" style="6" customWidth="1"/>
    <col min="6143" max="6143" width="26.26953125" style="6" customWidth="1"/>
    <col min="6144" max="6144" width="27.54296875" style="6" customWidth="1"/>
    <col min="6145" max="6145" width="34" style="6" customWidth="1"/>
    <col min="6146" max="6146" width="22.54296875" style="6" customWidth="1"/>
    <col min="6147" max="6147" width="24.26953125" style="6" customWidth="1"/>
    <col min="6148" max="6148" width="19.453125" style="6" customWidth="1"/>
    <col min="6149" max="6149" width="10.81640625" style="6" customWidth="1"/>
    <col min="6150" max="6150" width="14.453125" style="6" customWidth="1"/>
    <col min="6151" max="6151" width="12.1796875" style="6" customWidth="1"/>
    <col min="6152" max="6152" width="12.81640625" style="6" customWidth="1"/>
    <col min="6153" max="6153" width="13.1796875" style="6" customWidth="1"/>
    <col min="6154" max="6154" width="15.54296875" style="6" customWidth="1"/>
    <col min="6155" max="6155" width="18.26953125" style="6" customWidth="1"/>
    <col min="6156" max="6395" width="8.7265625" style="6"/>
    <col min="6396" max="6396" width="13.81640625" style="6" customWidth="1"/>
    <col min="6397" max="6397" width="30.81640625" style="6" customWidth="1"/>
    <col min="6398" max="6398" width="28.453125" style="6" customWidth="1"/>
    <col min="6399" max="6399" width="26.26953125" style="6" customWidth="1"/>
    <col min="6400" max="6400" width="27.54296875" style="6" customWidth="1"/>
    <col min="6401" max="6401" width="34" style="6" customWidth="1"/>
    <col min="6402" max="6402" width="22.54296875" style="6" customWidth="1"/>
    <col min="6403" max="6403" width="24.26953125" style="6" customWidth="1"/>
    <col min="6404" max="6404" width="19.453125" style="6" customWidth="1"/>
    <col min="6405" max="6405" width="10.81640625" style="6" customWidth="1"/>
    <col min="6406" max="6406" width="14.453125" style="6" customWidth="1"/>
    <col min="6407" max="6407" width="12.1796875" style="6" customWidth="1"/>
    <col min="6408" max="6408" width="12.81640625" style="6" customWidth="1"/>
    <col min="6409" max="6409" width="13.1796875" style="6" customWidth="1"/>
    <col min="6410" max="6410" width="15.54296875" style="6" customWidth="1"/>
    <col min="6411" max="6411" width="18.26953125" style="6" customWidth="1"/>
    <col min="6412" max="6651" width="8.7265625" style="6"/>
    <col min="6652" max="6652" width="13.81640625" style="6" customWidth="1"/>
    <col min="6653" max="6653" width="30.81640625" style="6" customWidth="1"/>
    <col min="6654" max="6654" width="28.453125" style="6" customWidth="1"/>
    <col min="6655" max="6655" width="26.26953125" style="6" customWidth="1"/>
    <col min="6656" max="6656" width="27.54296875" style="6" customWidth="1"/>
    <col min="6657" max="6657" width="34" style="6" customWidth="1"/>
    <col min="6658" max="6658" width="22.54296875" style="6" customWidth="1"/>
    <col min="6659" max="6659" width="24.26953125" style="6" customWidth="1"/>
    <col min="6660" max="6660" width="19.453125" style="6" customWidth="1"/>
    <col min="6661" max="6661" width="10.81640625" style="6" customWidth="1"/>
    <col min="6662" max="6662" width="14.453125" style="6" customWidth="1"/>
    <col min="6663" max="6663" width="12.1796875" style="6" customWidth="1"/>
    <col min="6664" max="6664" width="12.81640625" style="6" customWidth="1"/>
    <col min="6665" max="6665" width="13.1796875" style="6" customWidth="1"/>
    <col min="6666" max="6666" width="15.54296875" style="6" customWidth="1"/>
    <col min="6667" max="6667" width="18.26953125" style="6" customWidth="1"/>
    <col min="6668" max="6907" width="8.7265625" style="6"/>
    <col min="6908" max="6908" width="13.81640625" style="6" customWidth="1"/>
    <col min="6909" max="6909" width="30.81640625" style="6" customWidth="1"/>
    <col min="6910" max="6910" width="28.453125" style="6" customWidth="1"/>
    <col min="6911" max="6911" width="26.26953125" style="6" customWidth="1"/>
    <col min="6912" max="6912" width="27.54296875" style="6" customWidth="1"/>
    <col min="6913" max="6913" width="34" style="6" customWidth="1"/>
    <col min="6914" max="6914" width="22.54296875" style="6" customWidth="1"/>
    <col min="6915" max="6915" width="24.26953125" style="6" customWidth="1"/>
    <col min="6916" max="6916" width="19.453125" style="6" customWidth="1"/>
    <col min="6917" max="6917" width="10.81640625" style="6" customWidth="1"/>
    <col min="6918" max="6918" width="14.453125" style="6" customWidth="1"/>
    <col min="6919" max="6919" width="12.1796875" style="6" customWidth="1"/>
    <col min="6920" max="6920" width="12.81640625" style="6" customWidth="1"/>
    <col min="6921" max="6921" width="13.1796875" style="6" customWidth="1"/>
    <col min="6922" max="6922" width="15.54296875" style="6" customWidth="1"/>
    <col min="6923" max="6923" width="18.26953125" style="6" customWidth="1"/>
    <col min="6924" max="7163" width="8.7265625" style="6"/>
    <col min="7164" max="7164" width="13.81640625" style="6" customWidth="1"/>
    <col min="7165" max="7165" width="30.81640625" style="6" customWidth="1"/>
    <col min="7166" max="7166" width="28.453125" style="6" customWidth="1"/>
    <col min="7167" max="7167" width="26.26953125" style="6" customWidth="1"/>
    <col min="7168" max="7168" width="27.54296875" style="6" customWidth="1"/>
    <col min="7169" max="7169" width="34" style="6" customWidth="1"/>
    <col min="7170" max="7170" width="22.54296875" style="6" customWidth="1"/>
    <col min="7171" max="7171" width="24.26953125" style="6" customWidth="1"/>
    <col min="7172" max="7172" width="19.453125" style="6" customWidth="1"/>
    <col min="7173" max="7173" width="10.81640625" style="6" customWidth="1"/>
    <col min="7174" max="7174" width="14.453125" style="6" customWidth="1"/>
    <col min="7175" max="7175" width="12.1796875" style="6" customWidth="1"/>
    <col min="7176" max="7176" width="12.81640625" style="6" customWidth="1"/>
    <col min="7177" max="7177" width="13.1796875" style="6" customWidth="1"/>
    <col min="7178" max="7178" width="15.54296875" style="6" customWidth="1"/>
    <col min="7179" max="7179" width="18.26953125" style="6" customWidth="1"/>
    <col min="7180" max="7419" width="8.7265625" style="6"/>
    <col min="7420" max="7420" width="13.81640625" style="6" customWidth="1"/>
    <col min="7421" max="7421" width="30.81640625" style="6" customWidth="1"/>
    <col min="7422" max="7422" width="28.453125" style="6" customWidth="1"/>
    <col min="7423" max="7423" width="26.26953125" style="6" customWidth="1"/>
    <col min="7424" max="7424" width="27.54296875" style="6" customWidth="1"/>
    <col min="7425" max="7425" width="34" style="6" customWidth="1"/>
    <col min="7426" max="7426" width="22.54296875" style="6" customWidth="1"/>
    <col min="7427" max="7427" width="24.26953125" style="6" customWidth="1"/>
    <col min="7428" max="7428" width="19.453125" style="6" customWidth="1"/>
    <col min="7429" max="7429" width="10.81640625" style="6" customWidth="1"/>
    <col min="7430" max="7430" width="14.453125" style="6" customWidth="1"/>
    <col min="7431" max="7431" width="12.1796875" style="6" customWidth="1"/>
    <col min="7432" max="7432" width="12.81640625" style="6" customWidth="1"/>
    <col min="7433" max="7433" width="13.1796875" style="6" customWidth="1"/>
    <col min="7434" max="7434" width="15.54296875" style="6" customWidth="1"/>
    <col min="7435" max="7435" width="18.26953125" style="6" customWidth="1"/>
    <col min="7436" max="7675" width="8.7265625" style="6"/>
    <col min="7676" max="7676" width="13.81640625" style="6" customWidth="1"/>
    <col min="7677" max="7677" width="30.81640625" style="6" customWidth="1"/>
    <col min="7678" max="7678" width="28.453125" style="6" customWidth="1"/>
    <col min="7679" max="7679" width="26.26953125" style="6" customWidth="1"/>
    <col min="7680" max="7680" width="27.54296875" style="6" customWidth="1"/>
    <col min="7681" max="7681" width="34" style="6" customWidth="1"/>
    <col min="7682" max="7682" width="22.54296875" style="6" customWidth="1"/>
    <col min="7683" max="7683" width="24.26953125" style="6" customWidth="1"/>
    <col min="7684" max="7684" width="19.453125" style="6" customWidth="1"/>
    <col min="7685" max="7685" width="10.81640625" style="6" customWidth="1"/>
    <col min="7686" max="7686" width="14.453125" style="6" customWidth="1"/>
    <col min="7687" max="7687" width="12.1796875" style="6" customWidth="1"/>
    <col min="7688" max="7688" width="12.81640625" style="6" customWidth="1"/>
    <col min="7689" max="7689" width="13.1796875" style="6" customWidth="1"/>
    <col min="7690" max="7690" width="15.54296875" style="6" customWidth="1"/>
    <col min="7691" max="7691" width="18.26953125" style="6" customWidth="1"/>
    <col min="7692" max="7931" width="8.7265625" style="6"/>
    <col min="7932" max="7932" width="13.81640625" style="6" customWidth="1"/>
    <col min="7933" max="7933" width="30.81640625" style="6" customWidth="1"/>
    <col min="7934" max="7934" width="28.453125" style="6" customWidth="1"/>
    <col min="7935" max="7935" width="26.26953125" style="6" customWidth="1"/>
    <col min="7936" max="7936" width="27.54296875" style="6" customWidth="1"/>
    <col min="7937" max="7937" width="34" style="6" customWidth="1"/>
    <col min="7938" max="7938" width="22.54296875" style="6" customWidth="1"/>
    <col min="7939" max="7939" width="24.26953125" style="6" customWidth="1"/>
    <col min="7940" max="7940" width="19.453125" style="6" customWidth="1"/>
    <col min="7941" max="7941" width="10.81640625" style="6" customWidth="1"/>
    <col min="7942" max="7942" width="14.453125" style="6" customWidth="1"/>
    <col min="7943" max="7943" width="12.1796875" style="6" customWidth="1"/>
    <col min="7944" max="7944" width="12.81640625" style="6" customWidth="1"/>
    <col min="7945" max="7945" width="13.1796875" style="6" customWidth="1"/>
    <col min="7946" max="7946" width="15.54296875" style="6" customWidth="1"/>
    <col min="7947" max="7947" width="18.26953125" style="6" customWidth="1"/>
    <col min="7948" max="8187" width="8.7265625" style="6"/>
    <col min="8188" max="8188" width="13.81640625" style="6" customWidth="1"/>
    <col min="8189" max="8189" width="30.81640625" style="6" customWidth="1"/>
    <col min="8190" max="8190" width="28.453125" style="6" customWidth="1"/>
    <col min="8191" max="8191" width="26.26953125" style="6" customWidth="1"/>
    <col min="8192" max="8192" width="27.54296875" style="6" customWidth="1"/>
    <col min="8193" max="8193" width="34" style="6" customWidth="1"/>
    <col min="8194" max="8194" width="22.54296875" style="6" customWidth="1"/>
    <col min="8195" max="8195" width="24.26953125" style="6" customWidth="1"/>
    <col min="8196" max="8196" width="19.453125" style="6" customWidth="1"/>
    <col min="8197" max="8197" width="10.81640625" style="6" customWidth="1"/>
    <col min="8198" max="8198" width="14.453125" style="6" customWidth="1"/>
    <col min="8199" max="8199" width="12.1796875" style="6" customWidth="1"/>
    <col min="8200" max="8200" width="12.81640625" style="6" customWidth="1"/>
    <col min="8201" max="8201" width="13.1796875" style="6" customWidth="1"/>
    <col min="8202" max="8202" width="15.54296875" style="6" customWidth="1"/>
    <col min="8203" max="8203" width="18.26953125" style="6" customWidth="1"/>
    <col min="8204" max="8443" width="8.7265625" style="6"/>
    <col min="8444" max="8444" width="13.81640625" style="6" customWidth="1"/>
    <col min="8445" max="8445" width="30.81640625" style="6" customWidth="1"/>
    <col min="8446" max="8446" width="28.453125" style="6" customWidth="1"/>
    <col min="8447" max="8447" width="26.26953125" style="6" customWidth="1"/>
    <col min="8448" max="8448" width="27.54296875" style="6" customWidth="1"/>
    <col min="8449" max="8449" width="34" style="6" customWidth="1"/>
    <col min="8450" max="8450" width="22.54296875" style="6" customWidth="1"/>
    <col min="8451" max="8451" width="24.26953125" style="6" customWidth="1"/>
    <col min="8452" max="8452" width="19.453125" style="6" customWidth="1"/>
    <col min="8453" max="8453" width="10.81640625" style="6" customWidth="1"/>
    <col min="8454" max="8454" width="14.453125" style="6" customWidth="1"/>
    <col min="8455" max="8455" width="12.1796875" style="6" customWidth="1"/>
    <col min="8456" max="8456" width="12.81640625" style="6" customWidth="1"/>
    <col min="8457" max="8457" width="13.1796875" style="6" customWidth="1"/>
    <col min="8458" max="8458" width="15.54296875" style="6" customWidth="1"/>
    <col min="8459" max="8459" width="18.26953125" style="6" customWidth="1"/>
    <col min="8460" max="8699" width="8.7265625" style="6"/>
    <col min="8700" max="8700" width="13.81640625" style="6" customWidth="1"/>
    <col min="8701" max="8701" width="30.81640625" style="6" customWidth="1"/>
    <col min="8702" max="8702" width="28.453125" style="6" customWidth="1"/>
    <col min="8703" max="8703" width="26.26953125" style="6" customWidth="1"/>
    <col min="8704" max="8704" width="27.54296875" style="6" customWidth="1"/>
    <col min="8705" max="8705" width="34" style="6" customWidth="1"/>
    <col min="8706" max="8706" width="22.54296875" style="6" customWidth="1"/>
    <col min="8707" max="8707" width="24.26953125" style="6" customWidth="1"/>
    <col min="8708" max="8708" width="19.453125" style="6" customWidth="1"/>
    <col min="8709" max="8709" width="10.81640625" style="6" customWidth="1"/>
    <col min="8710" max="8710" width="14.453125" style="6" customWidth="1"/>
    <col min="8711" max="8711" width="12.1796875" style="6" customWidth="1"/>
    <col min="8712" max="8712" width="12.81640625" style="6" customWidth="1"/>
    <col min="8713" max="8713" width="13.1796875" style="6" customWidth="1"/>
    <col min="8714" max="8714" width="15.54296875" style="6" customWidth="1"/>
    <col min="8715" max="8715" width="18.26953125" style="6" customWidth="1"/>
    <col min="8716" max="8955" width="8.7265625" style="6"/>
    <col min="8956" max="8956" width="13.81640625" style="6" customWidth="1"/>
    <col min="8957" max="8957" width="30.81640625" style="6" customWidth="1"/>
    <col min="8958" max="8958" width="28.453125" style="6" customWidth="1"/>
    <col min="8959" max="8959" width="26.26953125" style="6" customWidth="1"/>
    <col min="8960" max="8960" width="27.54296875" style="6" customWidth="1"/>
    <col min="8961" max="8961" width="34" style="6" customWidth="1"/>
    <col min="8962" max="8962" width="22.54296875" style="6" customWidth="1"/>
    <col min="8963" max="8963" width="24.26953125" style="6" customWidth="1"/>
    <col min="8964" max="8964" width="19.453125" style="6" customWidth="1"/>
    <col min="8965" max="8965" width="10.81640625" style="6" customWidth="1"/>
    <col min="8966" max="8966" width="14.453125" style="6" customWidth="1"/>
    <col min="8967" max="8967" width="12.1796875" style="6" customWidth="1"/>
    <col min="8968" max="8968" width="12.81640625" style="6" customWidth="1"/>
    <col min="8969" max="8969" width="13.1796875" style="6" customWidth="1"/>
    <col min="8970" max="8970" width="15.54296875" style="6" customWidth="1"/>
    <col min="8971" max="8971" width="18.26953125" style="6" customWidth="1"/>
    <col min="8972" max="9211" width="8.7265625" style="6"/>
    <col min="9212" max="9212" width="13.81640625" style="6" customWidth="1"/>
    <col min="9213" max="9213" width="30.81640625" style="6" customWidth="1"/>
    <col min="9214" max="9214" width="28.453125" style="6" customWidth="1"/>
    <col min="9215" max="9215" width="26.26953125" style="6" customWidth="1"/>
    <col min="9216" max="9216" width="27.54296875" style="6" customWidth="1"/>
    <col min="9217" max="9217" width="34" style="6" customWidth="1"/>
    <col min="9218" max="9218" width="22.54296875" style="6" customWidth="1"/>
    <col min="9219" max="9219" width="24.26953125" style="6" customWidth="1"/>
    <col min="9220" max="9220" width="19.453125" style="6" customWidth="1"/>
    <col min="9221" max="9221" width="10.81640625" style="6" customWidth="1"/>
    <col min="9222" max="9222" width="14.453125" style="6" customWidth="1"/>
    <col min="9223" max="9223" width="12.1796875" style="6" customWidth="1"/>
    <col min="9224" max="9224" width="12.81640625" style="6" customWidth="1"/>
    <col min="9225" max="9225" width="13.1796875" style="6" customWidth="1"/>
    <col min="9226" max="9226" width="15.54296875" style="6" customWidth="1"/>
    <col min="9227" max="9227" width="18.26953125" style="6" customWidth="1"/>
    <col min="9228" max="9467" width="8.7265625" style="6"/>
    <col min="9468" max="9468" width="13.81640625" style="6" customWidth="1"/>
    <col min="9469" max="9469" width="30.81640625" style="6" customWidth="1"/>
    <col min="9470" max="9470" width="28.453125" style="6" customWidth="1"/>
    <col min="9471" max="9471" width="26.26953125" style="6" customWidth="1"/>
    <col min="9472" max="9472" width="27.54296875" style="6" customWidth="1"/>
    <col min="9473" max="9473" width="34" style="6" customWidth="1"/>
    <col min="9474" max="9474" width="22.54296875" style="6" customWidth="1"/>
    <col min="9475" max="9475" width="24.26953125" style="6" customWidth="1"/>
    <col min="9476" max="9476" width="19.453125" style="6" customWidth="1"/>
    <col min="9477" max="9477" width="10.81640625" style="6" customWidth="1"/>
    <col min="9478" max="9478" width="14.453125" style="6" customWidth="1"/>
    <col min="9479" max="9479" width="12.1796875" style="6" customWidth="1"/>
    <col min="9480" max="9480" width="12.81640625" style="6" customWidth="1"/>
    <col min="9481" max="9481" width="13.1796875" style="6" customWidth="1"/>
    <col min="9482" max="9482" width="15.54296875" style="6" customWidth="1"/>
    <col min="9483" max="9483" width="18.26953125" style="6" customWidth="1"/>
    <col min="9484" max="9723" width="8.7265625" style="6"/>
    <col min="9724" max="9724" width="13.81640625" style="6" customWidth="1"/>
    <col min="9725" max="9725" width="30.81640625" style="6" customWidth="1"/>
    <col min="9726" max="9726" width="28.453125" style="6" customWidth="1"/>
    <col min="9727" max="9727" width="26.26953125" style="6" customWidth="1"/>
    <col min="9728" max="9728" width="27.54296875" style="6" customWidth="1"/>
    <col min="9729" max="9729" width="34" style="6" customWidth="1"/>
    <col min="9730" max="9730" width="22.54296875" style="6" customWidth="1"/>
    <col min="9731" max="9731" width="24.26953125" style="6" customWidth="1"/>
    <col min="9732" max="9732" width="19.453125" style="6" customWidth="1"/>
    <col min="9733" max="9733" width="10.81640625" style="6" customWidth="1"/>
    <col min="9734" max="9734" width="14.453125" style="6" customWidth="1"/>
    <col min="9735" max="9735" width="12.1796875" style="6" customWidth="1"/>
    <col min="9736" max="9736" width="12.81640625" style="6" customWidth="1"/>
    <col min="9737" max="9737" width="13.1796875" style="6" customWidth="1"/>
    <col min="9738" max="9738" width="15.54296875" style="6" customWidth="1"/>
    <col min="9739" max="9739" width="18.26953125" style="6" customWidth="1"/>
    <col min="9740" max="9979" width="8.7265625" style="6"/>
    <col min="9980" max="9980" width="13.81640625" style="6" customWidth="1"/>
    <col min="9981" max="9981" width="30.81640625" style="6" customWidth="1"/>
    <col min="9982" max="9982" width="28.453125" style="6" customWidth="1"/>
    <col min="9983" max="9983" width="26.26953125" style="6" customWidth="1"/>
    <col min="9984" max="9984" width="27.54296875" style="6" customWidth="1"/>
    <col min="9985" max="9985" width="34" style="6" customWidth="1"/>
    <col min="9986" max="9986" width="22.54296875" style="6" customWidth="1"/>
    <col min="9987" max="9987" width="24.26953125" style="6" customWidth="1"/>
    <col min="9988" max="9988" width="19.453125" style="6" customWidth="1"/>
    <col min="9989" max="9989" width="10.81640625" style="6" customWidth="1"/>
    <col min="9990" max="9990" width="14.453125" style="6" customWidth="1"/>
    <col min="9991" max="9991" width="12.1796875" style="6" customWidth="1"/>
    <col min="9992" max="9992" width="12.81640625" style="6" customWidth="1"/>
    <col min="9993" max="9993" width="13.1796875" style="6" customWidth="1"/>
    <col min="9994" max="9994" width="15.54296875" style="6" customWidth="1"/>
    <col min="9995" max="9995" width="18.26953125" style="6" customWidth="1"/>
    <col min="9996" max="10235" width="8.7265625" style="6"/>
    <col min="10236" max="10236" width="13.81640625" style="6" customWidth="1"/>
    <col min="10237" max="10237" width="30.81640625" style="6" customWidth="1"/>
    <col min="10238" max="10238" width="28.453125" style="6" customWidth="1"/>
    <col min="10239" max="10239" width="26.26953125" style="6" customWidth="1"/>
    <col min="10240" max="10240" width="27.54296875" style="6" customWidth="1"/>
    <col min="10241" max="10241" width="34" style="6" customWidth="1"/>
    <col min="10242" max="10242" width="22.54296875" style="6" customWidth="1"/>
    <col min="10243" max="10243" width="24.26953125" style="6" customWidth="1"/>
    <col min="10244" max="10244" width="19.453125" style="6" customWidth="1"/>
    <col min="10245" max="10245" width="10.81640625" style="6" customWidth="1"/>
    <col min="10246" max="10246" width="14.453125" style="6" customWidth="1"/>
    <col min="10247" max="10247" width="12.1796875" style="6" customWidth="1"/>
    <col min="10248" max="10248" width="12.81640625" style="6" customWidth="1"/>
    <col min="10249" max="10249" width="13.1796875" style="6" customWidth="1"/>
    <col min="10250" max="10250" width="15.54296875" style="6" customWidth="1"/>
    <col min="10251" max="10251" width="18.26953125" style="6" customWidth="1"/>
    <col min="10252" max="10491" width="8.7265625" style="6"/>
    <col min="10492" max="10492" width="13.81640625" style="6" customWidth="1"/>
    <col min="10493" max="10493" width="30.81640625" style="6" customWidth="1"/>
    <col min="10494" max="10494" width="28.453125" style="6" customWidth="1"/>
    <col min="10495" max="10495" width="26.26953125" style="6" customWidth="1"/>
    <col min="10496" max="10496" width="27.54296875" style="6" customWidth="1"/>
    <col min="10497" max="10497" width="34" style="6" customWidth="1"/>
    <col min="10498" max="10498" width="22.54296875" style="6" customWidth="1"/>
    <col min="10499" max="10499" width="24.26953125" style="6" customWidth="1"/>
    <col min="10500" max="10500" width="19.453125" style="6" customWidth="1"/>
    <col min="10501" max="10501" width="10.81640625" style="6" customWidth="1"/>
    <col min="10502" max="10502" width="14.453125" style="6" customWidth="1"/>
    <col min="10503" max="10503" width="12.1796875" style="6" customWidth="1"/>
    <col min="10504" max="10504" width="12.81640625" style="6" customWidth="1"/>
    <col min="10505" max="10505" width="13.1796875" style="6" customWidth="1"/>
    <col min="10506" max="10506" width="15.54296875" style="6" customWidth="1"/>
    <col min="10507" max="10507" width="18.26953125" style="6" customWidth="1"/>
    <col min="10508" max="10747" width="8.7265625" style="6"/>
    <col min="10748" max="10748" width="13.81640625" style="6" customWidth="1"/>
    <col min="10749" max="10749" width="30.81640625" style="6" customWidth="1"/>
    <col min="10750" max="10750" width="28.453125" style="6" customWidth="1"/>
    <col min="10751" max="10751" width="26.26953125" style="6" customWidth="1"/>
    <col min="10752" max="10752" width="27.54296875" style="6" customWidth="1"/>
    <col min="10753" max="10753" width="34" style="6" customWidth="1"/>
    <col min="10754" max="10754" width="22.54296875" style="6" customWidth="1"/>
    <col min="10755" max="10755" width="24.26953125" style="6" customWidth="1"/>
    <col min="10756" max="10756" width="19.453125" style="6" customWidth="1"/>
    <col min="10757" max="10757" width="10.81640625" style="6" customWidth="1"/>
    <col min="10758" max="10758" width="14.453125" style="6" customWidth="1"/>
    <col min="10759" max="10759" width="12.1796875" style="6" customWidth="1"/>
    <col min="10760" max="10760" width="12.81640625" style="6" customWidth="1"/>
    <col min="10761" max="10761" width="13.1796875" style="6" customWidth="1"/>
    <col min="10762" max="10762" width="15.54296875" style="6" customWidth="1"/>
    <col min="10763" max="10763" width="18.26953125" style="6" customWidth="1"/>
    <col min="10764" max="11003" width="8.7265625" style="6"/>
    <col min="11004" max="11004" width="13.81640625" style="6" customWidth="1"/>
    <col min="11005" max="11005" width="30.81640625" style="6" customWidth="1"/>
    <col min="11006" max="11006" width="28.453125" style="6" customWidth="1"/>
    <col min="11007" max="11007" width="26.26953125" style="6" customWidth="1"/>
    <col min="11008" max="11008" width="27.54296875" style="6" customWidth="1"/>
    <col min="11009" max="11009" width="34" style="6" customWidth="1"/>
    <col min="11010" max="11010" width="22.54296875" style="6" customWidth="1"/>
    <col min="11011" max="11011" width="24.26953125" style="6" customWidth="1"/>
    <col min="11012" max="11012" width="19.453125" style="6" customWidth="1"/>
    <col min="11013" max="11013" width="10.81640625" style="6" customWidth="1"/>
    <col min="11014" max="11014" width="14.453125" style="6" customWidth="1"/>
    <col min="11015" max="11015" width="12.1796875" style="6" customWidth="1"/>
    <col min="11016" max="11016" width="12.81640625" style="6" customWidth="1"/>
    <col min="11017" max="11017" width="13.1796875" style="6" customWidth="1"/>
    <col min="11018" max="11018" width="15.54296875" style="6" customWidth="1"/>
    <col min="11019" max="11019" width="18.26953125" style="6" customWidth="1"/>
    <col min="11020" max="11259" width="8.7265625" style="6"/>
    <col min="11260" max="11260" width="13.81640625" style="6" customWidth="1"/>
    <col min="11261" max="11261" width="30.81640625" style="6" customWidth="1"/>
    <col min="11262" max="11262" width="28.453125" style="6" customWidth="1"/>
    <col min="11263" max="11263" width="26.26953125" style="6" customWidth="1"/>
    <col min="11264" max="11264" width="27.54296875" style="6" customWidth="1"/>
    <col min="11265" max="11265" width="34" style="6" customWidth="1"/>
    <col min="11266" max="11266" width="22.54296875" style="6" customWidth="1"/>
    <col min="11267" max="11267" width="24.26953125" style="6" customWidth="1"/>
    <col min="11268" max="11268" width="19.453125" style="6" customWidth="1"/>
    <col min="11269" max="11269" width="10.81640625" style="6" customWidth="1"/>
    <col min="11270" max="11270" width="14.453125" style="6" customWidth="1"/>
    <col min="11271" max="11271" width="12.1796875" style="6" customWidth="1"/>
    <col min="11272" max="11272" width="12.81640625" style="6" customWidth="1"/>
    <col min="11273" max="11273" width="13.1796875" style="6" customWidth="1"/>
    <col min="11274" max="11274" width="15.54296875" style="6" customWidth="1"/>
    <col min="11275" max="11275" width="18.26953125" style="6" customWidth="1"/>
    <col min="11276" max="11515" width="8.7265625" style="6"/>
    <col min="11516" max="11516" width="13.81640625" style="6" customWidth="1"/>
    <col min="11517" max="11517" width="30.81640625" style="6" customWidth="1"/>
    <col min="11518" max="11518" width="28.453125" style="6" customWidth="1"/>
    <col min="11519" max="11519" width="26.26953125" style="6" customWidth="1"/>
    <col min="11520" max="11520" width="27.54296875" style="6" customWidth="1"/>
    <col min="11521" max="11521" width="34" style="6" customWidth="1"/>
    <col min="11522" max="11522" width="22.54296875" style="6" customWidth="1"/>
    <col min="11523" max="11523" width="24.26953125" style="6" customWidth="1"/>
    <col min="11524" max="11524" width="19.453125" style="6" customWidth="1"/>
    <col min="11525" max="11525" width="10.81640625" style="6" customWidth="1"/>
    <col min="11526" max="11526" width="14.453125" style="6" customWidth="1"/>
    <col min="11527" max="11527" width="12.1796875" style="6" customWidth="1"/>
    <col min="11528" max="11528" width="12.81640625" style="6" customWidth="1"/>
    <col min="11529" max="11529" width="13.1796875" style="6" customWidth="1"/>
    <col min="11530" max="11530" width="15.54296875" style="6" customWidth="1"/>
    <col min="11531" max="11531" width="18.26953125" style="6" customWidth="1"/>
    <col min="11532" max="11771" width="8.7265625" style="6"/>
    <col min="11772" max="11772" width="13.81640625" style="6" customWidth="1"/>
    <col min="11773" max="11773" width="30.81640625" style="6" customWidth="1"/>
    <col min="11774" max="11774" width="28.453125" style="6" customWidth="1"/>
    <col min="11775" max="11775" width="26.26953125" style="6" customWidth="1"/>
    <col min="11776" max="11776" width="27.54296875" style="6" customWidth="1"/>
    <col min="11777" max="11777" width="34" style="6" customWidth="1"/>
    <col min="11778" max="11778" width="22.54296875" style="6" customWidth="1"/>
    <col min="11779" max="11779" width="24.26953125" style="6" customWidth="1"/>
    <col min="11780" max="11780" width="19.453125" style="6" customWidth="1"/>
    <col min="11781" max="11781" width="10.81640625" style="6" customWidth="1"/>
    <col min="11782" max="11782" width="14.453125" style="6" customWidth="1"/>
    <col min="11783" max="11783" width="12.1796875" style="6" customWidth="1"/>
    <col min="11784" max="11784" width="12.81640625" style="6" customWidth="1"/>
    <col min="11785" max="11785" width="13.1796875" style="6" customWidth="1"/>
    <col min="11786" max="11786" width="15.54296875" style="6" customWidth="1"/>
    <col min="11787" max="11787" width="18.26953125" style="6" customWidth="1"/>
    <col min="11788" max="12027" width="8.7265625" style="6"/>
    <col min="12028" max="12028" width="13.81640625" style="6" customWidth="1"/>
    <col min="12029" max="12029" width="30.81640625" style="6" customWidth="1"/>
    <col min="12030" max="12030" width="28.453125" style="6" customWidth="1"/>
    <col min="12031" max="12031" width="26.26953125" style="6" customWidth="1"/>
    <col min="12032" max="12032" width="27.54296875" style="6" customWidth="1"/>
    <col min="12033" max="12033" width="34" style="6" customWidth="1"/>
    <col min="12034" max="12034" width="22.54296875" style="6" customWidth="1"/>
    <col min="12035" max="12035" width="24.26953125" style="6" customWidth="1"/>
    <col min="12036" max="12036" width="19.453125" style="6" customWidth="1"/>
    <col min="12037" max="12037" width="10.81640625" style="6" customWidth="1"/>
    <col min="12038" max="12038" width="14.453125" style="6" customWidth="1"/>
    <col min="12039" max="12039" width="12.1796875" style="6" customWidth="1"/>
    <col min="12040" max="12040" width="12.81640625" style="6" customWidth="1"/>
    <col min="12041" max="12041" width="13.1796875" style="6" customWidth="1"/>
    <col min="12042" max="12042" width="15.54296875" style="6" customWidth="1"/>
    <col min="12043" max="12043" width="18.26953125" style="6" customWidth="1"/>
    <col min="12044" max="12283" width="8.7265625" style="6"/>
    <col min="12284" max="12284" width="13.81640625" style="6" customWidth="1"/>
    <col min="12285" max="12285" width="30.81640625" style="6" customWidth="1"/>
    <col min="12286" max="12286" width="28.453125" style="6" customWidth="1"/>
    <col min="12287" max="12287" width="26.26953125" style="6" customWidth="1"/>
    <col min="12288" max="12288" width="27.54296875" style="6" customWidth="1"/>
    <col min="12289" max="12289" width="34" style="6" customWidth="1"/>
    <col min="12290" max="12290" width="22.54296875" style="6" customWidth="1"/>
    <col min="12291" max="12291" width="24.26953125" style="6" customWidth="1"/>
    <col min="12292" max="12292" width="19.453125" style="6" customWidth="1"/>
    <col min="12293" max="12293" width="10.81640625" style="6" customWidth="1"/>
    <col min="12294" max="12294" width="14.453125" style="6" customWidth="1"/>
    <col min="12295" max="12295" width="12.1796875" style="6" customWidth="1"/>
    <col min="12296" max="12296" width="12.81640625" style="6" customWidth="1"/>
    <col min="12297" max="12297" width="13.1796875" style="6" customWidth="1"/>
    <col min="12298" max="12298" width="15.54296875" style="6" customWidth="1"/>
    <col min="12299" max="12299" width="18.26953125" style="6" customWidth="1"/>
    <col min="12300" max="12539" width="8.7265625" style="6"/>
    <col min="12540" max="12540" width="13.81640625" style="6" customWidth="1"/>
    <col min="12541" max="12541" width="30.81640625" style="6" customWidth="1"/>
    <col min="12542" max="12542" width="28.453125" style="6" customWidth="1"/>
    <col min="12543" max="12543" width="26.26953125" style="6" customWidth="1"/>
    <col min="12544" max="12544" width="27.54296875" style="6" customWidth="1"/>
    <col min="12545" max="12545" width="34" style="6" customWidth="1"/>
    <col min="12546" max="12546" width="22.54296875" style="6" customWidth="1"/>
    <col min="12547" max="12547" width="24.26953125" style="6" customWidth="1"/>
    <col min="12548" max="12548" width="19.453125" style="6" customWidth="1"/>
    <col min="12549" max="12549" width="10.81640625" style="6" customWidth="1"/>
    <col min="12550" max="12550" width="14.453125" style="6" customWidth="1"/>
    <col min="12551" max="12551" width="12.1796875" style="6" customWidth="1"/>
    <col min="12552" max="12552" width="12.81640625" style="6" customWidth="1"/>
    <col min="12553" max="12553" width="13.1796875" style="6" customWidth="1"/>
    <col min="12554" max="12554" width="15.54296875" style="6" customWidth="1"/>
    <col min="12555" max="12555" width="18.26953125" style="6" customWidth="1"/>
    <col min="12556" max="12795" width="8.7265625" style="6"/>
    <col min="12796" max="12796" width="13.81640625" style="6" customWidth="1"/>
    <col min="12797" max="12797" width="30.81640625" style="6" customWidth="1"/>
    <col min="12798" max="12798" width="28.453125" style="6" customWidth="1"/>
    <col min="12799" max="12799" width="26.26953125" style="6" customWidth="1"/>
    <col min="12800" max="12800" width="27.54296875" style="6" customWidth="1"/>
    <col min="12801" max="12801" width="34" style="6" customWidth="1"/>
    <col min="12802" max="12802" width="22.54296875" style="6" customWidth="1"/>
    <col min="12803" max="12803" width="24.26953125" style="6" customWidth="1"/>
    <col min="12804" max="12804" width="19.453125" style="6" customWidth="1"/>
    <col min="12805" max="12805" width="10.81640625" style="6" customWidth="1"/>
    <col min="12806" max="12806" width="14.453125" style="6" customWidth="1"/>
    <col min="12807" max="12807" width="12.1796875" style="6" customWidth="1"/>
    <col min="12808" max="12808" width="12.81640625" style="6" customWidth="1"/>
    <col min="12809" max="12809" width="13.1796875" style="6" customWidth="1"/>
    <col min="12810" max="12810" width="15.54296875" style="6" customWidth="1"/>
    <col min="12811" max="12811" width="18.26953125" style="6" customWidth="1"/>
    <col min="12812" max="13051" width="8.7265625" style="6"/>
    <col min="13052" max="13052" width="13.81640625" style="6" customWidth="1"/>
    <col min="13053" max="13053" width="30.81640625" style="6" customWidth="1"/>
    <col min="13054" max="13054" width="28.453125" style="6" customWidth="1"/>
    <col min="13055" max="13055" width="26.26953125" style="6" customWidth="1"/>
    <col min="13056" max="13056" width="27.54296875" style="6" customWidth="1"/>
    <col min="13057" max="13057" width="34" style="6" customWidth="1"/>
    <col min="13058" max="13058" width="22.54296875" style="6" customWidth="1"/>
    <col min="13059" max="13059" width="24.26953125" style="6" customWidth="1"/>
    <col min="13060" max="13060" width="19.453125" style="6" customWidth="1"/>
    <col min="13061" max="13061" width="10.81640625" style="6" customWidth="1"/>
    <col min="13062" max="13062" width="14.453125" style="6" customWidth="1"/>
    <col min="13063" max="13063" width="12.1796875" style="6" customWidth="1"/>
    <col min="13064" max="13064" width="12.81640625" style="6" customWidth="1"/>
    <col min="13065" max="13065" width="13.1796875" style="6" customWidth="1"/>
    <col min="13066" max="13066" width="15.54296875" style="6" customWidth="1"/>
    <col min="13067" max="13067" width="18.26953125" style="6" customWidth="1"/>
    <col min="13068" max="13307" width="8.7265625" style="6"/>
    <col min="13308" max="13308" width="13.81640625" style="6" customWidth="1"/>
    <col min="13309" max="13309" width="30.81640625" style="6" customWidth="1"/>
    <col min="13310" max="13310" width="28.453125" style="6" customWidth="1"/>
    <col min="13311" max="13311" width="26.26953125" style="6" customWidth="1"/>
    <col min="13312" max="13312" width="27.54296875" style="6" customWidth="1"/>
    <col min="13313" max="13313" width="34" style="6" customWidth="1"/>
    <col min="13314" max="13314" width="22.54296875" style="6" customWidth="1"/>
    <col min="13315" max="13315" width="24.26953125" style="6" customWidth="1"/>
    <col min="13316" max="13316" width="19.453125" style="6" customWidth="1"/>
    <col min="13317" max="13317" width="10.81640625" style="6" customWidth="1"/>
    <col min="13318" max="13318" width="14.453125" style="6" customWidth="1"/>
    <col min="13319" max="13319" width="12.1796875" style="6" customWidth="1"/>
    <col min="13320" max="13320" width="12.81640625" style="6" customWidth="1"/>
    <col min="13321" max="13321" width="13.1796875" style="6" customWidth="1"/>
    <col min="13322" max="13322" width="15.54296875" style="6" customWidth="1"/>
    <col min="13323" max="13323" width="18.26953125" style="6" customWidth="1"/>
    <col min="13324" max="13563" width="8.7265625" style="6"/>
    <col min="13564" max="13564" width="13.81640625" style="6" customWidth="1"/>
    <col min="13565" max="13565" width="30.81640625" style="6" customWidth="1"/>
    <col min="13566" max="13566" width="28.453125" style="6" customWidth="1"/>
    <col min="13567" max="13567" width="26.26953125" style="6" customWidth="1"/>
    <col min="13568" max="13568" width="27.54296875" style="6" customWidth="1"/>
    <col min="13569" max="13569" width="34" style="6" customWidth="1"/>
    <col min="13570" max="13570" width="22.54296875" style="6" customWidth="1"/>
    <col min="13571" max="13571" width="24.26953125" style="6" customWidth="1"/>
    <col min="13572" max="13572" width="19.453125" style="6" customWidth="1"/>
    <col min="13573" max="13573" width="10.81640625" style="6" customWidth="1"/>
    <col min="13574" max="13574" width="14.453125" style="6" customWidth="1"/>
    <col min="13575" max="13575" width="12.1796875" style="6" customWidth="1"/>
    <col min="13576" max="13576" width="12.81640625" style="6" customWidth="1"/>
    <col min="13577" max="13577" width="13.1796875" style="6" customWidth="1"/>
    <col min="13578" max="13578" width="15.54296875" style="6" customWidth="1"/>
    <col min="13579" max="13579" width="18.26953125" style="6" customWidth="1"/>
    <col min="13580" max="13819" width="8.7265625" style="6"/>
    <col min="13820" max="13820" width="13.81640625" style="6" customWidth="1"/>
    <col min="13821" max="13821" width="30.81640625" style="6" customWidth="1"/>
    <col min="13822" max="13822" width="28.453125" style="6" customWidth="1"/>
    <col min="13823" max="13823" width="26.26953125" style="6" customWidth="1"/>
    <col min="13824" max="13824" width="27.54296875" style="6" customWidth="1"/>
    <col min="13825" max="13825" width="34" style="6" customWidth="1"/>
    <col min="13826" max="13826" width="22.54296875" style="6" customWidth="1"/>
    <col min="13827" max="13827" width="24.26953125" style="6" customWidth="1"/>
    <col min="13828" max="13828" width="19.453125" style="6" customWidth="1"/>
    <col min="13829" max="13829" width="10.81640625" style="6" customWidth="1"/>
    <col min="13830" max="13830" width="14.453125" style="6" customWidth="1"/>
    <col min="13831" max="13831" width="12.1796875" style="6" customWidth="1"/>
    <col min="13832" max="13832" width="12.81640625" style="6" customWidth="1"/>
    <col min="13833" max="13833" width="13.1796875" style="6" customWidth="1"/>
    <col min="13834" max="13834" width="15.54296875" style="6" customWidth="1"/>
    <col min="13835" max="13835" width="18.26953125" style="6" customWidth="1"/>
    <col min="13836" max="14075" width="8.7265625" style="6"/>
    <col min="14076" max="14076" width="13.81640625" style="6" customWidth="1"/>
    <col min="14077" max="14077" width="30.81640625" style="6" customWidth="1"/>
    <col min="14078" max="14078" width="28.453125" style="6" customWidth="1"/>
    <col min="14079" max="14079" width="26.26953125" style="6" customWidth="1"/>
    <col min="14080" max="14080" width="27.54296875" style="6" customWidth="1"/>
    <col min="14081" max="14081" width="34" style="6" customWidth="1"/>
    <col min="14082" max="14082" width="22.54296875" style="6" customWidth="1"/>
    <col min="14083" max="14083" width="24.26953125" style="6" customWidth="1"/>
    <col min="14084" max="14084" width="19.453125" style="6" customWidth="1"/>
    <col min="14085" max="14085" width="10.81640625" style="6" customWidth="1"/>
    <col min="14086" max="14086" width="14.453125" style="6" customWidth="1"/>
    <col min="14087" max="14087" width="12.1796875" style="6" customWidth="1"/>
    <col min="14088" max="14088" width="12.81640625" style="6" customWidth="1"/>
    <col min="14089" max="14089" width="13.1796875" style="6" customWidth="1"/>
    <col min="14090" max="14090" width="15.54296875" style="6" customWidth="1"/>
    <col min="14091" max="14091" width="18.26953125" style="6" customWidth="1"/>
    <col min="14092" max="14331" width="8.7265625" style="6"/>
    <col min="14332" max="14332" width="13.81640625" style="6" customWidth="1"/>
    <col min="14333" max="14333" width="30.81640625" style="6" customWidth="1"/>
    <col min="14334" max="14334" width="28.453125" style="6" customWidth="1"/>
    <col min="14335" max="14335" width="26.26953125" style="6" customWidth="1"/>
    <col min="14336" max="14336" width="27.54296875" style="6" customWidth="1"/>
    <col min="14337" max="14337" width="34" style="6" customWidth="1"/>
    <col min="14338" max="14338" width="22.54296875" style="6" customWidth="1"/>
    <col min="14339" max="14339" width="24.26953125" style="6" customWidth="1"/>
    <col min="14340" max="14340" width="19.453125" style="6" customWidth="1"/>
    <col min="14341" max="14341" width="10.81640625" style="6" customWidth="1"/>
    <col min="14342" max="14342" width="14.453125" style="6" customWidth="1"/>
    <col min="14343" max="14343" width="12.1796875" style="6" customWidth="1"/>
    <col min="14344" max="14344" width="12.81640625" style="6" customWidth="1"/>
    <col min="14345" max="14345" width="13.1796875" style="6" customWidth="1"/>
    <col min="14346" max="14346" width="15.54296875" style="6" customWidth="1"/>
    <col min="14347" max="14347" width="18.26953125" style="6" customWidth="1"/>
    <col min="14348" max="14587" width="8.7265625" style="6"/>
    <col min="14588" max="14588" width="13.81640625" style="6" customWidth="1"/>
    <col min="14589" max="14589" width="30.81640625" style="6" customWidth="1"/>
    <col min="14590" max="14590" width="28.453125" style="6" customWidth="1"/>
    <col min="14591" max="14591" width="26.26953125" style="6" customWidth="1"/>
    <col min="14592" max="14592" width="27.54296875" style="6" customWidth="1"/>
    <col min="14593" max="14593" width="34" style="6" customWidth="1"/>
    <col min="14594" max="14594" width="22.54296875" style="6" customWidth="1"/>
    <col min="14595" max="14595" width="24.26953125" style="6" customWidth="1"/>
    <col min="14596" max="14596" width="19.453125" style="6" customWidth="1"/>
    <col min="14597" max="14597" width="10.81640625" style="6" customWidth="1"/>
    <col min="14598" max="14598" width="14.453125" style="6" customWidth="1"/>
    <col min="14599" max="14599" width="12.1796875" style="6" customWidth="1"/>
    <col min="14600" max="14600" width="12.81640625" style="6" customWidth="1"/>
    <col min="14601" max="14601" width="13.1796875" style="6" customWidth="1"/>
    <col min="14602" max="14602" width="15.54296875" style="6" customWidth="1"/>
    <col min="14603" max="14603" width="18.26953125" style="6" customWidth="1"/>
    <col min="14604" max="14843" width="8.7265625" style="6"/>
    <col min="14844" max="14844" width="13.81640625" style="6" customWidth="1"/>
    <col min="14845" max="14845" width="30.81640625" style="6" customWidth="1"/>
    <col min="14846" max="14846" width="28.453125" style="6" customWidth="1"/>
    <col min="14847" max="14847" width="26.26953125" style="6" customWidth="1"/>
    <col min="14848" max="14848" width="27.54296875" style="6" customWidth="1"/>
    <col min="14849" max="14849" width="34" style="6" customWidth="1"/>
    <col min="14850" max="14850" width="22.54296875" style="6" customWidth="1"/>
    <col min="14851" max="14851" width="24.26953125" style="6" customWidth="1"/>
    <col min="14852" max="14852" width="19.453125" style="6" customWidth="1"/>
    <col min="14853" max="14853" width="10.81640625" style="6" customWidth="1"/>
    <col min="14854" max="14854" width="14.453125" style="6" customWidth="1"/>
    <col min="14855" max="14855" width="12.1796875" style="6" customWidth="1"/>
    <col min="14856" max="14856" width="12.81640625" style="6" customWidth="1"/>
    <col min="14857" max="14857" width="13.1796875" style="6" customWidth="1"/>
    <col min="14858" max="14858" width="15.54296875" style="6" customWidth="1"/>
    <col min="14859" max="14859" width="18.26953125" style="6" customWidth="1"/>
    <col min="14860" max="15099" width="8.7265625" style="6"/>
    <col min="15100" max="15100" width="13.81640625" style="6" customWidth="1"/>
    <col min="15101" max="15101" width="30.81640625" style="6" customWidth="1"/>
    <col min="15102" max="15102" width="28.453125" style="6" customWidth="1"/>
    <col min="15103" max="15103" width="26.26953125" style="6" customWidth="1"/>
    <col min="15104" max="15104" width="27.54296875" style="6" customWidth="1"/>
    <col min="15105" max="15105" width="34" style="6" customWidth="1"/>
    <col min="15106" max="15106" width="22.54296875" style="6" customWidth="1"/>
    <col min="15107" max="15107" width="24.26953125" style="6" customWidth="1"/>
    <col min="15108" max="15108" width="19.453125" style="6" customWidth="1"/>
    <col min="15109" max="15109" width="10.81640625" style="6" customWidth="1"/>
    <col min="15110" max="15110" width="14.453125" style="6" customWidth="1"/>
    <col min="15111" max="15111" width="12.1796875" style="6" customWidth="1"/>
    <col min="15112" max="15112" width="12.81640625" style="6" customWidth="1"/>
    <col min="15113" max="15113" width="13.1796875" style="6" customWidth="1"/>
    <col min="15114" max="15114" width="15.54296875" style="6" customWidth="1"/>
    <col min="15115" max="15115" width="18.26953125" style="6" customWidth="1"/>
    <col min="15116" max="15355" width="8.7265625" style="6"/>
    <col min="15356" max="15356" width="13.81640625" style="6" customWidth="1"/>
    <col min="15357" max="15357" width="30.81640625" style="6" customWidth="1"/>
    <col min="15358" max="15358" width="28.453125" style="6" customWidth="1"/>
    <col min="15359" max="15359" width="26.26953125" style="6" customWidth="1"/>
    <col min="15360" max="15360" width="27.54296875" style="6" customWidth="1"/>
    <col min="15361" max="15361" width="34" style="6" customWidth="1"/>
    <col min="15362" max="15362" width="22.54296875" style="6" customWidth="1"/>
    <col min="15363" max="15363" width="24.26953125" style="6" customWidth="1"/>
    <col min="15364" max="15364" width="19.453125" style="6" customWidth="1"/>
    <col min="15365" max="15365" width="10.81640625" style="6" customWidth="1"/>
    <col min="15366" max="15366" width="14.453125" style="6" customWidth="1"/>
    <col min="15367" max="15367" width="12.1796875" style="6" customWidth="1"/>
    <col min="15368" max="15368" width="12.81640625" style="6" customWidth="1"/>
    <col min="15369" max="15369" width="13.1796875" style="6" customWidth="1"/>
    <col min="15370" max="15370" width="15.54296875" style="6" customWidth="1"/>
    <col min="15371" max="15371" width="18.26953125" style="6" customWidth="1"/>
    <col min="15372" max="15611" width="8.7265625" style="6"/>
    <col min="15612" max="15612" width="13.81640625" style="6" customWidth="1"/>
    <col min="15613" max="15613" width="30.81640625" style="6" customWidth="1"/>
    <col min="15614" max="15614" width="28.453125" style="6" customWidth="1"/>
    <col min="15615" max="15615" width="26.26953125" style="6" customWidth="1"/>
    <col min="15616" max="15616" width="27.54296875" style="6" customWidth="1"/>
    <col min="15617" max="15617" width="34" style="6" customWidth="1"/>
    <col min="15618" max="15618" width="22.54296875" style="6" customWidth="1"/>
    <col min="15619" max="15619" width="24.26953125" style="6" customWidth="1"/>
    <col min="15620" max="15620" width="19.453125" style="6" customWidth="1"/>
    <col min="15621" max="15621" width="10.81640625" style="6" customWidth="1"/>
    <col min="15622" max="15622" width="14.453125" style="6" customWidth="1"/>
    <col min="15623" max="15623" width="12.1796875" style="6" customWidth="1"/>
    <col min="15624" max="15624" width="12.81640625" style="6" customWidth="1"/>
    <col min="15625" max="15625" width="13.1796875" style="6" customWidth="1"/>
    <col min="15626" max="15626" width="15.54296875" style="6" customWidth="1"/>
    <col min="15627" max="15627" width="18.26953125" style="6" customWidth="1"/>
    <col min="15628" max="15867" width="8.7265625" style="6"/>
    <col min="15868" max="15868" width="13.81640625" style="6" customWidth="1"/>
    <col min="15869" max="15869" width="30.81640625" style="6" customWidth="1"/>
    <col min="15870" max="15870" width="28.453125" style="6" customWidth="1"/>
    <col min="15871" max="15871" width="26.26953125" style="6" customWidth="1"/>
    <col min="15872" max="15872" width="27.54296875" style="6" customWidth="1"/>
    <col min="15873" max="15873" width="34" style="6" customWidth="1"/>
    <col min="15874" max="15874" width="22.54296875" style="6" customWidth="1"/>
    <col min="15875" max="15875" width="24.26953125" style="6" customWidth="1"/>
    <col min="15876" max="15876" width="19.453125" style="6" customWidth="1"/>
    <col min="15877" max="15877" width="10.81640625" style="6" customWidth="1"/>
    <col min="15878" max="15878" width="14.453125" style="6" customWidth="1"/>
    <col min="15879" max="15879" width="12.1796875" style="6" customWidth="1"/>
    <col min="15880" max="15880" width="12.81640625" style="6" customWidth="1"/>
    <col min="15881" max="15881" width="13.1796875" style="6" customWidth="1"/>
    <col min="15882" max="15882" width="15.54296875" style="6" customWidth="1"/>
    <col min="15883" max="15883" width="18.26953125" style="6" customWidth="1"/>
    <col min="15884" max="16123" width="8.7265625" style="6"/>
    <col min="16124" max="16124" width="13.81640625" style="6" customWidth="1"/>
    <col min="16125" max="16125" width="30.81640625" style="6" customWidth="1"/>
    <col min="16126" max="16126" width="28.453125" style="6" customWidth="1"/>
    <col min="16127" max="16127" width="26.26953125" style="6" customWidth="1"/>
    <col min="16128" max="16128" width="27.54296875" style="6" customWidth="1"/>
    <col min="16129" max="16129" width="34" style="6" customWidth="1"/>
    <col min="16130" max="16130" width="22.54296875" style="6" customWidth="1"/>
    <col min="16131" max="16131" width="24.26953125" style="6" customWidth="1"/>
    <col min="16132" max="16132" width="19.453125" style="6" customWidth="1"/>
    <col min="16133" max="16133" width="10.81640625" style="6" customWidth="1"/>
    <col min="16134" max="16134" width="14.453125" style="6" customWidth="1"/>
    <col min="16135" max="16135" width="12.1796875" style="6" customWidth="1"/>
    <col min="16136" max="16136" width="12.81640625" style="6" customWidth="1"/>
    <col min="16137" max="16137" width="13.1796875" style="6" customWidth="1"/>
    <col min="16138" max="16138" width="15.54296875" style="6" customWidth="1"/>
    <col min="16139" max="16139" width="18.26953125" style="6" customWidth="1"/>
    <col min="16140" max="16384" width="8.7265625" style="6"/>
  </cols>
  <sheetData>
    <row r="1" spans="1:16" s="32" customFormat="1" ht="65.5" customHeight="1" x14ac:dyDescent="0.35">
      <c r="A1" s="39" t="s">
        <v>0</v>
      </c>
      <c r="B1" s="39" t="s">
        <v>1</v>
      </c>
      <c r="C1" s="39" t="s">
        <v>2</v>
      </c>
      <c r="D1" s="39" t="s">
        <v>3</v>
      </c>
      <c r="E1" s="40" t="s">
        <v>4</v>
      </c>
      <c r="F1" s="40" t="s">
        <v>53</v>
      </c>
      <c r="G1" s="43" t="s">
        <v>5</v>
      </c>
      <c r="H1" s="41" t="s">
        <v>6</v>
      </c>
      <c r="I1" s="42" t="s">
        <v>7</v>
      </c>
      <c r="J1" s="43" t="s">
        <v>8</v>
      </c>
      <c r="K1" s="43" t="s">
        <v>9</v>
      </c>
    </row>
    <row r="2" spans="1:16" s="170" customFormat="1" x14ac:dyDescent="0.35">
      <c r="A2" s="168"/>
      <c r="B2" s="169"/>
      <c r="C2" s="169"/>
      <c r="D2" s="169"/>
      <c r="E2" s="169"/>
      <c r="F2" s="169"/>
      <c r="G2" s="169"/>
      <c r="H2" s="169"/>
      <c r="I2" s="169"/>
      <c r="J2" s="169"/>
      <c r="K2" s="169"/>
    </row>
    <row r="3" spans="1:16" s="37" customFormat="1" ht="13.5" x14ac:dyDescent="0.3">
      <c r="A3" s="171"/>
      <c r="B3" s="172"/>
      <c r="C3" s="173" t="s">
        <v>393</v>
      </c>
      <c r="D3" s="174"/>
      <c r="E3" s="175"/>
      <c r="F3" s="176"/>
      <c r="G3" s="176"/>
      <c r="H3" s="176"/>
      <c r="I3" s="176"/>
      <c r="J3" s="176"/>
      <c r="K3" s="176"/>
      <c r="L3" s="177"/>
    </row>
    <row r="4" spans="1:16" s="181" customFormat="1" x14ac:dyDescent="0.35">
      <c r="A4" s="45" t="s">
        <v>394</v>
      </c>
      <c r="B4" s="45" t="s">
        <v>395</v>
      </c>
      <c r="C4" s="178" t="s">
        <v>396</v>
      </c>
      <c r="D4" s="45"/>
      <c r="E4" s="45" t="s">
        <v>11</v>
      </c>
      <c r="F4" s="178"/>
      <c r="G4" s="67">
        <v>3000</v>
      </c>
      <c r="H4" s="67">
        <v>1090.5</v>
      </c>
      <c r="I4" s="68">
        <v>42460</v>
      </c>
      <c r="J4" s="179" t="s">
        <v>397</v>
      </c>
      <c r="K4" s="180">
        <v>3</v>
      </c>
    </row>
    <row r="5" spans="1:16" s="5" customFormat="1" ht="13.5" x14ac:dyDescent="0.3">
      <c r="A5" s="94"/>
      <c r="B5" s="95"/>
      <c r="C5" s="95"/>
      <c r="D5" s="95"/>
      <c r="E5" s="50" t="s">
        <v>48</v>
      </c>
      <c r="F5" s="51">
        <v>1</v>
      </c>
      <c r="G5" s="52">
        <f>SUM(G4)</f>
        <v>3000</v>
      </c>
      <c r="H5" s="52">
        <f>SUM(H4)</f>
        <v>1090.5</v>
      </c>
      <c r="I5" s="96"/>
      <c r="J5" s="95"/>
      <c r="K5" s="95"/>
    </row>
    <row r="6" spans="1:16" s="33" customFormat="1" x14ac:dyDescent="0.35">
      <c r="A6" s="97"/>
      <c r="B6" s="98"/>
      <c r="C6" s="98"/>
      <c r="D6" s="98"/>
      <c r="E6" s="98"/>
      <c r="F6" s="98"/>
      <c r="G6" s="98"/>
      <c r="H6" s="98"/>
      <c r="I6" s="98"/>
      <c r="J6" s="98"/>
      <c r="K6" s="98"/>
    </row>
    <row r="7" spans="1:16" s="37" customFormat="1" ht="13.5" x14ac:dyDescent="0.3">
      <c r="A7" s="171"/>
      <c r="B7" s="172"/>
      <c r="C7" s="173" t="s">
        <v>398</v>
      </c>
      <c r="D7" s="174"/>
      <c r="E7" s="175"/>
      <c r="F7" s="176"/>
      <c r="G7" s="176"/>
      <c r="H7" s="176"/>
      <c r="I7" s="176"/>
      <c r="J7" s="176"/>
      <c r="K7" s="176"/>
      <c r="L7" s="177"/>
    </row>
    <row r="8" spans="1:16" s="181" customFormat="1" x14ac:dyDescent="0.35">
      <c r="A8" s="71" t="s">
        <v>399</v>
      </c>
      <c r="B8" s="71" t="s">
        <v>400</v>
      </c>
      <c r="C8" s="71" t="s">
        <v>401</v>
      </c>
      <c r="D8" s="71"/>
      <c r="E8" s="71" t="s">
        <v>402</v>
      </c>
      <c r="F8" s="182"/>
      <c r="G8" s="183">
        <v>413</v>
      </c>
      <c r="H8" s="183">
        <v>500</v>
      </c>
      <c r="I8" s="184">
        <v>42403</v>
      </c>
      <c r="J8" s="185" t="s">
        <v>14</v>
      </c>
      <c r="K8" s="180">
        <v>3</v>
      </c>
    </row>
    <row r="9" spans="1:16" s="5" customFormat="1" ht="13.5" x14ac:dyDescent="0.3">
      <c r="A9" s="94"/>
      <c r="B9" s="95"/>
      <c r="C9" s="95"/>
      <c r="D9" s="95"/>
      <c r="E9" s="50" t="s">
        <v>48</v>
      </c>
      <c r="F9" s="51">
        <v>1</v>
      </c>
      <c r="G9" s="52">
        <f>SUM(G8)</f>
        <v>413</v>
      </c>
      <c r="H9" s="52">
        <f>SUM(H8)</f>
        <v>500</v>
      </c>
      <c r="I9" s="96"/>
      <c r="J9" s="95"/>
      <c r="K9" s="95"/>
    </row>
    <row r="10" spans="1:16" s="33" customFormat="1" x14ac:dyDescent="0.35">
      <c r="A10" s="97"/>
      <c r="B10" s="98"/>
      <c r="C10" s="98"/>
      <c r="D10" s="98"/>
      <c r="E10" s="98"/>
      <c r="F10" s="98"/>
      <c r="G10" s="98"/>
      <c r="H10" s="98"/>
      <c r="I10" s="98"/>
      <c r="J10" s="98"/>
      <c r="K10" s="98"/>
    </row>
    <row r="11" spans="1:16" s="37" customFormat="1" x14ac:dyDescent="0.35">
      <c r="A11" s="171"/>
      <c r="B11" s="172"/>
      <c r="C11" s="173" t="s">
        <v>29</v>
      </c>
      <c r="D11" s="174"/>
      <c r="E11" s="175"/>
      <c r="F11" s="176"/>
      <c r="G11" s="176"/>
      <c r="H11" s="176"/>
      <c r="I11" s="176"/>
      <c r="J11" s="176"/>
      <c r="K11" s="176"/>
      <c r="L11" s="186"/>
      <c r="M11" s="186"/>
      <c r="N11" s="187"/>
      <c r="O11" s="188"/>
      <c r="P11" s="189"/>
    </row>
    <row r="12" spans="1:16" s="181" customFormat="1" x14ac:dyDescent="0.35">
      <c r="A12" s="71" t="s">
        <v>403</v>
      </c>
      <c r="B12" s="71" t="s">
        <v>404</v>
      </c>
      <c r="C12" s="182" t="s">
        <v>43</v>
      </c>
      <c r="D12" s="71"/>
      <c r="E12" s="45" t="s">
        <v>19</v>
      </c>
      <c r="F12" s="71"/>
      <c r="G12" s="183">
        <v>2441.79</v>
      </c>
      <c r="H12" s="183">
        <v>2376.79</v>
      </c>
      <c r="I12" s="184">
        <v>42404</v>
      </c>
      <c r="J12" s="185" t="s">
        <v>14</v>
      </c>
      <c r="K12" s="180">
        <v>3</v>
      </c>
    </row>
    <row r="13" spans="1:16" s="181" customFormat="1" x14ac:dyDescent="0.35">
      <c r="A13" s="71" t="s">
        <v>405</v>
      </c>
      <c r="B13" s="71" t="s">
        <v>406</v>
      </c>
      <c r="C13" s="182" t="s">
        <v>43</v>
      </c>
      <c r="D13" s="71"/>
      <c r="E13" s="71" t="s">
        <v>11</v>
      </c>
      <c r="F13" s="182"/>
      <c r="G13" s="183">
        <v>320</v>
      </c>
      <c r="H13" s="183">
        <v>320</v>
      </c>
      <c r="I13" s="184">
        <v>42403</v>
      </c>
      <c r="J13" s="185" t="s">
        <v>14</v>
      </c>
      <c r="K13" s="180">
        <v>3</v>
      </c>
    </row>
    <row r="14" spans="1:16" x14ac:dyDescent="0.35">
      <c r="A14" s="45" t="s">
        <v>407</v>
      </c>
      <c r="B14" s="45" t="s">
        <v>408</v>
      </c>
      <c r="C14" s="182" t="s">
        <v>43</v>
      </c>
      <c r="D14" s="45"/>
      <c r="E14" s="71" t="s">
        <v>11</v>
      </c>
      <c r="F14" s="178"/>
      <c r="G14" s="183">
        <v>244</v>
      </c>
      <c r="H14" s="183">
        <v>244</v>
      </c>
      <c r="I14" s="184">
        <v>42452</v>
      </c>
      <c r="J14" s="185" t="s">
        <v>14</v>
      </c>
      <c r="K14" s="180">
        <v>3</v>
      </c>
    </row>
    <row r="15" spans="1:16" s="181" customFormat="1" x14ac:dyDescent="0.35">
      <c r="A15" s="45" t="s">
        <v>409</v>
      </c>
      <c r="B15" s="45" t="s">
        <v>410</v>
      </c>
      <c r="C15" s="182" t="s">
        <v>43</v>
      </c>
      <c r="D15" s="45"/>
      <c r="E15" s="45" t="s">
        <v>11</v>
      </c>
      <c r="F15" s="71"/>
      <c r="G15" s="67">
        <v>575.96</v>
      </c>
      <c r="H15" s="67">
        <v>228.63</v>
      </c>
      <c r="I15" s="68">
        <v>42433</v>
      </c>
      <c r="J15" s="179" t="s">
        <v>14</v>
      </c>
      <c r="K15" s="180">
        <v>3</v>
      </c>
    </row>
    <row r="16" spans="1:16" s="5" customFormat="1" ht="13.5" x14ac:dyDescent="0.3">
      <c r="A16" s="94"/>
      <c r="B16" s="95"/>
      <c r="C16" s="95"/>
      <c r="D16" s="95"/>
      <c r="E16" s="50" t="s">
        <v>48</v>
      </c>
      <c r="F16" s="51">
        <v>4</v>
      </c>
      <c r="G16" s="52">
        <f>SUM(G12:G15)</f>
        <v>3581.75</v>
      </c>
      <c r="H16" s="52">
        <f>SUM(H12:H15)</f>
        <v>3169.42</v>
      </c>
      <c r="I16" s="96"/>
      <c r="J16" s="95"/>
      <c r="K16" s="95"/>
    </row>
    <row r="17" spans="1:12" s="33" customFormat="1" x14ac:dyDescent="0.35">
      <c r="A17" s="97"/>
      <c r="B17" s="98"/>
      <c r="C17" s="98"/>
      <c r="D17" s="98"/>
      <c r="E17" s="98"/>
      <c r="F17" s="98"/>
      <c r="G17" s="98"/>
      <c r="H17" s="98"/>
      <c r="I17" s="98"/>
      <c r="J17" s="98"/>
      <c r="K17" s="98"/>
    </row>
    <row r="18" spans="1:12" s="37" customFormat="1" ht="13.5" x14ac:dyDescent="0.3">
      <c r="A18" s="171"/>
      <c r="B18" s="172"/>
      <c r="C18" s="173" t="s">
        <v>97</v>
      </c>
      <c r="D18" s="174"/>
      <c r="E18" s="175"/>
      <c r="F18" s="176"/>
      <c r="G18" s="176"/>
      <c r="H18" s="176"/>
      <c r="I18" s="176"/>
      <c r="J18" s="176"/>
      <c r="K18" s="176"/>
      <c r="L18" s="177"/>
    </row>
    <row r="19" spans="1:12" x14ac:dyDescent="0.35">
      <c r="A19" s="45" t="s">
        <v>411</v>
      </c>
      <c r="B19" s="45" t="s">
        <v>412</v>
      </c>
      <c r="C19" s="182" t="s">
        <v>39</v>
      </c>
      <c r="D19" s="178" t="s">
        <v>23</v>
      </c>
      <c r="E19" s="45" t="s">
        <v>24</v>
      </c>
      <c r="F19" s="182"/>
      <c r="G19" s="67">
        <v>139</v>
      </c>
      <c r="H19" s="67">
        <v>138.97999999999999</v>
      </c>
      <c r="I19" s="68">
        <v>42439</v>
      </c>
      <c r="J19" s="179" t="s">
        <v>14</v>
      </c>
      <c r="K19" s="180">
        <v>3</v>
      </c>
    </row>
    <row r="20" spans="1:12" x14ac:dyDescent="0.35">
      <c r="A20" s="71" t="s">
        <v>413</v>
      </c>
      <c r="B20" s="71" t="s">
        <v>414</v>
      </c>
      <c r="C20" s="182" t="s">
        <v>39</v>
      </c>
      <c r="D20" s="182" t="s">
        <v>23</v>
      </c>
      <c r="E20" s="71" t="s">
        <v>11</v>
      </c>
      <c r="F20" s="45"/>
      <c r="G20" s="183">
        <v>2139.5100000000002</v>
      </c>
      <c r="H20" s="183">
        <v>1977.73</v>
      </c>
      <c r="I20" s="68">
        <v>42408</v>
      </c>
      <c r="J20" s="179" t="s">
        <v>14</v>
      </c>
      <c r="K20" s="180">
        <v>3</v>
      </c>
    </row>
    <row r="21" spans="1:12" s="5" customFormat="1" ht="13.5" x14ac:dyDescent="0.3">
      <c r="A21" s="92"/>
      <c r="B21" s="92"/>
      <c r="C21" s="92"/>
      <c r="D21" s="92"/>
      <c r="E21" s="56" t="s">
        <v>49</v>
      </c>
      <c r="F21" s="56">
        <v>2</v>
      </c>
      <c r="G21" s="57">
        <f>SUM(G19:G20)</f>
        <v>2278.5100000000002</v>
      </c>
      <c r="H21" s="57">
        <f>SUM(H19:H20)</f>
        <v>2116.71</v>
      </c>
      <c r="I21" s="58"/>
      <c r="J21" s="59"/>
      <c r="K21" s="92"/>
    </row>
    <row r="22" spans="1:12" s="35" customFormat="1" x14ac:dyDescent="0.35">
      <c r="A22" s="91"/>
      <c r="B22" s="91"/>
      <c r="C22" s="91"/>
      <c r="D22" s="91"/>
      <c r="E22" s="61"/>
      <c r="F22" s="61"/>
      <c r="G22" s="62"/>
      <c r="H22" s="62"/>
      <c r="I22" s="63"/>
      <c r="J22" s="48"/>
      <c r="K22" s="91"/>
    </row>
    <row r="23" spans="1:12" x14ac:dyDescent="0.35">
      <c r="A23" s="71" t="s">
        <v>415</v>
      </c>
      <c r="B23" s="71" t="s">
        <v>416</v>
      </c>
      <c r="C23" s="182" t="s">
        <v>39</v>
      </c>
      <c r="D23" s="182" t="s">
        <v>417</v>
      </c>
      <c r="E23" s="71" t="s">
        <v>11</v>
      </c>
      <c r="F23" s="178"/>
      <c r="G23" s="67">
        <v>1825</v>
      </c>
      <c r="H23" s="67">
        <v>1047.47</v>
      </c>
      <c r="I23" s="68">
        <v>42408</v>
      </c>
      <c r="J23" s="179" t="s">
        <v>14</v>
      </c>
      <c r="K23" s="180">
        <v>3</v>
      </c>
    </row>
    <row r="24" spans="1:12" s="5" customFormat="1" ht="13.5" x14ac:dyDescent="0.3">
      <c r="A24" s="92"/>
      <c r="B24" s="92"/>
      <c r="C24" s="92"/>
      <c r="D24" s="92"/>
      <c r="E24" s="56" t="s">
        <v>49</v>
      </c>
      <c r="F24" s="56">
        <v>1</v>
      </c>
      <c r="G24" s="57">
        <f>SUM(G22:G23)</f>
        <v>1825</v>
      </c>
      <c r="H24" s="57">
        <f>SUM(H22:H23)</f>
        <v>1047.47</v>
      </c>
      <c r="I24" s="58"/>
      <c r="J24" s="59"/>
      <c r="K24" s="92"/>
    </row>
    <row r="25" spans="1:12" s="5" customFormat="1" ht="13.5" x14ac:dyDescent="0.3">
      <c r="A25" s="94"/>
      <c r="B25" s="95"/>
      <c r="C25" s="95"/>
      <c r="D25" s="95"/>
      <c r="E25" s="50" t="s">
        <v>48</v>
      </c>
      <c r="F25" s="51">
        <f>SUM(F21:F24)</f>
        <v>3</v>
      </c>
      <c r="G25" s="52">
        <f>SUM(G24,G21)</f>
        <v>4103.51</v>
      </c>
      <c r="H25" s="52">
        <f>SUM(H24,H21)</f>
        <v>3164.1800000000003</v>
      </c>
      <c r="I25" s="96"/>
      <c r="J25" s="95"/>
      <c r="K25" s="95"/>
    </row>
    <row r="26" spans="1:12" s="33" customFormat="1" x14ac:dyDescent="0.35">
      <c r="A26" s="97"/>
      <c r="B26" s="98"/>
      <c r="C26" s="98"/>
      <c r="D26" s="98"/>
      <c r="E26" s="98"/>
      <c r="F26" s="98"/>
      <c r="G26" s="98"/>
      <c r="H26" s="98"/>
      <c r="I26" s="98"/>
      <c r="J26" s="98"/>
      <c r="K26" s="98"/>
    </row>
    <row r="27" spans="1:12" s="37" customFormat="1" ht="13.5" x14ac:dyDescent="0.3">
      <c r="A27" s="171"/>
      <c r="B27" s="172"/>
      <c r="C27" s="173" t="s">
        <v>30</v>
      </c>
      <c r="D27" s="174"/>
      <c r="E27" s="175"/>
      <c r="F27" s="176"/>
      <c r="G27" s="176"/>
      <c r="H27" s="176"/>
      <c r="I27" s="176"/>
      <c r="J27" s="176"/>
      <c r="K27" s="176"/>
      <c r="L27" s="177"/>
    </row>
    <row r="28" spans="1:12" x14ac:dyDescent="0.35">
      <c r="A28" s="45"/>
      <c r="B28" s="45"/>
      <c r="C28" s="182"/>
      <c r="D28" s="178"/>
      <c r="E28" s="45"/>
      <c r="F28" s="178"/>
      <c r="G28" s="67"/>
      <c r="H28" s="67"/>
      <c r="I28" s="68"/>
      <c r="J28" s="179"/>
      <c r="K28" s="180"/>
    </row>
    <row r="29" spans="1:12" x14ac:dyDescent="0.35">
      <c r="A29" s="45" t="s">
        <v>418</v>
      </c>
      <c r="B29" s="45" t="s">
        <v>419</v>
      </c>
      <c r="C29" s="178" t="s">
        <v>18</v>
      </c>
      <c r="D29" s="45"/>
      <c r="E29" s="45" t="s">
        <v>420</v>
      </c>
      <c r="F29" s="178"/>
      <c r="G29" s="67">
        <v>500</v>
      </c>
      <c r="H29" s="67">
        <v>500</v>
      </c>
      <c r="I29" s="68">
        <v>42452</v>
      </c>
      <c r="J29" s="179" t="s">
        <v>14</v>
      </c>
      <c r="K29" s="180">
        <v>3</v>
      </c>
    </row>
    <row r="30" spans="1:12" x14ac:dyDescent="0.35">
      <c r="A30" s="65" t="s">
        <v>421</v>
      </c>
      <c r="B30" s="45" t="s">
        <v>422</v>
      </c>
      <c r="C30" s="178" t="s">
        <v>18</v>
      </c>
      <c r="D30" s="45"/>
      <c r="E30" s="45" t="s">
        <v>11</v>
      </c>
      <c r="F30" s="178"/>
      <c r="G30" s="67">
        <v>50000</v>
      </c>
      <c r="H30" s="67">
        <v>20000</v>
      </c>
      <c r="I30" s="68">
        <v>42446</v>
      </c>
      <c r="J30" s="179" t="s">
        <v>14</v>
      </c>
      <c r="K30" s="180">
        <v>3</v>
      </c>
    </row>
    <row r="31" spans="1:12" x14ac:dyDescent="0.35">
      <c r="A31" s="45" t="s">
        <v>423</v>
      </c>
      <c r="B31" s="45" t="s">
        <v>424</v>
      </c>
      <c r="C31" s="178" t="s">
        <v>18</v>
      </c>
      <c r="D31" s="45"/>
      <c r="E31" s="45" t="s">
        <v>11</v>
      </c>
      <c r="F31" s="178"/>
      <c r="G31" s="67">
        <v>55000</v>
      </c>
      <c r="H31" s="67">
        <v>10000</v>
      </c>
      <c r="I31" s="68">
        <v>42453</v>
      </c>
      <c r="J31" s="179" t="s">
        <v>14</v>
      </c>
      <c r="K31" s="180">
        <v>3</v>
      </c>
    </row>
    <row r="32" spans="1:12" x14ac:dyDescent="0.35">
      <c r="A32" s="45" t="s">
        <v>425</v>
      </c>
      <c r="B32" s="45" t="s">
        <v>426</v>
      </c>
      <c r="C32" s="178" t="s">
        <v>18</v>
      </c>
      <c r="D32" s="45"/>
      <c r="E32" s="45" t="s">
        <v>11</v>
      </c>
      <c r="F32" s="178"/>
      <c r="G32" s="67">
        <v>32000</v>
      </c>
      <c r="H32" s="67">
        <v>5500</v>
      </c>
      <c r="I32" s="68">
        <v>42453</v>
      </c>
      <c r="J32" s="179" t="s">
        <v>14</v>
      </c>
      <c r="K32" s="180">
        <v>3</v>
      </c>
    </row>
    <row r="33" spans="1:12" x14ac:dyDescent="0.35">
      <c r="A33" s="71" t="s">
        <v>427</v>
      </c>
      <c r="B33" s="71" t="s">
        <v>428</v>
      </c>
      <c r="C33" s="182" t="s">
        <v>18</v>
      </c>
      <c r="D33" s="71"/>
      <c r="E33" s="71" t="s">
        <v>11</v>
      </c>
      <c r="F33" s="71"/>
      <c r="G33" s="183">
        <v>4851.5</v>
      </c>
      <c r="H33" s="183">
        <v>4351.5</v>
      </c>
      <c r="I33" s="184">
        <v>42405</v>
      </c>
      <c r="J33" s="185" t="s">
        <v>14</v>
      </c>
      <c r="K33" s="180">
        <v>3</v>
      </c>
    </row>
    <row r="34" spans="1:12" x14ac:dyDescent="0.35">
      <c r="A34" s="71" t="s">
        <v>429</v>
      </c>
      <c r="B34" s="71" t="s">
        <v>430</v>
      </c>
      <c r="C34" s="182" t="s">
        <v>18</v>
      </c>
      <c r="D34" s="71"/>
      <c r="E34" s="71" t="s">
        <v>11</v>
      </c>
      <c r="F34" s="182"/>
      <c r="G34" s="183">
        <v>6205.46</v>
      </c>
      <c r="H34" s="183">
        <v>3103</v>
      </c>
      <c r="I34" s="184">
        <v>42405</v>
      </c>
      <c r="J34" s="185" t="s">
        <v>14</v>
      </c>
      <c r="K34" s="180">
        <v>3</v>
      </c>
    </row>
    <row r="35" spans="1:12" x14ac:dyDescent="0.35">
      <c r="A35" s="71" t="s">
        <v>431</v>
      </c>
      <c r="B35" s="71" t="s">
        <v>432</v>
      </c>
      <c r="C35" s="182" t="s">
        <v>18</v>
      </c>
      <c r="D35" s="71"/>
      <c r="E35" s="71" t="s">
        <v>11</v>
      </c>
      <c r="F35" s="182"/>
      <c r="G35" s="183">
        <v>30000</v>
      </c>
      <c r="H35" s="183">
        <v>1500</v>
      </c>
      <c r="I35" s="184">
        <v>42419</v>
      </c>
      <c r="J35" s="185" t="s">
        <v>14</v>
      </c>
      <c r="K35" s="180">
        <v>3</v>
      </c>
    </row>
    <row r="36" spans="1:12" x14ac:dyDescent="0.35">
      <c r="A36" s="45" t="s">
        <v>433</v>
      </c>
      <c r="B36" s="45" t="s">
        <v>434</v>
      </c>
      <c r="C36" s="178" t="s">
        <v>18</v>
      </c>
      <c r="D36" s="45"/>
      <c r="E36" s="45" t="s">
        <v>11</v>
      </c>
      <c r="F36" s="178"/>
      <c r="G36" s="67">
        <v>1687.29</v>
      </c>
      <c r="H36" s="67">
        <v>1486.2</v>
      </c>
      <c r="I36" s="68">
        <v>42375</v>
      </c>
      <c r="J36" s="185" t="s">
        <v>14</v>
      </c>
      <c r="K36" s="180">
        <v>3</v>
      </c>
    </row>
    <row r="37" spans="1:12" x14ac:dyDescent="0.35">
      <c r="A37" s="71" t="s">
        <v>435</v>
      </c>
      <c r="B37" s="71" t="s">
        <v>436</v>
      </c>
      <c r="C37" s="182" t="s">
        <v>18</v>
      </c>
      <c r="D37" s="71"/>
      <c r="E37" s="71" t="s">
        <v>11</v>
      </c>
      <c r="F37" s="182"/>
      <c r="G37" s="183">
        <v>1434.3</v>
      </c>
      <c r="H37" s="183">
        <v>1272.83</v>
      </c>
      <c r="I37" s="184">
        <v>42404</v>
      </c>
      <c r="J37" s="185" t="s">
        <v>14</v>
      </c>
      <c r="K37" s="180">
        <v>3</v>
      </c>
    </row>
    <row r="38" spans="1:12" x14ac:dyDescent="0.35">
      <c r="A38" s="71" t="s">
        <v>437</v>
      </c>
      <c r="B38" s="71" t="s">
        <v>438</v>
      </c>
      <c r="C38" s="182" t="s">
        <v>18</v>
      </c>
      <c r="D38" s="71"/>
      <c r="E38" s="71" t="s">
        <v>11</v>
      </c>
      <c r="F38" s="71"/>
      <c r="G38" s="183">
        <v>1320.17</v>
      </c>
      <c r="H38" s="183">
        <v>1034.48</v>
      </c>
      <c r="I38" s="184">
        <v>42404</v>
      </c>
      <c r="J38" s="185" t="s">
        <v>14</v>
      </c>
      <c r="K38" s="180">
        <v>3</v>
      </c>
    </row>
    <row r="39" spans="1:12" x14ac:dyDescent="0.35">
      <c r="A39" s="71" t="s">
        <v>439</v>
      </c>
      <c r="B39" s="71" t="s">
        <v>440</v>
      </c>
      <c r="C39" s="182" t="s">
        <v>18</v>
      </c>
      <c r="D39" s="71"/>
      <c r="E39" s="71" t="s">
        <v>11</v>
      </c>
      <c r="F39" s="182"/>
      <c r="G39" s="183">
        <v>796.16</v>
      </c>
      <c r="H39" s="183">
        <v>715.57</v>
      </c>
      <c r="I39" s="184">
        <v>42422</v>
      </c>
      <c r="J39" s="185" t="s">
        <v>14</v>
      </c>
      <c r="K39" s="180">
        <v>3</v>
      </c>
    </row>
    <row r="40" spans="1:12" x14ac:dyDescent="0.35">
      <c r="A40" s="45" t="s">
        <v>441</v>
      </c>
      <c r="B40" s="45" t="s">
        <v>442</v>
      </c>
      <c r="C40" s="178" t="s">
        <v>18</v>
      </c>
      <c r="D40" s="45"/>
      <c r="E40" s="45" t="s">
        <v>11</v>
      </c>
      <c r="F40" s="178"/>
      <c r="G40" s="67">
        <v>5224.29</v>
      </c>
      <c r="H40" s="67">
        <v>600.65</v>
      </c>
      <c r="I40" s="68">
        <v>42453</v>
      </c>
      <c r="J40" s="179" t="s">
        <v>14</v>
      </c>
      <c r="K40" s="180">
        <v>3</v>
      </c>
    </row>
    <row r="41" spans="1:12" x14ac:dyDescent="0.35">
      <c r="A41" s="45" t="s">
        <v>443</v>
      </c>
      <c r="B41" s="45" t="s">
        <v>444</v>
      </c>
      <c r="C41" s="178" t="s">
        <v>18</v>
      </c>
      <c r="D41" s="45"/>
      <c r="E41" s="45" t="s">
        <v>11</v>
      </c>
      <c r="F41" s="178"/>
      <c r="G41" s="67">
        <v>677</v>
      </c>
      <c r="H41" s="67">
        <v>584.62</v>
      </c>
      <c r="I41" s="68">
        <v>42375</v>
      </c>
      <c r="J41" s="185" t="s">
        <v>14</v>
      </c>
      <c r="K41" s="180">
        <v>3</v>
      </c>
    </row>
    <row r="42" spans="1:12" ht="15" customHeight="1" x14ac:dyDescent="0.35">
      <c r="A42" s="71" t="s">
        <v>445</v>
      </c>
      <c r="B42" s="71" t="s">
        <v>446</v>
      </c>
      <c r="C42" s="182" t="s">
        <v>18</v>
      </c>
      <c r="D42" s="71"/>
      <c r="E42" s="71" t="s">
        <v>11</v>
      </c>
      <c r="F42" s="182"/>
      <c r="G42" s="183">
        <v>424.01</v>
      </c>
      <c r="H42" s="183">
        <v>338.2</v>
      </c>
      <c r="I42" s="184">
        <v>42404</v>
      </c>
      <c r="J42" s="185" t="s">
        <v>14</v>
      </c>
      <c r="K42" s="180">
        <v>3</v>
      </c>
    </row>
    <row r="43" spans="1:12" s="5" customFormat="1" ht="13.5" x14ac:dyDescent="0.3">
      <c r="A43" s="94"/>
      <c r="B43" s="95"/>
      <c r="C43" s="95"/>
      <c r="D43" s="95"/>
      <c r="E43" s="50" t="s">
        <v>48</v>
      </c>
      <c r="F43" s="51">
        <v>14</v>
      </c>
      <c r="G43" s="52">
        <f>SUM(G29:G42)</f>
        <v>190120.18000000002</v>
      </c>
      <c r="H43" s="52">
        <f>SUM(H29:H42)</f>
        <v>50987.05</v>
      </c>
      <c r="I43" s="96"/>
      <c r="J43" s="95"/>
      <c r="K43" s="95"/>
    </row>
    <row r="44" spans="1:12" s="33" customFormat="1" x14ac:dyDescent="0.35">
      <c r="A44" s="97"/>
      <c r="B44" s="98"/>
      <c r="C44" s="98"/>
      <c r="D44" s="98"/>
      <c r="E44" s="98"/>
      <c r="F44" s="98"/>
      <c r="G44" s="98"/>
      <c r="H44" s="98"/>
      <c r="I44" s="98"/>
      <c r="J44" s="98"/>
      <c r="K44" s="98"/>
    </row>
    <row r="45" spans="1:12" s="37" customFormat="1" ht="13.5" x14ac:dyDescent="0.3">
      <c r="A45" s="171"/>
      <c r="B45" s="172"/>
      <c r="C45" s="173" t="s">
        <v>31</v>
      </c>
      <c r="D45" s="174"/>
      <c r="E45" s="175"/>
      <c r="F45" s="176"/>
      <c r="G45" s="176"/>
      <c r="H45" s="176"/>
      <c r="I45" s="176"/>
      <c r="J45" s="176"/>
      <c r="K45" s="176"/>
      <c r="L45" s="177"/>
    </row>
    <row r="46" spans="1:12" x14ac:dyDescent="0.35">
      <c r="A46" s="71"/>
      <c r="B46" s="71"/>
      <c r="C46" s="182"/>
      <c r="D46" s="71"/>
      <c r="E46" s="71"/>
      <c r="F46" s="182"/>
      <c r="G46" s="183"/>
      <c r="H46" s="183"/>
      <c r="I46" s="184"/>
      <c r="J46" s="185"/>
      <c r="K46" s="180"/>
    </row>
    <row r="47" spans="1:12" x14ac:dyDescent="0.35">
      <c r="A47" s="45" t="s">
        <v>447</v>
      </c>
      <c r="B47" s="45" t="s">
        <v>448</v>
      </c>
      <c r="C47" s="178" t="s">
        <v>13</v>
      </c>
      <c r="D47" s="178" t="s">
        <v>449</v>
      </c>
      <c r="E47" s="45" t="s">
        <v>11</v>
      </c>
      <c r="F47" s="178"/>
      <c r="G47" s="67">
        <v>8249.17</v>
      </c>
      <c r="H47" s="67">
        <v>8249.17</v>
      </c>
      <c r="I47" s="68">
        <v>42438</v>
      </c>
      <c r="J47" s="179" t="s">
        <v>14</v>
      </c>
      <c r="K47" s="180">
        <v>3</v>
      </c>
    </row>
    <row r="48" spans="1:12" x14ac:dyDescent="0.35">
      <c r="A48" s="71" t="s">
        <v>450</v>
      </c>
      <c r="B48" s="71" t="s">
        <v>451</v>
      </c>
      <c r="C48" s="182" t="s">
        <v>13</v>
      </c>
      <c r="D48" s="182" t="s">
        <v>28</v>
      </c>
      <c r="E48" s="71" t="s">
        <v>11</v>
      </c>
      <c r="F48" s="71"/>
      <c r="G48" s="183">
        <v>6293</v>
      </c>
      <c r="H48" s="183">
        <v>5278</v>
      </c>
      <c r="I48" s="184">
        <v>42419</v>
      </c>
      <c r="J48" s="185" t="s">
        <v>14</v>
      </c>
      <c r="K48" s="180">
        <v>3</v>
      </c>
    </row>
    <row r="49" spans="1:11" x14ac:dyDescent="0.35">
      <c r="A49" s="71" t="s">
        <v>452</v>
      </c>
      <c r="B49" s="71" t="s">
        <v>453</v>
      </c>
      <c r="C49" s="182" t="s">
        <v>13</v>
      </c>
      <c r="D49" s="182" t="s">
        <v>28</v>
      </c>
      <c r="E49" s="71" t="s">
        <v>11</v>
      </c>
      <c r="F49" s="182"/>
      <c r="G49" s="183">
        <v>2962.53</v>
      </c>
      <c r="H49" s="183">
        <v>2171.39</v>
      </c>
      <c r="I49" s="184">
        <v>42404</v>
      </c>
      <c r="J49" s="185" t="s">
        <v>14</v>
      </c>
      <c r="K49" s="180">
        <v>3</v>
      </c>
    </row>
    <row r="50" spans="1:11" x14ac:dyDescent="0.35">
      <c r="A50" s="45" t="s">
        <v>454</v>
      </c>
      <c r="B50" s="45" t="s">
        <v>455</v>
      </c>
      <c r="C50" s="178" t="s">
        <v>13</v>
      </c>
      <c r="D50" s="178" t="s">
        <v>28</v>
      </c>
      <c r="E50" s="45" t="s">
        <v>11</v>
      </c>
      <c r="F50" s="178"/>
      <c r="G50" s="67">
        <v>2275.94</v>
      </c>
      <c r="H50" s="67">
        <v>1767</v>
      </c>
      <c r="I50" s="68">
        <v>42375</v>
      </c>
      <c r="J50" s="185" t="s">
        <v>14</v>
      </c>
      <c r="K50" s="180">
        <v>3</v>
      </c>
    </row>
    <row r="51" spans="1:11" x14ac:dyDescent="0.35">
      <c r="A51" s="71" t="s">
        <v>456</v>
      </c>
      <c r="B51" s="71" t="s">
        <v>457</v>
      </c>
      <c r="C51" s="182" t="s">
        <v>13</v>
      </c>
      <c r="D51" s="182" t="s">
        <v>28</v>
      </c>
      <c r="E51" s="71" t="s">
        <v>11</v>
      </c>
      <c r="F51" s="182"/>
      <c r="G51" s="183">
        <v>1906.57</v>
      </c>
      <c r="H51" s="183">
        <v>1323.96</v>
      </c>
      <c r="I51" s="184">
        <v>42404</v>
      </c>
      <c r="J51" s="185" t="s">
        <v>14</v>
      </c>
      <c r="K51" s="180">
        <v>3</v>
      </c>
    </row>
    <row r="52" spans="1:11" x14ac:dyDescent="0.35">
      <c r="A52" s="45" t="s">
        <v>458</v>
      </c>
      <c r="B52" s="45" t="s">
        <v>459</v>
      </c>
      <c r="C52" s="178" t="s">
        <v>13</v>
      </c>
      <c r="D52" s="178" t="s">
        <v>449</v>
      </c>
      <c r="E52" s="45" t="s">
        <v>11</v>
      </c>
      <c r="F52" s="178"/>
      <c r="G52" s="67">
        <v>2040.21</v>
      </c>
      <c r="H52" s="67">
        <v>1300</v>
      </c>
      <c r="I52" s="68">
        <v>42453</v>
      </c>
      <c r="J52" s="179" t="s">
        <v>14</v>
      </c>
      <c r="K52" s="180">
        <v>3</v>
      </c>
    </row>
    <row r="53" spans="1:11" x14ac:dyDescent="0.35">
      <c r="A53" s="71" t="s">
        <v>460</v>
      </c>
      <c r="B53" s="71" t="s">
        <v>461</v>
      </c>
      <c r="C53" s="182" t="s">
        <v>462</v>
      </c>
      <c r="D53" s="182" t="s">
        <v>28</v>
      </c>
      <c r="E53" s="71" t="s">
        <v>11</v>
      </c>
      <c r="F53" s="71"/>
      <c r="G53" s="183">
        <v>10000</v>
      </c>
      <c r="H53" s="183">
        <v>1200</v>
      </c>
      <c r="I53" s="184">
        <v>42404</v>
      </c>
      <c r="J53" s="185" t="s">
        <v>14</v>
      </c>
      <c r="K53" s="180">
        <v>3</v>
      </c>
    </row>
    <row r="54" spans="1:11" x14ac:dyDescent="0.35">
      <c r="A54" s="71" t="s">
        <v>463</v>
      </c>
      <c r="B54" s="71" t="s">
        <v>448</v>
      </c>
      <c r="C54" s="182" t="s">
        <v>13</v>
      </c>
      <c r="D54" s="182" t="s">
        <v>28</v>
      </c>
      <c r="E54" s="71" t="s">
        <v>11</v>
      </c>
      <c r="F54" s="182"/>
      <c r="G54" s="183">
        <v>1699.05</v>
      </c>
      <c r="H54" s="183">
        <v>1171.51</v>
      </c>
      <c r="I54" s="184">
        <v>42404</v>
      </c>
      <c r="J54" s="185" t="s">
        <v>14</v>
      </c>
      <c r="K54" s="180">
        <v>3</v>
      </c>
    </row>
    <row r="55" spans="1:11" x14ac:dyDescent="0.35">
      <c r="A55" s="45" t="s">
        <v>464</v>
      </c>
      <c r="B55" s="45" t="s">
        <v>453</v>
      </c>
      <c r="C55" s="178" t="s">
        <v>13</v>
      </c>
      <c r="D55" s="178" t="s">
        <v>449</v>
      </c>
      <c r="E55" s="45" t="s">
        <v>11</v>
      </c>
      <c r="F55" s="45"/>
      <c r="G55" s="67">
        <v>500</v>
      </c>
      <c r="H55" s="67">
        <v>500</v>
      </c>
      <c r="I55" s="68">
        <v>42439</v>
      </c>
      <c r="J55" s="179" t="s">
        <v>14</v>
      </c>
      <c r="K55" s="180">
        <v>3</v>
      </c>
    </row>
    <row r="56" spans="1:11" s="5" customFormat="1" ht="13.5" x14ac:dyDescent="0.3">
      <c r="A56" s="92"/>
      <c r="B56" s="92"/>
      <c r="C56" s="92"/>
      <c r="D56" s="92"/>
      <c r="E56" s="56" t="s">
        <v>49</v>
      </c>
      <c r="F56" s="56">
        <v>9</v>
      </c>
      <c r="G56" s="57">
        <f>SUM(G47:G55)</f>
        <v>35926.47</v>
      </c>
      <c r="H56" s="57">
        <f>SUM(H47:H55)</f>
        <v>22961.029999999995</v>
      </c>
      <c r="I56" s="58"/>
      <c r="J56" s="59"/>
      <c r="K56" s="92"/>
    </row>
    <row r="57" spans="1:11" s="5" customFormat="1" ht="13.5" x14ac:dyDescent="0.3">
      <c r="A57" s="92"/>
      <c r="B57" s="92"/>
      <c r="C57" s="92"/>
      <c r="D57" s="92"/>
      <c r="E57" s="56"/>
      <c r="F57" s="56"/>
      <c r="G57" s="57"/>
      <c r="H57" s="57"/>
      <c r="I57" s="58"/>
      <c r="J57" s="59"/>
      <c r="K57" s="92"/>
    </row>
    <row r="58" spans="1:11" x14ac:dyDescent="0.35">
      <c r="A58" s="71" t="s">
        <v>465</v>
      </c>
      <c r="B58" s="71" t="s">
        <v>466</v>
      </c>
      <c r="C58" s="182" t="s">
        <v>13</v>
      </c>
      <c r="D58" s="182" t="s">
        <v>28</v>
      </c>
      <c r="E58" s="71" t="s">
        <v>19</v>
      </c>
      <c r="F58" s="71"/>
      <c r="G58" s="183">
        <v>100</v>
      </c>
      <c r="H58" s="183">
        <v>85</v>
      </c>
      <c r="I58" s="184">
        <v>42404</v>
      </c>
      <c r="J58" s="185" t="s">
        <v>14</v>
      </c>
      <c r="K58" s="180">
        <v>3</v>
      </c>
    </row>
    <row r="59" spans="1:11" x14ac:dyDescent="0.35">
      <c r="A59" s="45" t="s">
        <v>467</v>
      </c>
      <c r="B59" s="45" t="s">
        <v>468</v>
      </c>
      <c r="C59" s="178" t="s">
        <v>13</v>
      </c>
      <c r="D59" s="178" t="s">
        <v>20</v>
      </c>
      <c r="E59" s="45" t="s">
        <v>21</v>
      </c>
      <c r="F59" s="178"/>
      <c r="G59" s="67">
        <v>617.38</v>
      </c>
      <c r="H59" s="67">
        <v>464.5</v>
      </c>
      <c r="I59" s="68">
        <v>42453</v>
      </c>
      <c r="J59" s="179" t="s">
        <v>14</v>
      </c>
      <c r="K59" s="180">
        <v>3</v>
      </c>
    </row>
    <row r="60" spans="1:11" x14ac:dyDescent="0.35">
      <c r="A60" s="45" t="s">
        <v>469</v>
      </c>
      <c r="B60" s="45" t="s">
        <v>470</v>
      </c>
      <c r="C60" s="178" t="s">
        <v>13</v>
      </c>
      <c r="D60" s="178" t="s">
        <v>20</v>
      </c>
      <c r="E60" s="45" t="s">
        <v>21</v>
      </c>
      <c r="F60" s="178"/>
      <c r="G60" s="67">
        <v>656.68</v>
      </c>
      <c r="H60" s="67">
        <v>200</v>
      </c>
      <c r="I60" s="68">
        <v>42453</v>
      </c>
      <c r="J60" s="179" t="s">
        <v>14</v>
      </c>
      <c r="K60" s="180">
        <v>3</v>
      </c>
    </row>
    <row r="61" spans="1:11" x14ac:dyDescent="0.35">
      <c r="A61" s="71" t="s">
        <v>471</v>
      </c>
      <c r="B61" s="71" t="s">
        <v>472</v>
      </c>
      <c r="C61" s="182" t="s">
        <v>13</v>
      </c>
      <c r="D61" s="182" t="s">
        <v>20</v>
      </c>
      <c r="E61" s="71" t="s">
        <v>473</v>
      </c>
      <c r="F61" s="71"/>
      <c r="G61" s="183">
        <v>175</v>
      </c>
      <c r="H61" s="183">
        <v>175</v>
      </c>
      <c r="I61" s="184">
        <v>42404</v>
      </c>
      <c r="J61" s="185" t="s">
        <v>14</v>
      </c>
      <c r="K61" s="180">
        <v>3</v>
      </c>
    </row>
    <row r="62" spans="1:11" x14ac:dyDescent="0.35">
      <c r="A62" s="71" t="s">
        <v>474</v>
      </c>
      <c r="B62" s="71" t="s">
        <v>475</v>
      </c>
      <c r="C62" s="182" t="s">
        <v>13</v>
      </c>
      <c r="D62" s="182" t="s">
        <v>20</v>
      </c>
      <c r="E62" s="71" t="s">
        <v>11</v>
      </c>
      <c r="F62" s="182"/>
      <c r="G62" s="183">
        <v>10000</v>
      </c>
      <c r="H62" s="183">
        <v>1000</v>
      </c>
      <c r="I62" s="184">
        <v>42375</v>
      </c>
      <c r="J62" s="185" t="s">
        <v>14</v>
      </c>
      <c r="K62" s="180">
        <v>3</v>
      </c>
    </row>
    <row r="63" spans="1:11" s="5" customFormat="1" ht="13.5" x14ac:dyDescent="0.3">
      <c r="A63" s="92"/>
      <c r="B63" s="92"/>
      <c r="C63" s="92"/>
      <c r="D63" s="92"/>
      <c r="E63" s="56" t="s">
        <v>49</v>
      </c>
      <c r="F63" s="56">
        <v>5</v>
      </c>
      <c r="G63" s="57">
        <f>SUM(G58:G62)</f>
        <v>11549.06</v>
      </c>
      <c r="H63" s="57">
        <f>SUM(H58:H62)</f>
        <v>1924.5</v>
      </c>
      <c r="I63" s="58"/>
      <c r="J63" s="59"/>
      <c r="K63" s="92"/>
    </row>
    <row r="64" spans="1:11" s="5" customFormat="1" ht="13.5" x14ac:dyDescent="0.3">
      <c r="A64" s="94"/>
      <c r="B64" s="94"/>
      <c r="C64" s="94"/>
      <c r="D64" s="94"/>
      <c r="E64" s="50" t="s">
        <v>48</v>
      </c>
      <c r="F64" s="51">
        <v>14</v>
      </c>
      <c r="G64" s="52">
        <f>SUM(G63,G56)</f>
        <v>47475.53</v>
      </c>
      <c r="H64" s="52">
        <f>SUM(H63,H56)</f>
        <v>24885.529999999995</v>
      </c>
      <c r="I64" s="96"/>
      <c r="J64" s="96"/>
      <c r="K64" s="96"/>
    </row>
    <row r="65" spans="1:12" s="33" customFormat="1" x14ac:dyDescent="0.35">
      <c r="A65" s="97"/>
      <c r="B65" s="98"/>
      <c r="C65" s="98"/>
      <c r="D65" s="98"/>
      <c r="E65" s="98"/>
      <c r="F65" s="98"/>
      <c r="G65" s="98"/>
      <c r="H65" s="98"/>
      <c r="I65" s="98"/>
      <c r="J65" s="98"/>
      <c r="K65" s="98"/>
    </row>
    <row r="66" spans="1:12" s="37" customFormat="1" ht="13.5" x14ac:dyDescent="0.3">
      <c r="A66" s="171"/>
      <c r="B66" s="172"/>
      <c r="C66" s="173" t="s">
        <v>156</v>
      </c>
      <c r="D66" s="174"/>
      <c r="E66" s="175"/>
      <c r="F66" s="176"/>
      <c r="G66" s="176"/>
      <c r="H66" s="176"/>
      <c r="I66" s="176"/>
      <c r="J66" s="176"/>
      <c r="K66" s="176"/>
      <c r="L66" s="177"/>
    </row>
    <row r="67" spans="1:12" x14ac:dyDescent="0.35">
      <c r="A67" s="71" t="s">
        <v>476</v>
      </c>
      <c r="B67" s="71" t="s">
        <v>477</v>
      </c>
      <c r="C67" s="182" t="s">
        <v>10</v>
      </c>
      <c r="D67" s="182" t="s">
        <v>17</v>
      </c>
      <c r="E67" s="71" t="s">
        <v>16</v>
      </c>
      <c r="F67" s="182"/>
      <c r="G67" s="183">
        <v>2299.3200000000002</v>
      </c>
      <c r="H67" s="183">
        <v>1474.12</v>
      </c>
      <c r="I67" s="184">
        <v>42412</v>
      </c>
      <c r="J67" s="178" t="s">
        <v>12</v>
      </c>
      <c r="K67" s="180">
        <v>3</v>
      </c>
    </row>
    <row r="68" spans="1:12" x14ac:dyDescent="0.35">
      <c r="A68" s="71" t="s">
        <v>478</v>
      </c>
      <c r="B68" s="71" t="s">
        <v>479</v>
      </c>
      <c r="C68" s="182" t="s">
        <v>10</v>
      </c>
      <c r="D68" s="182" t="s">
        <v>17</v>
      </c>
      <c r="E68" s="71" t="s">
        <v>16</v>
      </c>
      <c r="F68" s="182"/>
      <c r="G68" s="183">
        <v>568.55999999999995</v>
      </c>
      <c r="H68" s="183">
        <v>426.42</v>
      </c>
      <c r="I68" s="184">
        <v>42409</v>
      </c>
      <c r="J68" s="178" t="s">
        <v>12</v>
      </c>
      <c r="K68" s="180">
        <v>3</v>
      </c>
    </row>
    <row r="69" spans="1:12" x14ac:dyDescent="0.35">
      <c r="A69" s="71" t="s">
        <v>480</v>
      </c>
      <c r="B69" s="71" t="s">
        <v>481</v>
      </c>
      <c r="C69" s="182" t="s">
        <v>10</v>
      </c>
      <c r="D69" s="182" t="s">
        <v>17</v>
      </c>
      <c r="E69" s="71" t="s">
        <v>16</v>
      </c>
      <c r="F69" s="182"/>
      <c r="G69" s="183">
        <v>1613.34</v>
      </c>
      <c r="H69" s="183">
        <v>350</v>
      </c>
      <c r="I69" s="184">
        <v>42418</v>
      </c>
      <c r="J69" s="178" t="s">
        <v>12</v>
      </c>
      <c r="K69" s="180">
        <v>3</v>
      </c>
    </row>
    <row r="70" spans="1:12" x14ac:dyDescent="0.35">
      <c r="A70" s="71" t="s">
        <v>482</v>
      </c>
      <c r="B70" s="71" t="s">
        <v>483</v>
      </c>
      <c r="C70" s="182" t="s">
        <v>10</v>
      </c>
      <c r="D70" s="182" t="s">
        <v>17</v>
      </c>
      <c r="E70" s="71" t="s">
        <v>16</v>
      </c>
      <c r="F70" s="182"/>
      <c r="G70" s="183">
        <v>472.19</v>
      </c>
      <c r="H70" s="183">
        <v>200</v>
      </c>
      <c r="I70" s="184">
        <v>42422</v>
      </c>
      <c r="J70" s="182" t="s">
        <v>12</v>
      </c>
      <c r="K70" s="180">
        <v>3</v>
      </c>
    </row>
    <row r="71" spans="1:12" x14ac:dyDescent="0.35">
      <c r="A71" s="45" t="s">
        <v>484</v>
      </c>
      <c r="B71" s="45" t="s">
        <v>485</v>
      </c>
      <c r="C71" s="178" t="s">
        <v>10</v>
      </c>
      <c r="D71" s="178" t="s">
        <v>17</v>
      </c>
      <c r="E71" s="45" t="s">
        <v>16</v>
      </c>
      <c r="F71" s="178"/>
      <c r="G71" s="67">
        <v>184.23</v>
      </c>
      <c r="H71" s="67">
        <v>127.23</v>
      </c>
      <c r="I71" s="68">
        <v>42445</v>
      </c>
      <c r="J71" s="178" t="s">
        <v>12</v>
      </c>
      <c r="K71" s="180">
        <v>3</v>
      </c>
    </row>
    <row r="72" spans="1:12" x14ac:dyDescent="0.35">
      <c r="A72" s="71" t="s">
        <v>486</v>
      </c>
      <c r="B72" s="71" t="s">
        <v>487</v>
      </c>
      <c r="C72" s="182" t="s">
        <v>10</v>
      </c>
      <c r="D72" s="182" t="s">
        <v>17</v>
      </c>
      <c r="E72" s="71" t="s">
        <v>16</v>
      </c>
      <c r="F72" s="182"/>
      <c r="G72" s="183">
        <v>197.6</v>
      </c>
      <c r="H72" s="183">
        <v>120</v>
      </c>
      <c r="I72" s="184">
        <v>42401</v>
      </c>
      <c r="J72" s="182" t="s">
        <v>12</v>
      </c>
      <c r="K72" s="180">
        <v>3</v>
      </c>
    </row>
    <row r="73" spans="1:12" x14ac:dyDescent="0.35">
      <c r="A73" s="71" t="s">
        <v>488</v>
      </c>
      <c r="B73" s="71" t="s">
        <v>489</v>
      </c>
      <c r="C73" s="182" t="s">
        <v>10</v>
      </c>
      <c r="D73" s="182" t="s">
        <v>17</v>
      </c>
      <c r="E73" s="71" t="s">
        <v>490</v>
      </c>
      <c r="F73" s="71"/>
      <c r="G73" s="183">
        <v>2758</v>
      </c>
      <c r="H73" s="183">
        <v>2010</v>
      </c>
      <c r="I73" s="184">
        <v>42401</v>
      </c>
      <c r="J73" s="178" t="s">
        <v>12</v>
      </c>
      <c r="K73" s="180">
        <v>3</v>
      </c>
    </row>
    <row r="74" spans="1:12" x14ac:dyDescent="0.35">
      <c r="A74" s="45" t="s">
        <v>491</v>
      </c>
      <c r="B74" s="45" t="s">
        <v>492</v>
      </c>
      <c r="C74" s="178" t="s">
        <v>10</v>
      </c>
      <c r="D74" s="178" t="s">
        <v>17</v>
      </c>
      <c r="E74" s="45" t="s">
        <v>27</v>
      </c>
      <c r="F74" s="178"/>
      <c r="G74" s="67">
        <v>3449.29</v>
      </c>
      <c r="H74" s="67">
        <v>1417.07</v>
      </c>
      <c r="I74" s="68">
        <v>42459</v>
      </c>
      <c r="J74" s="182" t="s">
        <v>12</v>
      </c>
      <c r="K74" s="180">
        <v>3</v>
      </c>
    </row>
    <row r="75" spans="1:12" x14ac:dyDescent="0.35">
      <c r="A75" s="45" t="s">
        <v>493</v>
      </c>
      <c r="B75" s="45" t="s">
        <v>494</v>
      </c>
      <c r="C75" s="178" t="s">
        <v>10</v>
      </c>
      <c r="D75" s="178" t="s">
        <v>17</v>
      </c>
      <c r="E75" s="45" t="s">
        <v>27</v>
      </c>
      <c r="F75" s="178"/>
      <c r="G75" s="67">
        <v>351.95</v>
      </c>
      <c r="H75" s="67">
        <v>351.95</v>
      </c>
      <c r="I75" s="68">
        <v>42453</v>
      </c>
      <c r="J75" s="182" t="s">
        <v>12</v>
      </c>
      <c r="K75" s="180">
        <v>3</v>
      </c>
    </row>
    <row r="76" spans="1:12" x14ac:dyDescent="0.35">
      <c r="A76" s="45" t="s">
        <v>495</v>
      </c>
      <c r="B76" s="45" t="s">
        <v>496</v>
      </c>
      <c r="C76" s="178" t="s">
        <v>10</v>
      </c>
      <c r="D76" s="178" t="s">
        <v>17</v>
      </c>
      <c r="E76" s="45" t="s">
        <v>27</v>
      </c>
      <c r="F76" s="178"/>
      <c r="G76" s="67">
        <v>285.27999999999997</v>
      </c>
      <c r="H76" s="67">
        <v>231.48</v>
      </c>
      <c r="I76" s="68">
        <v>42439</v>
      </c>
      <c r="J76" s="178" t="s">
        <v>12</v>
      </c>
      <c r="K76" s="180">
        <v>3</v>
      </c>
    </row>
    <row r="77" spans="1:12" x14ac:dyDescent="0.35">
      <c r="A77" s="45" t="s">
        <v>497</v>
      </c>
      <c r="B77" s="45" t="s">
        <v>498</v>
      </c>
      <c r="C77" s="178" t="s">
        <v>10</v>
      </c>
      <c r="D77" s="178" t="s">
        <v>17</v>
      </c>
      <c r="E77" s="45" t="s">
        <v>27</v>
      </c>
      <c r="F77" s="178"/>
      <c r="G77" s="67">
        <v>220.1</v>
      </c>
      <c r="H77" s="67">
        <v>150</v>
      </c>
      <c r="I77" s="68">
        <v>42454</v>
      </c>
      <c r="J77" s="178" t="s">
        <v>12</v>
      </c>
      <c r="K77" s="180">
        <v>3</v>
      </c>
    </row>
    <row r="78" spans="1:12" x14ac:dyDescent="0.35">
      <c r="A78" s="72" t="s">
        <v>499</v>
      </c>
      <c r="B78" s="71" t="s">
        <v>500</v>
      </c>
      <c r="C78" s="182" t="s">
        <v>10</v>
      </c>
      <c r="D78" s="182" t="s">
        <v>17</v>
      </c>
      <c r="E78" s="71" t="s">
        <v>11</v>
      </c>
      <c r="F78" s="71"/>
      <c r="G78" s="183">
        <v>25020.68</v>
      </c>
      <c r="H78" s="183">
        <v>24817.16</v>
      </c>
      <c r="I78" s="184">
        <v>42412</v>
      </c>
      <c r="J78" s="182" t="s">
        <v>12</v>
      </c>
      <c r="K78" s="180">
        <v>3</v>
      </c>
    </row>
    <row r="79" spans="1:12" x14ac:dyDescent="0.35">
      <c r="A79" s="71" t="s">
        <v>501</v>
      </c>
      <c r="B79" s="71" t="s">
        <v>502</v>
      </c>
      <c r="C79" s="182" t="s">
        <v>10</v>
      </c>
      <c r="D79" s="182" t="s">
        <v>17</v>
      </c>
      <c r="E79" s="71" t="s">
        <v>11</v>
      </c>
      <c r="F79" s="182"/>
      <c r="G79" s="183">
        <v>860.98</v>
      </c>
      <c r="H79" s="183">
        <v>830.99</v>
      </c>
      <c r="I79" s="184">
        <v>42401</v>
      </c>
      <c r="J79" s="178" t="s">
        <v>12</v>
      </c>
      <c r="K79" s="180">
        <v>3</v>
      </c>
    </row>
    <row r="80" spans="1:12" x14ac:dyDescent="0.35">
      <c r="A80" s="45" t="s">
        <v>503</v>
      </c>
      <c r="B80" s="45" t="s">
        <v>504</v>
      </c>
      <c r="C80" s="178" t="s">
        <v>10</v>
      </c>
      <c r="D80" s="178" t="s">
        <v>17</v>
      </c>
      <c r="E80" s="45" t="s">
        <v>505</v>
      </c>
      <c r="F80" s="178"/>
      <c r="G80" s="67">
        <v>3100.03</v>
      </c>
      <c r="H80" s="67">
        <v>500</v>
      </c>
      <c r="I80" s="68">
        <v>42390</v>
      </c>
      <c r="J80" s="182" t="s">
        <v>12</v>
      </c>
      <c r="K80" s="180">
        <v>3</v>
      </c>
    </row>
    <row r="81" spans="1:11" x14ac:dyDescent="0.35">
      <c r="A81" s="71" t="s">
        <v>506</v>
      </c>
      <c r="B81" s="71" t="s">
        <v>507</v>
      </c>
      <c r="C81" s="182" t="s">
        <v>10</v>
      </c>
      <c r="D81" s="182" t="s">
        <v>17</v>
      </c>
      <c r="E81" s="71" t="s">
        <v>50</v>
      </c>
      <c r="F81" s="71"/>
      <c r="G81" s="183">
        <v>1195.5999999999999</v>
      </c>
      <c r="H81" s="183">
        <v>627.98</v>
      </c>
      <c r="I81" s="184">
        <v>42412</v>
      </c>
      <c r="J81" s="178" t="s">
        <v>12</v>
      </c>
      <c r="K81" s="180">
        <v>3</v>
      </c>
    </row>
    <row r="82" spans="1:11" x14ac:dyDescent="0.35">
      <c r="A82" s="71" t="s">
        <v>508</v>
      </c>
      <c r="B82" s="71" t="s">
        <v>509</v>
      </c>
      <c r="C82" s="182" t="s">
        <v>10</v>
      </c>
      <c r="D82" s="182" t="s">
        <v>17</v>
      </c>
      <c r="E82" s="71" t="s">
        <v>50</v>
      </c>
      <c r="F82" s="71"/>
      <c r="G82" s="183">
        <v>1915</v>
      </c>
      <c r="H82" s="183">
        <v>175</v>
      </c>
      <c r="I82" s="184">
        <v>42409</v>
      </c>
      <c r="J82" s="182" t="s">
        <v>12</v>
      </c>
      <c r="K82" s="180">
        <v>3</v>
      </c>
    </row>
    <row r="83" spans="1:11" s="181" customFormat="1" x14ac:dyDescent="0.35">
      <c r="A83" s="71" t="s">
        <v>510</v>
      </c>
      <c r="B83" s="71" t="s">
        <v>511</v>
      </c>
      <c r="C83" s="182" t="s">
        <v>10</v>
      </c>
      <c r="D83" s="182" t="s">
        <v>17</v>
      </c>
      <c r="E83" s="71" t="s">
        <v>50</v>
      </c>
      <c r="F83" s="71"/>
      <c r="G83" s="183">
        <v>201.97</v>
      </c>
      <c r="H83" s="183">
        <v>80.790000000000006</v>
      </c>
      <c r="I83" s="184">
        <v>42422</v>
      </c>
      <c r="J83" s="178" t="s">
        <v>12</v>
      </c>
      <c r="K83" s="180">
        <v>3</v>
      </c>
    </row>
    <row r="84" spans="1:11" s="5" customFormat="1" ht="13.5" x14ac:dyDescent="0.3">
      <c r="A84" s="92"/>
      <c r="B84" s="92"/>
      <c r="C84" s="92"/>
      <c r="D84" s="92"/>
      <c r="E84" s="56" t="s">
        <v>49</v>
      </c>
      <c r="F84" s="56">
        <v>17</v>
      </c>
      <c r="G84" s="57">
        <f>SUM(G67:G83)</f>
        <v>44694.12</v>
      </c>
      <c r="H84" s="57">
        <f>SUM(H67:H83)</f>
        <v>33890.19</v>
      </c>
      <c r="I84" s="58"/>
      <c r="J84" s="59"/>
      <c r="K84" s="92"/>
    </row>
    <row r="85" spans="1:11" s="5" customFormat="1" ht="13.5" x14ac:dyDescent="0.3">
      <c r="A85" s="92"/>
      <c r="B85" s="92"/>
      <c r="C85" s="92"/>
      <c r="D85" s="92"/>
      <c r="E85" s="56"/>
      <c r="F85" s="56"/>
      <c r="G85" s="57"/>
      <c r="H85" s="57"/>
      <c r="I85" s="58"/>
      <c r="J85" s="59"/>
      <c r="K85" s="92"/>
    </row>
    <row r="86" spans="1:11" x14ac:dyDescent="0.35">
      <c r="A86" s="71" t="s">
        <v>512</v>
      </c>
      <c r="B86" s="71" t="s">
        <v>513</v>
      </c>
      <c r="C86" s="182" t="s">
        <v>10</v>
      </c>
      <c r="D86" s="182" t="s">
        <v>15</v>
      </c>
      <c r="E86" s="71" t="s">
        <v>514</v>
      </c>
      <c r="F86" s="182"/>
      <c r="G86" s="183">
        <v>348.44</v>
      </c>
      <c r="H86" s="183">
        <v>233.39</v>
      </c>
      <c r="I86" s="184">
        <v>42412</v>
      </c>
      <c r="J86" s="178" t="s">
        <v>12</v>
      </c>
      <c r="K86" s="180">
        <v>3</v>
      </c>
    </row>
    <row r="87" spans="1:11" x14ac:dyDescent="0.35">
      <c r="A87" s="71" t="s">
        <v>515</v>
      </c>
      <c r="B87" s="71" t="s">
        <v>516</v>
      </c>
      <c r="C87" s="182" t="s">
        <v>10</v>
      </c>
      <c r="D87" s="182" t="s">
        <v>15</v>
      </c>
      <c r="E87" s="71" t="s">
        <v>16</v>
      </c>
      <c r="F87" s="182"/>
      <c r="G87" s="183">
        <v>846</v>
      </c>
      <c r="H87" s="183">
        <v>409.18</v>
      </c>
      <c r="I87" s="184">
        <v>42401</v>
      </c>
      <c r="J87" s="182" t="s">
        <v>14</v>
      </c>
      <c r="K87" s="180">
        <v>3</v>
      </c>
    </row>
    <row r="88" spans="1:11" x14ac:dyDescent="0.35">
      <c r="A88" s="45" t="s">
        <v>517</v>
      </c>
      <c r="B88" s="45" t="s">
        <v>518</v>
      </c>
      <c r="C88" s="178" t="s">
        <v>10</v>
      </c>
      <c r="D88" s="178" t="s">
        <v>15</v>
      </c>
      <c r="E88" s="45" t="s">
        <v>27</v>
      </c>
      <c r="F88" s="178"/>
      <c r="G88" s="67">
        <v>224.3</v>
      </c>
      <c r="H88" s="67">
        <v>180</v>
      </c>
      <c r="I88" s="68">
        <v>42375</v>
      </c>
      <c r="J88" s="178" t="s">
        <v>12</v>
      </c>
      <c r="K88" s="180">
        <v>3</v>
      </c>
    </row>
    <row r="89" spans="1:11" x14ac:dyDescent="0.35">
      <c r="A89" s="45" t="s">
        <v>519</v>
      </c>
      <c r="B89" s="45" t="s">
        <v>520</v>
      </c>
      <c r="C89" s="178" t="s">
        <v>10</v>
      </c>
      <c r="D89" s="178" t="s">
        <v>15</v>
      </c>
      <c r="E89" s="45" t="s">
        <v>25</v>
      </c>
      <c r="F89" s="178"/>
      <c r="G89" s="67">
        <v>15200</v>
      </c>
      <c r="H89" s="67">
        <v>4615</v>
      </c>
      <c r="I89" s="68">
        <v>42438</v>
      </c>
      <c r="J89" s="182" t="s">
        <v>12</v>
      </c>
      <c r="K89" s="180">
        <v>3</v>
      </c>
    </row>
    <row r="90" spans="1:11" x14ac:dyDescent="0.35">
      <c r="A90" s="45" t="s">
        <v>521</v>
      </c>
      <c r="B90" s="45" t="s">
        <v>522</v>
      </c>
      <c r="C90" s="178" t="s">
        <v>10</v>
      </c>
      <c r="D90" s="178" t="s">
        <v>15</v>
      </c>
      <c r="E90" s="45" t="s">
        <v>25</v>
      </c>
      <c r="F90" s="71"/>
      <c r="G90" s="67">
        <v>17617.88</v>
      </c>
      <c r="H90" s="67">
        <v>3391</v>
      </c>
      <c r="I90" s="68">
        <v>42388</v>
      </c>
      <c r="J90" s="178" t="s">
        <v>12</v>
      </c>
      <c r="K90" s="180">
        <v>3</v>
      </c>
    </row>
    <row r="91" spans="1:11" x14ac:dyDescent="0.35">
      <c r="A91" s="45" t="s">
        <v>523</v>
      </c>
      <c r="B91" s="45" t="s">
        <v>524</v>
      </c>
      <c r="C91" s="178" t="s">
        <v>10</v>
      </c>
      <c r="D91" s="178" t="s">
        <v>15</v>
      </c>
      <c r="E91" s="45" t="s">
        <v>25</v>
      </c>
      <c r="F91" s="71"/>
      <c r="G91" s="67">
        <v>2604</v>
      </c>
      <c r="H91" s="67">
        <v>500</v>
      </c>
      <c r="I91" s="68">
        <v>42394</v>
      </c>
      <c r="J91" s="182" t="s">
        <v>12</v>
      </c>
      <c r="K91" s="180">
        <v>3</v>
      </c>
    </row>
    <row r="92" spans="1:11" x14ac:dyDescent="0.35">
      <c r="A92" s="45" t="s">
        <v>525</v>
      </c>
      <c r="B92" s="45" t="s">
        <v>526</v>
      </c>
      <c r="C92" s="178" t="s">
        <v>10</v>
      </c>
      <c r="D92" s="178" t="s">
        <v>15</v>
      </c>
      <c r="E92" s="45" t="s">
        <v>25</v>
      </c>
      <c r="F92" s="178"/>
      <c r="G92" s="67">
        <v>607.33000000000004</v>
      </c>
      <c r="H92" s="67">
        <v>410.93</v>
      </c>
      <c r="I92" s="68">
        <v>42457</v>
      </c>
      <c r="J92" s="178" t="s">
        <v>12</v>
      </c>
      <c r="K92" s="180">
        <v>3</v>
      </c>
    </row>
    <row r="93" spans="1:11" x14ac:dyDescent="0.35">
      <c r="A93" s="45" t="s">
        <v>527</v>
      </c>
      <c r="B93" s="45" t="s">
        <v>528</v>
      </c>
      <c r="C93" s="178" t="s">
        <v>10</v>
      </c>
      <c r="D93" s="178" t="s">
        <v>15</v>
      </c>
      <c r="E93" s="45" t="s">
        <v>25</v>
      </c>
      <c r="F93" s="71"/>
      <c r="G93" s="67">
        <v>250</v>
      </c>
      <c r="H93" s="67">
        <v>250</v>
      </c>
      <c r="I93" s="68">
        <v>42375</v>
      </c>
      <c r="J93" s="182" t="s">
        <v>12</v>
      </c>
      <c r="K93" s="180">
        <v>3</v>
      </c>
    </row>
    <row r="94" spans="1:11" x14ac:dyDescent="0.35">
      <c r="A94" s="71" t="s">
        <v>529</v>
      </c>
      <c r="B94" s="71" t="s">
        <v>530</v>
      </c>
      <c r="C94" s="182" t="s">
        <v>10</v>
      </c>
      <c r="D94" s="182" t="s">
        <v>15</v>
      </c>
      <c r="E94" s="71" t="s">
        <v>218</v>
      </c>
      <c r="F94" s="182"/>
      <c r="G94" s="183">
        <v>1355.4</v>
      </c>
      <c r="H94" s="183">
        <v>500</v>
      </c>
      <c r="I94" s="184">
        <v>42401</v>
      </c>
      <c r="J94" s="178" t="s">
        <v>12</v>
      </c>
      <c r="K94" s="180">
        <v>3</v>
      </c>
    </row>
    <row r="95" spans="1:11" ht="12.75" customHeight="1" x14ac:dyDescent="0.35">
      <c r="A95" s="45" t="s">
        <v>531</v>
      </c>
      <c r="B95" s="45" t="s">
        <v>532</v>
      </c>
      <c r="C95" s="178" t="s">
        <v>10</v>
      </c>
      <c r="D95" s="178" t="s">
        <v>15</v>
      </c>
      <c r="E95" s="45" t="s">
        <v>533</v>
      </c>
      <c r="F95" s="178"/>
      <c r="G95" s="67">
        <v>627.64</v>
      </c>
      <c r="H95" s="67">
        <v>500</v>
      </c>
      <c r="I95" s="68">
        <v>42438</v>
      </c>
      <c r="J95" s="178" t="s">
        <v>12</v>
      </c>
      <c r="K95" s="180">
        <v>3</v>
      </c>
    </row>
    <row r="96" spans="1:11" s="181" customFormat="1" x14ac:dyDescent="0.35">
      <c r="A96" s="45" t="s">
        <v>534</v>
      </c>
      <c r="B96" s="45" t="s">
        <v>535</v>
      </c>
      <c r="C96" s="178" t="s">
        <v>10</v>
      </c>
      <c r="D96" s="178" t="s">
        <v>15</v>
      </c>
      <c r="E96" s="45" t="s">
        <v>11</v>
      </c>
      <c r="F96" s="178"/>
      <c r="G96" s="67">
        <v>20938.560000000001</v>
      </c>
      <c r="H96" s="67">
        <v>3500</v>
      </c>
      <c r="I96" s="68">
        <v>42375</v>
      </c>
      <c r="J96" s="182" t="s">
        <v>12</v>
      </c>
      <c r="K96" s="180">
        <v>3</v>
      </c>
    </row>
    <row r="97" spans="1:11" x14ac:dyDescent="0.35">
      <c r="A97" s="71" t="s">
        <v>536</v>
      </c>
      <c r="B97" s="71" t="s">
        <v>537</v>
      </c>
      <c r="C97" s="182" t="s">
        <v>10</v>
      </c>
      <c r="D97" s="182" t="s">
        <v>15</v>
      </c>
      <c r="E97" s="71" t="s">
        <v>11</v>
      </c>
      <c r="F97" s="178"/>
      <c r="G97" s="183">
        <v>1983</v>
      </c>
      <c r="H97" s="183">
        <v>1503.03</v>
      </c>
      <c r="I97" s="184">
        <v>42381</v>
      </c>
      <c r="J97" s="182" t="s">
        <v>12</v>
      </c>
      <c r="K97" s="180">
        <v>3</v>
      </c>
    </row>
    <row r="98" spans="1:11" ht="20.25" customHeight="1" x14ac:dyDescent="0.35">
      <c r="A98" s="45" t="s">
        <v>538</v>
      </c>
      <c r="B98" s="45" t="s">
        <v>539</v>
      </c>
      <c r="C98" s="178" t="s">
        <v>10</v>
      </c>
      <c r="D98" s="178" t="s">
        <v>15</v>
      </c>
      <c r="E98" s="45" t="s">
        <v>11</v>
      </c>
      <c r="F98" s="178"/>
      <c r="G98" s="67">
        <v>311.56</v>
      </c>
      <c r="H98" s="67">
        <v>224.68</v>
      </c>
      <c r="I98" s="68">
        <v>42375</v>
      </c>
      <c r="J98" s="182" t="s">
        <v>14</v>
      </c>
      <c r="K98" s="180">
        <v>3</v>
      </c>
    </row>
    <row r="99" spans="1:11" s="5" customFormat="1" ht="15" customHeight="1" x14ac:dyDescent="0.3">
      <c r="A99" s="92"/>
      <c r="B99" s="92"/>
      <c r="C99" s="92"/>
      <c r="D99" s="92"/>
      <c r="E99" s="56" t="s">
        <v>49</v>
      </c>
      <c r="F99" s="56">
        <v>13</v>
      </c>
      <c r="G99" s="57">
        <f>SUM(G86:G98)</f>
        <v>62914.11</v>
      </c>
      <c r="H99" s="57">
        <f>SUM(H86:H98)</f>
        <v>16217.210000000001</v>
      </c>
      <c r="I99" s="58"/>
      <c r="J99" s="59"/>
      <c r="K99" s="92"/>
    </row>
    <row r="100" spans="1:11" s="5" customFormat="1" ht="15.75" customHeight="1" x14ac:dyDescent="0.3">
      <c r="A100" s="94"/>
      <c r="B100" s="94"/>
      <c r="C100" s="94"/>
      <c r="D100" s="94"/>
      <c r="E100" s="50" t="s">
        <v>48</v>
      </c>
      <c r="F100" s="51">
        <f>SUM(F84:F99)</f>
        <v>30</v>
      </c>
      <c r="G100" s="52">
        <f>SUM(G99,G84)</f>
        <v>107608.23000000001</v>
      </c>
      <c r="H100" s="52">
        <f>SUM(H99,H84)</f>
        <v>50107.4</v>
      </c>
      <c r="I100" s="96"/>
      <c r="J100" s="96"/>
      <c r="K100" s="96"/>
    </row>
    <row r="101" spans="1:11" s="5" customFormat="1" ht="9.75" customHeight="1" x14ac:dyDescent="0.35">
      <c r="A101" s="75"/>
      <c r="B101" s="190"/>
      <c r="C101" s="191"/>
      <c r="D101" s="191"/>
      <c r="E101" s="191"/>
      <c r="F101" s="191"/>
      <c r="G101" s="191"/>
      <c r="H101" s="191"/>
      <c r="I101" s="191"/>
      <c r="J101" s="191"/>
      <c r="K101" s="191"/>
    </row>
    <row r="102" spans="1:11" s="5" customFormat="1" ht="15.75" customHeight="1" x14ac:dyDescent="0.3">
      <c r="A102" s="78"/>
      <c r="B102" s="78"/>
      <c r="C102" s="79"/>
      <c r="D102" s="93" t="s">
        <v>32</v>
      </c>
      <c r="E102" s="93"/>
      <c r="F102" s="80">
        <f>SUM(F100, F64,F43,F25,F16,F9,F5)</f>
        <v>67</v>
      </c>
      <c r="G102" s="81">
        <f>SUM(G100, G64,G43,G25,G16,G9,G5)</f>
        <v>356302.20000000007</v>
      </c>
      <c r="H102" s="81">
        <f>SUM(H100, H64,H43,H25,H16,H9,H5)</f>
        <v>133904.08000000002</v>
      </c>
      <c r="I102" s="82"/>
      <c r="J102" s="79"/>
      <c r="K102" s="79"/>
    </row>
    <row r="114" spans="8:8" ht="9.65" customHeight="1" x14ac:dyDescent="0.35">
      <c r="H114" s="192"/>
    </row>
  </sheetData>
  <mergeCells count="37">
    <mergeCell ref="A100:D100"/>
    <mergeCell ref="I100:K100"/>
    <mergeCell ref="B101:K101"/>
    <mergeCell ref="D102:E102"/>
    <mergeCell ref="C45:D45"/>
    <mergeCell ref="E45:K45"/>
    <mergeCell ref="A64:D64"/>
    <mergeCell ref="I64:K64"/>
    <mergeCell ref="A65:K65"/>
    <mergeCell ref="C66:D66"/>
    <mergeCell ref="E66:K66"/>
    <mergeCell ref="A26:K26"/>
    <mergeCell ref="C27:D27"/>
    <mergeCell ref="E27:K27"/>
    <mergeCell ref="A43:D43"/>
    <mergeCell ref="I43:K43"/>
    <mergeCell ref="A44:K44"/>
    <mergeCell ref="A16:D16"/>
    <mergeCell ref="I16:K16"/>
    <mergeCell ref="A17:K17"/>
    <mergeCell ref="C18:D18"/>
    <mergeCell ref="E18:K18"/>
    <mergeCell ref="A25:D25"/>
    <mergeCell ref="I25:K25"/>
    <mergeCell ref="C7:D7"/>
    <mergeCell ref="E7:K7"/>
    <mergeCell ref="A9:D9"/>
    <mergeCell ref="I9:K9"/>
    <mergeCell ref="A10:K10"/>
    <mergeCell ref="C11:D11"/>
    <mergeCell ref="E11:K11"/>
    <mergeCell ref="A2:K2"/>
    <mergeCell ref="C3:D3"/>
    <mergeCell ref="E3:K3"/>
    <mergeCell ref="A5:D5"/>
    <mergeCell ref="I5:K5"/>
    <mergeCell ref="A6:K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B7FE2-F8A4-456B-A3EA-DC39C1FFE732}">
  <dimension ref="A1:J16"/>
  <sheetViews>
    <sheetView tabSelected="1" topLeftCell="B1" workbookViewId="0">
      <selection sqref="A1:XFD1048576"/>
    </sheetView>
  </sheetViews>
  <sheetFormatPr defaultColWidth="9.1796875" defaultRowHeight="15.5" x14ac:dyDescent="0.35"/>
  <cols>
    <col min="1" max="1" width="10.54296875" style="1" hidden="1" customWidth="1"/>
    <col min="2" max="2" width="14.1796875" style="3" customWidth="1"/>
    <col min="3" max="3" width="20" style="3" customWidth="1"/>
    <col min="4" max="4" width="16.7265625" style="3" customWidth="1"/>
    <col min="5" max="5" width="17.7265625" style="3" customWidth="1"/>
    <col min="6" max="6" width="23" style="30" customWidth="1"/>
    <col min="7" max="7" width="25.7265625" style="30" customWidth="1"/>
    <col min="8" max="8" width="16.1796875" style="31" customWidth="1"/>
    <col min="9" max="9" width="13.26953125" style="31" customWidth="1"/>
    <col min="10" max="10" width="27.7265625" style="31" hidden="1" customWidth="1"/>
    <col min="11" max="13" width="9.1796875" style="1"/>
    <col min="14" max="14" width="0" style="1" hidden="1" customWidth="1"/>
    <col min="15" max="16384" width="9.1796875" style="1"/>
  </cols>
  <sheetData>
    <row r="1" spans="1:10" s="2" customFormat="1" ht="56" thickBot="1" x14ac:dyDescent="0.4">
      <c r="A1" s="7" t="s">
        <v>60</v>
      </c>
      <c r="B1" s="159" t="s">
        <v>61</v>
      </c>
      <c r="C1" s="159" t="s">
        <v>33</v>
      </c>
      <c r="D1" s="159" t="s">
        <v>62</v>
      </c>
      <c r="E1" s="159" t="s">
        <v>37</v>
      </c>
      <c r="F1" s="160" t="s">
        <v>34</v>
      </c>
      <c r="G1" s="161" t="s">
        <v>63</v>
      </c>
      <c r="H1" s="162" t="s">
        <v>64</v>
      </c>
      <c r="I1" s="162" t="s">
        <v>40</v>
      </c>
      <c r="J1" s="8" t="s">
        <v>65</v>
      </c>
    </row>
    <row r="2" spans="1:10" ht="46.5" x14ac:dyDescent="0.35">
      <c r="A2" s="9"/>
      <c r="B2" s="10" t="s">
        <v>540</v>
      </c>
      <c r="C2" s="10" t="s">
        <v>541</v>
      </c>
      <c r="D2" s="10" t="s">
        <v>45</v>
      </c>
      <c r="E2" s="193" t="s">
        <v>38</v>
      </c>
      <c r="F2" s="194">
        <v>4000000</v>
      </c>
      <c r="G2" s="195">
        <v>2000000</v>
      </c>
      <c r="H2" s="13">
        <v>42417</v>
      </c>
      <c r="I2" s="14">
        <v>3</v>
      </c>
      <c r="J2" s="163"/>
    </row>
    <row r="3" spans="1:10" ht="31" x14ac:dyDescent="0.35">
      <c r="A3" s="9"/>
      <c r="B3" s="10" t="s">
        <v>59</v>
      </c>
      <c r="C3" s="10" t="s">
        <v>542</v>
      </c>
      <c r="D3" s="10" t="s">
        <v>45</v>
      </c>
      <c r="E3" s="17" t="s">
        <v>543</v>
      </c>
      <c r="F3" s="196">
        <v>3000000</v>
      </c>
      <c r="G3" s="197">
        <v>435000</v>
      </c>
      <c r="H3" s="13">
        <v>42423</v>
      </c>
      <c r="I3" s="14">
        <v>3</v>
      </c>
      <c r="J3" s="163"/>
    </row>
    <row r="4" spans="1:10" ht="31" x14ac:dyDescent="0.35">
      <c r="A4" s="9"/>
      <c r="B4" s="17" t="s">
        <v>59</v>
      </c>
      <c r="C4" s="17" t="s">
        <v>544</v>
      </c>
      <c r="D4" s="17" t="s">
        <v>45</v>
      </c>
      <c r="E4" s="17" t="s">
        <v>543</v>
      </c>
      <c r="F4" s="194">
        <v>125000</v>
      </c>
      <c r="G4" s="195">
        <v>75000</v>
      </c>
      <c r="H4" s="13">
        <v>42458</v>
      </c>
      <c r="I4" s="14">
        <v>3</v>
      </c>
      <c r="J4" s="163"/>
    </row>
    <row r="5" spans="1:10" ht="31" x14ac:dyDescent="0.35">
      <c r="A5" s="9"/>
      <c r="B5" s="17" t="s">
        <v>59</v>
      </c>
      <c r="C5" s="17" t="s">
        <v>545</v>
      </c>
      <c r="D5" s="17" t="s">
        <v>45</v>
      </c>
      <c r="E5" s="17" t="s">
        <v>543</v>
      </c>
      <c r="F5" s="194">
        <v>80000</v>
      </c>
      <c r="G5" s="195">
        <v>41000</v>
      </c>
      <c r="H5" s="13">
        <v>42444</v>
      </c>
      <c r="I5" s="14">
        <v>3</v>
      </c>
      <c r="J5" s="163"/>
    </row>
    <row r="6" spans="1:10" ht="31" x14ac:dyDescent="0.35">
      <c r="A6" s="9"/>
      <c r="B6" s="17" t="s">
        <v>59</v>
      </c>
      <c r="C6" s="17" t="s">
        <v>546</v>
      </c>
      <c r="D6" s="17" t="s">
        <v>45</v>
      </c>
      <c r="E6" s="17" t="s">
        <v>543</v>
      </c>
      <c r="F6" s="194">
        <v>25000</v>
      </c>
      <c r="G6" s="195">
        <v>19000</v>
      </c>
      <c r="H6" s="13">
        <v>42424</v>
      </c>
      <c r="I6" s="14">
        <v>3</v>
      </c>
      <c r="J6" s="163"/>
    </row>
    <row r="7" spans="1:10" ht="31" x14ac:dyDescent="0.35">
      <c r="A7" s="9"/>
      <c r="B7" s="17" t="s">
        <v>80</v>
      </c>
      <c r="C7" s="17" t="s">
        <v>547</v>
      </c>
      <c r="D7" s="17" t="s">
        <v>45</v>
      </c>
      <c r="E7" s="17" t="s">
        <v>543</v>
      </c>
      <c r="F7" s="194">
        <v>50000</v>
      </c>
      <c r="G7" s="195">
        <v>7000</v>
      </c>
      <c r="H7" s="13">
        <v>42423</v>
      </c>
      <c r="I7" s="14">
        <v>3</v>
      </c>
      <c r="J7" s="163"/>
    </row>
    <row r="8" spans="1:10" ht="31" x14ac:dyDescent="0.35">
      <c r="A8" s="9"/>
      <c r="B8" s="10" t="s">
        <v>59</v>
      </c>
      <c r="C8" s="10" t="s">
        <v>548</v>
      </c>
      <c r="D8" s="10" t="s">
        <v>549</v>
      </c>
      <c r="E8" s="10" t="s">
        <v>543</v>
      </c>
      <c r="F8" s="194">
        <v>72000</v>
      </c>
      <c r="G8" s="195">
        <v>25000</v>
      </c>
      <c r="H8" s="13">
        <v>42444</v>
      </c>
      <c r="I8" s="14">
        <v>3</v>
      </c>
      <c r="J8" s="163"/>
    </row>
    <row r="9" spans="1:10" ht="31" x14ac:dyDescent="0.35">
      <c r="A9" s="9"/>
      <c r="B9" s="17" t="s">
        <v>59</v>
      </c>
      <c r="C9" s="17" t="s">
        <v>550</v>
      </c>
      <c r="D9" s="17" t="s">
        <v>44</v>
      </c>
      <c r="E9" s="17" t="s">
        <v>21</v>
      </c>
      <c r="F9" s="194">
        <v>900000</v>
      </c>
      <c r="G9" s="195">
        <v>425000</v>
      </c>
      <c r="H9" s="13">
        <v>42444</v>
      </c>
      <c r="I9" s="14">
        <v>3</v>
      </c>
      <c r="J9" s="163"/>
    </row>
    <row r="10" spans="1:10" ht="31" x14ac:dyDescent="0.35">
      <c r="A10" s="9"/>
      <c r="B10" s="198" t="s">
        <v>80</v>
      </c>
      <c r="C10" s="198" t="s">
        <v>551</v>
      </c>
      <c r="D10" s="198" t="s">
        <v>44</v>
      </c>
      <c r="E10" s="198" t="s">
        <v>552</v>
      </c>
      <c r="F10" s="199">
        <v>1900000</v>
      </c>
      <c r="G10" s="200">
        <v>175000</v>
      </c>
      <c r="H10" s="201">
        <v>42395</v>
      </c>
      <c r="I10" s="14">
        <v>3</v>
      </c>
      <c r="J10" s="163"/>
    </row>
    <row r="11" spans="1:10" ht="31" x14ac:dyDescent="0.35">
      <c r="A11" s="9"/>
      <c r="B11" s="10" t="s">
        <v>59</v>
      </c>
      <c r="C11" s="10" t="s">
        <v>553</v>
      </c>
      <c r="D11" s="10" t="s">
        <v>44</v>
      </c>
      <c r="E11" s="17" t="s">
        <v>21</v>
      </c>
      <c r="F11" s="202">
        <v>300000</v>
      </c>
      <c r="G11" s="203">
        <v>75000</v>
      </c>
      <c r="H11" s="13">
        <v>42381</v>
      </c>
      <c r="I11" s="14">
        <v>3</v>
      </c>
      <c r="J11" s="163"/>
    </row>
    <row r="12" spans="1:10" ht="31" x14ac:dyDescent="0.35">
      <c r="A12" s="9"/>
      <c r="B12" s="17" t="s">
        <v>59</v>
      </c>
      <c r="C12" s="17" t="s">
        <v>554</v>
      </c>
      <c r="D12" s="17" t="s">
        <v>44</v>
      </c>
      <c r="E12" s="17" t="s">
        <v>21</v>
      </c>
      <c r="F12" s="194">
        <v>3489.22</v>
      </c>
      <c r="G12" s="195">
        <v>500</v>
      </c>
      <c r="H12" s="13">
        <v>42440</v>
      </c>
      <c r="I12" s="14">
        <v>3</v>
      </c>
      <c r="J12" s="163"/>
    </row>
    <row r="13" spans="1:10" ht="31" x14ac:dyDescent="0.35">
      <c r="A13" s="9"/>
      <c r="B13" s="10" t="s">
        <v>35</v>
      </c>
      <c r="C13" s="10" t="s">
        <v>555</v>
      </c>
      <c r="D13" s="10" t="s">
        <v>47</v>
      </c>
      <c r="E13" s="10" t="s">
        <v>52</v>
      </c>
      <c r="F13" s="196">
        <v>500000</v>
      </c>
      <c r="G13" s="197">
        <v>50000</v>
      </c>
      <c r="H13" s="13">
        <v>42452</v>
      </c>
      <c r="I13" s="14">
        <v>3</v>
      </c>
      <c r="J13" s="163"/>
    </row>
    <row r="14" spans="1:10" ht="31" x14ac:dyDescent="0.35">
      <c r="A14" s="9"/>
      <c r="B14" s="10" t="s">
        <v>80</v>
      </c>
      <c r="C14" s="204" t="s">
        <v>556</v>
      </c>
      <c r="D14" s="10" t="s">
        <v>47</v>
      </c>
      <c r="E14" s="10" t="s">
        <v>543</v>
      </c>
      <c r="F14" s="196">
        <v>60000</v>
      </c>
      <c r="G14" s="197">
        <v>26500</v>
      </c>
      <c r="H14" s="13">
        <v>42409</v>
      </c>
      <c r="I14" s="14">
        <v>3</v>
      </c>
      <c r="J14" s="163"/>
    </row>
    <row r="15" spans="1:10" ht="31" x14ac:dyDescent="0.35">
      <c r="A15" s="9"/>
      <c r="B15" s="17" t="s">
        <v>59</v>
      </c>
      <c r="C15" s="17" t="s">
        <v>557</v>
      </c>
      <c r="D15" s="17" t="s">
        <v>47</v>
      </c>
      <c r="E15" s="17" t="s">
        <v>358</v>
      </c>
      <c r="F15" s="194">
        <v>158000</v>
      </c>
      <c r="G15" s="195">
        <v>15000</v>
      </c>
      <c r="H15" s="13">
        <v>42444</v>
      </c>
      <c r="I15" s="14">
        <v>3</v>
      </c>
      <c r="J15" s="163"/>
    </row>
    <row r="16" spans="1:10" s="29" customFormat="1" ht="21" x14ac:dyDescent="0.35">
      <c r="A16" s="27"/>
      <c r="B16" s="205"/>
      <c r="C16" s="206"/>
      <c r="D16" s="206"/>
      <c r="E16" s="206"/>
      <c r="F16" s="207">
        <f>SUM(F2:F15)</f>
        <v>11173489.220000001</v>
      </c>
      <c r="G16" s="208">
        <f>SUM(G2:G15)</f>
        <v>3369000</v>
      </c>
      <c r="H16" s="209"/>
      <c r="I16" s="209"/>
      <c r="J16" s="28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B46A5-C347-4D42-9FCA-D42B279D4989}">
  <sheetPr>
    <tabColor theme="5" tint="0.59999389629810485"/>
  </sheetPr>
  <dimension ref="A1:L120"/>
  <sheetViews>
    <sheetView workbookViewId="0">
      <selection sqref="A1:XFD1048576"/>
    </sheetView>
  </sheetViews>
  <sheetFormatPr defaultRowHeight="14.5" x14ac:dyDescent="0.35"/>
  <cols>
    <col min="1" max="1" width="11.453125" style="6" customWidth="1"/>
    <col min="2" max="2" width="21.81640625" style="6" customWidth="1"/>
    <col min="3" max="3" width="17.81640625" style="6" customWidth="1"/>
    <col min="4" max="4" width="15.54296875" style="6" customWidth="1"/>
    <col min="5" max="5" width="28" style="6" customWidth="1"/>
    <col min="6" max="6" width="5" style="6" customWidth="1"/>
    <col min="7" max="7" width="18.54296875" style="6" customWidth="1"/>
    <col min="8" max="8" width="16.81640625" style="6" customWidth="1"/>
    <col min="9" max="9" width="13.26953125" style="6" customWidth="1"/>
    <col min="10" max="10" width="6.26953125" style="36" customWidth="1"/>
    <col min="11" max="11" width="6.26953125" style="6" customWidth="1"/>
    <col min="12" max="12" width="15.54296875" style="6" customWidth="1"/>
    <col min="13" max="13" width="18.26953125" style="6" customWidth="1"/>
    <col min="14" max="251" width="8.7265625" style="6"/>
    <col min="252" max="252" width="13.81640625" style="6" customWidth="1"/>
    <col min="253" max="253" width="30.81640625" style="6" customWidth="1"/>
    <col min="254" max="254" width="28.453125" style="6" customWidth="1"/>
    <col min="255" max="255" width="20.26953125" style="6" customWidth="1"/>
    <col min="256" max="256" width="22.453125" style="6" customWidth="1"/>
    <col min="257" max="257" width="25" style="6" customWidth="1"/>
    <col min="258" max="258" width="19.26953125" style="6" customWidth="1"/>
    <col min="259" max="259" width="16.7265625" style="6" customWidth="1"/>
    <col min="260" max="260" width="15" style="6" customWidth="1"/>
    <col min="261" max="261" width="16.81640625" style="6" customWidth="1"/>
    <col min="262" max="262" width="13.26953125" style="6" customWidth="1"/>
    <col min="263" max="263" width="13" style="6" customWidth="1"/>
    <col min="264" max="264" width="17.1796875" style="6" customWidth="1"/>
    <col min="265" max="265" width="12.81640625" style="6" customWidth="1"/>
    <col min="266" max="266" width="12.453125" style="6" customWidth="1"/>
    <col min="267" max="268" width="15.54296875" style="6" customWidth="1"/>
    <col min="269" max="269" width="18.26953125" style="6" customWidth="1"/>
    <col min="270" max="507" width="8.7265625" style="6"/>
    <col min="508" max="508" width="13.81640625" style="6" customWidth="1"/>
    <col min="509" max="509" width="30.81640625" style="6" customWidth="1"/>
    <col min="510" max="510" width="28.453125" style="6" customWidth="1"/>
    <col min="511" max="511" width="20.26953125" style="6" customWidth="1"/>
    <col min="512" max="512" width="22.453125" style="6" customWidth="1"/>
    <col min="513" max="513" width="25" style="6" customWidth="1"/>
    <col min="514" max="514" width="19.26953125" style="6" customWidth="1"/>
    <col min="515" max="515" width="16.7265625" style="6" customWidth="1"/>
    <col min="516" max="516" width="15" style="6" customWidth="1"/>
    <col min="517" max="517" width="16.81640625" style="6" customWidth="1"/>
    <col min="518" max="518" width="13.26953125" style="6" customWidth="1"/>
    <col min="519" max="519" width="13" style="6" customWidth="1"/>
    <col min="520" max="520" width="17.1796875" style="6" customWidth="1"/>
    <col min="521" max="521" width="12.81640625" style="6" customWidth="1"/>
    <col min="522" max="522" width="12.453125" style="6" customWidth="1"/>
    <col min="523" max="524" width="15.54296875" style="6" customWidth="1"/>
    <col min="525" max="525" width="18.26953125" style="6" customWidth="1"/>
    <col min="526" max="763" width="8.7265625" style="6"/>
    <col min="764" max="764" width="13.81640625" style="6" customWidth="1"/>
    <col min="765" max="765" width="30.81640625" style="6" customWidth="1"/>
    <col min="766" max="766" width="28.453125" style="6" customWidth="1"/>
    <col min="767" max="767" width="20.26953125" style="6" customWidth="1"/>
    <col min="768" max="768" width="22.453125" style="6" customWidth="1"/>
    <col min="769" max="769" width="25" style="6" customWidth="1"/>
    <col min="770" max="770" width="19.26953125" style="6" customWidth="1"/>
    <col min="771" max="771" width="16.7265625" style="6" customWidth="1"/>
    <col min="772" max="772" width="15" style="6" customWidth="1"/>
    <col min="773" max="773" width="16.81640625" style="6" customWidth="1"/>
    <col min="774" max="774" width="13.26953125" style="6" customWidth="1"/>
    <col min="775" max="775" width="13" style="6" customWidth="1"/>
    <col min="776" max="776" width="17.1796875" style="6" customWidth="1"/>
    <col min="777" max="777" width="12.81640625" style="6" customWidth="1"/>
    <col min="778" max="778" width="12.453125" style="6" customWidth="1"/>
    <col min="779" max="780" width="15.54296875" style="6" customWidth="1"/>
    <col min="781" max="781" width="18.26953125" style="6" customWidth="1"/>
    <col min="782" max="1019" width="8.7265625" style="6"/>
    <col min="1020" max="1020" width="13.81640625" style="6" customWidth="1"/>
    <col min="1021" max="1021" width="30.81640625" style="6" customWidth="1"/>
    <col min="1022" max="1022" width="28.453125" style="6" customWidth="1"/>
    <col min="1023" max="1023" width="20.26953125" style="6" customWidth="1"/>
    <col min="1024" max="1024" width="22.453125" style="6" customWidth="1"/>
    <col min="1025" max="1025" width="25" style="6" customWidth="1"/>
    <col min="1026" max="1026" width="19.26953125" style="6" customWidth="1"/>
    <col min="1027" max="1027" width="16.7265625" style="6" customWidth="1"/>
    <col min="1028" max="1028" width="15" style="6" customWidth="1"/>
    <col min="1029" max="1029" width="16.81640625" style="6" customWidth="1"/>
    <col min="1030" max="1030" width="13.26953125" style="6" customWidth="1"/>
    <col min="1031" max="1031" width="13" style="6" customWidth="1"/>
    <col min="1032" max="1032" width="17.1796875" style="6" customWidth="1"/>
    <col min="1033" max="1033" width="12.81640625" style="6" customWidth="1"/>
    <col min="1034" max="1034" width="12.453125" style="6" customWidth="1"/>
    <col min="1035" max="1036" width="15.54296875" style="6" customWidth="1"/>
    <col min="1037" max="1037" width="18.26953125" style="6" customWidth="1"/>
    <col min="1038" max="1275" width="8.7265625" style="6"/>
    <col min="1276" max="1276" width="13.81640625" style="6" customWidth="1"/>
    <col min="1277" max="1277" width="30.81640625" style="6" customWidth="1"/>
    <col min="1278" max="1278" width="28.453125" style="6" customWidth="1"/>
    <col min="1279" max="1279" width="20.26953125" style="6" customWidth="1"/>
    <col min="1280" max="1280" width="22.453125" style="6" customWidth="1"/>
    <col min="1281" max="1281" width="25" style="6" customWidth="1"/>
    <col min="1282" max="1282" width="19.26953125" style="6" customWidth="1"/>
    <col min="1283" max="1283" width="16.7265625" style="6" customWidth="1"/>
    <col min="1284" max="1284" width="15" style="6" customWidth="1"/>
    <col min="1285" max="1285" width="16.81640625" style="6" customWidth="1"/>
    <col min="1286" max="1286" width="13.26953125" style="6" customWidth="1"/>
    <col min="1287" max="1287" width="13" style="6" customWidth="1"/>
    <col min="1288" max="1288" width="17.1796875" style="6" customWidth="1"/>
    <col min="1289" max="1289" width="12.81640625" style="6" customWidth="1"/>
    <col min="1290" max="1290" width="12.453125" style="6" customWidth="1"/>
    <col min="1291" max="1292" width="15.54296875" style="6" customWidth="1"/>
    <col min="1293" max="1293" width="18.26953125" style="6" customWidth="1"/>
    <col min="1294" max="1531" width="8.7265625" style="6"/>
    <col min="1532" max="1532" width="13.81640625" style="6" customWidth="1"/>
    <col min="1533" max="1533" width="30.81640625" style="6" customWidth="1"/>
    <col min="1534" max="1534" width="28.453125" style="6" customWidth="1"/>
    <col min="1535" max="1535" width="20.26953125" style="6" customWidth="1"/>
    <col min="1536" max="1536" width="22.453125" style="6" customWidth="1"/>
    <col min="1537" max="1537" width="25" style="6" customWidth="1"/>
    <col min="1538" max="1538" width="19.26953125" style="6" customWidth="1"/>
    <col min="1539" max="1539" width="16.7265625" style="6" customWidth="1"/>
    <col min="1540" max="1540" width="15" style="6" customWidth="1"/>
    <col min="1541" max="1541" width="16.81640625" style="6" customWidth="1"/>
    <col min="1542" max="1542" width="13.26953125" style="6" customWidth="1"/>
    <col min="1543" max="1543" width="13" style="6" customWidth="1"/>
    <col min="1544" max="1544" width="17.1796875" style="6" customWidth="1"/>
    <col min="1545" max="1545" width="12.81640625" style="6" customWidth="1"/>
    <col min="1546" max="1546" width="12.453125" style="6" customWidth="1"/>
    <col min="1547" max="1548" width="15.54296875" style="6" customWidth="1"/>
    <col min="1549" max="1549" width="18.26953125" style="6" customWidth="1"/>
    <col min="1550" max="1787" width="8.7265625" style="6"/>
    <col min="1788" max="1788" width="13.81640625" style="6" customWidth="1"/>
    <col min="1789" max="1789" width="30.81640625" style="6" customWidth="1"/>
    <col min="1790" max="1790" width="28.453125" style="6" customWidth="1"/>
    <col min="1791" max="1791" width="20.26953125" style="6" customWidth="1"/>
    <col min="1792" max="1792" width="22.453125" style="6" customWidth="1"/>
    <col min="1793" max="1793" width="25" style="6" customWidth="1"/>
    <col min="1794" max="1794" width="19.26953125" style="6" customWidth="1"/>
    <col min="1795" max="1795" width="16.7265625" style="6" customWidth="1"/>
    <col min="1796" max="1796" width="15" style="6" customWidth="1"/>
    <col min="1797" max="1797" width="16.81640625" style="6" customWidth="1"/>
    <col min="1798" max="1798" width="13.26953125" style="6" customWidth="1"/>
    <col min="1799" max="1799" width="13" style="6" customWidth="1"/>
    <col min="1800" max="1800" width="17.1796875" style="6" customWidth="1"/>
    <col min="1801" max="1801" width="12.81640625" style="6" customWidth="1"/>
    <col min="1802" max="1802" width="12.453125" style="6" customWidth="1"/>
    <col min="1803" max="1804" width="15.54296875" style="6" customWidth="1"/>
    <col min="1805" max="1805" width="18.26953125" style="6" customWidth="1"/>
    <col min="1806" max="2043" width="8.7265625" style="6"/>
    <col min="2044" max="2044" width="13.81640625" style="6" customWidth="1"/>
    <col min="2045" max="2045" width="30.81640625" style="6" customWidth="1"/>
    <col min="2046" max="2046" width="28.453125" style="6" customWidth="1"/>
    <col min="2047" max="2047" width="20.26953125" style="6" customWidth="1"/>
    <col min="2048" max="2048" width="22.453125" style="6" customWidth="1"/>
    <col min="2049" max="2049" width="25" style="6" customWidth="1"/>
    <col min="2050" max="2050" width="19.26953125" style="6" customWidth="1"/>
    <col min="2051" max="2051" width="16.7265625" style="6" customWidth="1"/>
    <col min="2052" max="2052" width="15" style="6" customWidth="1"/>
    <col min="2053" max="2053" width="16.81640625" style="6" customWidth="1"/>
    <col min="2054" max="2054" width="13.26953125" style="6" customWidth="1"/>
    <col min="2055" max="2055" width="13" style="6" customWidth="1"/>
    <col min="2056" max="2056" width="17.1796875" style="6" customWidth="1"/>
    <col min="2057" max="2057" width="12.81640625" style="6" customWidth="1"/>
    <col min="2058" max="2058" width="12.453125" style="6" customWidth="1"/>
    <col min="2059" max="2060" width="15.54296875" style="6" customWidth="1"/>
    <col min="2061" max="2061" width="18.26953125" style="6" customWidth="1"/>
    <col min="2062" max="2299" width="8.7265625" style="6"/>
    <col min="2300" max="2300" width="13.81640625" style="6" customWidth="1"/>
    <col min="2301" max="2301" width="30.81640625" style="6" customWidth="1"/>
    <col min="2302" max="2302" width="28.453125" style="6" customWidth="1"/>
    <col min="2303" max="2303" width="20.26953125" style="6" customWidth="1"/>
    <col min="2304" max="2304" width="22.453125" style="6" customWidth="1"/>
    <col min="2305" max="2305" width="25" style="6" customWidth="1"/>
    <col min="2306" max="2306" width="19.26953125" style="6" customWidth="1"/>
    <col min="2307" max="2307" width="16.7265625" style="6" customWidth="1"/>
    <col min="2308" max="2308" width="15" style="6" customWidth="1"/>
    <col min="2309" max="2309" width="16.81640625" style="6" customWidth="1"/>
    <col min="2310" max="2310" width="13.26953125" style="6" customWidth="1"/>
    <col min="2311" max="2311" width="13" style="6" customWidth="1"/>
    <col min="2312" max="2312" width="17.1796875" style="6" customWidth="1"/>
    <col min="2313" max="2313" width="12.81640625" style="6" customWidth="1"/>
    <col min="2314" max="2314" width="12.453125" style="6" customWidth="1"/>
    <col min="2315" max="2316" width="15.54296875" style="6" customWidth="1"/>
    <col min="2317" max="2317" width="18.26953125" style="6" customWidth="1"/>
    <col min="2318" max="2555" width="8.7265625" style="6"/>
    <col min="2556" max="2556" width="13.81640625" style="6" customWidth="1"/>
    <col min="2557" max="2557" width="30.81640625" style="6" customWidth="1"/>
    <col min="2558" max="2558" width="28.453125" style="6" customWidth="1"/>
    <col min="2559" max="2559" width="20.26953125" style="6" customWidth="1"/>
    <col min="2560" max="2560" width="22.453125" style="6" customWidth="1"/>
    <col min="2561" max="2561" width="25" style="6" customWidth="1"/>
    <col min="2562" max="2562" width="19.26953125" style="6" customWidth="1"/>
    <col min="2563" max="2563" width="16.7265625" style="6" customWidth="1"/>
    <col min="2564" max="2564" width="15" style="6" customWidth="1"/>
    <col min="2565" max="2565" width="16.81640625" style="6" customWidth="1"/>
    <col min="2566" max="2566" width="13.26953125" style="6" customWidth="1"/>
    <col min="2567" max="2567" width="13" style="6" customWidth="1"/>
    <col min="2568" max="2568" width="17.1796875" style="6" customWidth="1"/>
    <col min="2569" max="2569" width="12.81640625" style="6" customWidth="1"/>
    <col min="2570" max="2570" width="12.453125" style="6" customWidth="1"/>
    <col min="2571" max="2572" width="15.54296875" style="6" customWidth="1"/>
    <col min="2573" max="2573" width="18.26953125" style="6" customWidth="1"/>
    <col min="2574" max="2811" width="8.7265625" style="6"/>
    <col min="2812" max="2812" width="13.81640625" style="6" customWidth="1"/>
    <col min="2813" max="2813" width="30.81640625" style="6" customWidth="1"/>
    <col min="2814" max="2814" width="28.453125" style="6" customWidth="1"/>
    <col min="2815" max="2815" width="20.26953125" style="6" customWidth="1"/>
    <col min="2816" max="2816" width="22.453125" style="6" customWidth="1"/>
    <col min="2817" max="2817" width="25" style="6" customWidth="1"/>
    <col min="2818" max="2818" width="19.26953125" style="6" customWidth="1"/>
    <col min="2819" max="2819" width="16.7265625" style="6" customWidth="1"/>
    <col min="2820" max="2820" width="15" style="6" customWidth="1"/>
    <col min="2821" max="2821" width="16.81640625" style="6" customWidth="1"/>
    <col min="2822" max="2822" width="13.26953125" style="6" customWidth="1"/>
    <col min="2823" max="2823" width="13" style="6" customWidth="1"/>
    <col min="2824" max="2824" width="17.1796875" style="6" customWidth="1"/>
    <col min="2825" max="2825" width="12.81640625" style="6" customWidth="1"/>
    <col min="2826" max="2826" width="12.453125" style="6" customWidth="1"/>
    <col min="2827" max="2828" width="15.54296875" style="6" customWidth="1"/>
    <col min="2829" max="2829" width="18.26953125" style="6" customWidth="1"/>
    <col min="2830" max="3067" width="8.7265625" style="6"/>
    <col min="3068" max="3068" width="13.81640625" style="6" customWidth="1"/>
    <col min="3069" max="3069" width="30.81640625" style="6" customWidth="1"/>
    <col min="3070" max="3070" width="28.453125" style="6" customWidth="1"/>
    <col min="3071" max="3071" width="20.26953125" style="6" customWidth="1"/>
    <col min="3072" max="3072" width="22.453125" style="6" customWidth="1"/>
    <col min="3073" max="3073" width="25" style="6" customWidth="1"/>
    <col min="3074" max="3074" width="19.26953125" style="6" customWidth="1"/>
    <col min="3075" max="3075" width="16.7265625" style="6" customWidth="1"/>
    <col min="3076" max="3076" width="15" style="6" customWidth="1"/>
    <col min="3077" max="3077" width="16.81640625" style="6" customWidth="1"/>
    <col min="3078" max="3078" width="13.26953125" style="6" customWidth="1"/>
    <col min="3079" max="3079" width="13" style="6" customWidth="1"/>
    <col min="3080" max="3080" width="17.1796875" style="6" customWidth="1"/>
    <col min="3081" max="3081" width="12.81640625" style="6" customWidth="1"/>
    <col min="3082" max="3082" width="12.453125" style="6" customWidth="1"/>
    <col min="3083" max="3084" width="15.54296875" style="6" customWidth="1"/>
    <col min="3085" max="3085" width="18.26953125" style="6" customWidth="1"/>
    <col min="3086" max="3323" width="8.7265625" style="6"/>
    <col min="3324" max="3324" width="13.81640625" style="6" customWidth="1"/>
    <col min="3325" max="3325" width="30.81640625" style="6" customWidth="1"/>
    <col min="3326" max="3326" width="28.453125" style="6" customWidth="1"/>
    <col min="3327" max="3327" width="20.26953125" style="6" customWidth="1"/>
    <col min="3328" max="3328" width="22.453125" style="6" customWidth="1"/>
    <col min="3329" max="3329" width="25" style="6" customWidth="1"/>
    <col min="3330" max="3330" width="19.26953125" style="6" customWidth="1"/>
    <col min="3331" max="3331" width="16.7265625" style="6" customWidth="1"/>
    <col min="3332" max="3332" width="15" style="6" customWidth="1"/>
    <col min="3333" max="3333" width="16.81640625" style="6" customWidth="1"/>
    <col min="3334" max="3334" width="13.26953125" style="6" customWidth="1"/>
    <col min="3335" max="3335" width="13" style="6" customWidth="1"/>
    <col min="3336" max="3336" width="17.1796875" style="6" customWidth="1"/>
    <col min="3337" max="3337" width="12.81640625" style="6" customWidth="1"/>
    <col min="3338" max="3338" width="12.453125" style="6" customWidth="1"/>
    <col min="3339" max="3340" width="15.54296875" style="6" customWidth="1"/>
    <col min="3341" max="3341" width="18.26953125" style="6" customWidth="1"/>
    <col min="3342" max="3579" width="8.7265625" style="6"/>
    <col min="3580" max="3580" width="13.81640625" style="6" customWidth="1"/>
    <col min="3581" max="3581" width="30.81640625" style="6" customWidth="1"/>
    <col min="3582" max="3582" width="28.453125" style="6" customWidth="1"/>
    <col min="3583" max="3583" width="20.26953125" style="6" customWidth="1"/>
    <col min="3584" max="3584" width="22.453125" style="6" customWidth="1"/>
    <col min="3585" max="3585" width="25" style="6" customWidth="1"/>
    <col min="3586" max="3586" width="19.26953125" style="6" customWidth="1"/>
    <col min="3587" max="3587" width="16.7265625" style="6" customWidth="1"/>
    <col min="3588" max="3588" width="15" style="6" customWidth="1"/>
    <col min="3589" max="3589" width="16.81640625" style="6" customWidth="1"/>
    <col min="3590" max="3590" width="13.26953125" style="6" customWidth="1"/>
    <col min="3591" max="3591" width="13" style="6" customWidth="1"/>
    <col min="3592" max="3592" width="17.1796875" style="6" customWidth="1"/>
    <col min="3593" max="3593" width="12.81640625" style="6" customWidth="1"/>
    <col min="3594" max="3594" width="12.453125" style="6" customWidth="1"/>
    <col min="3595" max="3596" width="15.54296875" style="6" customWidth="1"/>
    <col min="3597" max="3597" width="18.26953125" style="6" customWidth="1"/>
    <col min="3598" max="3835" width="8.7265625" style="6"/>
    <col min="3836" max="3836" width="13.81640625" style="6" customWidth="1"/>
    <col min="3837" max="3837" width="30.81640625" style="6" customWidth="1"/>
    <col min="3838" max="3838" width="28.453125" style="6" customWidth="1"/>
    <col min="3839" max="3839" width="20.26953125" style="6" customWidth="1"/>
    <col min="3840" max="3840" width="22.453125" style="6" customWidth="1"/>
    <col min="3841" max="3841" width="25" style="6" customWidth="1"/>
    <col min="3842" max="3842" width="19.26953125" style="6" customWidth="1"/>
    <col min="3843" max="3843" width="16.7265625" style="6" customWidth="1"/>
    <col min="3844" max="3844" width="15" style="6" customWidth="1"/>
    <col min="3845" max="3845" width="16.81640625" style="6" customWidth="1"/>
    <col min="3846" max="3846" width="13.26953125" style="6" customWidth="1"/>
    <col min="3847" max="3847" width="13" style="6" customWidth="1"/>
    <col min="3848" max="3848" width="17.1796875" style="6" customWidth="1"/>
    <col min="3849" max="3849" width="12.81640625" style="6" customWidth="1"/>
    <col min="3850" max="3850" width="12.453125" style="6" customWidth="1"/>
    <col min="3851" max="3852" width="15.54296875" style="6" customWidth="1"/>
    <col min="3853" max="3853" width="18.26953125" style="6" customWidth="1"/>
    <col min="3854" max="4091" width="8.7265625" style="6"/>
    <col min="4092" max="4092" width="13.81640625" style="6" customWidth="1"/>
    <col min="4093" max="4093" width="30.81640625" style="6" customWidth="1"/>
    <col min="4094" max="4094" width="28.453125" style="6" customWidth="1"/>
    <col min="4095" max="4095" width="20.26953125" style="6" customWidth="1"/>
    <col min="4096" max="4096" width="22.453125" style="6" customWidth="1"/>
    <col min="4097" max="4097" width="25" style="6" customWidth="1"/>
    <col min="4098" max="4098" width="19.26953125" style="6" customWidth="1"/>
    <col min="4099" max="4099" width="16.7265625" style="6" customWidth="1"/>
    <col min="4100" max="4100" width="15" style="6" customWidth="1"/>
    <col min="4101" max="4101" width="16.81640625" style="6" customWidth="1"/>
    <col min="4102" max="4102" width="13.26953125" style="6" customWidth="1"/>
    <col min="4103" max="4103" width="13" style="6" customWidth="1"/>
    <col min="4104" max="4104" width="17.1796875" style="6" customWidth="1"/>
    <col min="4105" max="4105" width="12.81640625" style="6" customWidth="1"/>
    <col min="4106" max="4106" width="12.453125" style="6" customWidth="1"/>
    <col min="4107" max="4108" width="15.54296875" style="6" customWidth="1"/>
    <col min="4109" max="4109" width="18.26953125" style="6" customWidth="1"/>
    <col min="4110" max="4347" width="8.7265625" style="6"/>
    <col min="4348" max="4348" width="13.81640625" style="6" customWidth="1"/>
    <col min="4349" max="4349" width="30.81640625" style="6" customWidth="1"/>
    <col min="4350" max="4350" width="28.453125" style="6" customWidth="1"/>
    <col min="4351" max="4351" width="20.26953125" style="6" customWidth="1"/>
    <col min="4352" max="4352" width="22.453125" style="6" customWidth="1"/>
    <col min="4353" max="4353" width="25" style="6" customWidth="1"/>
    <col min="4354" max="4354" width="19.26953125" style="6" customWidth="1"/>
    <col min="4355" max="4355" width="16.7265625" style="6" customWidth="1"/>
    <col min="4356" max="4356" width="15" style="6" customWidth="1"/>
    <col min="4357" max="4357" width="16.81640625" style="6" customWidth="1"/>
    <col min="4358" max="4358" width="13.26953125" style="6" customWidth="1"/>
    <col min="4359" max="4359" width="13" style="6" customWidth="1"/>
    <col min="4360" max="4360" width="17.1796875" style="6" customWidth="1"/>
    <col min="4361" max="4361" width="12.81640625" style="6" customWidth="1"/>
    <col min="4362" max="4362" width="12.453125" style="6" customWidth="1"/>
    <col min="4363" max="4364" width="15.54296875" style="6" customWidth="1"/>
    <col min="4365" max="4365" width="18.26953125" style="6" customWidth="1"/>
    <col min="4366" max="4603" width="8.7265625" style="6"/>
    <col min="4604" max="4604" width="13.81640625" style="6" customWidth="1"/>
    <col min="4605" max="4605" width="30.81640625" style="6" customWidth="1"/>
    <col min="4606" max="4606" width="28.453125" style="6" customWidth="1"/>
    <col min="4607" max="4607" width="20.26953125" style="6" customWidth="1"/>
    <col min="4608" max="4608" width="22.453125" style="6" customWidth="1"/>
    <col min="4609" max="4609" width="25" style="6" customWidth="1"/>
    <col min="4610" max="4610" width="19.26953125" style="6" customWidth="1"/>
    <col min="4611" max="4611" width="16.7265625" style="6" customWidth="1"/>
    <col min="4612" max="4612" width="15" style="6" customWidth="1"/>
    <col min="4613" max="4613" width="16.81640625" style="6" customWidth="1"/>
    <col min="4614" max="4614" width="13.26953125" style="6" customWidth="1"/>
    <col min="4615" max="4615" width="13" style="6" customWidth="1"/>
    <col min="4616" max="4616" width="17.1796875" style="6" customWidth="1"/>
    <col min="4617" max="4617" width="12.81640625" style="6" customWidth="1"/>
    <col min="4618" max="4618" width="12.453125" style="6" customWidth="1"/>
    <col min="4619" max="4620" width="15.54296875" style="6" customWidth="1"/>
    <col min="4621" max="4621" width="18.26953125" style="6" customWidth="1"/>
    <col min="4622" max="4859" width="8.7265625" style="6"/>
    <col min="4860" max="4860" width="13.81640625" style="6" customWidth="1"/>
    <col min="4861" max="4861" width="30.81640625" style="6" customWidth="1"/>
    <col min="4862" max="4862" width="28.453125" style="6" customWidth="1"/>
    <col min="4863" max="4863" width="20.26953125" style="6" customWidth="1"/>
    <col min="4864" max="4864" width="22.453125" style="6" customWidth="1"/>
    <col min="4865" max="4865" width="25" style="6" customWidth="1"/>
    <col min="4866" max="4866" width="19.26953125" style="6" customWidth="1"/>
    <col min="4867" max="4867" width="16.7265625" style="6" customWidth="1"/>
    <col min="4868" max="4868" width="15" style="6" customWidth="1"/>
    <col min="4869" max="4869" width="16.81640625" style="6" customWidth="1"/>
    <col min="4870" max="4870" width="13.26953125" style="6" customWidth="1"/>
    <col min="4871" max="4871" width="13" style="6" customWidth="1"/>
    <col min="4872" max="4872" width="17.1796875" style="6" customWidth="1"/>
    <col min="4873" max="4873" width="12.81640625" style="6" customWidth="1"/>
    <col min="4874" max="4874" width="12.453125" style="6" customWidth="1"/>
    <col min="4875" max="4876" width="15.54296875" style="6" customWidth="1"/>
    <col min="4877" max="4877" width="18.26953125" style="6" customWidth="1"/>
    <col min="4878" max="5115" width="8.7265625" style="6"/>
    <col min="5116" max="5116" width="13.81640625" style="6" customWidth="1"/>
    <col min="5117" max="5117" width="30.81640625" style="6" customWidth="1"/>
    <col min="5118" max="5118" width="28.453125" style="6" customWidth="1"/>
    <col min="5119" max="5119" width="20.26953125" style="6" customWidth="1"/>
    <col min="5120" max="5120" width="22.453125" style="6" customWidth="1"/>
    <col min="5121" max="5121" width="25" style="6" customWidth="1"/>
    <col min="5122" max="5122" width="19.26953125" style="6" customWidth="1"/>
    <col min="5123" max="5123" width="16.7265625" style="6" customWidth="1"/>
    <col min="5124" max="5124" width="15" style="6" customWidth="1"/>
    <col min="5125" max="5125" width="16.81640625" style="6" customWidth="1"/>
    <col min="5126" max="5126" width="13.26953125" style="6" customWidth="1"/>
    <col min="5127" max="5127" width="13" style="6" customWidth="1"/>
    <col min="5128" max="5128" width="17.1796875" style="6" customWidth="1"/>
    <col min="5129" max="5129" width="12.81640625" style="6" customWidth="1"/>
    <col min="5130" max="5130" width="12.453125" style="6" customWidth="1"/>
    <col min="5131" max="5132" width="15.54296875" style="6" customWidth="1"/>
    <col min="5133" max="5133" width="18.26953125" style="6" customWidth="1"/>
    <col min="5134" max="5371" width="8.7265625" style="6"/>
    <col min="5372" max="5372" width="13.81640625" style="6" customWidth="1"/>
    <col min="5373" max="5373" width="30.81640625" style="6" customWidth="1"/>
    <col min="5374" max="5374" width="28.453125" style="6" customWidth="1"/>
    <col min="5375" max="5375" width="20.26953125" style="6" customWidth="1"/>
    <col min="5376" max="5376" width="22.453125" style="6" customWidth="1"/>
    <col min="5377" max="5377" width="25" style="6" customWidth="1"/>
    <col min="5378" max="5378" width="19.26953125" style="6" customWidth="1"/>
    <col min="5379" max="5379" width="16.7265625" style="6" customWidth="1"/>
    <col min="5380" max="5380" width="15" style="6" customWidth="1"/>
    <col min="5381" max="5381" width="16.81640625" style="6" customWidth="1"/>
    <col min="5382" max="5382" width="13.26953125" style="6" customWidth="1"/>
    <col min="5383" max="5383" width="13" style="6" customWidth="1"/>
    <col min="5384" max="5384" width="17.1796875" style="6" customWidth="1"/>
    <col min="5385" max="5385" width="12.81640625" style="6" customWidth="1"/>
    <col min="5386" max="5386" width="12.453125" style="6" customWidth="1"/>
    <col min="5387" max="5388" width="15.54296875" style="6" customWidth="1"/>
    <col min="5389" max="5389" width="18.26953125" style="6" customWidth="1"/>
    <col min="5390" max="5627" width="8.7265625" style="6"/>
    <col min="5628" max="5628" width="13.81640625" style="6" customWidth="1"/>
    <col min="5629" max="5629" width="30.81640625" style="6" customWidth="1"/>
    <col min="5630" max="5630" width="28.453125" style="6" customWidth="1"/>
    <col min="5631" max="5631" width="20.26953125" style="6" customWidth="1"/>
    <col min="5632" max="5632" width="22.453125" style="6" customWidth="1"/>
    <col min="5633" max="5633" width="25" style="6" customWidth="1"/>
    <col min="5634" max="5634" width="19.26953125" style="6" customWidth="1"/>
    <col min="5635" max="5635" width="16.7265625" style="6" customWidth="1"/>
    <col min="5636" max="5636" width="15" style="6" customWidth="1"/>
    <col min="5637" max="5637" width="16.81640625" style="6" customWidth="1"/>
    <col min="5638" max="5638" width="13.26953125" style="6" customWidth="1"/>
    <col min="5639" max="5639" width="13" style="6" customWidth="1"/>
    <col min="5640" max="5640" width="17.1796875" style="6" customWidth="1"/>
    <col min="5641" max="5641" width="12.81640625" style="6" customWidth="1"/>
    <col min="5642" max="5642" width="12.453125" style="6" customWidth="1"/>
    <col min="5643" max="5644" width="15.54296875" style="6" customWidth="1"/>
    <col min="5645" max="5645" width="18.26953125" style="6" customWidth="1"/>
    <col min="5646" max="5883" width="8.7265625" style="6"/>
    <col min="5884" max="5884" width="13.81640625" style="6" customWidth="1"/>
    <col min="5885" max="5885" width="30.81640625" style="6" customWidth="1"/>
    <col min="5886" max="5886" width="28.453125" style="6" customWidth="1"/>
    <col min="5887" max="5887" width="20.26953125" style="6" customWidth="1"/>
    <col min="5888" max="5888" width="22.453125" style="6" customWidth="1"/>
    <col min="5889" max="5889" width="25" style="6" customWidth="1"/>
    <col min="5890" max="5890" width="19.26953125" style="6" customWidth="1"/>
    <col min="5891" max="5891" width="16.7265625" style="6" customWidth="1"/>
    <col min="5892" max="5892" width="15" style="6" customWidth="1"/>
    <col min="5893" max="5893" width="16.81640625" style="6" customWidth="1"/>
    <col min="5894" max="5894" width="13.26953125" style="6" customWidth="1"/>
    <col min="5895" max="5895" width="13" style="6" customWidth="1"/>
    <col min="5896" max="5896" width="17.1796875" style="6" customWidth="1"/>
    <col min="5897" max="5897" width="12.81640625" style="6" customWidth="1"/>
    <col min="5898" max="5898" width="12.453125" style="6" customWidth="1"/>
    <col min="5899" max="5900" width="15.54296875" style="6" customWidth="1"/>
    <col min="5901" max="5901" width="18.26953125" style="6" customWidth="1"/>
    <col min="5902" max="6139" width="8.7265625" style="6"/>
    <col min="6140" max="6140" width="13.81640625" style="6" customWidth="1"/>
    <col min="6141" max="6141" width="30.81640625" style="6" customWidth="1"/>
    <col min="6142" max="6142" width="28.453125" style="6" customWidth="1"/>
    <col min="6143" max="6143" width="20.26953125" style="6" customWidth="1"/>
    <col min="6144" max="6144" width="22.453125" style="6" customWidth="1"/>
    <col min="6145" max="6145" width="25" style="6" customWidth="1"/>
    <col min="6146" max="6146" width="19.26953125" style="6" customWidth="1"/>
    <col min="6147" max="6147" width="16.7265625" style="6" customWidth="1"/>
    <col min="6148" max="6148" width="15" style="6" customWidth="1"/>
    <col min="6149" max="6149" width="16.81640625" style="6" customWidth="1"/>
    <col min="6150" max="6150" width="13.26953125" style="6" customWidth="1"/>
    <col min="6151" max="6151" width="13" style="6" customWidth="1"/>
    <col min="6152" max="6152" width="17.1796875" style="6" customWidth="1"/>
    <col min="6153" max="6153" width="12.81640625" style="6" customWidth="1"/>
    <col min="6154" max="6154" width="12.453125" style="6" customWidth="1"/>
    <col min="6155" max="6156" width="15.54296875" style="6" customWidth="1"/>
    <col min="6157" max="6157" width="18.26953125" style="6" customWidth="1"/>
    <col min="6158" max="6395" width="8.7265625" style="6"/>
    <col min="6396" max="6396" width="13.81640625" style="6" customWidth="1"/>
    <col min="6397" max="6397" width="30.81640625" style="6" customWidth="1"/>
    <col min="6398" max="6398" width="28.453125" style="6" customWidth="1"/>
    <col min="6399" max="6399" width="20.26953125" style="6" customWidth="1"/>
    <col min="6400" max="6400" width="22.453125" style="6" customWidth="1"/>
    <col min="6401" max="6401" width="25" style="6" customWidth="1"/>
    <col min="6402" max="6402" width="19.26953125" style="6" customWidth="1"/>
    <col min="6403" max="6403" width="16.7265625" style="6" customWidth="1"/>
    <col min="6404" max="6404" width="15" style="6" customWidth="1"/>
    <col min="6405" max="6405" width="16.81640625" style="6" customWidth="1"/>
    <col min="6406" max="6406" width="13.26953125" style="6" customWidth="1"/>
    <col min="6407" max="6407" width="13" style="6" customWidth="1"/>
    <col min="6408" max="6408" width="17.1796875" style="6" customWidth="1"/>
    <col min="6409" max="6409" width="12.81640625" style="6" customWidth="1"/>
    <col min="6410" max="6410" width="12.453125" style="6" customWidth="1"/>
    <col min="6411" max="6412" width="15.54296875" style="6" customWidth="1"/>
    <col min="6413" max="6413" width="18.26953125" style="6" customWidth="1"/>
    <col min="6414" max="6651" width="8.7265625" style="6"/>
    <col min="6652" max="6652" width="13.81640625" style="6" customWidth="1"/>
    <col min="6653" max="6653" width="30.81640625" style="6" customWidth="1"/>
    <col min="6654" max="6654" width="28.453125" style="6" customWidth="1"/>
    <col min="6655" max="6655" width="20.26953125" style="6" customWidth="1"/>
    <col min="6656" max="6656" width="22.453125" style="6" customWidth="1"/>
    <col min="6657" max="6657" width="25" style="6" customWidth="1"/>
    <col min="6658" max="6658" width="19.26953125" style="6" customWidth="1"/>
    <col min="6659" max="6659" width="16.7265625" style="6" customWidth="1"/>
    <col min="6660" max="6660" width="15" style="6" customWidth="1"/>
    <col min="6661" max="6661" width="16.81640625" style="6" customWidth="1"/>
    <col min="6662" max="6662" width="13.26953125" style="6" customWidth="1"/>
    <col min="6663" max="6663" width="13" style="6" customWidth="1"/>
    <col min="6664" max="6664" width="17.1796875" style="6" customWidth="1"/>
    <col min="6665" max="6665" width="12.81640625" style="6" customWidth="1"/>
    <col min="6666" max="6666" width="12.453125" style="6" customWidth="1"/>
    <col min="6667" max="6668" width="15.54296875" style="6" customWidth="1"/>
    <col min="6669" max="6669" width="18.26953125" style="6" customWidth="1"/>
    <col min="6670" max="6907" width="8.7265625" style="6"/>
    <col min="6908" max="6908" width="13.81640625" style="6" customWidth="1"/>
    <col min="6909" max="6909" width="30.81640625" style="6" customWidth="1"/>
    <col min="6910" max="6910" width="28.453125" style="6" customWidth="1"/>
    <col min="6911" max="6911" width="20.26953125" style="6" customWidth="1"/>
    <col min="6912" max="6912" width="22.453125" style="6" customWidth="1"/>
    <col min="6913" max="6913" width="25" style="6" customWidth="1"/>
    <col min="6914" max="6914" width="19.26953125" style="6" customWidth="1"/>
    <col min="6915" max="6915" width="16.7265625" style="6" customWidth="1"/>
    <col min="6916" max="6916" width="15" style="6" customWidth="1"/>
    <col min="6917" max="6917" width="16.81640625" style="6" customWidth="1"/>
    <col min="6918" max="6918" width="13.26953125" style="6" customWidth="1"/>
    <col min="6919" max="6919" width="13" style="6" customWidth="1"/>
    <col min="6920" max="6920" width="17.1796875" style="6" customWidth="1"/>
    <col min="6921" max="6921" width="12.81640625" style="6" customWidth="1"/>
    <col min="6922" max="6922" width="12.453125" style="6" customWidth="1"/>
    <col min="6923" max="6924" width="15.54296875" style="6" customWidth="1"/>
    <col min="6925" max="6925" width="18.26953125" style="6" customWidth="1"/>
    <col min="6926" max="7163" width="8.7265625" style="6"/>
    <col min="7164" max="7164" width="13.81640625" style="6" customWidth="1"/>
    <col min="7165" max="7165" width="30.81640625" style="6" customWidth="1"/>
    <col min="7166" max="7166" width="28.453125" style="6" customWidth="1"/>
    <col min="7167" max="7167" width="20.26953125" style="6" customWidth="1"/>
    <col min="7168" max="7168" width="22.453125" style="6" customWidth="1"/>
    <col min="7169" max="7169" width="25" style="6" customWidth="1"/>
    <col min="7170" max="7170" width="19.26953125" style="6" customWidth="1"/>
    <col min="7171" max="7171" width="16.7265625" style="6" customWidth="1"/>
    <col min="7172" max="7172" width="15" style="6" customWidth="1"/>
    <col min="7173" max="7173" width="16.81640625" style="6" customWidth="1"/>
    <col min="7174" max="7174" width="13.26953125" style="6" customWidth="1"/>
    <col min="7175" max="7175" width="13" style="6" customWidth="1"/>
    <col min="7176" max="7176" width="17.1796875" style="6" customWidth="1"/>
    <col min="7177" max="7177" width="12.81640625" style="6" customWidth="1"/>
    <col min="7178" max="7178" width="12.453125" style="6" customWidth="1"/>
    <col min="7179" max="7180" width="15.54296875" style="6" customWidth="1"/>
    <col min="7181" max="7181" width="18.26953125" style="6" customWidth="1"/>
    <col min="7182" max="7419" width="8.7265625" style="6"/>
    <col min="7420" max="7420" width="13.81640625" style="6" customWidth="1"/>
    <col min="7421" max="7421" width="30.81640625" style="6" customWidth="1"/>
    <col min="7422" max="7422" width="28.453125" style="6" customWidth="1"/>
    <col min="7423" max="7423" width="20.26953125" style="6" customWidth="1"/>
    <col min="7424" max="7424" width="22.453125" style="6" customWidth="1"/>
    <col min="7425" max="7425" width="25" style="6" customWidth="1"/>
    <col min="7426" max="7426" width="19.26953125" style="6" customWidth="1"/>
    <col min="7427" max="7427" width="16.7265625" style="6" customWidth="1"/>
    <col min="7428" max="7428" width="15" style="6" customWidth="1"/>
    <col min="7429" max="7429" width="16.81640625" style="6" customWidth="1"/>
    <col min="7430" max="7430" width="13.26953125" style="6" customWidth="1"/>
    <col min="7431" max="7431" width="13" style="6" customWidth="1"/>
    <col min="7432" max="7432" width="17.1796875" style="6" customWidth="1"/>
    <col min="7433" max="7433" width="12.81640625" style="6" customWidth="1"/>
    <col min="7434" max="7434" width="12.453125" style="6" customWidth="1"/>
    <col min="7435" max="7436" width="15.54296875" style="6" customWidth="1"/>
    <col min="7437" max="7437" width="18.26953125" style="6" customWidth="1"/>
    <col min="7438" max="7675" width="8.7265625" style="6"/>
    <col min="7676" max="7676" width="13.81640625" style="6" customWidth="1"/>
    <col min="7677" max="7677" width="30.81640625" style="6" customWidth="1"/>
    <col min="7678" max="7678" width="28.453125" style="6" customWidth="1"/>
    <col min="7679" max="7679" width="20.26953125" style="6" customWidth="1"/>
    <col min="7680" max="7680" width="22.453125" style="6" customWidth="1"/>
    <col min="7681" max="7681" width="25" style="6" customWidth="1"/>
    <col min="7682" max="7682" width="19.26953125" style="6" customWidth="1"/>
    <col min="7683" max="7683" width="16.7265625" style="6" customWidth="1"/>
    <col min="7684" max="7684" width="15" style="6" customWidth="1"/>
    <col min="7685" max="7685" width="16.81640625" style="6" customWidth="1"/>
    <col min="7686" max="7686" width="13.26953125" style="6" customWidth="1"/>
    <col min="7687" max="7687" width="13" style="6" customWidth="1"/>
    <col min="7688" max="7688" width="17.1796875" style="6" customWidth="1"/>
    <col min="7689" max="7689" width="12.81640625" style="6" customWidth="1"/>
    <col min="7690" max="7690" width="12.453125" style="6" customWidth="1"/>
    <col min="7691" max="7692" width="15.54296875" style="6" customWidth="1"/>
    <col min="7693" max="7693" width="18.26953125" style="6" customWidth="1"/>
    <col min="7694" max="7931" width="8.7265625" style="6"/>
    <col min="7932" max="7932" width="13.81640625" style="6" customWidth="1"/>
    <col min="7933" max="7933" width="30.81640625" style="6" customWidth="1"/>
    <col min="7934" max="7934" width="28.453125" style="6" customWidth="1"/>
    <col min="7935" max="7935" width="20.26953125" style="6" customWidth="1"/>
    <col min="7936" max="7936" width="22.453125" style="6" customWidth="1"/>
    <col min="7937" max="7937" width="25" style="6" customWidth="1"/>
    <col min="7938" max="7938" width="19.26953125" style="6" customWidth="1"/>
    <col min="7939" max="7939" width="16.7265625" style="6" customWidth="1"/>
    <col min="7940" max="7940" width="15" style="6" customWidth="1"/>
    <col min="7941" max="7941" width="16.81640625" style="6" customWidth="1"/>
    <col min="7942" max="7942" width="13.26953125" style="6" customWidth="1"/>
    <col min="7943" max="7943" width="13" style="6" customWidth="1"/>
    <col min="7944" max="7944" width="17.1796875" style="6" customWidth="1"/>
    <col min="7945" max="7945" width="12.81640625" style="6" customWidth="1"/>
    <col min="7946" max="7946" width="12.453125" style="6" customWidth="1"/>
    <col min="7947" max="7948" width="15.54296875" style="6" customWidth="1"/>
    <col min="7949" max="7949" width="18.26953125" style="6" customWidth="1"/>
    <col min="7950" max="8187" width="8.7265625" style="6"/>
    <col min="8188" max="8188" width="13.81640625" style="6" customWidth="1"/>
    <col min="8189" max="8189" width="30.81640625" style="6" customWidth="1"/>
    <col min="8190" max="8190" width="28.453125" style="6" customWidth="1"/>
    <col min="8191" max="8191" width="20.26953125" style="6" customWidth="1"/>
    <col min="8192" max="8192" width="22.453125" style="6" customWidth="1"/>
    <col min="8193" max="8193" width="25" style="6" customWidth="1"/>
    <col min="8194" max="8194" width="19.26953125" style="6" customWidth="1"/>
    <col min="8195" max="8195" width="16.7265625" style="6" customWidth="1"/>
    <col min="8196" max="8196" width="15" style="6" customWidth="1"/>
    <col min="8197" max="8197" width="16.81640625" style="6" customWidth="1"/>
    <col min="8198" max="8198" width="13.26953125" style="6" customWidth="1"/>
    <col min="8199" max="8199" width="13" style="6" customWidth="1"/>
    <col min="8200" max="8200" width="17.1796875" style="6" customWidth="1"/>
    <col min="8201" max="8201" width="12.81640625" style="6" customWidth="1"/>
    <col min="8202" max="8202" width="12.453125" style="6" customWidth="1"/>
    <col min="8203" max="8204" width="15.54296875" style="6" customWidth="1"/>
    <col min="8205" max="8205" width="18.26953125" style="6" customWidth="1"/>
    <col min="8206" max="8443" width="8.7265625" style="6"/>
    <col min="8444" max="8444" width="13.81640625" style="6" customWidth="1"/>
    <col min="8445" max="8445" width="30.81640625" style="6" customWidth="1"/>
    <col min="8446" max="8446" width="28.453125" style="6" customWidth="1"/>
    <col min="8447" max="8447" width="20.26953125" style="6" customWidth="1"/>
    <col min="8448" max="8448" width="22.453125" style="6" customWidth="1"/>
    <col min="8449" max="8449" width="25" style="6" customWidth="1"/>
    <col min="8450" max="8450" width="19.26953125" style="6" customWidth="1"/>
    <col min="8451" max="8451" width="16.7265625" style="6" customWidth="1"/>
    <col min="8452" max="8452" width="15" style="6" customWidth="1"/>
    <col min="8453" max="8453" width="16.81640625" style="6" customWidth="1"/>
    <col min="8454" max="8454" width="13.26953125" style="6" customWidth="1"/>
    <col min="8455" max="8455" width="13" style="6" customWidth="1"/>
    <col min="8456" max="8456" width="17.1796875" style="6" customWidth="1"/>
    <col min="8457" max="8457" width="12.81640625" style="6" customWidth="1"/>
    <col min="8458" max="8458" width="12.453125" style="6" customWidth="1"/>
    <col min="8459" max="8460" width="15.54296875" style="6" customWidth="1"/>
    <col min="8461" max="8461" width="18.26953125" style="6" customWidth="1"/>
    <col min="8462" max="8699" width="8.7265625" style="6"/>
    <col min="8700" max="8700" width="13.81640625" style="6" customWidth="1"/>
    <col min="8701" max="8701" width="30.81640625" style="6" customWidth="1"/>
    <col min="8702" max="8702" width="28.453125" style="6" customWidth="1"/>
    <col min="8703" max="8703" width="20.26953125" style="6" customWidth="1"/>
    <col min="8704" max="8704" width="22.453125" style="6" customWidth="1"/>
    <col min="8705" max="8705" width="25" style="6" customWidth="1"/>
    <col min="8706" max="8706" width="19.26953125" style="6" customWidth="1"/>
    <col min="8707" max="8707" width="16.7265625" style="6" customWidth="1"/>
    <col min="8708" max="8708" width="15" style="6" customWidth="1"/>
    <col min="8709" max="8709" width="16.81640625" style="6" customWidth="1"/>
    <col min="8710" max="8710" width="13.26953125" style="6" customWidth="1"/>
    <col min="8711" max="8711" width="13" style="6" customWidth="1"/>
    <col min="8712" max="8712" width="17.1796875" style="6" customWidth="1"/>
    <col min="8713" max="8713" width="12.81640625" style="6" customWidth="1"/>
    <col min="8714" max="8714" width="12.453125" style="6" customWidth="1"/>
    <col min="8715" max="8716" width="15.54296875" style="6" customWidth="1"/>
    <col min="8717" max="8717" width="18.26953125" style="6" customWidth="1"/>
    <col min="8718" max="8955" width="8.7265625" style="6"/>
    <col min="8956" max="8956" width="13.81640625" style="6" customWidth="1"/>
    <col min="8957" max="8957" width="30.81640625" style="6" customWidth="1"/>
    <col min="8958" max="8958" width="28.453125" style="6" customWidth="1"/>
    <col min="8959" max="8959" width="20.26953125" style="6" customWidth="1"/>
    <col min="8960" max="8960" width="22.453125" style="6" customWidth="1"/>
    <col min="8961" max="8961" width="25" style="6" customWidth="1"/>
    <col min="8962" max="8962" width="19.26953125" style="6" customWidth="1"/>
    <col min="8963" max="8963" width="16.7265625" style="6" customWidth="1"/>
    <col min="8964" max="8964" width="15" style="6" customWidth="1"/>
    <col min="8965" max="8965" width="16.81640625" style="6" customWidth="1"/>
    <col min="8966" max="8966" width="13.26953125" style="6" customWidth="1"/>
    <col min="8967" max="8967" width="13" style="6" customWidth="1"/>
    <col min="8968" max="8968" width="17.1796875" style="6" customWidth="1"/>
    <col min="8969" max="8969" width="12.81640625" style="6" customWidth="1"/>
    <col min="8970" max="8970" width="12.453125" style="6" customWidth="1"/>
    <col min="8971" max="8972" width="15.54296875" style="6" customWidth="1"/>
    <col min="8973" max="8973" width="18.26953125" style="6" customWidth="1"/>
    <col min="8974" max="9211" width="8.7265625" style="6"/>
    <col min="9212" max="9212" width="13.81640625" style="6" customWidth="1"/>
    <col min="9213" max="9213" width="30.81640625" style="6" customWidth="1"/>
    <col min="9214" max="9214" width="28.453125" style="6" customWidth="1"/>
    <col min="9215" max="9215" width="20.26953125" style="6" customWidth="1"/>
    <col min="9216" max="9216" width="22.453125" style="6" customWidth="1"/>
    <col min="9217" max="9217" width="25" style="6" customWidth="1"/>
    <col min="9218" max="9218" width="19.26953125" style="6" customWidth="1"/>
    <col min="9219" max="9219" width="16.7265625" style="6" customWidth="1"/>
    <col min="9220" max="9220" width="15" style="6" customWidth="1"/>
    <col min="9221" max="9221" width="16.81640625" style="6" customWidth="1"/>
    <col min="9222" max="9222" width="13.26953125" style="6" customWidth="1"/>
    <col min="9223" max="9223" width="13" style="6" customWidth="1"/>
    <col min="9224" max="9224" width="17.1796875" style="6" customWidth="1"/>
    <col min="9225" max="9225" width="12.81640625" style="6" customWidth="1"/>
    <col min="9226" max="9226" width="12.453125" style="6" customWidth="1"/>
    <col min="9227" max="9228" width="15.54296875" style="6" customWidth="1"/>
    <col min="9229" max="9229" width="18.26953125" style="6" customWidth="1"/>
    <col min="9230" max="9467" width="8.7265625" style="6"/>
    <col min="9468" max="9468" width="13.81640625" style="6" customWidth="1"/>
    <col min="9469" max="9469" width="30.81640625" style="6" customWidth="1"/>
    <col min="9470" max="9470" width="28.453125" style="6" customWidth="1"/>
    <col min="9471" max="9471" width="20.26953125" style="6" customWidth="1"/>
    <col min="9472" max="9472" width="22.453125" style="6" customWidth="1"/>
    <col min="9473" max="9473" width="25" style="6" customWidth="1"/>
    <col min="9474" max="9474" width="19.26953125" style="6" customWidth="1"/>
    <col min="9475" max="9475" width="16.7265625" style="6" customWidth="1"/>
    <col min="9476" max="9476" width="15" style="6" customWidth="1"/>
    <col min="9477" max="9477" width="16.81640625" style="6" customWidth="1"/>
    <col min="9478" max="9478" width="13.26953125" style="6" customWidth="1"/>
    <col min="9479" max="9479" width="13" style="6" customWidth="1"/>
    <col min="9480" max="9480" width="17.1796875" style="6" customWidth="1"/>
    <col min="9481" max="9481" width="12.81640625" style="6" customWidth="1"/>
    <col min="9482" max="9482" width="12.453125" style="6" customWidth="1"/>
    <col min="9483" max="9484" width="15.54296875" style="6" customWidth="1"/>
    <col min="9485" max="9485" width="18.26953125" style="6" customWidth="1"/>
    <col min="9486" max="9723" width="8.7265625" style="6"/>
    <col min="9724" max="9724" width="13.81640625" style="6" customWidth="1"/>
    <col min="9725" max="9725" width="30.81640625" style="6" customWidth="1"/>
    <col min="9726" max="9726" width="28.453125" style="6" customWidth="1"/>
    <col min="9727" max="9727" width="20.26953125" style="6" customWidth="1"/>
    <col min="9728" max="9728" width="22.453125" style="6" customWidth="1"/>
    <col min="9729" max="9729" width="25" style="6" customWidth="1"/>
    <col min="9730" max="9730" width="19.26953125" style="6" customWidth="1"/>
    <col min="9731" max="9731" width="16.7265625" style="6" customWidth="1"/>
    <col min="9732" max="9732" width="15" style="6" customWidth="1"/>
    <col min="9733" max="9733" width="16.81640625" style="6" customWidth="1"/>
    <col min="9734" max="9734" width="13.26953125" style="6" customWidth="1"/>
    <col min="9735" max="9735" width="13" style="6" customWidth="1"/>
    <col min="9736" max="9736" width="17.1796875" style="6" customWidth="1"/>
    <col min="9737" max="9737" width="12.81640625" style="6" customWidth="1"/>
    <col min="9738" max="9738" width="12.453125" style="6" customWidth="1"/>
    <col min="9739" max="9740" width="15.54296875" style="6" customWidth="1"/>
    <col min="9741" max="9741" width="18.26953125" style="6" customWidth="1"/>
    <col min="9742" max="9979" width="8.7265625" style="6"/>
    <col min="9980" max="9980" width="13.81640625" style="6" customWidth="1"/>
    <col min="9981" max="9981" width="30.81640625" style="6" customWidth="1"/>
    <col min="9982" max="9982" width="28.453125" style="6" customWidth="1"/>
    <col min="9983" max="9983" width="20.26953125" style="6" customWidth="1"/>
    <col min="9984" max="9984" width="22.453125" style="6" customWidth="1"/>
    <col min="9985" max="9985" width="25" style="6" customWidth="1"/>
    <col min="9986" max="9986" width="19.26953125" style="6" customWidth="1"/>
    <col min="9987" max="9987" width="16.7265625" style="6" customWidth="1"/>
    <col min="9988" max="9988" width="15" style="6" customWidth="1"/>
    <col min="9989" max="9989" width="16.81640625" style="6" customWidth="1"/>
    <col min="9990" max="9990" width="13.26953125" style="6" customWidth="1"/>
    <col min="9991" max="9991" width="13" style="6" customWidth="1"/>
    <col min="9992" max="9992" width="17.1796875" style="6" customWidth="1"/>
    <col min="9993" max="9993" width="12.81640625" style="6" customWidth="1"/>
    <col min="9994" max="9994" width="12.453125" style="6" customWidth="1"/>
    <col min="9995" max="9996" width="15.54296875" style="6" customWidth="1"/>
    <col min="9997" max="9997" width="18.26953125" style="6" customWidth="1"/>
    <col min="9998" max="10235" width="8.7265625" style="6"/>
    <col min="10236" max="10236" width="13.81640625" style="6" customWidth="1"/>
    <col min="10237" max="10237" width="30.81640625" style="6" customWidth="1"/>
    <col min="10238" max="10238" width="28.453125" style="6" customWidth="1"/>
    <col min="10239" max="10239" width="20.26953125" style="6" customWidth="1"/>
    <col min="10240" max="10240" width="22.453125" style="6" customWidth="1"/>
    <col min="10241" max="10241" width="25" style="6" customWidth="1"/>
    <col min="10242" max="10242" width="19.26953125" style="6" customWidth="1"/>
    <col min="10243" max="10243" width="16.7265625" style="6" customWidth="1"/>
    <col min="10244" max="10244" width="15" style="6" customWidth="1"/>
    <col min="10245" max="10245" width="16.81640625" style="6" customWidth="1"/>
    <col min="10246" max="10246" width="13.26953125" style="6" customWidth="1"/>
    <col min="10247" max="10247" width="13" style="6" customWidth="1"/>
    <col min="10248" max="10248" width="17.1796875" style="6" customWidth="1"/>
    <col min="10249" max="10249" width="12.81640625" style="6" customWidth="1"/>
    <col min="10250" max="10250" width="12.453125" style="6" customWidth="1"/>
    <col min="10251" max="10252" width="15.54296875" style="6" customWidth="1"/>
    <col min="10253" max="10253" width="18.26953125" style="6" customWidth="1"/>
    <col min="10254" max="10491" width="8.7265625" style="6"/>
    <col min="10492" max="10492" width="13.81640625" style="6" customWidth="1"/>
    <col min="10493" max="10493" width="30.81640625" style="6" customWidth="1"/>
    <col min="10494" max="10494" width="28.453125" style="6" customWidth="1"/>
    <col min="10495" max="10495" width="20.26953125" style="6" customWidth="1"/>
    <col min="10496" max="10496" width="22.453125" style="6" customWidth="1"/>
    <col min="10497" max="10497" width="25" style="6" customWidth="1"/>
    <col min="10498" max="10498" width="19.26953125" style="6" customWidth="1"/>
    <col min="10499" max="10499" width="16.7265625" style="6" customWidth="1"/>
    <col min="10500" max="10500" width="15" style="6" customWidth="1"/>
    <col min="10501" max="10501" width="16.81640625" style="6" customWidth="1"/>
    <col min="10502" max="10502" width="13.26953125" style="6" customWidth="1"/>
    <col min="10503" max="10503" width="13" style="6" customWidth="1"/>
    <col min="10504" max="10504" width="17.1796875" style="6" customWidth="1"/>
    <col min="10505" max="10505" width="12.81640625" style="6" customWidth="1"/>
    <col min="10506" max="10506" width="12.453125" style="6" customWidth="1"/>
    <col min="10507" max="10508" width="15.54296875" style="6" customWidth="1"/>
    <col min="10509" max="10509" width="18.26953125" style="6" customWidth="1"/>
    <col min="10510" max="10747" width="8.7265625" style="6"/>
    <col min="10748" max="10748" width="13.81640625" style="6" customWidth="1"/>
    <col min="10749" max="10749" width="30.81640625" style="6" customWidth="1"/>
    <col min="10750" max="10750" width="28.453125" style="6" customWidth="1"/>
    <col min="10751" max="10751" width="20.26953125" style="6" customWidth="1"/>
    <col min="10752" max="10752" width="22.453125" style="6" customWidth="1"/>
    <col min="10753" max="10753" width="25" style="6" customWidth="1"/>
    <col min="10754" max="10754" width="19.26953125" style="6" customWidth="1"/>
    <col min="10755" max="10755" width="16.7265625" style="6" customWidth="1"/>
    <col min="10756" max="10756" width="15" style="6" customWidth="1"/>
    <col min="10757" max="10757" width="16.81640625" style="6" customWidth="1"/>
    <col min="10758" max="10758" width="13.26953125" style="6" customWidth="1"/>
    <col min="10759" max="10759" width="13" style="6" customWidth="1"/>
    <col min="10760" max="10760" width="17.1796875" style="6" customWidth="1"/>
    <col min="10761" max="10761" width="12.81640625" style="6" customWidth="1"/>
    <col min="10762" max="10762" width="12.453125" style="6" customWidth="1"/>
    <col min="10763" max="10764" width="15.54296875" style="6" customWidth="1"/>
    <col min="10765" max="10765" width="18.26953125" style="6" customWidth="1"/>
    <col min="10766" max="11003" width="8.7265625" style="6"/>
    <col min="11004" max="11004" width="13.81640625" style="6" customWidth="1"/>
    <col min="11005" max="11005" width="30.81640625" style="6" customWidth="1"/>
    <col min="11006" max="11006" width="28.453125" style="6" customWidth="1"/>
    <col min="11007" max="11007" width="20.26953125" style="6" customWidth="1"/>
    <col min="11008" max="11008" width="22.453125" style="6" customWidth="1"/>
    <col min="11009" max="11009" width="25" style="6" customWidth="1"/>
    <col min="11010" max="11010" width="19.26953125" style="6" customWidth="1"/>
    <col min="11011" max="11011" width="16.7265625" style="6" customWidth="1"/>
    <col min="11012" max="11012" width="15" style="6" customWidth="1"/>
    <col min="11013" max="11013" width="16.81640625" style="6" customWidth="1"/>
    <col min="11014" max="11014" width="13.26953125" style="6" customWidth="1"/>
    <col min="11015" max="11015" width="13" style="6" customWidth="1"/>
    <col min="11016" max="11016" width="17.1796875" style="6" customWidth="1"/>
    <col min="11017" max="11017" width="12.81640625" style="6" customWidth="1"/>
    <col min="11018" max="11018" width="12.453125" style="6" customWidth="1"/>
    <col min="11019" max="11020" width="15.54296875" style="6" customWidth="1"/>
    <col min="11021" max="11021" width="18.26953125" style="6" customWidth="1"/>
    <col min="11022" max="11259" width="8.7265625" style="6"/>
    <col min="11260" max="11260" width="13.81640625" style="6" customWidth="1"/>
    <col min="11261" max="11261" width="30.81640625" style="6" customWidth="1"/>
    <col min="11262" max="11262" width="28.453125" style="6" customWidth="1"/>
    <col min="11263" max="11263" width="20.26953125" style="6" customWidth="1"/>
    <col min="11264" max="11264" width="22.453125" style="6" customWidth="1"/>
    <col min="11265" max="11265" width="25" style="6" customWidth="1"/>
    <col min="11266" max="11266" width="19.26953125" style="6" customWidth="1"/>
    <col min="11267" max="11267" width="16.7265625" style="6" customWidth="1"/>
    <col min="11268" max="11268" width="15" style="6" customWidth="1"/>
    <col min="11269" max="11269" width="16.81640625" style="6" customWidth="1"/>
    <col min="11270" max="11270" width="13.26953125" style="6" customWidth="1"/>
    <col min="11271" max="11271" width="13" style="6" customWidth="1"/>
    <col min="11272" max="11272" width="17.1796875" style="6" customWidth="1"/>
    <col min="11273" max="11273" width="12.81640625" style="6" customWidth="1"/>
    <col min="11274" max="11274" width="12.453125" style="6" customWidth="1"/>
    <col min="11275" max="11276" width="15.54296875" style="6" customWidth="1"/>
    <col min="11277" max="11277" width="18.26953125" style="6" customWidth="1"/>
    <col min="11278" max="11515" width="8.7265625" style="6"/>
    <col min="11516" max="11516" width="13.81640625" style="6" customWidth="1"/>
    <col min="11517" max="11517" width="30.81640625" style="6" customWidth="1"/>
    <col min="11518" max="11518" width="28.453125" style="6" customWidth="1"/>
    <col min="11519" max="11519" width="20.26953125" style="6" customWidth="1"/>
    <col min="11520" max="11520" width="22.453125" style="6" customWidth="1"/>
    <col min="11521" max="11521" width="25" style="6" customWidth="1"/>
    <col min="11522" max="11522" width="19.26953125" style="6" customWidth="1"/>
    <col min="11523" max="11523" width="16.7265625" style="6" customWidth="1"/>
    <col min="11524" max="11524" width="15" style="6" customWidth="1"/>
    <col min="11525" max="11525" width="16.81640625" style="6" customWidth="1"/>
    <col min="11526" max="11526" width="13.26953125" style="6" customWidth="1"/>
    <col min="11527" max="11527" width="13" style="6" customWidth="1"/>
    <col min="11528" max="11528" width="17.1796875" style="6" customWidth="1"/>
    <col min="11529" max="11529" width="12.81640625" style="6" customWidth="1"/>
    <col min="11530" max="11530" width="12.453125" style="6" customWidth="1"/>
    <col min="11531" max="11532" width="15.54296875" style="6" customWidth="1"/>
    <col min="11533" max="11533" width="18.26953125" style="6" customWidth="1"/>
    <col min="11534" max="11771" width="8.7265625" style="6"/>
    <col min="11772" max="11772" width="13.81640625" style="6" customWidth="1"/>
    <col min="11773" max="11773" width="30.81640625" style="6" customWidth="1"/>
    <col min="11774" max="11774" width="28.453125" style="6" customWidth="1"/>
    <col min="11775" max="11775" width="20.26953125" style="6" customWidth="1"/>
    <col min="11776" max="11776" width="22.453125" style="6" customWidth="1"/>
    <col min="11777" max="11777" width="25" style="6" customWidth="1"/>
    <col min="11778" max="11778" width="19.26953125" style="6" customWidth="1"/>
    <col min="11779" max="11779" width="16.7265625" style="6" customWidth="1"/>
    <col min="11780" max="11780" width="15" style="6" customWidth="1"/>
    <col min="11781" max="11781" width="16.81640625" style="6" customWidth="1"/>
    <col min="11782" max="11782" width="13.26953125" style="6" customWidth="1"/>
    <col min="11783" max="11783" width="13" style="6" customWidth="1"/>
    <col min="11784" max="11784" width="17.1796875" style="6" customWidth="1"/>
    <col min="11785" max="11785" width="12.81640625" style="6" customWidth="1"/>
    <col min="11786" max="11786" width="12.453125" style="6" customWidth="1"/>
    <col min="11787" max="11788" width="15.54296875" style="6" customWidth="1"/>
    <col min="11789" max="11789" width="18.26953125" style="6" customWidth="1"/>
    <col min="11790" max="12027" width="8.7265625" style="6"/>
    <col min="12028" max="12028" width="13.81640625" style="6" customWidth="1"/>
    <col min="12029" max="12029" width="30.81640625" style="6" customWidth="1"/>
    <col min="12030" max="12030" width="28.453125" style="6" customWidth="1"/>
    <col min="12031" max="12031" width="20.26953125" style="6" customWidth="1"/>
    <col min="12032" max="12032" width="22.453125" style="6" customWidth="1"/>
    <col min="12033" max="12033" width="25" style="6" customWidth="1"/>
    <col min="12034" max="12034" width="19.26953125" style="6" customWidth="1"/>
    <col min="12035" max="12035" width="16.7265625" style="6" customWidth="1"/>
    <col min="12036" max="12036" width="15" style="6" customWidth="1"/>
    <col min="12037" max="12037" width="16.81640625" style="6" customWidth="1"/>
    <col min="12038" max="12038" width="13.26953125" style="6" customWidth="1"/>
    <col min="12039" max="12039" width="13" style="6" customWidth="1"/>
    <col min="12040" max="12040" width="17.1796875" style="6" customWidth="1"/>
    <col min="12041" max="12041" width="12.81640625" style="6" customWidth="1"/>
    <col min="12042" max="12042" width="12.453125" style="6" customWidth="1"/>
    <col min="12043" max="12044" width="15.54296875" style="6" customWidth="1"/>
    <col min="12045" max="12045" width="18.26953125" style="6" customWidth="1"/>
    <col min="12046" max="12283" width="8.7265625" style="6"/>
    <col min="12284" max="12284" width="13.81640625" style="6" customWidth="1"/>
    <col min="12285" max="12285" width="30.81640625" style="6" customWidth="1"/>
    <col min="12286" max="12286" width="28.453125" style="6" customWidth="1"/>
    <col min="12287" max="12287" width="20.26953125" style="6" customWidth="1"/>
    <col min="12288" max="12288" width="22.453125" style="6" customWidth="1"/>
    <col min="12289" max="12289" width="25" style="6" customWidth="1"/>
    <col min="12290" max="12290" width="19.26953125" style="6" customWidth="1"/>
    <col min="12291" max="12291" width="16.7265625" style="6" customWidth="1"/>
    <col min="12292" max="12292" width="15" style="6" customWidth="1"/>
    <col min="12293" max="12293" width="16.81640625" style="6" customWidth="1"/>
    <col min="12294" max="12294" width="13.26953125" style="6" customWidth="1"/>
    <col min="12295" max="12295" width="13" style="6" customWidth="1"/>
    <col min="12296" max="12296" width="17.1796875" style="6" customWidth="1"/>
    <col min="12297" max="12297" width="12.81640625" style="6" customWidth="1"/>
    <col min="12298" max="12298" width="12.453125" style="6" customWidth="1"/>
    <col min="12299" max="12300" width="15.54296875" style="6" customWidth="1"/>
    <col min="12301" max="12301" width="18.26953125" style="6" customWidth="1"/>
    <col min="12302" max="12539" width="8.7265625" style="6"/>
    <col min="12540" max="12540" width="13.81640625" style="6" customWidth="1"/>
    <col min="12541" max="12541" width="30.81640625" style="6" customWidth="1"/>
    <col min="12542" max="12542" width="28.453125" style="6" customWidth="1"/>
    <col min="12543" max="12543" width="20.26953125" style="6" customWidth="1"/>
    <col min="12544" max="12544" width="22.453125" style="6" customWidth="1"/>
    <col min="12545" max="12545" width="25" style="6" customWidth="1"/>
    <col min="12546" max="12546" width="19.26953125" style="6" customWidth="1"/>
    <col min="12547" max="12547" width="16.7265625" style="6" customWidth="1"/>
    <col min="12548" max="12548" width="15" style="6" customWidth="1"/>
    <col min="12549" max="12549" width="16.81640625" style="6" customWidth="1"/>
    <col min="12550" max="12550" width="13.26953125" style="6" customWidth="1"/>
    <col min="12551" max="12551" width="13" style="6" customWidth="1"/>
    <col min="12552" max="12552" width="17.1796875" style="6" customWidth="1"/>
    <col min="12553" max="12553" width="12.81640625" style="6" customWidth="1"/>
    <col min="12554" max="12554" width="12.453125" style="6" customWidth="1"/>
    <col min="12555" max="12556" width="15.54296875" style="6" customWidth="1"/>
    <col min="12557" max="12557" width="18.26953125" style="6" customWidth="1"/>
    <col min="12558" max="12795" width="8.7265625" style="6"/>
    <col min="12796" max="12796" width="13.81640625" style="6" customWidth="1"/>
    <col min="12797" max="12797" width="30.81640625" style="6" customWidth="1"/>
    <col min="12798" max="12798" width="28.453125" style="6" customWidth="1"/>
    <col min="12799" max="12799" width="20.26953125" style="6" customWidth="1"/>
    <col min="12800" max="12800" width="22.453125" style="6" customWidth="1"/>
    <col min="12801" max="12801" width="25" style="6" customWidth="1"/>
    <col min="12802" max="12802" width="19.26953125" style="6" customWidth="1"/>
    <col min="12803" max="12803" width="16.7265625" style="6" customWidth="1"/>
    <col min="12804" max="12804" width="15" style="6" customWidth="1"/>
    <col min="12805" max="12805" width="16.81640625" style="6" customWidth="1"/>
    <col min="12806" max="12806" width="13.26953125" style="6" customWidth="1"/>
    <col min="12807" max="12807" width="13" style="6" customWidth="1"/>
    <col min="12808" max="12808" width="17.1796875" style="6" customWidth="1"/>
    <col min="12809" max="12809" width="12.81640625" style="6" customWidth="1"/>
    <col min="12810" max="12810" width="12.453125" style="6" customWidth="1"/>
    <col min="12811" max="12812" width="15.54296875" style="6" customWidth="1"/>
    <col min="12813" max="12813" width="18.26953125" style="6" customWidth="1"/>
    <col min="12814" max="13051" width="8.7265625" style="6"/>
    <col min="13052" max="13052" width="13.81640625" style="6" customWidth="1"/>
    <col min="13053" max="13053" width="30.81640625" style="6" customWidth="1"/>
    <col min="13054" max="13054" width="28.453125" style="6" customWidth="1"/>
    <col min="13055" max="13055" width="20.26953125" style="6" customWidth="1"/>
    <col min="13056" max="13056" width="22.453125" style="6" customWidth="1"/>
    <col min="13057" max="13057" width="25" style="6" customWidth="1"/>
    <col min="13058" max="13058" width="19.26953125" style="6" customWidth="1"/>
    <col min="13059" max="13059" width="16.7265625" style="6" customWidth="1"/>
    <col min="13060" max="13060" width="15" style="6" customWidth="1"/>
    <col min="13061" max="13061" width="16.81640625" style="6" customWidth="1"/>
    <col min="13062" max="13062" width="13.26953125" style="6" customWidth="1"/>
    <col min="13063" max="13063" width="13" style="6" customWidth="1"/>
    <col min="13064" max="13064" width="17.1796875" style="6" customWidth="1"/>
    <col min="13065" max="13065" width="12.81640625" style="6" customWidth="1"/>
    <col min="13066" max="13066" width="12.453125" style="6" customWidth="1"/>
    <col min="13067" max="13068" width="15.54296875" style="6" customWidth="1"/>
    <col min="13069" max="13069" width="18.26953125" style="6" customWidth="1"/>
    <col min="13070" max="13307" width="8.7265625" style="6"/>
    <col min="13308" max="13308" width="13.81640625" style="6" customWidth="1"/>
    <col min="13309" max="13309" width="30.81640625" style="6" customWidth="1"/>
    <col min="13310" max="13310" width="28.453125" style="6" customWidth="1"/>
    <col min="13311" max="13311" width="20.26953125" style="6" customWidth="1"/>
    <col min="13312" max="13312" width="22.453125" style="6" customWidth="1"/>
    <col min="13313" max="13313" width="25" style="6" customWidth="1"/>
    <col min="13314" max="13314" width="19.26953125" style="6" customWidth="1"/>
    <col min="13315" max="13315" width="16.7265625" style="6" customWidth="1"/>
    <col min="13316" max="13316" width="15" style="6" customWidth="1"/>
    <col min="13317" max="13317" width="16.81640625" style="6" customWidth="1"/>
    <col min="13318" max="13318" width="13.26953125" style="6" customWidth="1"/>
    <col min="13319" max="13319" width="13" style="6" customWidth="1"/>
    <col min="13320" max="13320" width="17.1796875" style="6" customWidth="1"/>
    <col min="13321" max="13321" width="12.81640625" style="6" customWidth="1"/>
    <col min="13322" max="13322" width="12.453125" style="6" customWidth="1"/>
    <col min="13323" max="13324" width="15.54296875" style="6" customWidth="1"/>
    <col min="13325" max="13325" width="18.26953125" style="6" customWidth="1"/>
    <col min="13326" max="13563" width="8.7265625" style="6"/>
    <col min="13564" max="13564" width="13.81640625" style="6" customWidth="1"/>
    <col min="13565" max="13565" width="30.81640625" style="6" customWidth="1"/>
    <col min="13566" max="13566" width="28.453125" style="6" customWidth="1"/>
    <col min="13567" max="13567" width="20.26953125" style="6" customWidth="1"/>
    <col min="13568" max="13568" width="22.453125" style="6" customWidth="1"/>
    <col min="13569" max="13569" width="25" style="6" customWidth="1"/>
    <col min="13570" max="13570" width="19.26953125" style="6" customWidth="1"/>
    <col min="13571" max="13571" width="16.7265625" style="6" customWidth="1"/>
    <col min="13572" max="13572" width="15" style="6" customWidth="1"/>
    <col min="13573" max="13573" width="16.81640625" style="6" customWidth="1"/>
    <col min="13574" max="13574" width="13.26953125" style="6" customWidth="1"/>
    <col min="13575" max="13575" width="13" style="6" customWidth="1"/>
    <col min="13576" max="13576" width="17.1796875" style="6" customWidth="1"/>
    <col min="13577" max="13577" width="12.81640625" style="6" customWidth="1"/>
    <col min="13578" max="13578" width="12.453125" style="6" customWidth="1"/>
    <col min="13579" max="13580" width="15.54296875" style="6" customWidth="1"/>
    <col min="13581" max="13581" width="18.26953125" style="6" customWidth="1"/>
    <col min="13582" max="13819" width="8.7265625" style="6"/>
    <col min="13820" max="13820" width="13.81640625" style="6" customWidth="1"/>
    <col min="13821" max="13821" width="30.81640625" style="6" customWidth="1"/>
    <col min="13822" max="13822" width="28.453125" style="6" customWidth="1"/>
    <col min="13823" max="13823" width="20.26953125" style="6" customWidth="1"/>
    <col min="13824" max="13824" width="22.453125" style="6" customWidth="1"/>
    <col min="13825" max="13825" width="25" style="6" customWidth="1"/>
    <col min="13826" max="13826" width="19.26953125" style="6" customWidth="1"/>
    <col min="13827" max="13827" width="16.7265625" style="6" customWidth="1"/>
    <col min="13828" max="13828" width="15" style="6" customWidth="1"/>
    <col min="13829" max="13829" width="16.81640625" style="6" customWidth="1"/>
    <col min="13830" max="13830" width="13.26953125" style="6" customWidth="1"/>
    <col min="13831" max="13831" width="13" style="6" customWidth="1"/>
    <col min="13832" max="13832" width="17.1796875" style="6" customWidth="1"/>
    <col min="13833" max="13833" width="12.81640625" style="6" customWidth="1"/>
    <col min="13834" max="13834" width="12.453125" style="6" customWidth="1"/>
    <col min="13835" max="13836" width="15.54296875" style="6" customWidth="1"/>
    <col min="13837" max="13837" width="18.26953125" style="6" customWidth="1"/>
    <col min="13838" max="14075" width="8.7265625" style="6"/>
    <col min="14076" max="14076" width="13.81640625" style="6" customWidth="1"/>
    <col min="14077" max="14077" width="30.81640625" style="6" customWidth="1"/>
    <col min="14078" max="14078" width="28.453125" style="6" customWidth="1"/>
    <col min="14079" max="14079" width="20.26953125" style="6" customWidth="1"/>
    <col min="14080" max="14080" width="22.453125" style="6" customWidth="1"/>
    <col min="14081" max="14081" width="25" style="6" customWidth="1"/>
    <col min="14082" max="14082" width="19.26953125" style="6" customWidth="1"/>
    <col min="14083" max="14083" width="16.7265625" style="6" customWidth="1"/>
    <col min="14084" max="14084" width="15" style="6" customWidth="1"/>
    <col min="14085" max="14085" width="16.81640625" style="6" customWidth="1"/>
    <col min="14086" max="14086" width="13.26953125" style="6" customWidth="1"/>
    <col min="14087" max="14087" width="13" style="6" customWidth="1"/>
    <col min="14088" max="14088" width="17.1796875" style="6" customWidth="1"/>
    <col min="14089" max="14089" width="12.81640625" style="6" customWidth="1"/>
    <col min="14090" max="14090" width="12.453125" style="6" customWidth="1"/>
    <col min="14091" max="14092" width="15.54296875" style="6" customWidth="1"/>
    <col min="14093" max="14093" width="18.26953125" style="6" customWidth="1"/>
    <col min="14094" max="14331" width="8.7265625" style="6"/>
    <col min="14332" max="14332" width="13.81640625" style="6" customWidth="1"/>
    <col min="14333" max="14333" width="30.81640625" style="6" customWidth="1"/>
    <col min="14334" max="14334" width="28.453125" style="6" customWidth="1"/>
    <col min="14335" max="14335" width="20.26953125" style="6" customWidth="1"/>
    <col min="14336" max="14336" width="22.453125" style="6" customWidth="1"/>
    <col min="14337" max="14337" width="25" style="6" customWidth="1"/>
    <col min="14338" max="14338" width="19.26953125" style="6" customWidth="1"/>
    <col min="14339" max="14339" width="16.7265625" style="6" customWidth="1"/>
    <col min="14340" max="14340" width="15" style="6" customWidth="1"/>
    <col min="14341" max="14341" width="16.81640625" style="6" customWidth="1"/>
    <col min="14342" max="14342" width="13.26953125" style="6" customWidth="1"/>
    <col min="14343" max="14343" width="13" style="6" customWidth="1"/>
    <col min="14344" max="14344" width="17.1796875" style="6" customWidth="1"/>
    <col min="14345" max="14345" width="12.81640625" style="6" customWidth="1"/>
    <col min="14346" max="14346" width="12.453125" style="6" customWidth="1"/>
    <col min="14347" max="14348" width="15.54296875" style="6" customWidth="1"/>
    <col min="14349" max="14349" width="18.26953125" style="6" customWidth="1"/>
    <col min="14350" max="14587" width="8.7265625" style="6"/>
    <col min="14588" max="14588" width="13.81640625" style="6" customWidth="1"/>
    <col min="14589" max="14589" width="30.81640625" style="6" customWidth="1"/>
    <col min="14590" max="14590" width="28.453125" style="6" customWidth="1"/>
    <col min="14591" max="14591" width="20.26953125" style="6" customWidth="1"/>
    <col min="14592" max="14592" width="22.453125" style="6" customWidth="1"/>
    <col min="14593" max="14593" width="25" style="6" customWidth="1"/>
    <col min="14594" max="14594" width="19.26953125" style="6" customWidth="1"/>
    <col min="14595" max="14595" width="16.7265625" style="6" customWidth="1"/>
    <col min="14596" max="14596" width="15" style="6" customWidth="1"/>
    <col min="14597" max="14597" width="16.81640625" style="6" customWidth="1"/>
    <col min="14598" max="14598" width="13.26953125" style="6" customWidth="1"/>
    <col min="14599" max="14599" width="13" style="6" customWidth="1"/>
    <col min="14600" max="14600" width="17.1796875" style="6" customWidth="1"/>
    <col min="14601" max="14601" width="12.81640625" style="6" customWidth="1"/>
    <col min="14602" max="14602" width="12.453125" style="6" customWidth="1"/>
    <col min="14603" max="14604" width="15.54296875" style="6" customWidth="1"/>
    <col min="14605" max="14605" width="18.26953125" style="6" customWidth="1"/>
    <col min="14606" max="14843" width="8.7265625" style="6"/>
    <col min="14844" max="14844" width="13.81640625" style="6" customWidth="1"/>
    <col min="14845" max="14845" width="30.81640625" style="6" customWidth="1"/>
    <col min="14846" max="14846" width="28.453125" style="6" customWidth="1"/>
    <col min="14847" max="14847" width="20.26953125" style="6" customWidth="1"/>
    <col min="14848" max="14848" width="22.453125" style="6" customWidth="1"/>
    <col min="14849" max="14849" width="25" style="6" customWidth="1"/>
    <col min="14850" max="14850" width="19.26953125" style="6" customWidth="1"/>
    <col min="14851" max="14851" width="16.7265625" style="6" customWidth="1"/>
    <col min="14852" max="14852" width="15" style="6" customWidth="1"/>
    <col min="14853" max="14853" width="16.81640625" style="6" customWidth="1"/>
    <col min="14854" max="14854" width="13.26953125" style="6" customWidth="1"/>
    <col min="14855" max="14855" width="13" style="6" customWidth="1"/>
    <col min="14856" max="14856" width="17.1796875" style="6" customWidth="1"/>
    <col min="14857" max="14857" width="12.81640625" style="6" customWidth="1"/>
    <col min="14858" max="14858" width="12.453125" style="6" customWidth="1"/>
    <col min="14859" max="14860" width="15.54296875" style="6" customWidth="1"/>
    <col min="14861" max="14861" width="18.26953125" style="6" customWidth="1"/>
    <col min="14862" max="15099" width="8.7265625" style="6"/>
    <col min="15100" max="15100" width="13.81640625" style="6" customWidth="1"/>
    <col min="15101" max="15101" width="30.81640625" style="6" customWidth="1"/>
    <col min="15102" max="15102" width="28.453125" style="6" customWidth="1"/>
    <col min="15103" max="15103" width="20.26953125" style="6" customWidth="1"/>
    <col min="15104" max="15104" width="22.453125" style="6" customWidth="1"/>
    <col min="15105" max="15105" width="25" style="6" customWidth="1"/>
    <col min="15106" max="15106" width="19.26953125" style="6" customWidth="1"/>
    <col min="15107" max="15107" width="16.7265625" style="6" customWidth="1"/>
    <col min="15108" max="15108" width="15" style="6" customWidth="1"/>
    <col min="15109" max="15109" width="16.81640625" style="6" customWidth="1"/>
    <col min="15110" max="15110" width="13.26953125" style="6" customWidth="1"/>
    <col min="15111" max="15111" width="13" style="6" customWidth="1"/>
    <col min="15112" max="15112" width="17.1796875" style="6" customWidth="1"/>
    <col min="15113" max="15113" width="12.81640625" style="6" customWidth="1"/>
    <col min="15114" max="15114" width="12.453125" style="6" customWidth="1"/>
    <col min="15115" max="15116" width="15.54296875" style="6" customWidth="1"/>
    <col min="15117" max="15117" width="18.26953125" style="6" customWidth="1"/>
    <col min="15118" max="15355" width="8.7265625" style="6"/>
    <col min="15356" max="15356" width="13.81640625" style="6" customWidth="1"/>
    <col min="15357" max="15357" width="30.81640625" style="6" customWidth="1"/>
    <col min="15358" max="15358" width="28.453125" style="6" customWidth="1"/>
    <col min="15359" max="15359" width="20.26953125" style="6" customWidth="1"/>
    <col min="15360" max="15360" width="22.453125" style="6" customWidth="1"/>
    <col min="15361" max="15361" width="25" style="6" customWidth="1"/>
    <col min="15362" max="15362" width="19.26953125" style="6" customWidth="1"/>
    <col min="15363" max="15363" width="16.7265625" style="6" customWidth="1"/>
    <col min="15364" max="15364" width="15" style="6" customWidth="1"/>
    <col min="15365" max="15365" width="16.81640625" style="6" customWidth="1"/>
    <col min="15366" max="15366" width="13.26953125" style="6" customWidth="1"/>
    <col min="15367" max="15367" width="13" style="6" customWidth="1"/>
    <col min="15368" max="15368" width="17.1796875" style="6" customWidth="1"/>
    <col min="15369" max="15369" width="12.81640625" style="6" customWidth="1"/>
    <col min="15370" max="15370" width="12.453125" style="6" customWidth="1"/>
    <col min="15371" max="15372" width="15.54296875" style="6" customWidth="1"/>
    <col min="15373" max="15373" width="18.26953125" style="6" customWidth="1"/>
    <col min="15374" max="15611" width="8.7265625" style="6"/>
    <col min="15612" max="15612" width="13.81640625" style="6" customWidth="1"/>
    <col min="15613" max="15613" width="30.81640625" style="6" customWidth="1"/>
    <col min="15614" max="15614" width="28.453125" style="6" customWidth="1"/>
    <col min="15615" max="15615" width="20.26953125" style="6" customWidth="1"/>
    <col min="15616" max="15616" width="22.453125" style="6" customWidth="1"/>
    <col min="15617" max="15617" width="25" style="6" customWidth="1"/>
    <col min="15618" max="15618" width="19.26953125" style="6" customWidth="1"/>
    <col min="15619" max="15619" width="16.7265625" style="6" customWidth="1"/>
    <col min="15620" max="15620" width="15" style="6" customWidth="1"/>
    <col min="15621" max="15621" width="16.81640625" style="6" customWidth="1"/>
    <col min="15622" max="15622" width="13.26953125" style="6" customWidth="1"/>
    <col min="15623" max="15623" width="13" style="6" customWidth="1"/>
    <col min="15624" max="15624" width="17.1796875" style="6" customWidth="1"/>
    <col min="15625" max="15625" width="12.81640625" style="6" customWidth="1"/>
    <col min="15626" max="15626" width="12.453125" style="6" customWidth="1"/>
    <col min="15627" max="15628" width="15.54296875" style="6" customWidth="1"/>
    <col min="15629" max="15629" width="18.26953125" style="6" customWidth="1"/>
    <col min="15630" max="15867" width="8.7265625" style="6"/>
    <col min="15868" max="15868" width="13.81640625" style="6" customWidth="1"/>
    <col min="15869" max="15869" width="30.81640625" style="6" customWidth="1"/>
    <col min="15870" max="15870" width="28.453125" style="6" customWidth="1"/>
    <col min="15871" max="15871" width="20.26953125" style="6" customWidth="1"/>
    <col min="15872" max="15872" width="22.453125" style="6" customWidth="1"/>
    <col min="15873" max="15873" width="25" style="6" customWidth="1"/>
    <col min="15874" max="15874" width="19.26953125" style="6" customWidth="1"/>
    <col min="15875" max="15875" width="16.7265625" style="6" customWidth="1"/>
    <col min="15876" max="15876" width="15" style="6" customWidth="1"/>
    <col min="15877" max="15877" width="16.81640625" style="6" customWidth="1"/>
    <col min="15878" max="15878" width="13.26953125" style="6" customWidth="1"/>
    <col min="15879" max="15879" width="13" style="6" customWidth="1"/>
    <col min="15880" max="15880" width="17.1796875" style="6" customWidth="1"/>
    <col min="15881" max="15881" width="12.81640625" style="6" customWidth="1"/>
    <col min="15882" max="15882" width="12.453125" style="6" customWidth="1"/>
    <col min="15883" max="15884" width="15.54296875" style="6" customWidth="1"/>
    <col min="15885" max="15885" width="18.26953125" style="6" customWidth="1"/>
    <col min="15886" max="16123" width="8.7265625" style="6"/>
    <col min="16124" max="16124" width="13.81640625" style="6" customWidth="1"/>
    <col min="16125" max="16125" width="30.81640625" style="6" customWidth="1"/>
    <col min="16126" max="16126" width="28.453125" style="6" customWidth="1"/>
    <col min="16127" max="16127" width="20.26953125" style="6" customWidth="1"/>
    <col min="16128" max="16128" width="22.453125" style="6" customWidth="1"/>
    <col min="16129" max="16129" width="25" style="6" customWidth="1"/>
    <col min="16130" max="16130" width="19.26953125" style="6" customWidth="1"/>
    <col min="16131" max="16131" width="16.7265625" style="6" customWidth="1"/>
    <col min="16132" max="16132" width="15" style="6" customWidth="1"/>
    <col min="16133" max="16133" width="16.81640625" style="6" customWidth="1"/>
    <col min="16134" max="16134" width="13.26953125" style="6" customWidth="1"/>
    <col min="16135" max="16135" width="13" style="6" customWidth="1"/>
    <col min="16136" max="16136" width="17.1796875" style="6" customWidth="1"/>
    <col min="16137" max="16137" width="12.81640625" style="6" customWidth="1"/>
    <col min="16138" max="16138" width="12.453125" style="6" customWidth="1"/>
    <col min="16139" max="16140" width="15.54296875" style="6" customWidth="1"/>
    <col min="16141" max="16141" width="18.26953125" style="6" customWidth="1"/>
    <col min="16142" max="16384" width="8.7265625" style="6"/>
  </cols>
  <sheetData>
    <row r="1" spans="1:12" s="32" customFormat="1" ht="65.5" customHeight="1" x14ac:dyDescent="0.35">
      <c r="A1" s="39" t="s">
        <v>0</v>
      </c>
      <c r="B1" s="39" t="s">
        <v>1</v>
      </c>
      <c r="C1" s="39" t="s">
        <v>2</v>
      </c>
      <c r="D1" s="39" t="s">
        <v>3</v>
      </c>
      <c r="E1" s="40" t="s">
        <v>4</v>
      </c>
      <c r="F1" s="40" t="s">
        <v>53</v>
      </c>
      <c r="G1" s="43" t="s">
        <v>5</v>
      </c>
      <c r="H1" s="41" t="s">
        <v>6</v>
      </c>
      <c r="I1" s="42" t="s">
        <v>7</v>
      </c>
      <c r="J1" s="43" t="s">
        <v>8</v>
      </c>
      <c r="K1" s="43" t="s">
        <v>9</v>
      </c>
    </row>
    <row r="2" spans="1:12" s="170" customFormat="1" x14ac:dyDescent="0.35">
      <c r="A2" s="168"/>
      <c r="B2" s="169"/>
      <c r="C2" s="169"/>
      <c r="D2" s="169"/>
      <c r="E2" s="169"/>
      <c r="F2" s="169"/>
      <c r="G2" s="169"/>
      <c r="H2" s="169"/>
      <c r="I2" s="169"/>
      <c r="J2" s="169"/>
      <c r="K2" s="169"/>
    </row>
    <row r="3" spans="1:12" s="37" customFormat="1" ht="13.5" x14ac:dyDescent="0.3">
      <c r="A3" s="171"/>
      <c r="B3" s="172"/>
      <c r="C3" s="173" t="s">
        <v>29</v>
      </c>
      <c r="D3" s="174"/>
      <c r="E3" s="175"/>
      <c r="F3" s="176"/>
      <c r="G3" s="176"/>
      <c r="H3" s="176"/>
      <c r="I3" s="176"/>
      <c r="J3" s="176"/>
      <c r="K3" s="176"/>
      <c r="L3" s="177"/>
    </row>
    <row r="4" spans="1:12" x14ac:dyDescent="0.35">
      <c r="A4" s="45" t="s">
        <v>576</v>
      </c>
      <c r="B4" s="45" t="s">
        <v>577</v>
      </c>
      <c r="C4" s="178" t="s">
        <v>43</v>
      </c>
      <c r="D4" s="45"/>
      <c r="E4" s="45" t="s">
        <v>11</v>
      </c>
      <c r="F4" s="45"/>
      <c r="G4" s="67">
        <v>3189.28</v>
      </c>
      <c r="H4" s="67">
        <v>2850.06</v>
      </c>
      <c r="I4" s="68">
        <v>42528</v>
      </c>
      <c r="J4" s="54" t="s">
        <v>14</v>
      </c>
      <c r="K4" s="45">
        <v>4</v>
      </c>
    </row>
    <row r="5" spans="1:12" s="181" customFormat="1" x14ac:dyDescent="0.35">
      <c r="A5" s="71" t="s">
        <v>578</v>
      </c>
      <c r="B5" s="71" t="s">
        <v>579</v>
      </c>
      <c r="C5" s="182" t="s">
        <v>43</v>
      </c>
      <c r="D5" s="71"/>
      <c r="E5" s="71" t="s">
        <v>11</v>
      </c>
      <c r="F5" s="71"/>
      <c r="G5" s="183">
        <v>997</v>
      </c>
      <c r="H5" s="183">
        <v>913.78</v>
      </c>
      <c r="I5" s="184">
        <v>42537</v>
      </c>
      <c r="J5" s="210" t="s">
        <v>14</v>
      </c>
      <c r="K5" s="71">
        <v>4</v>
      </c>
    </row>
    <row r="6" spans="1:12" s="181" customFormat="1" x14ac:dyDescent="0.35">
      <c r="A6" s="71" t="s">
        <v>580</v>
      </c>
      <c r="B6" s="71" t="s">
        <v>581</v>
      </c>
      <c r="C6" s="182" t="s">
        <v>43</v>
      </c>
      <c r="D6" s="71"/>
      <c r="E6" s="71" t="s">
        <v>247</v>
      </c>
      <c r="F6" s="71"/>
      <c r="G6" s="183">
        <v>14932.4</v>
      </c>
      <c r="H6" s="183">
        <v>500</v>
      </c>
      <c r="I6" s="184">
        <v>42510</v>
      </c>
      <c r="J6" s="210" t="s">
        <v>14</v>
      </c>
      <c r="K6" s="71">
        <v>4</v>
      </c>
    </row>
    <row r="7" spans="1:12" s="5" customFormat="1" ht="13.5" x14ac:dyDescent="0.3">
      <c r="A7" s="94"/>
      <c r="B7" s="95"/>
      <c r="C7" s="95"/>
      <c r="D7" s="95"/>
      <c r="E7" s="50" t="s">
        <v>48</v>
      </c>
      <c r="F7" s="51">
        <v>3</v>
      </c>
      <c r="G7" s="52">
        <f>SUM(G4:G6)</f>
        <v>19118.68</v>
      </c>
      <c r="H7" s="52">
        <f>SUM(H4:H6)</f>
        <v>4263.84</v>
      </c>
      <c r="I7" s="96"/>
      <c r="J7" s="95"/>
      <c r="K7" s="95"/>
    </row>
    <row r="8" spans="1:12" s="33" customFormat="1" x14ac:dyDescent="0.35">
      <c r="A8" s="97"/>
      <c r="B8" s="98"/>
      <c r="C8" s="98"/>
      <c r="D8" s="98"/>
      <c r="E8" s="98"/>
      <c r="F8" s="98"/>
      <c r="G8" s="98"/>
      <c r="H8" s="98"/>
      <c r="I8" s="98"/>
      <c r="J8" s="98"/>
      <c r="K8" s="98"/>
    </row>
    <row r="9" spans="1:12" s="37" customFormat="1" ht="13.5" x14ac:dyDescent="0.3">
      <c r="A9" s="171"/>
      <c r="B9" s="172"/>
      <c r="C9" s="173" t="s">
        <v>398</v>
      </c>
      <c r="D9" s="174"/>
      <c r="E9" s="175"/>
      <c r="F9" s="176"/>
      <c r="G9" s="176"/>
      <c r="H9" s="176"/>
      <c r="I9" s="176"/>
      <c r="J9" s="176"/>
      <c r="K9" s="176"/>
      <c r="L9" s="177"/>
    </row>
    <row r="10" spans="1:12" s="181" customFormat="1" x14ac:dyDescent="0.35">
      <c r="A10" s="71" t="s">
        <v>582</v>
      </c>
      <c r="B10" s="71" t="s">
        <v>583</v>
      </c>
      <c r="C10" s="182" t="s">
        <v>401</v>
      </c>
      <c r="D10" s="71"/>
      <c r="E10" s="71" t="s">
        <v>584</v>
      </c>
      <c r="F10" s="71"/>
      <c r="G10" s="183">
        <v>4067.94</v>
      </c>
      <c r="H10" s="183">
        <v>2750</v>
      </c>
      <c r="I10" s="184">
        <v>42508</v>
      </c>
      <c r="J10" s="210" t="s">
        <v>14</v>
      </c>
      <c r="K10" s="71">
        <v>4</v>
      </c>
    </row>
    <row r="11" spans="1:12" s="5" customFormat="1" ht="13.5" x14ac:dyDescent="0.3">
      <c r="A11" s="94"/>
      <c r="B11" s="95"/>
      <c r="C11" s="95"/>
      <c r="D11" s="95"/>
      <c r="E11" s="50" t="s">
        <v>48</v>
      </c>
      <c r="F11" s="51">
        <v>1</v>
      </c>
      <c r="G11" s="52">
        <f>SUM(G10)</f>
        <v>4067.94</v>
      </c>
      <c r="H11" s="52">
        <f>SUM(H10)</f>
        <v>2750</v>
      </c>
      <c r="I11" s="96"/>
      <c r="J11" s="95"/>
      <c r="K11" s="95"/>
    </row>
    <row r="12" spans="1:12" s="33" customFormat="1" x14ac:dyDescent="0.35">
      <c r="A12" s="97"/>
      <c r="B12" s="98"/>
      <c r="C12" s="98"/>
      <c r="D12" s="98"/>
      <c r="E12" s="98"/>
      <c r="F12" s="98"/>
      <c r="G12" s="98"/>
      <c r="H12" s="98"/>
      <c r="I12" s="98"/>
      <c r="J12" s="98"/>
      <c r="K12" s="98"/>
    </row>
    <row r="13" spans="1:12" s="37" customFormat="1" ht="13.5" x14ac:dyDescent="0.3">
      <c r="A13" s="171"/>
      <c r="B13" s="172"/>
      <c r="C13" s="173" t="s">
        <v>585</v>
      </c>
      <c r="D13" s="174"/>
      <c r="E13" s="175"/>
      <c r="F13" s="176"/>
      <c r="G13" s="176"/>
      <c r="H13" s="176"/>
      <c r="I13" s="176"/>
      <c r="J13" s="176"/>
      <c r="K13" s="176"/>
      <c r="L13" s="177"/>
    </row>
    <row r="14" spans="1:12" s="181" customFormat="1" x14ac:dyDescent="0.35">
      <c r="A14" s="71" t="s">
        <v>586</v>
      </c>
      <c r="B14" s="71" t="s">
        <v>587</v>
      </c>
      <c r="C14" s="182" t="s">
        <v>91</v>
      </c>
      <c r="D14" s="182" t="s">
        <v>588</v>
      </c>
      <c r="E14" s="71" t="s">
        <v>11</v>
      </c>
      <c r="F14" s="71"/>
      <c r="G14" s="183">
        <v>1298.47</v>
      </c>
      <c r="H14" s="183">
        <v>1212.6199999999999</v>
      </c>
      <c r="I14" s="184">
        <v>42495</v>
      </c>
      <c r="J14" s="210" t="s">
        <v>14</v>
      </c>
      <c r="K14" s="71">
        <v>4</v>
      </c>
    </row>
    <row r="15" spans="1:12" s="5" customFormat="1" ht="13.5" x14ac:dyDescent="0.3">
      <c r="A15" s="94"/>
      <c r="B15" s="95"/>
      <c r="C15" s="95"/>
      <c r="D15" s="95"/>
      <c r="E15" s="50" t="s">
        <v>48</v>
      </c>
      <c r="F15" s="51">
        <v>1</v>
      </c>
      <c r="G15" s="52">
        <f>SUM(G12:G14)</f>
        <v>1298.47</v>
      </c>
      <c r="H15" s="52">
        <f>SUM(H12:H14)</f>
        <v>1212.6199999999999</v>
      </c>
      <c r="I15" s="96"/>
      <c r="J15" s="95"/>
      <c r="K15" s="95"/>
    </row>
    <row r="16" spans="1:12" s="33" customFormat="1" x14ac:dyDescent="0.35">
      <c r="A16" s="97"/>
      <c r="B16" s="98"/>
      <c r="C16" s="98"/>
      <c r="D16" s="98"/>
      <c r="E16" s="98"/>
      <c r="F16" s="98"/>
      <c r="G16" s="98"/>
      <c r="H16" s="98"/>
      <c r="I16" s="98"/>
      <c r="J16" s="98"/>
      <c r="K16" s="98"/>
    </row>
    <row r="17" spans="1:12" s="37" customFormat="1" ht="13.5" x14ac:dyDescent="0.3">
      <c r="A17" s="171"/>
      <c r="B17" s="172"/>
      <c r="C17" s="173" t="s">
        <v>97</v>
      </c>
      <c r="D17" s="174"/>
      <c r="E17" s="175"/>
      <c r="F17" s="176"/>
      <c r="G17" s="176"/>
      <c r="H17" s="176"/>
      <c r="I17" s="176"/>
      <c r="J17" s="176"/>
      <c r="K17" s="176"/>
      <c r="L17" s="177"/>
    </row>
    <row r="18" spans="1:12" s="181" customFormat="1" x14ac:dyDescent="0.35">
      <c r="A18" s="71" t="s">
        <v>589</v>
      </c>
      <c r="B18" s="71" t="s">
        <v>590</v>
      </c>
      <c r="C18" s="182" t="s">
        <v>39</v>
      </c>
      <c r="D18" s="182" t="s">
        <v>23</v>
      </c>
      <c r="E18" s="71" t="s">
        <v>24</v>
      </c>
      <c r="F18" s="71"/>
      <c r="G18" s="183">
        <v>1280</v>
      </c>
      <c r="H18" s="183">
        <v>1185</v>
      </c>
      <c r="I18" s="184">
        <v>42494</v>
      </c>
      <c r="J18" s="210" t="s">
        <v>14</v>
      </c>
      <c r="K18" s="71">
        <v>4</v>
      </c>
    </row>
    <row r="19" spans="1:12" s="181" customFormat="1" x14ac:dyDescent="0.35">
      <c r="A19" s="71" t="s">
        <v>591</v>
      </c>
      <c r="B19" s="71" t="s">
        <v>592</v>
      </c>
      <c r="C19" s="182" t="s">
        <v>39</v>
      </c>
      <c r="D19" s="182" t="s">
        <v>23</v>
      </c>
      <c r="E19" s="211" t="s">
        <v>289</v>
      </c>
      <c r="F19" s="71"/>
      <c r="G19" s="183">
        <v>1377.62</v>
      </c>
      <c r="H19" s="183">
        <v>500</v>
      </c>
      <c r="I19" s="184">
        <v>42528</v>
      </c>
      <c r="J19" s="210" t="s">
        <v>14</v>
      </c>
      <c r="K19" s="71">
        <v>4</v>
      </c>
    </row>
    <row r="20" spans="1:12" s="5" customFormat="1" ht="13.5" x14ac:dyDescent="0.3">
      <c r="A20" s="94"/>
      <c r="B20" s="95"/>
      <c r="C20" s="95"/>
      <c r="D20" s="95"/>
      <c r="E20" s="50" t="s">
        <v>48</v>
      </c>
      <c r="F20" s="51">
        <v>2</v>
      </c>
      <c r="G20" s="52">
        <f>SUM(G17:G19)</f>
        <v>2657.62</v>
      </c>
      <c r="H20" s="52">
        <f>SUM(H17:H19)</f>
        <v>1685</v>
      </c>
      <c r="I20" s="96"/>
      <c r="J20" s="95"/>
      <c r="K20" s="95"/>
    </row>
    <row r="21" spans="1:12" s="33" customFormat="1" x14ac:dyDescent="0.35">
      <c r="A21" s="97"/>
      <c r="B21" s="98"/>
      <c r="C21" s="98"/>
      <c r="D21" s="98"/>
      <c r="E21" s="98"/>
      <c r="F21" s="98"/>
      <c r="G21" s="98"/>
      <c r="H21" s="98"/>
      <c r="I21" s="98"/>
      <c r="J21" s="98"/>
      <c r="K21" s="98"/>
    </row>
    <row r="22" spans="1:12" s="37" customFormat="1" ht="13.5" x14ac:dyDescent="0.3">
      <c r="A22" s="171"/>
      <c r="B22" s="172"/>
      <c r="C22" s="173" t="s">
        <v>30</v>
      </c>
      <c r="D22" s="174"/>
      <c r="E22" s="175"/>
      <c r="F22" s="176"/>
      <c r="G22" s="176"/>
      <c r="H22" s="176"/>
      <c r="I22" s="176"/>
      <c r="J22" s="176"/>
      <c r="K22" s="176"/>
      <c r="L22" s="177"/>
    </row>
    <row r="23" spans="1:12" s="181" customFormat="1" x14ac:dyDescent="0.35">
      <c r="A23" s="71" t="s">
        <v>593</v>
      </c>
      <c r="B23" s="71" t="s">
        <v>594</v>
      </c>
      <c r="C23" s="182" t="s">
        <v>18</v>
      </c>
      <c r="D23" s="71"/>
      <c r="E23" s="71" t="s">
        <v>11</v>
      </c>
      <c r="F23" s="71"/>
      <c r="G23" s="183">
        <v>30000</v>
      </c>
      <c r="H23" s="183">
        <v>8000</v>
      </c>
      <c r="I23" s="184">
        <v>42535</v>
      </c>
      <c r="J23" s="210" t="s">
        <v>14</v>
      </c>
      <c r="K23" s="71">
        <v>4</v>
      </c>
    </row>
    <row r="24" spans="1:12" s="181" customFormat="1" x14ac:dyDescent="0.35">
      <c r="A24" s="71" t="s">
        <v>595</v>
      </c>
      <c r="B24" s="71" t="s">
        <v>596</v>
      </c>
      <c r="C24" s="182" t="s">
        <v>18</v>
      </c>
      <c r="D24" s="71"/>
      <c r="E24" s="71" t="s">
        <v>11</v>
      </c>
      <c r="F24" s="71"/>
      <c r="G24" s="183">
        <v>340000</v>
      </c>
      <c r="H24" s="183">
        <v>7000</v>
      </c>
      <c r="I24" s="184">
        <v>42528</v>
      </c>
      <c r="J24" s="210" t="s">
        <v>14</v>
      </c>
      <c r="K24" s="71">
        <v>4</v>
      </c>
    </row>
    <row r="25" spans="1:12" s="181" customFormat="1" x14ac:dyDescent="0.35">
      <c r="A25" s="71" t="s">
        <v>597</v>
      </c>
      <c r="B25" s="71" t="s">
        <v>598</v>
      </c>
      <c r="C25" s="182" t="s">
        <v>18</v>
      </c>
      <c r="D25" s="71"/>
      <c r="E25" s="71" t="s">
        <v>11</v>
      </c>
      <c r="F25" s="182"/>
      <c r="G25" s="183">
        <v>5263.45</v>
      </c>
      <c r="H25" s="183">
        <v>5263.45</v>
      </c>
      <c r="I25" s="184">
        <v>42482</v>
      </c>
      <c r="J25" s="185" t="s">
        <v>14</v>
      </c>
      <c r="K25" s="71">
        <v>4</v>
      </c>
    </row>
    <row r="26" spans="1:12" s="181" customFormat="1" x14ac:dyDescent="0.35">
      <c r="A26" s="71" t="s">
        <v>599</v>
      </c>
      <c r="B26" s="71" t="s">
        <v>442</v>
      </c>
      <c r="C26" s="182" t="s">
        <v>18</v>
      </c>
      <c r="D26" s="71"/>
      <c r="E26" s="71" t="s">
        <v>11</v>
      </c>
      <c r="F26" s="182"/>
      <c r="G26" s="183">
        <v>4682.82</v>
      </c>
      <c r="H26" s="183">
        <v>4682.82</v>
      </c>
      <c r="I26" s="184">
        <v>42482</v>
      </c>
      <c r="J26" s="185" t="s">
        <v>14</v>
      </c>
      <c r="K26" s="71">
        <v>4</v>
      </c>
    </row>
    <row r="27" spans="1:12" s="181" customFormat="1" x14ac:dyDescent="0.35">
      <c r="A27" s="71" t="s">
        <v>600</v>
      </c>
      <c r="B27" s="71" t="s">
        <v>601</v>
      </c>
      <c r="C27" s="182" t="s">
        <v>18</v>
      </c>
      <c r="D27" s="71"/>
      <c r="E27" s="71" t="s">
        <v>11</v>
      </c>
      <c r="F27" s="182"/>
      <c r="G27" s="183">
        <v>4189.75</v>
      </c>
      <c r="H27" s="183">
        <v>4189.75</v>
      </c>
      <c r="I27" s="184">
        <v>42482</v>
      </c>
      <c r="J27" s="185" t="s">
        <v>14</v>
      </c>
      <c r="K27" s="71">
        <v>4</v>
      </c>
    </row>
    <row r="28" spans="1:12" s="181" customFormat="1" x14ac:dyDescent="0.35">
      <c r="A28" s="71" t="s">
        <v>602</v>
      </c>
      <c r="B28" s="71" t="s">
        <v>603</v>
      </c>
      <c r="C28" s="182" t="s">
        <v>18</v>
      </c>
      <c r="D28" s="71"/>
      <c r="E28" s="71" t="s">
        <v>11</v>
      </c>
      <c r="F28" s="71"/>
      <c r="G28" s="183">
        <v>3961.35</v>
      </c>
      <c r="H28" s="183">
        <v>3172.65</v>
      </c>
      <c r="I28" s="184">
        <v>42551</v>
      </c>
      <c r="J28" s="210" t="s">
        <v>14</v>
      </c>
      <c r="K28" s="71">
        <v>4</v>
      </c>
    </row>
    <row r="29" spans="1:12" s="181" customFormat="1" x14ac:dyDescent="0.35">
      <c r="A29" s="71" t="s">
        <v>604</v>
      </c>
      <c r="B29" s="71" t="s">
        <v>605</v>
      </c>
      <c r="C29" s="182" t="s">
        <v>18</v>
      </c>
      <c r="D29" s="71"/>
      <c r="E29" s="71" t="s">
        <v>11</v>
      </c>
      <c r="F29" s="71"/>
      <c r="G29" s="183">
        <v>3114.83</v>
      </c>
      <c r="H29" s="183">
        <v>2726.42</v>
      </c>
      <c r="I29" s="184">
        <v>42482</v>
      </c>
      <c r="J29" s="185" t="s">
        <v>14</v>
      </c>
      <c r="K29" s="71">
        <v>4</v>
      </c>
    </row>
    <row r="30" spans="1:12" s="181" customFormat="1" x14ac:dyDescent="0.35">
      <c r="A30" s="71" t="s">
        <v>606</v>
      </c>
      <c r="B30" s="71" t="s">
        <v>607</v>
      </c>
      <c r="C30" s="182" t="s">
        <v>18</v>
      </c>
      <c r="D30" s="71"/>
      <c r="E30" s="71" t="s">
        <v>11</v>
      </c>
      <c r="F30" s="71"/>
      <c r="G30" s="183">
        <v>1207.96</v>
      </c>
      <c r="H30" s="183">
        <v>2000</v>
      </c>
      <c r="I30" s="184">
        <v>42510</v>
      </c>
      <c r="J30" s="210" t="s">
        <v>14</v>
      </c>
      <c r="K30" s="71">
        <v>4</v>
      </c>
    </row>
    <row r="31" spans="1:12" s="181" customFormat="1" x14ac:dyDescent="0.35">
      <c r="A31" s="71" t="s">
        <v>608</v>
      </c>
      <c r="B31" s="71" t="s">
        <v>609</v>
      </c>
      <c r="C31" s="182" t="s">
        <v>18</v>
      </c>
      <c r="D31" s="71"/>
      <c r="E31" s="71" t="s">
        <v>11</v>
      </c>
      <c r="F31" s="71"/>
      <c r="G31" s="183">
        <v>2127</v>
      </c>
      <c r="H31" s="183">
        <v>1887.94</v>
      </c>
      <c r="I31" s="184">
        <v>42551</v>
      </c>
      <c r="J31" s="210" t="s">
        <v>14</v>
      </c>
      <c r="K31" s="71">
        <v>4</v>
      </c>
    </row>
    <row r="32" spans="1:12" s="181" customFormat="1" x14ac:dyDescent="0.35">
      <c r="A32" s="71" t="s">
        <v>610</v>
      </c>
      <c r="B32" s="71" t="s">
        <v>611</v>
      </c>
      <c r="C32" s="212" t="s">
        <v>18</v>
      </c>
      <c r="D32" s="71"/>
      <c r="E32" s="71" t="s">
        <v>11</v>
      </c>
      <c r="F32" s="182"/>
      <c r="G32" s="183">
        <v>2141.85</v>
      </c>
      <c r="H32" s="183">
        <v>1735.3</v>
      </c>
      <c r="I32" s="184">
        <v>42465</v>
      </c>
      <c r="J32" s="185" t="s">
        <v>14</v>
      </c>
      <c r="K32" s="71">
        <v>4</v>
      </c>
    </row>
    <row r="33" spans="1:12" s="181" customFormat="1" x14ac:dyDescent="0.35">
      <c r="A33" s="71" t="s">
        <v>612</v>
      </c>
      <c r="B33" s="213" t="s">
        <v>613</v>
      </c>
      <c r="C33" s="214" t="s">
        <v>18</v>
      </c>
      <c r="D33" s="215"/>
      <c r="E33" s="71" t="s">
        <v>11</v>
      </c>
      <c r="F33" s="71"/>
      <c r="G33" s="183">
        <v>1358.48</v>
      </c>
      <c r="H33" s="183">
        <v>1141.4000000000001</v>
      </c>
      <c r="I33" s="184">
        <v>42528</v>
      </c>
      <c r="J33" s="210" t="s">
        <v>14</v>
      </c>
      <c r="K33" s="71">
        <v>4</v>
      </c>
    </row>
    <row r="34" spans="1:12" s="181" customFormat="1" x14ac:dyDescent="0.35">
      <c r="A34" s="71" t="s">
        <v>614</v>
      </c>
      <c r="B34" s="71" t="s">
        <v>615</v>
      </c>
      <c r="C34" s="216" t="s">
        <v>18</v>
      </c>
      <c r="D34" s="71"/>
      <c r="E34" s="71" t="s">
        <v>11</v>
      </c>
      <c r="F34" s="71"/>
      <c r="G34" s="183">
        <v>1308</v>
      </c>
      <c r="H34" s="183">
        <v>1036.8599999999999</v>
      </c>
      <c r="I34" s="184">
        <v>42551</v>
      </c>
      <c r="J34" s="210" t="s">
        <v>14</v>
      </c>
      <c r="K34" s="71">
        <v>4</v>
      </c>
    </row>
    <row r="35" spans="1:12" s="181" customFormat="1" x14ac:dyDescent="0.35">
      <c r="A35" s="71" t="s">
        <v>616</v>
      </c>
      <c r="B35" s="71" t="s">
        <v>617</v>
      </c>
      <c r="C35" s="182" t="s">
        <v>18</v>
      </c>
      <c r="D35" s="71"/>
      <c r="E35" s="71" t="s">
        <v>11</v>
      </c>
      <c r="F35" s="182"/>
      <c r="G35" s="183">
        <v>847.36</v>
      </c>
      <c r="H35" s="183">
        <v>847.36</v>
      </c>
      <c r="I35" s="184">
        <v>42482</v>
      </c>
      <c r="J35" s="185" t="s">
        <v>14</v>
      </c>
      <c r="K35" s="71">
        <v>4</v>
      </c>
    </row>
    <row r="36" spans="1:12" s="181" customFormat="1" x14ac:dyDescent="0.35">
      <c r="A36" s="71" t="s">
        <v>618</v>
      </c>
      <c r="B36" s="71" t="s">
        <v>619</v>
      </c>
      <c r="C36" s="182" t="s">
        <v>18</v>
      </c>
      <c r="D36" s="71"/>
      <c r="E36" s="71" t="s">
        <v>11</v>
      </c>
      <c r="F36" s="71"/>
      <c r="G36" s="183">
        <v>3538.02</v>
      </c>
      <c r="H36" s="183">
        <v>795.49</v>
      </c>
      <c r="I36" s="184">
        <v>42499</v>
      </c>
      <c r="J36" s="210" t="s">
        <v>14</v>
      </c>
      <c r="K36" s="71">
        <v>4</v>
      </c>
    </row>
    <row r="37" spans="1:12" s="181" customFormat="1" x14ac:dyDescent="0.35">
      <c r="A37" s="71" t="s">
        <v>620</v>
      </c>
      <c r="B37" s="71" t="s">
        <v>621</v>
      </c>
      <c r="C37" s="182" t="s">
        <v>18</v>
      </c>
      <c r="D37" s="71"/>
      <c r="E37" s="71" t="s">
        <v>11</v>
      </c>
      <c r="F37" s="182"/>
      <c r="G37" s="183">
        <v>1286.17</v>
      </c>
      <c r="H37" s="183">
        <v>750</v>
      </c>
      <c r="I37" s="184">
        <v>42487</v>
      </c>
      <c r="J37" s="185" t="s">
        <v>14</v>
      </c>
      <c r="K37" s="71">
        <v>4</v>
      </c>
    </row>
    <row r="38" spans="1:12" s="181" customFormat="1" x14ac:dyDescent="0.35">
      <c r="A38" s="71" t="s">
        <v>622</v>
      </c>
      <c r="B38" s="71" t="s">
        <v>623</v>
      </c>
      <c r="C38" s="182" t="s">
        <v>18</v>
      </c>
      <c r="D38" s="71"/>
      <c r="E38" s="71" t="s">
        <v>11</v>
      </c>
      <c r="F38" s="182"/>
      <c r="G38" s="183">
        <v>1200</v>
      </c>
      <c r="H38" s="183">
        <v>600</v>
      </c>
      <c r="I38" s="184">
        <v>42487</v>
      </c>
      <c r="J38" s="185" t="s">
        <v>14</v>
      </c>
      <c r="K38" s="71">
        <v>4</v>
      </c>
    </row>
    <row r="39" spans="1:12" s="181" customFormat="1" x14ac:dyDescent="0.35">
      <c r="A39" s="71" t="s">
        <v>624</v>
      </c>
      <c r="B39" s="71" t="s">
        <v>625</v>
      </c>
      <c r="C39" s="182" t="s">
        <v>18</v>
      </c>
      <c r="D39" s="71"/>
      <c r="E39" s="71" t="s">
        <v>11</v>
      </c>
      <c r="F39" s="182"/>
      <c r="G39" s="183">
        <v>584.66</v>
      </c>
      <c r="H39" s="183">
        <v>584.66</v>
      </c>
      <c r="I39" s="184">
        <v>42482</v>
      </c>
      <c r="J39" s="185" t="s">
        <v>14</v>
      </c>
      <c r="K39" s="71">
        <v>4</v>
      </c>
    </row>
    <row r="40" spans="1:12" s="5" customFormat="1" ht="13.5" x14ac:dyDescent="0.3">
      <c r="A40" s="94"/>
      <c r="B40" s="95"/>
      <c r="C40" s="95"/>
      <c r="D40" s="95"/>
      <c r="E40" s="50" t="s">
        <v>48</v>
      </c>
      <c r="F40" s="51">
        <v>17</v>
      </c>
      <c r="G40" s="52">
        <f>SUM(G23:G39)</f>
        <v>406811.69999999995</v>
      </c>
      <c r="H40" s="52">
        <f>SUM(H23:H39)</f>
        <v>46414.100000000013</v>
      </c>
      <c r="I40" s="96"/>
      <c r="J40" s="95"/>
      <c r="K40" s="95"/>
    </row>
    <row r="41" spans="1:12" s="33" customFormat="1" x14ac:dyDescent="0.35">
      <c r="A41" s="97"/>
      <c r="B41" s="98"/>
      <c r="C41" s="98"/>
      <c r="D41" s="98"/>
      <c r="E41" s="98"/>
      <c r="F41" s="98"/>
      <c r="G41" s="98"/>
      <c r="H41" s="98"/>
      <c r="I41" s="98"/>
      <c r="J41" s="98"/>
      <c r="K41" s="98"/>
    </row>
    <row r="42" spans="1:12" s="37" customFormat="1" ht="15" customHeight="1" x14ac:dyDescent="0.3">
      <c r="A42" s="171"/>
      <c r="B42" s="172"/>
      <c r="C42" s="173" t="s">
        <v>31</v>
      </c>
      <c r="D42" s="174"/>
      <c r="E42" s="175"/>
      <c r="F42" s="176"/>
      <c r="G42" s="176"/>
      <c r="H42" s="176"/>
      <c r="I42" s="176"/>
      <c r="J42" s="176"/>
      <c r="K42" s="176"/>
      <c r="L42" s="177"/>
    </row>
    <row r="43" spans="1:12" s="181" customFormat="1" x14ac:dyDescent="0.35">
      <c r="A43" s="71"/>
      <c r="B43" s="71"/>
      <c r="C43" s="182"/>
      <c r="D43" s="71"/>
      <c r="E43" s="71"/>
      <c r="F43" s="182"/>
      <c r="G43" s="183"/>
      <c r="H43" s="183"/>
      <c r="I43" s="184"/>
      <c r="J43" s="185"/>
      <c r="K43" s="71"/>
    </row>
    <row r="44" spans="1:12" s="181" customFormat="1" x14ac:dyDescent="0.35">
      <c r="A44" s="71" t="s">
        <v>626</v>
      </c>
      <c r="B44" s="71" t="s">
        <v>627</v>
      </c>
      <c r="C44" s="182" t="s">
        <v>13</v>
      </c>
      <c r="D44" s="182" t="s">
        <v>28</v>
      </c>
      <c r="E44" s="211" t="s">
        <v>628</v>
      </c>
      <c r="F44" s="71"/>
      <c r="G44" s="183">
        <v>20</v>
      </c>
      <c r="H44" s="183">
        <v>12.5</v>
      </c>
      <c r="I44" s="184">
        <v>42528</v>
      </c>
      <c r="J44" s="210" t="s">
        <v>14</v>
      </c>
      <c r="K44" s="71">
        <v>4</v>
      </c>
    </row>
    <row r="45" spans="1:12" s="181" customFormat="1" x14ac:dyDescent="0.35">
      <c r="A45" s="71" t="s">
        <v>629</v>
      </c>
      <c r="B45" s="71" t="s">
        <v>630</v>
      </c>
      <c r="C45" s="182" t="s">
        <v>13</v>
      </c>
      <c r="D45" s="182" t="s">
        <v>28</v>
      </c>
      <c r="E45" s="211" t="s">
        <v>631</v>
      </c>
      <c r="F45" s="71"/>
      <c r="G45" s="183">
        <v>125</v>
      </c>
      <c r="H45" s="183">
        <v>125</v>
      </c>
      <c r="I45" s="184">
        <v>42551</v>
      </c>
      <c r="J45" s="210"/>
      <c r="K45" s="71">
        <v>4</v>
      </c>
    </row>
    <row r="46" spans="1:12" s="181" customFormat="1" x14ac:dyDescent="0.35">
      <c r="A46" s="71" t="s">
        <v>632</v>
      </c>
      <c r="B46" s="71" t="s">
        <v>633</v>
      </c>
      <c r="C46" s="182" t="s">
        <v>13</v>
      </c>
      <c r="D46" s="182" t="s">
        <v>28</v>
      </c>
      <c r="E46" s="211" t="s">
        <v>289</v>
      </c>
      <c r="F46" s="71"/>
      <c r="G46" s="183">
        <v>2178.4</v>
      </c>
      <c r="H46" s="183">
        <v>786.65</v>
      </c>
      <c r="I46" s="184">
        <v>42551</v>
      </c>
      <c r="J46" s="210" t="s">
        <v>14</v>
      </c>
      <c r="K46" s="71">
        <v>4</v>
      </c>
    </row>
    <row r="47" spans="1:12" s="181" customFormat="1" x14ac:dyDescent="0.35">
      <c r="A47" s="71" t="s">
        <v>634</v>
      </c>
      <c r="B47" s="71" t="s">
        <v>635</v>
      </c>
      <c r="C47" s="182" t="s">
        <v>13</v>
      </c>
      <c r="D47" s="182" t="s">
        <v>449</v>
      </c>
      <c r="E47" s="71" t="s">
        <v>22</v>
      </c>
      <c r="F47" s="182"/>
      <c r="G47" s="183">
        <v>330.49</v>
      </c>
      <c r="H47" s="183">
        <v>330.49</v>
      </c>
      <c r="I47" s="184">
        <v>42482</v>
      </c>
      <c r="J47" s="185" t="s">
        <v>14</v>
      </c>
      <c r="K47" s="71">
        <v>4</v>
      </c>
    </row>
    <row r="48" spans="1:12" s="181" customFormat="1" x14ac:dyDescent="0.35">
      <c r="A48" s="71" t="s">
        <v>636</v>
      </c>
      <c r="B48" s="71" t="s">
        <v>637</v>
      </c>
      <c r="C48" s="182" t="s">
        <v>13</v>
      </c>
      <c r="D48" s="182" t="s">
        <v>449</v>
      </c>
      <c r="E48" s="71" t="s">
        <v>11</v>
      </c>
      <c r="F48" s="182"/>
      <c r="G48" s="183">
        <v>16226.75</v>
      </c>
      <c r="H48" s="183">
        <v>16226.75</v>
      </c>
      <c r="I48" s="184">
        <v>42465</v>
      </c>
      <c r="J48" s="185" t="s">
        <v>14</v>
      </c>
      <c r="K48" s="71">
        <v>4</v>
      </c>
    </row>
    <row r="49" spans="1:11" s="181" customFormat="1" x14ac:dyDescent="0.35">
      <c r="A49" s="71" t="s">
        <v>638</v>
      </c>
      <c r="B49" s="71" t="s">
        <v>639</v>
      </c>
      <c r="C49" s="182" t="s">
        <v>13</v>
      </c>
      <c r="D49" s="182" t="s">
        <v>28</v>
      </c>
      <c r="E49" s="71" t="s">
        <v>11</v>
      </c>
      <c r="F49" s="71"/>
      <c r="G49" s="183">
        <v>100000</v>
      </c>
      <c r="H49" s="183">
        <v>9000</v>
      </c>
      <c r="I49" s="184">
        <v>42528</v>
      </c>
      <c r="J49" s="210" t="s">
        <v>14</v>
      </c>
      <c r="K49" s="71">
        <v>4</v>
      </c>
    </row>
    <row r="50" spans="1:11" s="181" customFormat="1" x14ac:dyDescent="0.35">
      <c r="A50" s="71" t="s">
        <v>640</v>
      </c>
      <c r="B50" s="71" t="s">
        <v>641</v>
      </c>
      <c r="C50" s="182" t="s">
        <v>13</v>
      </c>
      <c r="D50" s="182" t="s">
        <v>449</v>
      </c>
      <c r="E50" s="71" t="s">
        <v>11</v>
      </c>
      <c r="F50" s="182"/>
      <c r="G50" s="183">
        <v>4863.07</v>
      </c>
      <c r="H50" s="183">
        <v>4360.2</v>
      </c>
      <c r="I50" s="184">
        <v>42482</v>
      </c>
      <c r="J50" s="185" t="s">
        <v>14</v>
      </c>
      <c r="K50" s="71">
        <v>4</v>
      </c>
    </row>
    <row r="51" spans="1:11" s="181" customFormat="1" x14ac:dyDescent="0.35">
      <c r="A51" s="71" t="s">
        <v>642</v>
      </c>
      <c r="B51" s="71" t="s">
        <v>643</v>
      </c>
      <c r="C51" s="182" t="s">
        <v>13</v>
      </c>
      <c r="D51" s="182" t="s">
        <v>28</v>
      </c>
      <c r="E51" s="71" t="s">
        <v>11</v>
      </c>
      <c r="F51" s="71"/>
      <c r="G51" s="183">
        <v>3862.58</v>
      </c>
      <c r="H51" s="183">
        <v>2610.0300000000002</v>
      </c>
      <c r="I51" s="184">
        <v>42551</v>
      </c>
      <c r="J51" s="210" t="s">
        <v>14</v>
      </c>
      <c r="K51" s="71">
        <v>4</v>
      </c>
    </row>
    <row r="52" spans="1:11" s="181" customFormat="1" x14ac:dyDescent="0.35">
      <c r="A52" s="71" t="s">
        <v>644</v>
      </c>
      <c r="B52" s="71" t="s">
        <v>645</v>
      </c>
      <c r="C52" s="182" t="s">
        <v>13</v>
      </c>
      <c r="D52" s="182" t="s">
        <v>449</v>
      </c>
      <c r="E52" s="71" t="s">
        <v>11</v>
      </c>
      <c r="F52" s="182"/>
      <c r="G52" s="183">
        <v>3115.34</v>
      </c>
      <c r="H52" s="183">
        <v>2306.41</v>
      </c>
      <c r="I52" s="184">
        <v>42480</v>
      </c>
      <c r="J52" s="185" t="s">
        <v>14</v>
      </c>
      <c r="K52" s="71">
        <v>4</v>
      </c>
    </row>
    <row r="53" spans="1:11" s="181" customFormat="1" x14ac:dyDescent="0.35">
      <c r="A53" s="71" t="s">
        <v>646</v>
      </c>
      <c r="B53" s="71" t="s">
        <v>647</v>
      </c>
      <c r="C53" s="182" t="s">
        <v>13</v>
      </c>
      <c r="D53" s="182" t="s">
        <v>449</v>
      </c>
      <c r="E53" s="71" t="s">
        <v>11</v>
      </c>
      <c r="F53" s="182"/>
      <c r="G53" s="183">
        <v>1677.87</v>
      </c>
      <c r="H53" s="183">
        <v>1281.72</v>
      </c>
      <c r="I53" s="184">
        <v>42482</v>
      </c>
      <c r="J53" s="185" t="s">
        <v>14</v>
      </c>
      <c r="K53" s="71">
        <v>4</v>
      </c>
    </row>
    <row r="54" spans="1:11" s="181" customFormat="1" x14ac:dyDescent="0.35">
      <c r="A54" s="71" t="s">
        <v>648</v>
      </c>
      <c r="B54" s="71" t="s">
        <v>649</v>
      </c>
      <c r="C54" s="182" t="s">
        <v>13</v>
      </c>
      <c r="D54" s="182" t="s">
        <v>28</v>
      </c>
      <c r="E54" s="71" t="s">
        <v>11</v>
      </c>
      <c r="F54" s="71"/>
      <c r="G54" s="183">
        <v>900</v>
      </c>
      <c r="H54" s="183">
        <v>500</v>
      </c>
      <c r="I54" s="184">
        <v>42499</v>
      </c>
      <c r="J54" s="210" t="s">
        <v>14</v>
      </c>
      <c r="K54" s="71">
        <v>4</v>
      </c>
    </row>
    <row r="55" spans="1:11" s="181" customFormat="1" x14ac:dyDescent="0.35">
      <c r="A55" s="71" t="s">
        <v>650</v>
      </c>
      <c r="B55" s="71" t="s">
        <v>651</v>
      </c>
      <c r="C55" s="182" t="s">
        <v>13</v>
      </c>
      <c r="D55" s="182" t="s">
        <v>28</v>
      </c>
      <c r="E55" s="71" t="s">
        <v>11</v>
      </c>
      <c r="F55" s="71"/>
      <c r="G55" s="183">
        <v>1000</v>
      </c>
      <c r="H55" s="183">
        <v>445</v>
      </c>
      <c r="I55" s="184">
        <v>42510</v>
      </c>
      <c r="J55" s="210" t="s">
        <v>14</v>
      </c>
      <c r="K55" s="71">
        <v>4</v>
      </c>
    </row>
    <row r="56" spans="1:11" s="5" customFormat="1" ht="13.5" x14ac:dyDescent="0.3">
      <c r="A56" s="92"/>
      <c r="B56" s="92"/>
      <c r="C56" s="92"/>
      <c r="D56" s="92"/>
      <c r="E56" s="56" t="s">
        <v>49</v>
      </c>
      <c r="F56" s="56">
        <v>12</v>
      </c>
      <c r="G56" s="57">
        <f>SUM(G44:G55)</f>
        <v>134299.5</v>
      </c>
      <c r="H56" s="57">
        <f>SUM(H44:H55)</f>
        <v>37984.75</v>
      </c>
      <c r="I56" s="58"/>
      <c r="J56" s="59"/>
      <c r="K56" s="92"/>
    </row>
    <row r="57" spans="1:11" s="5" customFormat="1" ht="13.5" x14ac:dyDescent="0.3">
      <c r="A57" s="92"/>
      <c r="B57" s="92"/>
      <c r="C57" s="92"/>
      <c r="D57" s="92"/>
      <c r="E57" s="56"/>
      <c r="F57" s="56"/>
      <c r="G57" s="57"/>
      <c r="H57" s="57"/>
      <c r="I57" s="58"/>
      <c r="J57" s="59"/>
      <c r="K57" s="92"/>
    </row>
    <row r="58" spans="1:11" s="181" customFormat="1" x14ac:dyDescent="0.35">
      <c r="A58" s="71" t="s">
        <v>652</v>
      </c>
      <c r="B58" s="71" t="s">
        <v>653</v>
      </c>
      <c r="C58" s="182" t="s">
        <v>13</v>
      </c>
      <c r="D58" s="182" t="s">
        <v>20</v>
      </c>
      <c r="E58" s="71" t="s">
        <v>21</v>
      </c>
      <c r="F58" s="71"/>
      <c r="G58" s="183">
        <v>557.72</v>
      </c>
      <c r="H58" s="183">
        <v>500</v>
      </c>
      <c r="I58" s="184">
        <v>42535</v>
      </c>
      <c r="J58" s="210" t="s">
        <v>14</v>
      </c>
      <c r="K58" s="71">
        <v>4</v>
      </c>
    </row>
    <row r="59" spans="1:11" s="181" customFormat="1" x14ac:dyDescent="0.35">
      <c r="A59" s="71" t="s">
        <v>654</v>
      </c>
      <c r="B59" s="71" t="s">
        <v>655</v>
      </c>
      <c r="C59" s="182" t="s">
        <v>13</v>
      </c>
      <c r="D59" s="182" t="s">
        <v>20</v>
      </c>
      <c r="E59" s="71" t="s">
        <v>21</v>
      </c>
      <c r="F59" s="71"/>
      <c r="G59" s="183">
        <v>1098.8</v>
      </c>
      <c r="H59" s="183">
        <v>500</v>
      </c>
      <c r="I59" s="184">
        <v>42537</v>
      </c>
      <c r="J59" s="210" t="s">
        <v>14</v>
      </c>
      <c r="K59" s="71">
        <v>4</v>
      </c>
    </row>
    <row r="60" spans="1:11" s="181" customFormat="1" x14ac:dyDescent="0.35">
      <c r="A60" s="71" t="s">
        <v>656</v>
      </c>
      <c r="B60" s="71" t="s">
        <v>657</v>
      </c>
      <c r="C60" s="182" t="s">
        <v>13</v>
      </c>
      <c r="D60" s="182" t="s">
        <v>20</v>
      </c>
      <c r="E60" s="71" t="s">
        <v>21</v>
      </c>
      <c r="F60" s="71"/>
      <c r="G60" s="183">
        <v>487.89</v>
      </c>
      <c r="H60" s="183">
        <v>487.89</v>
      </c>
      <c r="I60" s="184">
        <v>42537</v>
      </c>
      <c r="J60" s="210" t="s">
        <v>14</v>
      </c>
      <c r="K60" s="71">
        <v>4</v>
      </c>
    </row>
    <row r="61" spans="1:11" s="181" customFormat="1" x14ac:dyDescent="0.35">
      <c r="A61" s="71" t="s">
        <v>658</v>
      </c>
      <c r="B61" s="71" t="s">
        <v>659</v>
      </c>
      <c r="C61" s="182" t="s">
        <v>13</v>
      </c>
      <c r="D61" s="182" t="s">
        <v>20</v>
      </c>
      <c r="E61" s="71" t="s">
        <v>21</v>
      </c>
      <c r="F61" s="71"/>
      <c r="G61" s="183">
        <v>469</v>
      </c>
      <c r="H61" s="183">
        <v>469</v>
      </c>
      <c r="I61" s="184">
        <v>42551</v>
      </c>
      <c r="J61" s="210" t="s">
        <v>14</v>
      </c>
      <c r="K61" s="71">
        <v>4</v>
      </c>
    </row>
    <row r="62" spans="1:11" s="181" customFormat="1" x14ac:dyDescent="0.35">
      <c r="A62" s="71" t="s">
        <v>660</v>
      </c>
      <c r="B62" s="71" t="s">
        <v>661</v>
      </c>
      <c r="C62" s="182" t="s">
        <v>13</v>
      </c>
      <c r="D62" s="182" t="s">
        <v>20</v>
      </c>
      <c r="E62" s="71" t="s">
        <v>21</v>
      </c>
      <c r="F62" s="182"/>
      <c r="G62" s="183">
        <v>1443.85</v>
      </c>
      <c r="H62" s="183">
        <v>439.85</v>
      </c>
      <c r="I62" s="184">
        <v>42487</v>
      </c>
      <c r="J62" s="185" t="s">
        <v>14</v>
      </c>
      <c r="K62" s="71">
        <v>4</v>
      </c>
    </row>
    <row r="63" spans="1:11" s="181" customFormat="1" x14ac:dyDescent="0.35">
      <c r="A63" s="71" t="s">
        <v>662</v>
      </c>
      <c r="B63" s="71" t="s">
        <v>663</v>
      </c>
      <c r="C63" s="182" t="s">
        <v>13</v>
      </c>
      <c r="D63" s="182" t="s">
        <v>20</v>
      </c>
      <c r="E63" s="71" t="s">
        <v>21</v>
      </c>
      <c r="F63" s="71"/>
      <c r="G63" s="183">
        <v>466.58</v>
      </c>
      <c r="H63" s="183">
        <v>339.98</v>
      </c>
      <c r="I63" s="184">
        <v>42528</v>
      </c>
      <c r="J63" s="210" t="s">
        <v>14</v>
      </c>
      <c r="K63" s="71">
        <v>4</v>
      </c>
    </row>
    <row r="64" spans="1:11" s="181" customFormat="1" x14ac:dyDescent="0.35">
      <c r="A64" s="71" t="s">
        <v>664</v>
      </c>
      <c r="B64" s="71" t="s">
        <v>665</v>
      </c>
      <c r="C64" s="182" t="s">
        <v>13</v>
      </c>
      <c r="D64" s="182" t="s">
        <v>20</v>
      </c>
      <c r="E64" s="71" t="s">
        <v>21</v>
      </c>
      <c r="F64" s="182"/>
      <c r="G64" s="183">
        <v>330.55</v>
      </c>
      <c r="H64" s="183">
        <v>330.55</v>
      </c>
      <c r="I64" s="184">
        <v>42465</v>
      </c>
      <c r="J64" s="185" t="s">
        <v>14</v>
      </c>
      <c r="K64" s="71">
        <v>4</v>
      </c>
    </row>
    <row r="65" spans="1:11" s="181" customFormat="1" x14ac:dyDescent="0.35">
      <c r="A65" s="71" t="s">
        <v>666</v>
      </c>
      <c r="B65" s="71" t="s">
        <v>667</v>
      </c>
      <c r="C65" s="182" t="s">
        <v>13</v>
      </c>
      <c r="D65" s="182" t="s">
        <v>20</v>
      </c>
      <c r="E65" s="71" t="s">
        <v>21</v>
      </c>
      <c r="F65" s="182"/>
      <c r="G65" s="183">
        <v>2000</v>
      </c>
      <c r="H65" s="183">
        <v>259.95</v>
      </c>
      <c r="I65" s="184">
        <v>42487</v>
      </c>
      <c r="J65" s="185" t="s">
        <v>14</v>
      </c>
      <c r="K65" s="71">
        <v>4</v>
      </c>
    </row>
    <row r="66" spans="1:11" s="181" customFormat="1" x14ac:dyDescent="0.35">
      <c r="A66" s="71" t="s">
        <v>668</v>
      </c>
      <c r="B66" s="71" t="s">
        <v>669</v>
      </c>
      <c r="C66" s="182" t="s">
        <v>13</v>
      </c>
      <c r="D66" s="182" t="s">
        <v>20</v>
      </c>
      <c r="E66" s="71" t="s">
        <v>21</v>
      </c>
      <c r="F66" s="71"/>
      <c r="G66" s="183">
        <v>251.35</v>
      </c>
      <c r="H66" s="183">
        <v>251.35</v>
      </c>
      <c r="I66" s="184">
        <v>42499</v>
      </c>
      <c r="J66" s="210" t="s">
        <v>14</v>
      </c>
      <c r="K66" s="71">
        <v>4</v>
      </c>
    </row>
    <row r="67" spans="1:11" s="181" customFormat="1" x14ac:dyDescent="0.35">
      <c r="A67" s="182" t="s">
        <v>670</v>
      </c>
      <c r="B67" s="71" t="s">
        <v>671</v>
      </c>
      <c r="C67" s="182" t="s">
        <v>13</v>
      </c>
      <c r="D67" s="182" t="s">
        <v>20</v>
      </c>
      <c r="E67" s="71" t="s">
        <v>21</v>
      </c>
      <c r="F67" s="182"/>
      <c r="G67" s="183">
        <v>675</v>
      </c>
      <c r="H67" s="183">
        <v>250</v>
      </c>
      <c r="I67" s="184">
        <v>42485</v>
      </c>
      <c r="J67" s="185" t="s">
        <v>14</v>
      </c>
      <c r="K67" s="71">
        <v>4</v>
      </c>
    </row>
    <row r="68" spans="1:11" s="181" customFormat="1" x14ac:dyDescent="0.35">
      <c r="A68" s="71" t="s">
        <v>672</v>
      </c>
      <c r="B68" s="71" t="s">
        <v>673</v>
      </c>
      <c r="C68" s="182" t="s">
        <v>13</v>
      </c>
      <c r="D68" s="182" t="s">
        <v>20</v>
      </c>
      <c r="E68" s="71" t="s">
        <v>21</v>
      </c>
      <c r="F68" s="71"/>
      <c r="G68" s="183">
        <v>213.99</v>
      </c>
      <c r="H68" s="183">
        <v>213.99</v>
      </c>
      <c r="I68" s="184">
        <v>42535</v>
      </c>
      <c r="J68" s="210" t="s">
        <v>14</v>
      </c>
      <c r="K68" s="71">
        <v>4</v>
      </c>
    </row>
    <row r="69" spans="1:11" s="181" customFormat="1" x14ac:dyDescent="0.35">
      <c r="A69" s="71" t="s">
        <v>674</v>
      </c>
      <c r="B69" s="71" t="s">
        <v>675</v>
      </c>
      <c r="C69" s="182" t="s">
        <v>13</v>
      </c>
      <c r="D69" s="182" t="s">
        <v>20</v>
      </c>
      <c r="E69" s="71" t="s">
        <v>21</v>
      </c>
      <c r="F69" s="71"/>
      <c r="G69" s="183">
        <v>198.21</v>
      </c>
      <c r="H69" s="183">
        <v>198.21</v>
      </c>
      <c r="I69" s="184">
        <v>42528</v>
      </c>
      <c r="J69" s="210" t="s">
        <v>14</v>
      </c>
      <c r="K69" s="71">
        <v>4</v>
      </c>
    </row>
    <row r="70" spans="1:11" s="181" customFormat="1" x14ac:dyDescent="0.35">
      <c r="A70" s="71" t="s">
        <v>676</v>
      </c>
      <c r="B70" s="71" t="s">
        <v>677</v>
      </c>
      <c r="C70" s="182" t="s">
        <v>13</v>
      </c>
      <c r="D70" s="182" t="s">
        <v>20</v>
      </c>
      <c r="E70" s="71" t="s">
        <v>21</v>
      </c>
      <c r="F70" s="71"/>
      <c r="G70" s="183">
        <v>620</v>
      </c>
      <c r="H70" s="183">
        <v>189.49</v>
      </c>
      <c r="I70" s="184">
        <v>42551</v>
      </c>
      <c r="J70" s="210" t="s">
        <v>14</v>
      </c>
      <c r="K70" s="71">
        <v>4</v>
      </c>
    </row>
    <row r="71" spans="1:11" s="181" customFormat="1" x14ac:dyDescent="0.35">
      <c r="A71" s="71" t="s">
        <v>678</v>
      </c>
      <c r="B71" s="71" t="s">
        <v>679</v>
      </c>
      <c r="C71" s="182" t="s">
        <v>13</v>
      </c>
      <c r="D71" s="182" t="s">
        <v>20</v>
      </c>
      <c r="E71" s="71" t="s">
        <v>21</v>
      </c>
      <c r="F71" s="71"/>
      <c r="G71" s="183">
        <v>165</v>
      </c>
      <c r="H71" s="183">
        <v>100</v>
      </c>
      <c r="I71" s="184">
        <v>42495</v>
      </c>
      <c r="J71" s="210" t="s">
        <v>14</v>
      </c>
      <c r="K71" s="71">
        <v>4</v>
      </c>
    </row>
    <row r="72" spans="1:11" s="181" customFormat="1" x14ac:dyDescent="0.35">
      <c r="A72" s="71" t="s">
        <v>680</v>
      </c>
      <c r="B72" s="71" t="s">
        <v>681</v>
      </c>
      <c r="C72" s="182" t="s">
        <v>13</v>
      </c>
      <c r="D72" s="182" t="s">
        <v>20</v>
      </c>
      <c r="E72" s="71" t="s">
        <v>682</v>
      </c>
      <c r="F72" s="71"/>
      <c r="G72" s="183">
        <v>230.92</v>
      </c>
      <c r="H72" s="183">
        <v>230.92</v>
      </c>
      <c r="I72" s="184">
        <v>42510</v>
      </c>
      <c r="J72" s="210" t="s">
        <v>14</v>
      </c>
      <c r="K72" s="71">
        <v>4</v>
      </c>
    </row>
    <row r="73" spans="1:11" s="181" customFormat="1" x14ac:dyDescent="0.35">
      <c r="A73" s="71" t="s">
        <v>683</v>
      </c>
      <c r="B73" s="71" t="s">
        <v>684</v>
      </c>
      <c r="C73" s="182" t="s">
        <v>13</v>
      </c>
      <c r="D73" s="182" t="s">
        <v>20</v>
      </c>
      <c r="E73" s="71" t="s">
        <v>11</v>
      </c>
      <c r="F73" s="182"/>
      <c r="G73" s="183">
        <v>10799.74</v>
      </c>
      <c r="H73" s="183">
        <v>9501.24</v>
      </c>
      <c r="I73" s="184">
        <v>42482</v>
      </c>
      <c r="J73" s="185" t="s">
        <v>14</v>
      </c>
      <c r="K73" s="71">
        <v>4</v>
      </c>
    </row>
    <row r="74" spans="1:11" s="181" customFormat="1" x14ac:dyDescent="0.35">
      <c r="A74" s="71" t="s">
        <v>685</v>
      </c>
      <c r="B74" s="71" t="s">
        <v>686</v>
      </c>
      <c r="C74" s="182" t="s">
        <v>13</v>
      </c>
      <c r="D74" s="182" t="s">
        <v>20</v>
      </c>
      <c r="E74" s="71" t="s">
        <v>11</v>
      </c>
      <c r="F74" s="71"/>
      <c r="G74" s="183">
        <v>3624.22</v>
      </c>
      <c r="H74" s="183">
        <v>3892.22</v>
      </c>
      <c r="I74" s="184">
        <v>42551</v>
      </c>
      <c r="J74" s="210" t="s">
        <v>12</v>
      </c>
      <c r="K74" s="71">
        <v>4</v>
      </c>
    </row>
    <row r="75" spans="1:11" s="181" customFormat="1" x14ac:dyDescent="0.35">
      <c r="A75" s="71" t="s">
        <v>687</v>
      </c>
      <c r="B75" s="71" t="s">
        <v>688</v>
      </c>
      <c r="C75" s="182" t="s">
        <v>13</v>
      </c>
      <c r="D75" s="182" t="s">
        <v>20</v>
      </c>
      <c r="E75" s="71" t="s">
        <v>11</v>
      </c>
      <c r="F75" s="182"/>
      <c r="G75" s="183">
        <v>2761.94</v>
      </c>
      <c r="H75" s="183">
        <v>1296.18</v>
      </c>
      <c r="I75" s="184">
        <v>42482</v>
      </c>
      <c r="J75" s="185" t="s">
        <v>14</v>
      </c>
      <c r="K75" s="71">
        <v>4</v>
      </c>
    </row>
    <row r="76" spans="1:11" s="181" customFormat="1" x14ac:dyDescent="0.35">
      <c r="A76" s="71" t="s">
        <v>689</v>
      </c>
      <c r="B76" s="71" t="s">
        <v>690</v>
      </c>
      <c r="C76" s="182" t="s">
        <v>13</v>
      </c>
      <c r="D76" s="182" t="s">
        <v>20</v>
      </c>
      <c r="E76" s="71" t="s">
        <v>11</v>
      </c>
      <c r="F76" s="71"/>
      <c r="G76" s="183">
        <v>1053.55</v>
      </c>
      <c r="H76" s="183">
        <v>1103.55</v>
      </c>
      <c r="I76" s="184">
        <v>42510</v>
      </c>
      <c r="J76" s="210" t="s">
        <v>14</v>
      </c>
      <c r="K76" s="71">
        <v>4</v>
      </c>
    </row>
    <row r="77" spans="1:11" s="181" customFormat="1" x14ac:dyDescent="0.35">
      <c r="A77" s="71" t="s">
        <v>691</v>
      </c>
      <c r="B77" s="71" t="s">
        <v>692</v>
      </c>
      <c r="C77" s="182" t="s">
        <v>13</v>
      </c>
      <c r="D77" s="182" t="s">
        <v>20</v>
      </c>
      <c r="E77" s="71" t="s">
        <v>11</v>
      </c>
      <c r="F77" s="71"/>
      <c r="G77" s="183">
        <v>1782.34</v>
      </c>
      <c r="H77" s="183">
        <v>1097.3</v>
      </c>
      <c r="I77" s="184">
        <v>42528</v>
      </c>
      <c r="J77" s="210" t="s">
        <v>14</v>
      </c>
      <c r="K77" s="71">
        <v>4</v>
      </c>
    </row>
    <row r="78" spans="1:11" s="181" customFormat="1" x14ac:dyDescent="0.35">
      <c r="A78" s="71" t="s">
        <v>693</v>
      </c>
      <c r="B78" s="71" t="s">
        <v>694</v>
      </c>
      <c r="C78" s="182" t="s">
        <v>13</v>
      </c>
      <c r="D78" s="182" t="s">
        <v>20</v>
      </c>
      <c r="E78" s="71" t="s">
        <v>11</v>
      </c>
      <c r="F78" s="71"/>
      <c r="G78" s="183">
        <v>1694.56</v>
      </c>
      <c r="H78" s="183">
        <v>999.48</v>
      </c>
      <c r="I78" s="184">
        <v>42528</v>
      </c>
      <c r="J78" s="210" t="s">
        <v>14</v>
      </c>
      <c r="K78" s="71">
        <v>4</v>
      </c>
    </row>
    <row r="79" spans="1:11" s="181" customFormat="1" x14ac:dyDescent="0.35">
      <c r="A79" s="71" t="s">
        <v>695</v>
      </c>
      <c r="B79" s="71" t="s">
        <v>696</v>
      </c>
      <c r="C79" s="182" t="s">
        <v>13</v>
      </c>
      <c r="D79" s="182" t="s">
        <v>20</v>
      </c>
      <c r="E79" s="71" t="s">
        <v>11</v>
      </c>
      <c r="F79" s="71"/>
      <c r="G79" s="183">
        <v>7464.24</v>
      </c>
      <c r="H79" s="183">
        <v>500</v>
      </c>
      <c r="I79" s="184">
        <v>42510</v>
      </c>
      <c r="J79" s="210" t="s">
        <v>14</v>
      </c>
      <c r="K79" s="71">
        <v>4</v>
      </c>
    </row>
    <row r="80" spans="1:11" s="181" customFormat="1" x14ac:dyDescent="0.35">
      <c r="A80" s="71" t="s">
        <v>697</v>
      </c>
      <c r="B80" s="71" t="s">
        <v>692</v>
      </c>
      <c r="C80" s="182" t="s">
        <v>13</v>
      </c>
      <c r="D80" s="182" t="s">
        <v>20</v>
      </c>
      <c r="E80" s="71" t="s">
        <v>11</v>
      </c>
      <c r="F80" s="71"/>
      <c r="G80" s="183">
        <v>623.77</v>
      </c>
      <c r="H80" s="183">
        <v>272.89</v>
      </c>
      <c r="I80" s="184">
        <v>42528</v>
      </c>
      <c r="J80" s="210" t="s">
        <v>14</v>
      </c>
      <c r="K80" s="71">
        <v>4</v>
      </c>
    </row>
    <row r="81" spans="1:12" s="181" customFormat="1" x14ac:dyDescent="0.35">
      <c r="A81" s="71" t="s">
        <v>698</v>
      </c>
      <c r="B81" s="71" t="s">
        <v>699</v>
      </c>
      <c r="C81" s="182" t="s">
        <v>13</v>
      </c>
      <c r="D81" s="182" t="s">
        <v>20</v>
      </c>
      <c r="E81" s="71" t="s">
        <v>11</v>
      </c>
      <c r="F81" s="71"/>
      <c r="G81" s="183">
        <v>235</v>
      </c>
      <c r="H81" s="183">
        <v>235</v>
      </c>
      <c r="I81" s="184">
        <v>42528</v>
      </c>
      <c r="J81" s="210" t="s">
        <v>14</v>
      </c>
      <c r="K81" s="71">
        <v>4</v>
      </c>
    </row>
    <row r="82" spans="1:12" s="5" customFormat="1" ht="13.5" x14ac:dyDescent="0.3">
      <c r="A82" s="92"/>
      <c r="B82" s="92"/>
      <c r="C82" s="92"/>
      <c r="D82" s="92"/>
      <c r="E82" s="56" t="s">
        <v>49</v>
      </c>
      <c r="F82" s="56">
        <v>24</v>
      </c>
      <c r="G82" s="217">
        <f>SUM(G58:G81)</f>
        <v>39248.219999999994</v>
      </c>
      <c r="H82" s="217">
        <f>SUM(H58:H81)</f>
        <v>23659.039999999997</v>
      </c>
      <c r="I82" s="58"/>
      <c r="J82" s="59"/>
      <c r="K82" s="92"/>
    </row>
    <row r="83" spans="1:12" s="5" customFormat="1" ht="13.5" x14ac:dyDescent="0.3">
      <c r="A83" s="94"/>
      <c r="B83" s="95"/>
      <c r="C83" s="95"/>
      <c r="D83" s="95"/>
      <c r="E83" s="50" t="s">
        <v>48</v>
      </c>
      <c r="F83" s="51">
        <f>SUM(F56:F82)</f>
        <v>36</v>
      </c>
      <c r="G83" s="52">
        <f>SUM(G82,G56)</f>
        <v>173547.72</v>
      </c>
      <c r="H83" s="52">
        <f>SUM(H82,H56)</f>
        <v>61643.789999999994</v>
      </c>
      <c r="I83" s="96"/>
      <c r="J83" s="95"/>
      <c r="K83" s="95"/>
    </row>
    <row r="84" spans="1:12" s="33" customFormat="1" x14ac:dyDescent="0.35">
      <c r="A84" s="97"/>
      <c r="B84" s="98"/>
      <c r="C84" s="98"/>
      <c r="D84" s="98"/>
      <c r="E84" s="98"/>
      <c r="F84" s="98"/>
      <c r="G84" s="98"/>
      <c r="H84" s="98"/>
      <c r="I84" s="98"/>
      <c r="J84" s="98"/>
      <c r="K84" s="98"/>
    </row>
    <row r="85" spans="1:12" s="37" customFormat="1" ht="13.5" x14ac:dyDescent="0.3">
      <c r="A85" s="171"/>
      <c r="B85" s="172"/>
      <c r="C85" s="173" t="s">
        <v>31</v>
      </c>
      <c r="D85" s="174"/>
      <c r="E85" s="175"/>
      <c r="F85" s="176"/>
      <c r="G85" s="176"/>
      <c r="H85" s="176"/>
      <c r="I85" s="176"/>
      <c r="J85" s="176"/>
      <c r="K85" s="176"/>
      <c r="L85" s="177"/>
    </row>
    <row r="86" spans="1:12" s="181" customFormat="1" x14ac:dyDescent="0.35">
      <c r="A86" s="71" t="s">
        <v>700</v>
      </c>
      <c r="B86" s="71" t="s">
        <v>701</v>
      </c>
      <c r="C86" s="182" t="s">
        <v>10</v>
      </c>
      <c r="D86" s="182" t="s">
        <v>17</v>
      </c>
      <c r="E86" s="71" t="s">
        <v>16</v>
      </c>
      <c r="F86" s="182"/>
      <c r="G86" s="183">
        <v>1969.83</v>
      </c>
      <c r="H86" s="183">
        <v>1969.83</v>
      </c>
      <c r="I86" s="184">
        <v>42487</v>
      </c>
      <c r="J86" s="185" t="s">
        <v>12</v>
      </c>
      <c r="K86" s="71">
        <v>4</v>
      </c>
    </row>
    <row r="87" spans="1:12" s="181" customFormat="1" x14ac:dyDescent="0.35">
      <c r="A87" s="71" t="s">
        <v>702</v>
      </c>
      <c r="B87" s="71" t="s">
        <v>703</v>
      </c>
      <c r="C87" s="182" t="s">
        <v>10</v>
      </c>
      <c r="D87" s="182" t="s">
        <v>17</v>
      </c>
      <c r="E87" s="71" t="s">
        <v>16</v>
      </c>
      <c r="F87" s="182"/>
      <c r="G87" s="183">
        <v>1000</v>
      </c>
      <c r="H87" s="183">
        <v>100</v>
      </c>
      <c r="I87" s="184">
        <v>42487</v>
      </c>
      <c r="J87" s="185" t="s">
        <v>12</v>
      </c>
      <c r="K87" s="71">
        <v>4</v>
      </c>
    </row>
    <row r="88" spans="1:12" s="181" customFormat="1" x14ac:dyDescent="0.35">
      <c r="A88" s="71" t="s">
        <v>704</v>
      </c>
      <c r="B88" s="71" t="s">
        <v>705</v>
      </c>
      <c r="C88" s="182" t="s">
        <v>10</v>
      </c>
      <c r="D88" s="182" t="s">
        <v>17</v>
      </c>
      <c r="E88" s="71" t="s">
        <v>27</v>
      </c>
      <c r="F88" s="71"/>
      <c r="G88" s="183">
        <v>3454</v>
      </c>
      <c r="H88" s="183">
        <v>2368.31</v>
      </c>
      <c r="I88" s="184">
        <v>42537</v>
      </c>
      <c r="J88" s="210" t="s">
        <v>12</v>
      </c>
      <c r="K88" s="71">
        <v>4</v>
      </c>
    </row>
    <row r="89" spans="1:12" s="181" customFormat="1" x14ac:dyDescent="0.35">
      <c r="A89" s="71" t="s">
        <v>706</v>
      </c>
      <c r="B89" s="71" t="s">
        <v>707</v>
      </c>
      <c r="C89" s="182" t="s">
        <v>10</v>
      </c>
      <c r="D89" s="182" t="s">
        <v>17</v>
      </c>
      <c r="E89" s="71" t="s">
        <v>27</v>
      </c>
      <c r="F89" s="71"/>
      <c r="G89" s="183">
        <v>351.87</v>
      </c>
      <c r="H89" s="183">
        <v>254.79</v>
      </c>
      <c r="I89" s="184">
        <v>42499</v>
      </c>
      <c r="J89" s="210" t="s">
        <v>12</v>
      </c>
      <c r="K89" s="71">
        <v>4</v>
      </c>
    </row>
    <row r="90" spans="1:12" s="181" customFormat="1" x14ac:dyDescent="0.35">
      <c r="A90" s="71" t="s">
        <v>708</v>
      </c>
      <c r="B90" s="71" t="s">
        <v>709</v>
      </c>
      <c r="C90" s="182" t="s">
        <v>10</v>
      </c>
      <c r="D90" s="182" t="s">
        <v>17</v>
      </c>
      <c r="E90" s="71" t="s">
        <v>27</v>
      </c>
      <c r="F90" s="182"/>
      <c r="G90" s="183">
        <v>389.72</v>
      </c>
      <c r="H90" s="183">
        <v>250</v>
      </c>
      <c r="I90" s="184">
        <v>42468</v>
      </c>
      <c r="J90" s="185" t="s">
        <v>12</v>
      </c>
      <c r="K90" s="71">
        <v>4</v>
      </c>
    </row>
    <row r="91" spans="1:12" s="181" customFormat="1" x14ac:dyDescent="0.35">
      <c r="A91" s="71" t="s">
        <v>710</v>
      </c>
      <c r="B91" s="71" t="s">
        <v>711</v>
      </c>
      <c r="C91" s="182" t="s">
        <v>10</v>
      </c>
      <c r="D91" s="182" t="s">
        <v>17</v>
      </c>
      <c r="E91" s="71" t="s">
        <v>19</v>
      </c>
      <c r="F91" s="182"/>
      <c r="G91" s="183">
        <v>1800</v>
      </c>
      <c r="H91" s="183">
        <v>1100</v>
      </c>
      <c r="I91" s="184">
        <v>42487</v>
      </c>
      <c r="J91" s="185" t="s">
        <v>12</v>
      </c>
      <c r="K91" s="71">
        <v>4</v>
      </c>
    </row>
    <row r="92" spans="1:12" s="181" customFormat="1" x14ac:dyDescent="0.35">
      <c r="A92" s="218" t="s">
        <v>712</v>
      </c>
      <c r="B92" s="71" t="s">
        <v>713</v>
      </c>
      <c r="C92" s="182" t="s">
        <v>10</v>
      </c>
      <c r="D92" s="182" t="s">
        <v>17</v>
      </c>
      <c r="E92" s="71" t="s">
        <v>51</v>
      </c>
      <c r="F92" s="71"/>
      <c r="G92" s="183">
        <v>42137.36</v>
      </c>
      <c r="H92" s="183">
        <v>42137.36</v>
      </c>
      <c r="I92" s="184">
        <v>42531</v>
      </c>
      <c r="J92" s="210" t="s">
        <v>12</v>
      </c>
      <c r="K92" s="71">
        <v>4</v>
      </c>
    </row>
    <row r="93" spans="1:12" s="181" customFormat="1" x14ac:dyDescent="0.35">
      <c r="A93" s="71" t="s">
        <v>714</v>
      </c>
      <c r="B93" s="71" t="s">
        <v>715</v>
      </c>
      <c r="C93" s="182" t="s">
        <v>10</v>
      </c>
      <c r="D93" s="182" t="s">
        <v>17</v>
      </c>
      <c r="E93" s="71" t="s">
        <v>51</v>
      </c>
      <c r="F93" s="71"/>
      <c r="G93" s="183">
        <v>4625</v>
      </c>
      <c r="H93" s="183">
        <v>4625</v>
      </c>
      <c r="I93" s="184">
        <v>42531</v>
      </c>
      <c r="J93" s="210" t="s">
        <v>12</v>
      </c>
      <c r="K93" s="71">
        <v>4</v>
      </c>
    </row>
    <row r="94" spans="1:12" s="181" customFormat="1" x14ac:dyDescent="0.35">
      <c r="A94" s="71" t="s">
        <v>716</v>
      </c>
      <c r="B94" s="71" t="s">
        <v>717</v>
      </c>
      <c r="C94" s="182" t="s">
        <v>718</v>
      </c>
      <c r="D94" s="71" t="s">
        <v>17</v>
      </c>
      <c r="E94" s="71" t="s">
        <v>51</v>
      </c>
      <c r="F94" s="71"/>
      <c r="G94" s="183">
        <v>2177.5</v>
      </c>
      <c r="H94" s="183">
        <v>2177.5</v>
      </c>
      <c r="I94" s="184">
        <v>42495</v>
      </c>
      <c r="J94" s="210" t="s">
        <v>12</v>
      </c>
      <c r="K94" s="71">
        <v>4</v>
      </c>
    </row>
    <row r="95" spans="1:12" s="181" customFormat="1" ht="12.75" customHeight="1" x14ac:dyDescent="0.35">
      <c r="A95" s="71" t="s">
        <v>719</v>
      </c>
      <c r="B95" s="71" t="s">
        <v>720</v>
      </c>
      <c r="C95" s="182" t="s">
        <v>10</v>
      </c>
      <c r="D95" s="182" t="s">
        <v>17</v>
      </c>
      <c r="E95" s="71" t="s">
        <v>51</v>
      </c>
      <c r="F95" s="182"/>
      <c r="G95" s="183">
        <v>1500</v>
      </c>
      <c r="H95" s="183">
        <v>1500</v>
      </c>
      <c r="I95" s="184">
        <v>42482</v>
      </c>
      <c r="J95" s="185" t="s">
        <v>12</v>
      </c>
      <c r="K95" s="71">
        <v>4</v>
      </c>
    </row>
    <row r="96" spans="1:12" s="181" customFormat="1" x14ac:dyDescent="0.35">
      <c r="A96" s="71" t="s">
        <v>721</v>
      </c>
      <c r="B96" s="71" t="s">
        <v>722</v>
      </c>
      <c r="C96" s="182" t="s">
        <v>10</v>
      </c>
      <c r="D96" s="182" t="s">
        <v>17</v>
      </c>
      <c r="E96" s="71" t="s">
        <v>51</v>
      </c>
      <c r="F96" s="71"/>
      <c r="G96" s="183">
        <v>1927.49</v>
      </c>
      <c r="H96" s="183">
        <v>1120.4000000000001</v>
      </c>
      <c r="I96" s="184">
        <v>42548</v>
      </c>
      <c r="J96" s="210" t="s">
        <v>12</v>
      </c>
      <c r="K96" s="71">
        <v>4</v>
      </c>
    </row>
    <row r="97" spans="1:11" s="181" customFormat="1" x14ac:dyDescent="0.35">
      <c r="A97" s="71" t="s">
        <v>723</v>
      </c>
      <c r="B97" s="71" t="s">
        <v>724</v>
      </c>
      <c r="C97" s="182" t="s">
        <v>10</v>
      </c>
      <c r="D97" s="182" t="s">
        <v>17</v>
      </c>
      <c r="E97" s="71" t="s">
        <v>51</v>
      </c>
      <c r="F97" s="71"/>
      <c r="G97" s="183">
        <v>375</v>
      </c>
      <c r="H97" s="183">
        <v>375</v>
      </c>
      <c r="I97" s="184">
        <v>42495</v>
      </c>
      <c r="J97" s="210" t="s">
        <v>12</v>
      </c>
      <c r="K97" s="71">
        <v>4</v>
      </c>
    </row>
    <row r="98" spans="1:11" s="181" customFormat="1" ht="20.25" customHeight="1" x14ac:dyDescent="0.35">
      <c r="A98" s="71" t="s">
        <v>725</v>
      </c>
      <c r="B98" s="71" t="s">
        <v>726</v>
      </c>
      <c r="C98" s="182" t="s">
        <v>10</v>
      </c>
      <c r="D98" s="182" t="s">
        <v>17</v>
      </c>
      <c r="E98" s="71" t="s">
        <v>11</v>
      </c>
      <c r="F98" s="71"/>
      <c r="G98" s="183">
        <v>150000</v>
      </c>
      <c r="H98" s="183">
        <v>4000</v>
      </c>
      <c r="I98" s="184">
        <v>42495</v>
      </c>
      <c r="J98" s="210" t="s">
        <v>12</v>
      </c>
      <c r="K98" s="71">
        <v>4</v>
      </c>
    </row>
    <row r="99" spans="1:11" s="181" customFormat="1" ht="15" customHeight="1" x14ac:dyDescent="0.35">
      <c r="A99" s="71" t="s">
        <v>727</v>
      </c>
      <c r="B99" s="71" t="s">
        <v>728</v>
      </c>
      <c r="C99" s="182" t="s">
        <v>10</v>
      </c>
      <c r="D99" s="182" t="s">
        <v>17</v>
      </c>
      <c r="E99" s="71" t="s">
        <v>11</v>
      </c>
      <c r="F99" s="71"/>
      <c r="G99" s="183">
        <v>1629.42</v>
      </c>
      <c r="H99" s="183">
        <v>955.61</v>
      </c>
      <c r="I99" s="184">
        <v>42528</v>
      </c>
      <c r="J99" s="210" t="s">
        <v>12</v>
      </c>
      <c r="K99" s="71">
        <v>4</v>
      </c>
    </row>
    <row r="100" spans="1:11" s="181" customFormat="1" ht="15.75" customHeight="1" x14ac:dyDescent="0.35">
      <c r="A100" s="71" t="s">
        <v>729</v>
      </c>
      <c r="B100" s="71" t="s">
        <v>730</v>
      </c>
      <c r="C100" s="182" t="s">
        <v>10</v>
      </c>
      <c r="D100" s="182" t="s">
        <v>17</v>
      </c>
      <c r="E100" s="71" t="s">
        <v>11</v>
      </c>
      <c r="F100" s="71"/>
      <c r="G100" s="183">
        <v>1500</v>
      </c>
      <c r="H100" s="183">
        <v>751.46</v>
      </c>
      <c r="I100" s="184">
        <v>42499</v>
      </c>
      <c r="J100" s="210" t="s">
        <v>14</v>
      </c>
      <c r="K100" s="71">
        <v>4</v>
      </c>
    </row>
    <row r="101" spans="1:11" s="181" customFormat="1" ht="16.5" customHeight="1" x14ac:dyDescent="0.35">
      <c r="A101" s="71" t="s">
        <v>731</v>
      </c>
      <c r="B101" s="71" t="s">
        <v>732</v>
      </c>
      <c r="C101" s="182" t="s">
        <v>10</v>
      </c>
      <c r="D101" s="182" t="s">
        <v>17</v>
      </c>
      <c r="E101" s="71" t="s">
        <v>50</v>
      </c>
      <c r="F101" s="182"/>
      <c r="G101" s="183">
        <v>905.5</v>
      </c>
      <c r="H101" s="183">
        <v>905.5</v>
      </c>
      <c r="I101" s="184">
        <v>42487</v>
      </c>
      <c r="J101" s="185" t="s">
        <v>12</v>
      </c>
      <c r="K101" s="71">
        <v>4</v>
      </c>
    </row>
    <row r="102" spans="1:11" s="5" customFormat="1" ht="15.75" customHeight="1" x14ac:dyDescent="0.3">
      <c r="A102" s="92"/>
      <c r="B102" s="92"/>
      <c r="C102" s="92"/>
      <c r="D102" s="92"/>
      <c r="E102" s="56" t="s">
        <v>49</v>
      </c>
      <c r="F102" s="56">
        <v>16</v>
      </c>
      <c r="G102" s="57">
        <f>SUM(G86:G101)</f>
        <v>215742.69</v>
      </c>
      <c r="H102" s="57">
        <f>SUM(H86:H101)</f>
        <v>64590.76</v>
      </c>
      <c r="I102" s="58"/>
      <c r="J102" s="59"/>
      <c r="K102" s="92"/>
    </row>
    <row r="103" spans="1:11" s="5" customFormat="1" ht="13.5" x14ac:dyDescent="0.3">
      <c r="A103" s="92"/>
      <c r="B103" s="92"/>
      <c r="C103" s="92"/>
      <c r="D103" s="92"/>
      <c r="E103" s="56"/>
      <c r="F103" s="56"/>
      <c r="G103" s="57"/>
      <c r="H103" s="57"/>
      <c r="I103" s="58"/>
      <c r="J103" s="59"/>
      <c r="K103" s="92"/>
    </row>
    <row r="104" spans="1:11" s="181" customFormat="1" x14ac:dyDescent="0.35">
      <c r="A104" s="71" t="s">
        <v>733</v>
      </c>
      <c r="B104" s="71" t="s">
        <v>734</v>
      </c>
      <c r="C104" s="182" t="s">
        <v>10</v>
      </c>
      <c r="D104" s="71" t="s">
        <v>735</v>
      </c>
      <c r="E104" s="71" t="s">
        <v>11</v>
      </c>
      <c r="F104" s="71"/>
      <c r="G104" s="183">
        <v>100000</v>
      </c>
      <c r="H104" s="183">
        <v>6500</v>
      </c>
      <c r="I104" s="184">
        <v>42537</v>
      </c>
      <c r="J104" s="210" t="s">
        <v>12</v>
      </c>
      <c r="K104" s="71">
        <v>4</v>
      </c>
    </row>
    <row r="105" spans="1:11" s="5" customFormat="1" ht="13.5" x14ac:dyDescent="0.3">
      <c r="A105" s="92"/>
      <c r="B105" s="92"/>
      <c r="C105" s="92"/>
      <c r="D105" s="92"/>
      <c r="E105" s="56" t="s">
        <v>49</v>
      </c>
      <c r="F105" s="56">
        <v>1</v>
      </c>
      <c r="G105" s="57">
        <f>SUM(G104)</f>
        <v>100000</v>
      </c>
      <c r="H105" s="57">
        <f>SUM(H104)</f>
        <v>6500</v>
      </c>
      <c r="I105" s="58"/>
      <c r="J105" s="59"/>
      <c r="K105" s="92"/>
    </row>
    <row r="106" spans="1:11" s="5" customFormat="1" ht="13.5" x14ac:dyDescent="0.3">
      <c r="A106" s="92"/>
      <c r="B106" s="92"/>
      <c r="C106" s="92"/>
      <c r="D106" s="92"/>
      <c r="E106" s="56"/>
      <c r="F106" s="56"/>
      <c r="G106" s="57"/>
      <c r="H106" s="57"/>
      <c r="I106" s="58"/>
      <c r="J106" s="59"/>
      <c r="K106" s="92"/>
    </row>
    <row r="107" spans="1:11" s="181" customFormat="1" x14ac:dyDescent="0.35">
      <c r="A107" s="71" t="s">
        <v>736</v>
      </c>
      <c r="B107" s="71" t="s">
        <v>737</v>
      </c>
      <c r="C107" s="182" t="s">
        <v>10</v>
      </c>
      <c r="D107" s="182" t="s">
        <v>15</v>
      </c>
      <c r="E107" s="71" t="s">
        <v>27</v>
      </c>
      <c r="F107" s="71"/>
      <c r="G107" s="183">
        <v>269</v>
      </c>
      <c r="H107" s="183">
        <v>234.05</v>
      </c>
      <c r="I107" s="184">
        <v>42542</v>
      </c>
      <c r="J107" s="210" t="s">
        <v>12</v>
      </c>
      <c r="K107" s="71">
        <v>4</v>
      </c>
    </row>
    <row r="108" spans="1:11" s="181" customFormat="1" x14ac:dyDescent="0.35">
      <c r="A108" s="71" t="s">
        <v>738</v>
      </c>
      <c r="B108" s="71" t="s">
        <v>739</v>
      </c>
      <c r="C108" s="182" t="s">
        <v>10</v>
      </c>
      <c r="D108" s="182" t="s">
        <v>15</v>
      </c>
      <c r="E108" s="71" t="s">
        <v>25</v>
      </c>
      <c r="F108" s="71"/>
      <c r="G108" s="183">
        <v>34071</v>
      </c>
      <c r="H108" s="183">
        <v>13500</v>
      </c>
      <c r="I108" s="184">
        <v>42531</v>
      </c>
      <c r="J108" s="210" t="s">
        <v>12</v>
      </c>
      <c r="K108" s="71">
        <v>4</v>
      </c>
    </row>
    <row r="109" spans="1:11" s="181" customFormat="1" x14ac:dyDescent="0.35">
      <c r="A109" s="71" t="s">
        <v>740</v>
      </c>
      <c r="B109" s="71" t="s">
        <v>741</v>
      </c>
      <c r="C109" s="182" t="s">
        <v>10</v>
      </c>
      <c r="D109" s="182" t="s">
        <v>15</v>
      </c>
      <c r="E109" s="71" t="s">
        <v>25</v>
      </c>
      <c r="F109" s="71"/>
      <c r="G109" s="183">
        <v>29841.03</v>
      </c>
      <c r="H109" s="183">
        <v>9750</v>
      </c>
      <c r="I109" s="184">
        <v>42548</v>
      </c>
      <c r="J109" s="210" t="s">
        <v>12</v>
      </c>
      <c r="K109" s="71">
        <v>4</v>
      </c>
    </row>
    <row r="110" spans="1:11" s="181" customFormat="1" x14ac:dyDescent="0.35">
      <c r="A110" s="71" t="s">
        <v>742</v>
      </c>
      <c r="B110" s="71" t="s">
        <v>743</v>
      </c>
      <c r="C110" s="182" t="s">
        <v>718</v>
      </c>
      <c r="D110" s="71" t="s">
        <v>15</v>
      </c>
      <c r="E110" s="71" t="s">
        <v>25</v>
      </c>
      <c r="F110" s="71"/>
      <c r="G110" s="183">
        <v>4146.59</v>
      </c>
      <c r="H110" s="183">
        <v>2951.08</v>
      </c>
      <c r="I110" s="184">
        <v>42537</v>
      </c>
      <c r="J110" s="210" t="s">
        <v>12</v>
      </c>
      <c r="K110" s="71">
        <v>4</v>
      </c>
    </row>
    <row r="111" spans="1:11" s="181" customFormat="1" x14ac:dyDescent="0.35">
      <c r="A111" s="71" t="s">
        <v>744</v>
      </c>
      <c r="B111" s="71" t="s">
        <v>180</v>
      </c>
      <c r="C111" s="182" t="s">
        <v>10</v>
      </c>
      <c r="D111" s="182" t="s">
        <v>745</v>
      </c>
      <c r="E111" s="71" t="s">
        <v>25</v>
      </c>
      <c r="F111" s="182"/>
      <c r="G111" s="183">
        <v>700</v>
      </c>
      <c r="H111" s="183">
        <v>700</v>
      </c>
      <c r="I111" s="184">
        <v>42487</v>
      </c>
      <c r="J111" s="185" t="s">
        <v>12</v>
      </c>
      <c r="K111" s="71">
        <v>4</v>
      </c>
    </row>
    <row r="112" spans="1:11" s="181" customFormat="1" x14ac:dyDescent="0.35">
      <c r="A112" s="72" t="s">
        <v>746</v>
      </c>
      <c r="B112" s="71" t="s">
        <v>747</v>
      </c>
      <c r="C112" s="182" t="s">
        <v>10</v>
      </c>
      <c r="D112" s="182" t="s">
        <v>15</v>
      </c>
      <c r="E112" s="71" t="s">
        <v>26</v>
      </c>
      <c r="F112" s="71"/>
      <c r="G112" s="183">
        <v>150000</v>
      </c>
      <c r="H112" s="183">
        <v>6260</v>
      </c>
      <c r="I112" s="184">
        <v>42515</v>
      </c>
      <c r="J112" s="210" t="s">
        <v>14</v>
      </c>
      <c r="K112" s="71">
        <v>4</v>
      </c>
    </row>
    <row r="113" spans="1:11" s="181" customFormat="1" x14ac:dyDescent="0.35">
      <c r="A113" s="71" t="s">
        <v>748</v>
      </c>
      <c r="B113" s="71" t="s">
        <v>749</v>
      </c>
      <c r="C113" s="182" t="s">
        <v>10</v>
      </c>
      <c r="D113" s="182" t="s">
        <v>15</v>
      </c>
      <c r="E113" s="71" t="s">
        <v>26</v>
      </c>
      <c r="F113" s="71"/>
      <c r="G113" s="183">
        <v>4075</v>
      </c>
      <c r="H113" s="183">
        <v>2995</v>
      </c>
      <c r="I113" s="184">
        <v>42531</v>
      </c>
      <c r="J113" s="210" t="s">
        <v>14</v>
      </c>
      <c r="K113" s="71">
        <v>4</v>
      </c>
    </row>
    <row r="114" spans="1:11" s="181" customFormat="1" ht="16.5" customHeight="1" x14ac:dyDescent="0.35">
      <c r="A114" s="71" t="s">
        <v>750</v>
      </c>
      <c r="B114" s="71" t="s">
        <v>749</v>
      </c>
      <c r="C114" s="182" t="s">
        <v>718</v>
      </c>
      <c r="D114" s="182" t="s">
        <v>15</v>
      </c>
      <c r="E114" s="71" t="s">
        <v>26</v>
      </c>
      <c r="F114" s="71"/>
      <c r="G114" s="183">
        <v>5590.46</v>
      </c>
      <c r="H114" s="183">
        <v>1860.75</v>
      </c>
      <c r="I114" s="184">
        <v>42531</v>
      </c>
      <c r="J114" s="210" t="s">
        <v>14</v>
      </c>
      <c r="K114" s="71">
        <v>4</v>
      </c>
    </row>
    <row r="115" spans="1:11" s="181" customFormat="1" x14ac:dyDescent="0.35">
      <c r="A115" s="71" t="s">
        <v>751</v>
      </c>
      <c r="B115" s="71" t="s">
        <v>752</v>
      </c>
      <c r="C115" s="182" t="s">
        <v>10</v>
      </c>
      <c r="D115" s="182" t="s">
        <v>745</v>
      </c>
      <c r="E115" s="71" t="s">
        <v>11</v>
      </c>
      <c r="F115" s="182"/>
      <c r="G115" s="183">
        <v>1618</v>
      </c>
      <c r="H115" s="183">
        <v>1618.5</v>
      </c>
      <c r="I115" s="184">
        <v>42478</v>
      </c>
      <c r="J115" s="185" t="s">
        <v>12</v>
      </c>
      <c r="K115" s="71">
        <v>4</v>
      </c>
    </row>
    <row r="116" spans="1:11" s="181" customFormat="1" x14ac:dyDescent="0.35">
      <c r="A116" s="71" t="s">
        <v>753</v>
      </c>
      <c r="B116" s="71" t="s">
        <v>754</v>
      </c>
      <c r="C116" s="182" t="s">
        <v>718</v>
      </c>
      <c r="D116" s="182" t="s">
        <v>15</v>
      </c>
      <c r="E116" s="71" t="s">
        <v>11</v>
      </c>
      <c r="F116" s="71"/>
      <c r="G116" s="183">
        <v>1456.47</v>
      </c>
      <c r="H116" s="183">
        <v>500</v>
      </c>
      <c r="I116" s="184">
        <v>42535</v>
      </c>
      <c r="J116" s="210" t="s">
        <v>12</v>
      </c>
      <c r="K116" s="71">
        <v>4</v>
      </c>
    </row>
    <row r="117" spans="1:11" s="5" customFormat="1" ht="13.5" x14ac:dyDescent="0.3">
      <c r="A117" s="92"/>
      <c r="B117" s="92"/>
      <c r="C117" s="92"/>
      <c r="D117" s="92"/>
      <c r="E117" s="56" t="s">
        <v>49</v>
      </c>
      <c r="F117" s="56">
        <v>10</v>
      </c>
      <c r="G117" s="57">
        <f>SUM(G107:G116)</f>
        <v>231767.55</v>
      </c>
      <c r="H117" s="57">
        <f>SUM(H107:H116)</f>
        <v>40369.379999999997</v>
      </c>
      <c r="I117" s="58"/>
      <c r="J117" s="59"/>
      <c r="K117" s="92"/>
    </row>
    <row r="118" spans="1:11" s="5" customFormat="1" ht="13.5" x14ac:dyDescent="0.3">
      <c r="A118" s="94"/>
      <c r="B118" s="94"/>
      <c r="C118" s="94"/>
      <c r="D118" s="94"/>
      <c r="E118" s="50" t="s">
        <v>48</v>
      </c>
      <c r="F118" s="51">
        <f>SUM(F102:F117)</f>
        <v>27</v>
      </c>
      <c r="G118" s="52">
        <f>SUM(G117,G105,G102)</f>
        <v>547510.24</v>
      </c>
      <c r="H118" s="52">
        <f>SUM(H117,H105,H102)</f>
        <v>111460.14</v>
      </c>
      <c r="I118" s="96"/>
      <c r="J118" s="96"/>
      <c r="K118" s="96"/>
    </row>
    <row r="119" spans="1:11" s="5" customFormat="1" ht="13.5" x14ac:dyDescent="0.3">
      <c r="A119" s="75"/>
      <c r="B119" s="75"/>
      <c r="C119" s="76"/>
      <c r="D119" s="75"/>
      <c r="E119" s="76"/>
      <c r="F119" s="77"/>
      <c r="G119" s="76"/>
      <c r="H119" s="76"/>
      <c r="I119" s="76"/>
      <c r="J119" s="76"/>
      <c r="K119" s="76"/>
    </row>
    <row r="120" spans="1:11" s="5" customFormat="1" ht="13.5" x14ac:dyDescent="0.3">
      <c r="A120" s="78"/>
      <c r="B120" s="78"/>
      <c r="C120" s="79"/>
      <c r="D120" s="93" t="s">
        <v>32</v>
      </c>
      <c r="E120" s="93"/>
      <c r="F120" s="80">
        <f>SUM(F118,F83,F40,F20,F15,F11,F7)</f>
        <v>87</v>
      </c>
      <c r="G120" s="81">
        <f>SUM(G118,G83,G40,G20,G15,G11,G7)</f>
        <v>1155012.3699999999</v>
      </c>
      <c r="H120" s="81">
        <f>SUM(H118,H83,H40,H20,H15,H11,H7)</f>
        <v>229429.49</v>
      </c>
      <c r="I120" s="82"/>
      <c r="J120" s="79"/>
      <c r="K120" s="79"/>
    </row>
  </sheetData>
  <mergeCells count="36">
    <mergeCell ref="A118:D118"/>
    <mergeCell ref="I118:K118"/>
    <mergeCell ref="D120:E120"/>
    <mergeCell ref="C42:D42"/>
    <mergeCell ref="E42:K42"/>
    <mergeCell ref="A83:D83"/>
    <mergeCell ref="I83:K83"/>
    <mergeCell ref="A84:K84"/>
    <mergeCell ref="C85:D85"/>
    <mergeCell ref="E85:K85"/>
    <mergeCell ref="A21:K21"/>
    <mergeCell ref="C22:D22"/>
    <mergeCell ref="E22:K22"/>
    <mergeCell ref="A40:D40"/>
    <mergeCell ref="I40:K40"/>
    <mergeCell ref="A41:K41"/>
    <mergeCell ref="A15:D15"/>
    <mergeCell ref="I15:K15"/>
    <mergeCell ref="A16:K16"/>
    <mergeCell ref="C17:D17"/>
    <mergeCell ref="E17:K17"/>
    <mergeCell ref="A20:D20"/>
    <mergeCell ref="I20:K20"/>
    <mergeCell ref="C9:D9"/>
    <mergeCell ref="E9:K9"/>
    <mergeCell ref="A11:D11"/>
    <mergeCell ref="I11:K11"/>
    <mergeCell ref="A12:K12"/>
    <mergeCell ref="C13:D13"/>
    <mergeCell ref="E13:K13"/>
    <mergeCell ref="A2:K2"/>
    <mergeCell ref="C3:D3"/>
    <mergeCell ref="E3:K3"/>
    <mergeCell ref="A7:D7"/>
    <mergeCell ref="I7:K7"/>
    <mergeCell ref="A8:K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BCD15-E05D-4D5A-9222-5A14A14E74D0}">
  <sheetPr>
    <tabColor theme="5" tint="0.59999389629810485"/>
  </sheetPr>
  <dimension ref="A1:J31"/>
  <sheetViews>
    <sheetView topLeftCell="B1" workbookViewId="0">
      <selection activeCell="D7" sqref="D7"/>
    </sheetView>
  </sheetViews>
  <sheetFormatPr defaultColWidth="9.1796875" defaultRowHeight="15.5" x14ac:dyDescent="0.35"/>
  <cols>
    <col min="1" max="1" width="10.54296875" style="1" hidden="1" customWidth="1"/>
    <col min="2" max="2" width="14.1796875" style="3" customWidth="1"/>
    <col min="3" max="3" width="20" style="3" customWidth="1"/>
    <col min="4" max="4" width="16.7265625" style="3" customWidth="1"/>
    <col min="5" max="5" width="17.7265625" style="3" customWidth="1"/>
    <col min="6" max="6" width="23" style="30" customWidth="1"/>
    <col min="7" max="7" width="25.7265625" style="30" customWidth="1"/>
    <col min="8" max="8" width="16.1796875" style="31" customWidth="1"/>
    <col min="9" max="9" width="13.26953125" style="31" customWidth="1"/>
    <col min="10" max="10" width="27.7265625" style="31" hidden="1" customWidth="1"/>
    <col min="11" max="13" width="9.1796875" style="1"/>
    <col min="14" max="14" width="0" style="1" hidden="1" customWidth="1"/>
    <col min="15" max="16384" width="9.1796875" style="1"/>
  </cols>
  <sheetData>
    <row r="1" spans="1:10" s="2" customFormat="1" ht="56" thickBot="1" x14ac:dyDescent="0.4">
      <c r="A1" s="7" t="s">
        <v>60</v>
      </c>
      <c r="B1" s="83" t="s">
        <v>61</v>
      </c>
      <c r="C1" s="83" t="s">
        <v>33</v>
      </c>
      <c r="D1" s="83" t="s">
        <v>62</v>
      </c>
      <c r="E1" s="83" t="s">
        <v>37</v>
      </c>
      <c r="F1" s="84" t="s">
        <v>34</v>
      </c>
      <c r="G1" s="85" t="s">
        <v>63</v>
      </c>
      <c r="H1" s="86" t="s">
        <v>64</v>
      </c>
      <c r="I1" s="86" t="s">
        <v>40</v>
      </c>
      <c r="J1" s="8" t="s">
        <v>65</v>
      </c>
    </row>
    <row r="2" spans="1:10" ht="31" x14ac:dyDescent="0.35">
      <c r="A2" s="9"/>
      <c r="B2" s="17" t="s">
        <v>35</v>
      </c>
      <c r="C2" s="17" t="s">
        <v>558</v>
      </c>
      <c r="D2" s="17" t="s">
        <v>43</v>
      </c>
      <c r="E2" s="17" t="s">
        <v>543</v>
      </c>
      <c r="F2" s="194">
        <v>300000</v>
      </c>
      <c r="G2" s="195">
        <v>100000</v>
      </c>
      <c r="H2" s="13">
        <v>42514</v>
      </c>
      <c r="I2" s="14">
        <v>4</v>
      </c>
      <c r="J2" s="163"/>
    </row>
    <row r="3" spans="1:10" ht="31" x14ac:dyDescent="0.35">
      <c r="A3" s="9"/>
      <c r="B3" s="17" t="s">
        <v>36</v>
      </c>
      <c r="C3" s="17" t="s">
        <v>559</v>
      </c>
      <c r="D3" s="17" t="s">
        <v>18</v>
      </c>
      <c r="E3" s="17" t="s">
        <v>560</v>
      </c>
      <c r="F3" s="194">
        <v>3300</v>
      </c>
      <c r="G3" s="195">
        <v>2700</v>
      </c>
      <c r="H3" s="13">
        <v>42535</v>
      </c>
      <c r="I3" s="14">
        <v>4</v>
      </c>
      <c r="J3" s="163"/>
    </row>
    <row r="4" spans="1:10" ht="31" x14ac:dyDescent="0.35">
      <c r="A4" s="9"/>
      <c r="B4" s="17" t="s">
        <v>35</v>
      </c>
      <c r="C4" s="17" t="s">
        <v>561</v>
      </c>
      <c r="D4" s="17" t="s">
        <v>18</v>
      </c>
      <c r="E4" s="17" t="s">
        <v>38</v>
      </c>
      <c r="F4" s="194">
        <v>800000</v>
      </c>
      <c r="G4" s="195">
        <v>130000</v>
      </c>
      <c r="H4" s="13">
        <v>42549</v>
      </c>
      <c r="I4" s="14">
        <v>4</v>
      </c>
      <c r="J4" s="163"/>
    </row>
    <row r="5" spans="1:10" ht="31" x14ac:dyDescent="0.35">
      <c r="A5" s="9"/>
      <c r="B5" s="10" t="s">
        <v>35</v>
      </c>
      <c r="C5" s="17" t="s">
        <v>562</v>
      </c>
      <c r="D5" s="10" t="s">
        <v>18</v>
      </c>
      <c r="E5" s="10" t="s">
        <v>56</v>
      </c>
      <c r="F5" s="196">
        <v>2344.1</v>
      </c>
      <c r="G5" s="197">
        <v>2344.1</v>
      </c>
      <c r="H5" s="13">
        <v>42500</v>
      </c>
      <c r="I5" s="14">
        <v>4</v>
      </c>
      <c r="J5" s="163"/>
    </row>
    <row r="6" spans="1:10" ht="46.5" x14ac:dyDescent="0.35">
      <c r="A6" s="9"/>
      <c r="B6" s="17" t="s">
        <v>41</v>
      </c>
      <c r="C6" s="17" t="s">
        <v>563</v>
      </c>
      <c r="D6" s="10" t="s">
        <v>13</v>
      </c>
      <c r="E6" s="10" t="s">
        <v>564</v>
      </c>
      <c r="F6" s="194">
        <v>1513</v>
      </c>
      <c r="G6" s="195">
        <v>1513</v>
      </c>
      <c r="H6" s="13">
        <v>42514</v>
      </c>
      <c r="I6" s="14">
        <v>4</v>
      </c>
      <c r="J6" s="163"/>
    </row>
    <row r="7" spans="1:10" ht="62" x14ac:dyDescent="0.35">
      <c r="A7" s="9"/>
      <c r="B7" s="10" t="s">
        <v>35</v>
      </c>
      <c r="C7" s="10" t="s">
        <v>565</v>
      </c>
      <c r="D7" s="10" t="s">
        <v>13</v>
      </c>
      <c r="E7" s="10" t="s">
        <v>564</v>
      </c>
      <c r="F7" s="196">
        <v>12240</v>
      </c>
      <c r="G7" s="197">
        <v>10500</v>
      </c>
      <c r="H7" s="13">
        <v>42486</v>
      </c>
      <c r="I7" s="14">
        <v>4</v>
      </c>
      <c r="J7" s="163"/>
    </row>
    <row r="8" spans="1:10" ht="31" x14ac:dyDescent="0.35">
      <c r="A8" s="9"/>
      <c r="B8" s="10" t="s">
        <v>35</v>
      </c>
      <c r="C8" s="10" t="s">
        <v>566</v>
      </c>
      <c r="D8" s="10" t="s">
        <v>13</v>
      </c>
      <c r="E8" s="17" t="s">
        <v>543</v>
      </c>
      <c r="F8" s="196">
        <v>5146.66</v>
      </c>
      <c r="G8" s="197">
        <v>5000</v>
      </c>
      <c r="H8" s="13">
        <v>42500</v>
      </c>
      <c r="I8" s="14">
        <v>4</v>
      </c>
      <c r="J8" s="163"/>
    </row>
    <row r="9" spans="1:10" ht="31" x14ac:dyDescent="0.35">
      <c r="A9" s="9"/>
      <c r="B9" s="10" t="s">
        <v>36</v>
      </c>
      <c r="C9" s="10" t="s">
        <v>567</v>
      </c>
      <c r="D9" s="10" t="s">
        <v>10</v>
      </c>
      <c r="E9" s="10" t="s">
        <v>568</v>
      </c>
      <c r="F9" s="196">
        <v>100000</v>
      </c>
      <c r="G9" s="197">
        <v>72000</v>
      </c>
      <c r="H9" s="13">
        <v>42486</v>
      </c>
      <c r="I9" s="14">
        <v>4</v>
      </c>
      <c r="J9" s="163"/>
    </row>
    <row r="10" spans="1:10" ht="46.5" x14ac:dyDescent="0.35">
      <c r="A10" s="9"/>
      <c r="B10" s="10" t="s">
        <v>35</v>
      </c>
      <c r="C10" s="17" t="s">
        <v>569</v>
      </c>
      <c r="D10" s="17" t="s">
        <v>10</v>
      </c>
      <c r="E10" s="10" t="s">
        <v>52</v>
      </c>
      <c r="F10" s="196">
        <v>350000</v>
      </c>
      <c r="G10" s="197">
        <v>65000</v>
      </c>
      <c r="H10" s="13">
        <v>42486</v>
      </c>
      <c r="I10" s="14">
        <v>4</v>
      </c>
      <c r="J10" s="163"/>
    </row>
    <row r="11" spans="1:10" ht="31" x14ac:dyDescent="0.35">
      <c r="A11" s="9"/>
      <c r="B11" s="10" t="s">
        <v>35</v>
      </c>
      <c r="C11" s="10" t="s">
        <v>570</v>
      </c>
      <c r="D11" s="10" t="s">
        <v>10</v>
      </c>
      <c r="E11" s="17" t="s">
        <v>543</v>
      </c>
      <c r="F11" s="196">
        <v>75000</v>
      </c>
      <c r="G11" s="197">
        <v>30000</v>
      </c>
      <c r="H11" s="13">
        <v>42500</v>
      </c>
      <c r="I11" s="14">
        <v>4</v>
      </c>
      <c r="J11" s="163"/>
    </row>
    <row r="12" spans="1:10" ht="31" x14ac:dyDescent="0.35">
      <c r="A12" s="9"/>
      <c r="B12" s="17" t="s">
        <v>36</v>
      </c>
      <c r="C12" s="17" t="s">
        <v>571</v>
      </c>
      <c r="D12" s="10" t="s">
        <v>10</v>
      </c>
      <c r="E12" s="17" t="s">
        <v>543</v>
      </c>
      <c r="F12" s="194">
        <v>17500</v>
      </c>
      <c r="G12" s="195">
        <v>10000</v>
      </c>
      <c r="H12" s="13">
        <v>42514</v>
      </c>
      <c r="I12" s="14">
        <v>4</v>
      </c>
      <c r="J12" s="163"/>
    </row>
    <row r="13" spans="1:10" ht="31" x14ac:dyDescent="0.35">
      <c r="A13" s="9"/>
      <c r="B13" s="10" t="s">
        <v>572</v>
      </c>
      <c r="C13" s="17" t="s">
        <v>573</v>
      </c>
      <c r="D13" s="17" t="s">
        <v>10</v>
      </c>
      <c r="E13" s="10" t="s">
        <v>52</v>
      </c>
      <c r="F13" s="196">
        <v>750000</v>
      </c>
      <c r="G13" s="197">
        <v>75000</v>
      </c>
      <c r="H13" s="13">
        <v>42535</v>
      </c>
      <c r="I13" s="14">
        <v>4</v>
      </c>
      <c r="J13" s="163"/>
    </row>
    <row r="14" spans="1:10" ht="31" x14ac:dyDescent="0.35">
      <c r="A14" s="9"/>
      <c r="B14" s="10" t="s">
        <v>35</v>
      </c>
      <c r="C14" s="17" t="s">
        <v>574</v>
      </c>
      <c r="D14" s="10" t="s">
        <v>10</v>
      </c>
      <c r="E14" s="10" t="s">
        <v>26</v>
      </c>
      <c r="F14" s="196">
        <v>1000000</v>
      </c>
      <c r="G14" s="197">
        <v>480000</v>
      </c>
      <c r="H14" s="13">
        <v>42549</v>
      </c>
      <c r="I14" s="14">
        <v>4</v>
      </c>
      <c r="J14" s="163"/>
    </row>
    <row r="15" spans="1:10" s="29" customFormat="1" ht="21" x14ac:dyDescent="0.35">
      <c r="A15" s="27"/>
      <c r="B15" s="166"/>
      <c r="C15" s="166"/>
      <c r="D15" s="166"/>
      <c r="E15" s="166" t="s">
        <v>575</v>
      </c>
      <c r="F15" s="87">
        <f>SUM(F2:F14)</f>
        <v>3417043.76</v>
      </c>
      <c r="G15" s="88">
        <f>SUM(G2:G14)</f>
        <v>984057.1</v>
      </c>
      <c r="H15" s="167"/>
      <c r="I15" s="167"/>
      <c r="J15" s="28"/>
    </row>
    <row r="21" spans="8:8" x14ac:dyDescent="0.35">
      <c r="H21" s="30"/>
    </row>
    <row r="22" spans="8:8" x14ac:dyDescent="0.35">
      <c r="H22" s="30"/>
    </row>
    <row r="23" spans="8:8" x14ac:dyDescent="0.35">
      <c r="H23" s="30"/>
    </row>
    <row r="31" spans="8:8" x14ac:dyDescent="0.35">
      <c r="H31" s="30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ACA834B648C0D47AB7A0502D04DE359" ma:contentTypeVersion="11" ma:contentTypeDescription="Create a new document." ma:contentTypeScope="" ma:versionID="afd987139162d34a530a54598303d02c">
  <xsd:schema xmlns:xsd="http://www.w3.org/2001/XMLSchema" xmlns:xs="http://www.w3.org/2001/XMLSchema" xmlns:p="http://schemas.microsoft.com/office/2006/metadata/properties" xmlns:ns3="2f121cbf-50db-4ef0-9635-4e643fd2ac97" xmlns:ns4="b21a133c-e2ec-40ad-8b98-f93041260d44" targetNamespace="http://schemas.microsoft.com/office/2006/metadata/properties" ma:root="true" ma:fieldsID="654312a012100b5b29264cef7ef2d188" ns3:_="" ns4:_="">
    <xsd:import namespace="2f121cbf-50db-4ef0-9635-4e643fd2ac97"/>
    <xsd:import namespace="b21a133c-e2ec-40ad-8b98-f93041260d4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EventHashCode" minOccurs="0"/>
                <xsd:element ref="ns3:MediaServiceGenerationTime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f121cbf-50db-4ef0-9635-4e643fd2ac9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Tags" ma:index="15" nillable="true" ma:displayName="MediaServiceAutoTags" ma:internalName="MediaServiceAutoTags" ma:readOnly="true">
      <xsd:simpleType>
        <xsd:restriction base="dms:Text"/>
      </xsd:simpleType>
    </xsd:element>
    <xsd:element name="MediaServiceOCR" ma:index="16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21a133c-e2ec-40ad-8b98-f93041260d44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F4F432B-0942-4C68-A73F-B019C7A0168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f121cbf-50db-4ef0-9635-4e643fd2ac97"/>
    <ds:schemaRef ds:uri="b21a133c-e2ec-40ad-8b98-f93041260d4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75C8442-C968-459F-94A6-D4F24A4681C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75EEFDA-74DD-4904-8FA9-4ECC35E94780}">
  <ds:schemaRefs>
    <ds:schemaRef ds:uri="http://purl.org/dc/terms/"/>
    <ds:schemaRef ds:uri="http://schemas.openxmlformats.org/package/2006/metadata/core-properties"/>
    <ds:schemaRef ds:uri="2f121cbf-50db-4ef0-9635-4e643fd2ac97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b21a133c-e2ec-40ad-8b98-f93041260d44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FY2016 Q1 Claim Settlements</vt:lpstr>
      <vt:lpstr>Q1 Litigation S &amp; J Report</vt:lpstr>
      <vt:lpstr>Q2 Claim Settlements</vt:lpstr>
      <vt:lpstr>Q2 Litigation S &amp; J Report</vt:lpstr>
      <vt:lpstr>Q3 Claim Settlements</vt:lpstr>
      <vt:lpstr>Q3 Litigation S &amp; J Report</vt:lpstr>
      <vt:lpstr>Q4 Claim Settlements</vt:lpstr>
      <vt:lpstr>Q4 Litigation S &amp; J Report</vt:lpstr>
      <vt:lpstr>'FY2016 Q1 Claim Settlements'!Print_Titles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GWEN BURNS</dc:creator>
  <cp:lastModifiedBy>Burns, Gwen</cp:lastModifiedBy>
  <cp:lastPrinted>2017-06-02T14:46:53Z</cp:lastPrinted>
  <dcterms:created xsi:type="dcterms:W3CDTF">2014-12-09T18:41:37Z</dcterms:created>
  <dcterms:modified xsi:type="dcterms:W3CDTF">2020-08-04T22:36:27Z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0x0101001ACA834B648C0D47AB7A0502D04DE359</vt:lpwstr>
  </property>
</Properties>
</file>