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ityofatlanta-my.sharepoint.com/personal/gburns_atlantaga_gov/Documents/GORA/2019/"/>
    </mc:Choice>
  </mc:AlternateContent>
  <xr:revisionPtr revIDLastSave="0" documentId="8_{670B50A0-5671-4CC6-9B4C-095EF49CF55F}" xr6:coauthVersionLast="36" xr6:coauthVersionMax="36" xr10:uidLastSave="{00000000-0000-0000-0000-000000000000}"/>
  <bookViews>
    <workbookView xWindow="0" yWindow="0" windowWidth="28800" windowHeight="13320" xr2:uid="{00000000-000D-0000-FFFF-FFFF00000000}"/>
  </bookViews>
  <sheets>
    <sheet name="FY2017 Q2 Claim Settlements" sheetId="1" r:id="rId1"/>
    <sheet name="Litigation S &amp; J Report" sheetId="5" r:id="rId2"/>
    <sheet name="Lit. &amp; Claim Settlements Report" sheetId="8" state="hidden" r:id="rId3"/>
  </sheets>
  <definedNames>
    <definedName name="_xlnm.Print_Area" localSheetId="1">'Litigation S &amp; J Report'!$A$1:$L$22</definedName>
    <definedName name="_xlnm.Print_Titles" localSheetId="1">'Litigation S &amp; J Report'!$1:$1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20" i="1" l="1"/>
  <c r="F121" i="1" s="1"/>
  <c r="H120" i="1"/>
  <c r="H121" i="1" s="1"/>
  <c r="G120" i="1"/>
  <c r="G121" i="1" s="1"/>
  <c r="F94" i="1"/>
  <c r="H94" i="1"/>
  <c r="G94" i="1"/>
  <c r="F74" i="1" l="1"/>
  <c r="G74" i="1"/>
  <c r="H74" i="1"/>
  <c r="F63" i="1" l="1"/>
  <c r="F76" i="1" s="1"/>
  <c r="F123" i="1" s="1"/>
  <c r="H63" i="1"/>
  <c r="H76" i="1" s="1"/>
  <c r="G63" i="1"/>
  <c r="G76" i="1" s="1"/>
  <c r="H49" i="1"/>
  <c r="G49" i="1"/>
  <c r="G22" i="5" l="1"/>
  <c r="H22" i="5"/>
  <c r="H15" i="1" l="1"/>
  <c r="G15" i="1"/>
  <c r="H10" i="1"/>
  <c r="G10" i="1"/>
  <c r="H4" i="1"/>
  <c r="G4" i="1"/>
  <c r="H123" i="1" l="1"/>
  <c r="G123" i="1"/>
  <c r="C77" i="8"/>
  <c r="E77" i="8"/>
  <c r="G77" i="8"/>
  <c r="C58" i="8"/>
  <c r="E58" i="8"/>
  <c r="G58" i="8"/>
  <c r="G38" i="8"/>
  <c r="E38" i="8"/>
  <c r="C38" i="8"/>
  <c r="G31" i="8"/>
  <c r="E31" i="8"/>
  <c r="C31" i="8"/>
  <c r="G11" i="8"/>
  <c r="E11" i="8"/>
  <c r="C11" i="8"/>
  <c r="G65" i="8" l="1"/>
  <c r="E65" i="8"/>
  <c r="C65" i="8"/>
  <c r="G61" i="8"/>
  <c r="G78" i="8" s="1"/>
  <c r="E61" i="8"/>
  <c r="C61" i="8"/>
  <c r="G44" i="8"/>
  <c r="E44" i="8"/>
  <c r="C44" i="8"/>
  <c r="G23" i="8"/>
  <c r="E23" i="8"/>
  <c r="C23" i="8"/>
  <c r="G20" i="8"/>
  <c r="E20" i="8"/>
  <c r="C20" i="8"/>
  <c r="G15" i="8"/>
  <c r="E15" i="8"/>
  <c r="C15" i="8"/>
  <c r="E78" i="8" l="1"/>
  <c r="C78" i="8"/>
  <c r="C24" i="8"/>
  <c r="E24" i="8"/>
  <c r="C45" i="8"/>
  <c r="C80" i="8" s="1"/>
  <c r="G45" i="8"/>
  <c r="G24" i="8"/>
  <c r="E45" i="8"/>
  <c r="E80" i="8" s="1"/>
  <c r="G80" i="8" l="1"/>
</calcChain>
</file>

<file path=xl/sharedStrings.xml><?xml version="1.0" encoding="utf-8"?>
<sst xmlns="http://schemas.openxmlformats.org/spreadsheetml/2006/main" count="779" uniqueCount="353">
  <si>
    <t>Claim Number</t>
  </si>
  <si>
    <t>Claimant</t>
  </si>
  <si>
    <t>Department</t>
  </si>
  <si>
    <t>Bureau</t>
  </si>
  <si>
    <t>Type of Claim</t>
  </si>
  <si>
    <t>Amount of Demand</t>
  </si>
  <si>
    <t>Amount of Settlement</t>
  </si>
  <si>
    <t>Date of Loss</t>
  </si>
  <si>
    <t>Date Settled</t>
  </si>
  <si>
    <t>Fund Acct</t>
  </si>
  <si>
    <t>Watershed</t>
  </si>
  <si>
    <t>Vehicular Accident</t>
  </si>
  <si>
    <t>WS</t>
  </si>
  <si>
    <t>Public Works</t>
  </si>
  <si>
    <t>Solid Waste Services</t>
  </si>
  <si>
    <t>GF</t>
  </si>
  <si>
    <t>Waste Water</t>
  </si>
  <si>
    <t>Construction Cut</t>
  </si>
  <si>
    <t>Drinking Water</t>
  </si>
  <si>
    <t>Police</t>
  </si>
  <si>
    <t>Other</t>
  </si>
  <si>
    <t>Transportation</t>
  </si>
  <si>
    <t>Pothole/Street Defect</t>
  </si>
  <si>
    <t>Parks</t>
  </si>
  <si>
    <t>Water Main Leak/Defect/Repair</t>
  </si>
  <si>
    <t>Fallen Tree/Limb</t>
  </si>
  <si>
    <t>Sanitary Sewer Back Up</t>
  </si>
  <si>
    <t>Storm Water Flooding</t>
  </si>
  <si>
    <t>Metal Plate</t>
  </si>
  <si>
    <t>Water Meter Leak/Defect/Repair</t>
  </si>
  <si>
    <t>Recreation</t>
  </si>
  <si>
    <t>Solid Waste</t>
  </si>
  <si>
    <t>Street Resurfacing Project</t>
  </si>
  <si>
    <t>Water Meter Installation</t>
  </si>
  <si>
    <t>Comcast</t>
  </si>
  <si>
    <t>Water Main Installation</t>
  </si>
  <si>
    <t xml:space="preserve">DEPARTMENT   </t>
  </si>
  <si>
    <t>BUREAU/OFFICE</t>
  </si>
  <si>
    <t>NUMBER</t>
  </si>
  <si>
    <t>AMOUNT</t>
  </si>
  <si>
    <t>AMOUNT OF</t>
  </si>
  <si>
    <t>TYPE OF CLAIM</t>
  </si>
  <si>
    <t>SETTLED</t>
  </si>
  <si>
    <t>OF DEMAND</t>
  </si>
  <si>
    <t>SETTLEMENT</t>
  </si>
  <si>
    <t>FIRE RESCUE</t>
  </si>
  <si>
    <t>TOTAL</t>
  </si>
  <si>
    <t>PARKS AND RECREATION</t>
  </si>
  <si>
    <t>Sub-Total</t>
  </si>
  <si>
    <t>POLICE</t>
  </si>
  <si>
    <t>PUBLIC WORKS</t>
  </si>
  <si>
    <t>Trash Yard/Waste Removal</t>
  </si>
  <si>
    <t>Transportation Services</t>
  </si>
  <si>
    <t>WATERSHED MANAGEMENT</t>
  </si>
  <si>
    <t>Protection</t>
  </si>
  <si>
    <t>Waste Water Treatment &amp; Collections</t>
  </si>
  <si>
    <t>Manhole Defect</t>
  </si>
  <si>
    <t>Sanitary Sewer Back up</t>
  </si>
  <si>
    <t>Total</t>
  </si>
  <si>
    <t>GRAND TOTAL</t>
  </si>
  <si>
    <t>Water Management</t>
  </si>
  <si>
    <t>Sanitary Sewer Main Collapse/Break</t>
  </si>
  <si>
    <t>Service Date</t>
  </si>
  <si>
    <t>Case No.</t>
  </si>
  <si>
    <t>Courts</t>
  </si>
  <si>
    <t>Fulton State</t>
  </si>
  <si>
    <t>Fulton Superior</t>
  </si>
  <si>
    <t>CITY OF ATLANTA</t>
  </si>
  <si>
    <t>DEPARTMENT OF LAW</t>
  </si>
  <si>
    <t>Employment Dispute (Lawsuit)</t>
  </si>
  <si>
    <t>Vehicular Accident (Lawsuit)</t>
  </si>
  <si>
    <t>Sanitary Sewer Back Up (Lawsuit)</t>
  </si>
  <si>
    <t>FY2015 Q1</t>
  </si>
  <si>
    <t>TORT LITIGATION AND CLAIM SETTLEMENT REPORT</t>
  </si>
  <si>
    <t>Court</t>
  </si>
  <si>
    <t>Motor Vehicle Accident</t>
  </si>
  <si>
    <t>Employment Dispute</t>
  </si>
  <si>
    <t>Civil Rights Violations (Lawsuits)</t>
  </si>
  <si>
    <t>Vehicular Accident (Lawsuits)</t>
  </si>
  <si>
    <t>AVIATION</t>
  </si>
  <si>
    <t>Injury at Airport (Lawsuit)</t>
  </si>
  <si>
    <t>Storm Water Flooding (Lawsuit)</t>
  </si>
  <si>
    <t>Civil Rights Violation</t>
  </si>
  <si>
    <t xml:space="preserve">Civil Rights Violations </t>
  </si>
  <si>
    <t>Aviation</t>
  </si>
  <si>
    <t>Accounting/Billing Dispute</t>
  </si>
  <si>
    <t>Debris/Object from Vehicle</t>
  </si>
  <si>
    <t>Sidewalk Hazard/Defect</t>
  </si>
  <si>
    <t>Water Service Connection/Disconnection</t>
  </si>
  <si>
    <t>16L0622</t>
  </si>
  <si>
    <t>Evans, Antwan D.</t>
  </si>
  <si>
    <t>16L0619</t>
  </si>
  <si>
    <t>Freeman, Kenneth &amp; Renee</t>
  </si>
  <si>
    <t>Fire Rescue</t>
  </si>
  <si>
    <t>14L0557</t>
  </si>
  <si>
    <t>Poteet, William Andrew</t>
  </si>
  <si>
    <t>16L0591</t>
  </si>
  <si>
    <t>Freeman, Renee</t>
  </si>
  <si>
    <t>16L0104</t>
  </si>
  <si>
    <t>Crowder, Martealer</t>
  </si>
  <si>
    <t>16L0513</t>
  </si>
  <si>
    <t>Coleman, Stephen</t>
  </si>
  <si>
    <t>15L0740-A</t>
  </si>
  <si>
    <t>Matthews, Daryl</t>
  </si>
  <si>
    <t>15L0740</t>
  </si>
  <si>
    <t>Richardson, Edgar</t>
  </si>
  <si>
    <t>16L0474</t>
  </si>
  <si>
    <t>Nealy, Sherrie</t>
  </si>
  <si>
    <t>15L0629-B</t>
  </si>
  <si>
    <t>Cotton, Braxton</t>
  </si>
  <si>
    <t>16L0027</t>
  </si>
  <si>
    <t>Jordan, Quandarious</t>
  </si>
  <si>
    <t>16L0027-A</t>
  </si>
  <si>
    <t>Tucker, Keiwon</t>
  </si>
  <si>
    <t>15L0933</t>
  </si>
  <si>
    <t>Mathis, Jason</t>
  </si>
  <si>
    <t>15L0479</t>
  </si>
  <si>
    <t>Tumbling, Tommie</t>
  </si>
  <si>
    <t>15L0933-B</t>
  </si>
  <si>
    <t>Robertson, Marcus</t>
  </si>
  <si>
    <t>15L0933-A</t>
  </si>
  <si>
    <t>Forston, Charles</t>
  </si>
  <si>
    <t>15L0796-A</t>
  </si>
  <si>
    <t>Gillmann, Kristy</t>
  </si>
  <si>
    <t>16L0288</t>
  </si>
  <si>
    <t>Morrison, Jaydarious</t>
  </si>
  <si>
    <t>16L0288-A</t>
  </si>
  <si>
    <t>Childs,Walter</t>
  </si>
  <si>
    <t>15L0485</t>
  </si>
  <si>
    <t>Hightower, Gloria</t>
  </si>
  <si>
    <t>16L0515</t>
  </si>
  <si>
    <t>USAA, a/s/o, Coons, Richard</t>
  </si>
  <si>
    <t>15L0852</t>
  </si>
  <si>
    <t>Owens, Samuel</t>
  </si>
  <si>
    <t>16L0488</t>
  </si>
  <si>
    <t>Woodard, Glenna</t>
  </si>
  <si>
    <t>16L0461</t>
  </si>
  <si>
    <t>Franklin, Andre</t>
  </si>
  <si>
    <t>15L0892</t>
  </si>
  <si>
    <t>Farmer, Florence</t>
  </si>
  <si>
    <t>16L0397</t>
  </si>
  <si>
    <t>Gordon, Danny P.</t>
  </si>
  <si>
    <t>16L0413</t>
  </si>
  <si>
    <t>Pearson, Dean</t>
  </si>
  <si>
    <t>16L0478</t>
  </si>
  <si>
    <t>Pan, Guanhua</t>
  </si>
  <si>
    <t>16L0474-A</t>
  </si>
  <si>
    <t>Nealy, Sherrie R.</t>
  </si>
  <si>
    <t>16L0603</t>
  </si>
  <si>
    <t>Guz, Tamika</t>
  </si>
  <si>
    <t>16L0697</t>
  </si>
  <si>
    <t>Sheffield, Shameka</t>
  </si>
  <si>
    <t>16L0217</t>
  </si>
  <si>
    <t>Harris, Darryl L.</t>
  </si>
  <si>
    <t>16L0714</t>
  </si>
  <si>
    <t>Issa, Lamia</t>
  </si>
  <si>
    <t>16L0070</t>
  </si>
  <si>
    <t>Swinger, Melvin T.</t>
  </si>
  <si>
    <t>15L0558</t>
  </si>
  <si>
    <t>State Farm, a/s/o, Barrus, Cynthia D.</t>
  </si>
  <si>
    <t>16L0668</t>
  </si>
  <si>
    <t>Lumpkin, Marcus</t>
  </si>
  <si>
    <t>16L0463</t>
  </si>
  <si>
    <t>Karabulut, Fevzi</t>
  </si>
  <si>
    <t>15L0056</t>
  </si>
  <si>
    <t>Revere, Willie B.</t>
  </si>
  <si>
    <t>15L0335</t>
  </si>
  <si>
    <t>Cartee, Marvin</t>
  </si>
  <si>
    <t>16L0324</t>
  </si>
  <si>
    <t>Shelmon, DeShaunty</t>
  </si>
  <si>
    <t>16L0383</t>
  </si>
  <si>
    <t>Seckman, Shane</t>
  </si>
  <si>
    <t>16L0387</t>
  </si>
  <si>
    <t>Liberty Mutual, a/s/o, Checketts, Jr., Larry</t>
  </si>
  <si>
    <t>15L0521</t>
  </si>
  <si>
    <t>Mays, Terrilia</t>
  </si>
  <si>
    <t>16L0527</t>
  </si>
  <si>
    <t>Daniel, Aahron R.</t>
  </si>
  <si>
    <t>16L0553</t>
  </si>
  <si>
    <t>Barnett Condo Association</t>
  </si>
  <si>
    <t>15L0621</t>
  </si>
  <si>
    <t>Traubert, Kerry</t>
  </si>
  <si>
    <t>16L0450</t>
  </si>
  <si>
    <t>Nationwide Affinity, a/s/o, King, Eric</t>
  </si>
  <si>
    <t>16L0292</t>
  </si>
  <si>
    <t>Fallen, Tameca</t>
  </si>
  <si>
    <t>16L0438</t>
  </si>
  <si>
    <t>Reynolds, Corine</t>
  </si>
  <si>
    <t>16L0661</t>
  </si>
  <si>
    <t>Taylor, Adrain</t>
  </si>
  <si>
    <t>16L0043</t>
  </si>
  <si>
    <t>Kozarsky, Alan</t>
  </si>
  <si>
    <t>16L0161</t>
  </si>
  <si>
    <t>Allen, Mitchell S.</t>
  </si>
  <si>
    <t>16L0154</t>
  </si>
  <si>
    <t>Kallman, Donna</t>
  </si>
  <si>
    <t>16L0557</t>
  </si>
  <si>
    <t>Allah, Karim</t>
  </si>
  <si>
    <t>16L0789</t>
  </si>
  <si>
    <t>Williams, III, Julius</t>
  </si>
  <si>
    <t>16L0299</t>
  </si>
  <si>
    <t>Browning, Betty</t>
  </si>
  <si>
    <t>14L0070</t>
  </si>
  <si>
    <t>Stow, David M.</t>
  </si>
  <si>
    <t>14L0357-E</t>
  </si>
  <si>
    <t>Moore, Jonathan</t>
  </si>
  <si>
    <t>15L0492</t>
  </si>
  <si>
    <t>Meadows, Janet L.</t>
  </si>
  <si>
    <t>16L0615</t>
  </si>
  <si>
    <t>AF 84 Tenant, LLC</t>
  </si>
  <si>
    <t>16L0041-1</t>
  </si>
  <si>
    <t>DuBose, Nila M.</t>
  </si>
  <si>
    <t>15L0383</t>
  </si>
  <si>
    <t>Mooneyham, Greg &amp; Snap Fitness</t>
  </si>
  <si>
    <t>16L0071</t>
  </si>
  <si>
    <t>White, Deremy</t>
  </si>
  <si>
    <t>16L0416</t>
  </si>
  <si>
    <t>Verwayne, Kevin</t>
  </si>
  <si>
    <t>15L0372</t>
  </si>
  <si>
    <t>15L0934</t>
  </si>
  <si>
    <t>Farley, Anthony</t>
  </si>
  <si>
    <t>16L0235</t>
  </si>
  <si>
    <t>Humphrey, Branecia</t>
  </si>
  <si>
    <t>15L0280</t>
  </si>
  <si>
    <t>Angel, Evodio</t>
  </si>
  <si>
    <t>16L0568</t>
  </si>
  <si>
    <t>Lewis, Ahmad J.</t>
  </si>
  <si>
    <t>16L0629</t>
  </si>
  <si>
    <t>Brumby, Ramona</t>
  </si>
  <si>
    <t>16L0465</t>
  </si>
  <si>
    <t>Cline, Steven B.</t>
  </si>
  <si>
    <t>14L0825</t>
  </si>
  <si>
    <t>Stewart, Pamela</t>
  </si>
  <si>
    <t>16L0546</t>
  </si>
  <si>
    <t>Rinne, Kristin S.</t>
  </si>
  <si>
    <t>16L0152</t>
  </si>
  <si>
    <t>Anderson, Wallace</t>
  </si>
  <si>
    <t>14L0030</t>
  </si>
  <si>
    <t>McDonald, Khadija</t>
  </si>
  <si>
    <t>16L0367</t>
  </si>
  <si>
    <t>Briggs, Karen A.</t>
  </si>
  <si>
    <t>16L0475</t>
  </si>
  <si>
    <t>Ellis, Philippa</t>
  </si>
  <si>
    <t>Sewer Installation</t>
  </si>
  <si>
    <t>15L0118</t>
  </si>
  <si>
    <t>Hodo, Tanyna</t>
  </si>
  <si>
    <t>16L0437</t>
  </si>
  <si>
    <t>Smith, Felisha</t>
  </si>
  <si>
    <t>16L0356</t>
  </si>
  <si>
    <t>Silva, Edilberto</t>
  </si>
  <si>
    <t>16L0601</t>
  </si>
  <si>
    <t>Rouhani,Shahrokh</t>
  </si>
  <si>
    <t>16L0327</t>
  </si>
  <si>
    <t>Dilworth, John</t>
  </si>
  <si>
    <t>13L0572</t>
  </si>
  <si>
    <t>Fike, Torrence</t>
  </si>
  <si>
    <t>16L0647</t>
  </si>
  <si>
    <t>Thompson, Charles &amp; Gretchen</t>
  </si>
  <si>
    <t>16L0761</t>
  </si>
  <si>
    <t>Shelton, Otis</t>
  </si>
  <si>
    <t>16L0277</t>
  </si>
  <si>
    <t>Hart, Sherry</t>
  </si>
  <si>
    <t>15L0798</t>
  </si>
  <si>
    <t>Daniels, Michael</t>
  </si>
  <si>
    <t>15L0811</t>
  </si>
  <si>
    <t>Colker, Jeffrey</t>
  </si>
  <si>
    <t>15L0600</t>
  </si>
  <si>
    <t>Leonall, Diane</t>
  </si>
  <si>
    <t>16L0521</t>
  </si>
  <si>
    <t>Waters, Roxann</t>
  </si>
  <si>
    <t>16L0503</t>
  </si>
  <si>
    <t>Sholes, Lance</t>
  </si>
  <si>
    <t>16L0805</t>
  </si>
  <si>
    <t>Brazley, Brenda</t>
  </si>
  <si>
    <t>15L0039</t>
  </si>
  <si>
    <t>Varner, Katherine</t>
  </si>
  <si>
    <t>16L0414</t>
  </si>
  <si>
    <t>Casey, Scott</t>
  </si>
  <si>
    <t>16L0522</t>
  </si>
  <si>
    <t>Vosburgh, Austin</t>
  </si>
  <si>
    <t>16L0589</t>
  </si>
  <si>
    <t>Thomas-Hollman, Felicia</t>
  </si>
  <si>
    <t>Parks and Recreation</t>
  </si>
  <si>
    <t xml:space="preserve">Department Total        </t>
  </si>
  <si>
    <t>Park and Recreation</t>
  </si>
  <si>
    <t>Department (APD, AFR, DPW, DPR, DPCD, DWM, etc.)</t>
  </si>
  <si>
    <t>Demand Amount ($30,000.00 etc.)</t>
  </si>
  <si>
    <t>Settlement Amount ($10,000.00 etc.)</t>
  </si>
  <si>
    <t>Settlement or Disposition Date</t>
  </si>
  <si>
    <t>Case Description</t>
  </si>
  <si>
    <t>State Farm a/s/o Nell Entwistle v. City of Atlanta</t>
  </si>
  <si>
    <t>16EV004026</t>
  </si>
  <si>
    <t>Settlement</t>
  </si>
  <si>
    <t>State Farm a/s/o Jason Rehmert v. City of Atlanta</t>
  </si>
  <si>
    <t>16EV003649</t>
  </si>
  <si>
    <t>State Farm a/s/o Henry Jones v. City of Atlanta</t>
  </si>
  <si>
    <t>16EV001031</t>
  </si>
  <si>
    <t>Orfilia, Karina v. City of Atlanta</t>
  </si>
  <si>
    <t>2015CV262734</t>
  </si>
  <si>
    <t>Water Meter Injury</t>
  </si>
  <si>
    <t>Hardimon, Hannagale  v. City of Atlanta</t>
  </si>
  <si>
    <t>15EV001441</t>
  </si>
  <si>
    <t>Other - Traffic Signal Pull Box Injury (Negligence)</t>
  </si>
  <si>
    <t>Stewart, Dottye v. City of Atlanta</t>
  </si>
  <si>
    <t>15EV001872</t>
  </si>
  <si>
    <t>Sidewalk Defect</t>
  </si>
  <si>
    <t>S.R. Contracting Enter., LLC  v. City of Atlanta</t>
  </si>
  <si>
    <t>2015CV266585</t>
  </si>
  <si>
    <t>Procurement</t>
  </si>
  <si>
    <t>Breach of Contract</t>
  </si>
  <si>
    <t>Davis, Barbara v. City of Atlanta</t>
  </si>
  <si>
    <t>16MS077389</t>
  </si>
  <si>
    <t>Fulton Magistrate</t>
  </si>
  <si>
    <t>Terry, Earnest v. City of Atlanta</t>
  </si>
  <si>
    <t>15EV004155</t>
  </si>
  <si>
    <t xml:space="preserve">Warner, Jessica  v. City of Atlanta, et al. </t>
  </si>
  <si>
    <t>15EV001073</t>
  </si>
  <si>
    <t xml:space="preserve">Jemes, DeMario v. City of Atlanta </t>
  </si>
  <si>
    <t>EEOC Claim - no lawsuit filed</t>
  </si>
  <si>
    <t>N/A</t>
  </si>
  <si>
    <t>Employment Discrimination</t>
  </si>
  <si>
    <t>Stewart, Matthew v. City of Atlanta</t>
  </si>
  <si>
    <t>Miguel Southwell</t>
  </si>
  <si>
    <t>Employement Benefits Claim - no lawsuit filed</t>
  </si>
  <si>
    <t>Employment Benefits</t>
  </si>
  <si>
    <t>Richards, Sylvester v. City of Atlanta</t>
  </si>
  <si>
    <t>1:10-CV-3928-CC</t>
  </si>
  <si>
    <t>USDC</t>
  </si>
  <si>
    <t>Hampton, Joseph and Quita  v. City of Atlanta</t>
  </si>
  <si>
    <t>15EV000514</t>
  </si>
  <si>
    <t>Catch Basin Defect</t>
  </si>
  <si>
    <t>Moore, Yaslyn v. City of Atlanta</t>
  </si>
  <si>
    <t>14EV002734</t>
  </si>
  <si>
    <t>Gates, Tavares  v. City of Atlanta</t>
  </si>
  <si>
    <t>1:15-CV-00604-LMM</t>
  </si>
  <si>
    <t>USDA</t>
  </si>
  <si>
    <t xml:space="preserve">Beavers, Reginald, et al.  v. City of Atlanta </t>
  </si>
  <si>
    <t>2013CV233373</t>
  </si>
  <si>
    <t>Corrections</t>
  </si>
  <si>
    <t>Mathis, Stacy, Sallie Mathis and Santrussa Mathis v. City of Atlanta</t>
  </si>
  <si>
    <t>2016CV275283</t>
  </si>
  <si>
    <t xml:space="preserve">Other - Wrongful Demolition (Negligence) </t>
  </si>
  <si>
    <t>Fields-Resney, Joni v. City of Atlanta</t>
  </si>
  <si>
    <t>2016CV272548</t>
  </si>
  <si>
    <t>Debris in the Road</t>
  </si>
  <si>
    <t xml:space="preserve">Style of Case </t>
  </si>
  <si>
    <t>Descript9ion of the Case</t>
  </si>
  <si>
    <t>Fund Account</t>
  </si>
  <si>
    <t>Quarter</t>
  </si>
  <si>
    <t>AV</t>
  </si>
  <si>
    <t>Watershed Management</t>
  </si>
  <si>
    <t xml:space="preserve"> </t>
  </si>
  <si>
    <t>Sub-total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</si>
</sst>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&quot;$&quot;#,##0.00"/>
    <numFmt numFmtId="165" formatCode="&quot;$&quot;#,##0.00;[Red]&quot;$&quot;#,##0.00"/>
    <numFmt numFmtId="166" formatCode="mm/dd/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2"/>
      <color theme="0"/>
      <name val="Verdana"/>
      <family val="2"/>
    </font>
    <font>
      <b/>
      <sz val="10"/>
      <name val="Verdana"/>
      <family val="2"/>
    </font>
    <font>
      <b/>
      <sz val="7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  <font>
      <b/>
      <u/>
      <sz val="10"/>
      <name val="Verdana"/>
      <family val="2"/>
    </font>
    <font>
      <sz val="10"/>
      <name val="Verdana"/>
      <family val="2"/>
    </font>
    <font>
      <b/>
      <u/>
      <sz val="10"/>
      <color theme="1"/>
      <name val="Verdana"/>
      <family val="2"/>
    </font>
    <font>
      <u/>
      <sz val="10"/>
      <color theme="1"/>
      <name val="Verdana"/>
      <family val="2"/>
    </font>
    <font>
      <b/>
      <sz val="10"/>
      <color theme="1"/>
      <name val="Verdana"/>
      <family val="2"/>
    </font>
    <font>
      <sz val="11"/>
      <color rgb="FFFF0000"/>
      <name val="Calibri"/>
      <family val="2"/>
      <scheme val="minor"/>
    </font>
    <font>
      <u/>
      <sz val="10"/>
      <name val="Verdana"/>
      <family val="2"/>
    </font>
    <font>
      <sz val="12"/>
      <color theme="1"/>
      <name val="Calibri"/>
      <family val="2"/>
      <scheme val="minor"/>
    </font>
    <font>
      <b/>
      <sz val="14"/>
      <color theme="0"/>
      <name val="Verdana"/>
      <family val="2"/>
    </font>
    <font>
      <b/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b/>
      <u/>
      <sz val="12"/>
      <color theme="0"/>
      <name val="Calibri"/>
      <family val="2"/>
      <scheme val="minor"/>
    </font>
    <font>
      <sz val="12"/>
      <color theme="1"/>
      <name val="Calibri"/>
      <family val="2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</borders>
  <cellStyleXfs count="3">
    <xf numFmtId="0" fontId="0" fillId="0" borderId="0"/>
    <xf numFmtId="0" fontId="1" fillId="0" borderId="0"/>
    <xf numFmtId="0" fontId="19" fillId="0" borderId="0"/>
  </cellStyleXfs>
  <cellXfs count="155">
    <xf numFmtId="0" fontId="0" fillId="0" borderId="0" xfId="0"/>
    <xf numFmtId="0" fontId="0" fillId="0" borderId="0" xfId="0" applyFill="1"/>
    <xf numFmtId="0" fontId="6" fillId="0" borderId="0" xfId="0" applyFont="1"/>
    <xf numFmtId="0" fontId="7" fillId="0" borderId="0" xfId="0" applyFont="1" applyBorder="1"/>
    <xf numFmtId="0" fontId="8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9" fillId="0" borderId="0" xfId="0" applyFont="1"/>
    <xf numFmtId="4" fontId="6" fillId="0" borderId="0" xfId="0" applyNumberFormat="1" applyFont="1"/>
    <xf numFmtId="0" fontId="10" fillId="0" borderId="0" xfId="0" applyFont="1"/>
    <xf numFmtId="4" fontId="10" fillId="0" borderId="0" xfId="0" applyNumberFormat="1" applyFont="1"/>
    <xf numFmtId="0" fontId="11" fillId="0" borderId="0" xfId="0" applyFont="1"/>
    <xf numFmtId="4" fontId="11" fillId="0" borderId="0" xfId="0" applyNumberFormat="1" applyFont="1"/>
    <xf numFmtId="0" fontId="6" fillId="0" borderId="0" xfId="0" applyFont="1" applyAlignment="1">
      <alignment horizontal="right"/>
    </xf>
    <xf numFmtId="0" fontId="8" fillId="0" borderId="0" xfId="0" applyFont="1" applyAlignment="1">
      <alignment shrinkToFit="1"/>
    </xf>
    <xf numFmtId="0" fontId="11" fillId="0" borderId="0" xfId="0" applyFont="1" applyAlignment="1"/>
    <xf numFmtId="0" fontId="6" fillId="0" borderId="0" xfId="0" applyFont="1" applyAlignment="1"/>
    <xf numFmtId="0" fontId="8" fillId="0" borderId="0" xfId="0" applyFont="1" applyFill="1" applyBorder="1" applyAlignment="1">
      <alignment shrinkToFit="1"/>
    </xf>
    <xf numFmtId="0" fontId="11" fillId="0" borderId="0" xfId="0" applyFont="1" applyAlignment="1">
      <alignment horizontal="right"/>
    </xf>
    <xf numFmtId="0" fontId="6" fillId="0" borderId="0" xfId="0" applyFont="1" applyFill="1"/>
    <xf numFmtId="0" fontId="4" fillId="3" borderId="0" xfId="0" applyFont="1" applyFill="1" applyBorder="1"/>
    <xf numFmtId="0" fontId="8" fillId="0" borderId="0" xfId="0" applyFont="1" applyFill="1" applyAlignment="1">
      <alignment shrinkToFit="1"/>
    </xf>
    <xf numFmtId="4" fontId="6" fillId="0" borderId="0" xfId="0" applyNumberFormat="1" applyFont="1" applyFill="1"/>
    <xf numFmtId="0" fontId="10" fillId="0" borderId="0" xfId="0" applyFont="1" applyFill="1"/>
    <xf numFmtId="4" fontId="10" fillId="0" borderId="0" xfId="0" applyNumberFormat="1" applyFont="1" applyFill="1"/>
    <xf numFmtId="0" fontId="6" fillId="0" borderId="0" xfId="0" applyFont="1" applyFill="1" applyAlignment="1">
      <alignment horizontal="right"/>
    </xf>
    <xf numFmtId="0" fontId="3" fillId="3" borderId="0" xfId="0" applyFont="1" applyFill="1" applyBorder="1"/>
    <xf numFmtId="0" fontId="4" fillId="3" borderId="4" xfId="0" applyFont="1" applyFill="1" applyBorder="1"/>
    <xf numFmtId="4" fontId="8" fillId="0" borderId="0" xfId="0" applyNumberFormat="1" applyFont="1" applyBorder="1" applyAlignment="1">
      <alignment horizontal="right"/>
    </xf>
    <xf numFmtId="0" fontId="13" fillId="0" borderId="0" xfId="0" applyFont="1" applyBorder="1" applyAlignment="1">
      <alignment horizontal="right"/>
    </xf>
    <xf numFmtId="4" fontId="13" fillId="0" borderId="0" xfId="0" applyNumberFormat="1" applyFont="1" applyBorder="1" applyAlignment="1">
      <alignment horizontal="right"/>
    </xf>
    <xf numFmtId="4" fontId="8" fillId="0" borderId="0" xfId="0" applyNumberFormat="1" applyFont="1" applyFill="1" applyBorder="1" applyAlignment="1">
      <alignment horizontal="right"/>
    </xf>
    <xf numFmtId="0" fontId="11" fillId="5" borderId="3" xfId="0" applyFont="1" applyFill="1" applyBorder="1"/>
    <xf numFmtId="164" fontId="11" fillId="5" borderId="3" xfId="0" applyNumberFormat="1" applyFont="1" applyFill="1" applyBorder="1" applyAlignment="1"/>
    <xf numFmtId="0" fontId="12" fillId="0" borderId="0" xfId="0" applyFont="1"/>
    <xf numFmtId="164" fontId="6" fillId="0" borderId="0" xfId="0" applyNumberFormat="1" applyFont="1"/>
    <xf numFmtId="164" fontId="0" fillId="0" borderId="0" xfId="0" applyNumberFormat="1"/>
    <xf numFmtId="164" fontId="16" fillId="0" borderId="0" xfId="0" applyNumberFormat="1" applyFont="1"/>
    <xf numFmtId="0" fontId="14" fillId="0" borderId="0" xfId="0" applyFont="1" applyAlignment="1">
      <alignment vertical="top" wrapText="1"/>
    </xf>
    <xf numFmtId="0" fontId="17" fillId="0" borderId="2" xfId="0" applyFont="1" applyBorder="1" applyAlignment="1">
      <alignment horizontal="center" vertical="top" wrapText="1"/>
    </xf>
    <xf numFmtId="0" fontId="14" fillId="0" borderId="1" xfId="0" applyFont="1" applyBorder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0" fontId="14" fillId="0" borderId="0" xfId="0" applyFont="1" applyAlignment="1">
      <alignment horizontal="center" vertical="top" wrapText="1"/>
    </xf>
    <xf numFmtId="0" fontId="14" fillId="0" borderId="0" xfId="0" applyFont="1" applyBorder="1" applyAlignment="1">
      <alignment vertical="top" wrapText="1"/>
    </xf>
    <xf numFmtId="14" fontId="14" fillId="0" borderId="1" xfId="0" applyNumberFormat="1" applyFont="1" applyBorder="1" applyAlignment="1">
      <alignment vertical="top" wrapText="1"/>
    </xf>
    <xf numFmtId="14" fontId="14" fillId="0" borderId="1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3" fillId="3" borderId="8" xfId="0" applyFont="1" applyFill="1" applyBorder="1" applyAlignment="1">
      <alignment wrapText="1"/>
    </xf>
    <xf numFmtId="0" fontId="3" fillId="3" borderId="5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164" fontId="6" fillId="5" borderId="3" xfId="0" applyNumberFormat="1" applyFont="1" applyFill="1" applyBorder="1"/>
    <xf numFmtId="0" fontId="19" fillId="0" borderId="12" xfId="2" applyFill="1" applyBorder="1"/>
    <xf numFmtId="0" fontId="19" fillId="0" borderId="12" xfId="2" applyBorder="1"/>
    <xf numFmtId="0" fontId="19" fillId="0" borderId="12" xfId="2" applyFont="1" applyBorder="1" applyAlignment="1">
      <alignment wrapText="1"/>
    </xf>
    <xf numFmtId="0" fontId="19" fillId="0" borderId="12" xfId="2" applyBorder="1" applyAlignment="1">
      <alignment wrapText="1"/>
    </xf>
    <xf numFmtId="4" fontId="19" fillId="0" borderId="12" xfId="2" applyNumberFormat="1" applyBorder="1" applyAlignment="1">
      <alignment horizontal="right"/>
    </xf>
    <xf numFmtId="166" fontId="19" fillId="0" borderId="12" xfId="2" applyNumberFormat="1" applyBorder="1"/>
    <xf numFmtId="0" fontId="19" fillId="0" borderId="12" xfId="2" applyFont="1" applyBorder="1"/>
    <xf numFmtId="0" fontId="19" fillId="0" borderId="12" xfId="2" applyFill="1" applyBorder="1" applyAlignment="1">
      <alignment wrapText="1"/>
    </xf>
    <xf numFmtId="0" fontId="19" fillId="0" borderId="12" xfId="2" applyFont="1" applyFill="1" applyBorder="1"/>
    <xf numFmtId="4" fontId="19" fillId="0" borderId="12" xfId="2" applyNumberFormat="1" applyFill="1" applyBorder="1" applyAlignment="1">
      <alignment horizontal="right"/>
    </xf>
    <xf numFmtId="0" fontId="19" fillId="0" borderId="12" xfId="2" applyFont="1" applyFill="1" applyBorder="1" applyAlignment="1">
      <alignment wrapText="1"/>
    </xf>
    <xf numFmtId="0" fontId="8" fillId="0" borderId="12" xfId="0" applyFont="1" applyBorder="1" applyAlignment="1">
      <alignment horizontal="left"/>
    </xf>
    <xf numFmtId="0" fontId="8" fillId="0" borderId="12" xfId="0" applyFont="1" applyBorder="1" applyAlignment="1">
      <alignment shrinkToFit="1"/>
    </xf>
    <xf numFmtId="0" fontId="8" fillId="0" borderId="12" xfId="0" applyFont="1" applyBorder="1" applyAlignment="1">
      <alignment horizontal="center"/>
    </xf>
    <xf numFmtId="14" fontId="8" fillId="0" borderId="12" xfId="0" applyNumberFormat="1" applyFont="1" applyBorder="1" applyAlignment="1">
      <alignment shrinkToFit="1"/>
    </xf>
    <xf numFmtId="0" fontId="8" fillId="0" borderId="12" xfId="0" applyFont="1" applyBorder="1"/>
    <xf numFmtId="0" fontId="19" fillId="0" borderId="12" xfId="2" applyBorder="1" applyAlignment="1"/>
    <xf numFmtId="0" fontId="0" fillId="0" borderId="0" xfId="0" applyAlignment="1"/>
    <xf numFmtId="0" fontId="8" fillId="0" borderId="15" xfId="0" applyFont="1" applyFill="1" applyBorder="1" applyAlignment="1">
      <alignment horizontal="left" shrinkToFit="1"/>
    </xf>
    <xf numFmtId="0" fontId="8" fillId="0" borderId="15" xfId="0" applyFont="1" applyFill="1" applyBorder="1" applyAlignment="1">
      <alignment shrinkToFit="1"/>
    </xf>
    <xf numFmtId="14" fontId="8" fillId="0" borderId="15" xfId="0" applyNumberFormat="1" applyFont="1" applyFill="1" applyBorder="1" applyAlignment="1">
      <alignment shrinkToFit="1"/>
    </xf>
    <xf numFmtId="0" fontId="8" fillId="0" borderId="15" xfId="0" applyFont="1" applyFill="1" applyBorder="1"/>
    <xf numFmtId="0" fontId="17" fillId="6" borderId="1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165" fontId="14" fillId="7" borderId="1" xfId="0" applyNumberFormat="1" applyFont="1" applyFill="1" applyBorder="1" applyAlignment="1">
      <alignment horizontal="center" vertical="top" wrapText="1"/>
    </xf>
    <xf numFmtId="14" fontId="14" fillId="0" borderId="1" xfId="0" applyNumberFormat="1" applyFont="1" applyFill="1" applyBorder="1" applyAlignment="1">
      <alignment horizontal="center" vertical="top" wrapText="1"/>
    </xf>
    <xf numFmtId="0" fontId="14" fillId="8" borderId="1" xfId="0" applyNumberFormat="1" applyFont="1" applyFill="1" applyBorder="1" applyAlignment="1">
      <alignment vertical="top" wrapText="1"/>
    </xf>
    <xf numFmtId="0" fontId="14" fillId="0" borderId="1" xfId="0" applyFont="1" applyBorder="1" applyAlignment="1">
      <alignment horizontal="center" vertical="top" wrapText="1"/>
    </xf>
    <xf numFmtId="164" fontId="14" fillId="7" borderId="1" xfId="0" applyNumberFormat="1" applyFont="1" applyFill="1" applyBorder="1" applyAlignment="1">
      <alignment horizontal="center" vertical="top" wrapText="1"/>
    </xf>
    <xf numFmtId="0" fontId="14" fillId="0" borderId="1" xfId="0" applyNumberFormat="1" applyFont="1" applyFill="1" applyBorder="1" applyAlignment="1">
      <alignment vertical="top" wrapText="1"/>
    </xf>
    <xf numFmtId="0" fontId="14" fillId="0" borderId="0" xfId="0" applyFont="1" applyFill="1" applyAlignment="1">
      <alignment vertical="top" wrapText="1"/>
    </xf>
    <xf numFmtId="14" fontId="14" fillId="4" borderId="1" xfId="0" applyNumberFormat="1" applyFont="1" applyFill="1" applyBorder="1" applyAlignment="1">
      <alignment horizontal="center" vertical="top" wrapText="1"/>
    </xf>
    <xf numFmtId="8" fontId="21" fillId="7" borderId="1" xfId="0" applyNumberFormat="1" applyFont="1" applyFill="1" applyBorder="1" applyAlignment="1">
      <alignment horizontal="center" vertical="top"/>
    </xf>
    <xf numFmtId="0" fontId="14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vertical="top"/>
    </xf>
    <xf numFmtId="164" fontId="14" fillId="0" borderId="0" xfId="0" applyNumberFormat="1" applyFont="1" applyAlignment="1">
      <alignment horizontal="center" vertical="top" wrapText="1"/>
    </xf>
    <xf numFmtId="164" fontId="14" fillId="0" borderId="0" xfId="0" applyNumberFormat="1" applyFont="1" applyAlignment="1">
      <alignment vertical="top" wrapText="1"/>
    </xf>
    <xf numFmtId="14" fontId="14" fillId="0" borderId="0" xfId="0" applyNumberFormat="1" applyFont="1" applyAlignment="1">
      <alignment horizontal="center" vertical="top" wrapText="1"/>
    </xf>
    <xf numFmtId="14" fontId="14" fillId="0" borderId="6" xfId="0" applyNumberFormat="1" applyFont="1" applyBorder="1" applyAlignment="1">
      <alignment vertical="top" wrapText="1"/>
    </xf>
    <xf numFmtId="0" fontId="14" fillId="0" borderId="6" xfId="0" applyFont="1" applyFill="1" applyBorder="1" applyAlignment="1">
      <alignment vertical="top" wrapText="1"/>
    </xf>
    <xf numFmtId="0" fontId="18" fillId="11" borderId="7" xfId="1" applyFont="1" applyFill="1" applyBorder="1" applyAlignment="1">
      <alignment horizontal="center" wrapText="1" shrinkToFit="1"/>
    </xf>
    <xf numFmtId="164" fontId="18" fillId="11" borderId="7" xfId="1" applyNumberFormat="1" applyFont="1" applyFill="1" applyBorder="1" applyAlignment="1">
      <alignment horizontal="center" wrapText="1" shrinkToFit="1"/>
    </xf>
    <xf numFmtId="164" fontId="18" fillId="11" borderId="7" xfId="1" applyNumberFormat="1" applyFont="1" applyFill="1" applyBorder="1" applyAlignment="1">
      <alignment horizontal="center"/>
    </xf>
    <xf numFmtId="4" fontId="18" fillId="11" borderId="7" xfId="1" applyNumberFormat="1" applyFont="1" applyFill="1" applyBorder="1" applyAlignment="1">
      <alignment horizontal="center" wrapText="1" shrinkToFit="1"/>
    </xf>
    <xf numFmtId="0" fontId="18" fillId="11" borderId="7" xfId="1" applyNumberFormat="1" applyFont="1" applyFill="1" applyBorder="1" applyAlignment="1">
      <alignment horizontal="center" wrapText="1" shrinkToFit="1"/>
    </xf>
    <xf numFmtId="14" fontId="18" fillId="11" borderId="7" xfId="1" applyNumberFormat="1" applyFont="1" applyFill="1" applyBorder="1" applyAlignment="1">
      <alignment horizontal="center" wrapText="1" shrinkToFit="1"/>
    </xf>
    <xf numFmtId="0" fontId="3" fillId="10" borderId="12" xfId="0" applyFont="1" applyFill="1" applyBorder="1" applyAlignment="1">
      <alignment horizontal="right"/>
    </xf>
    <xf numFmtId="4" fontId="3" fillId="10" borderId="12" xfId="0" applyNumberFormat="1" applyFont="1" applyFill="1" applyBorder="1" applyAlignment="1">
      <alignment shrinkToFit="1"/>
    </xf>
    <xf numFmtId="4" fontId="3" fillId="10" borderId="12" xfId="0" applyNumberFormat="1" applyFont="1" applyFill="1" applyBorder="1"/>
    <xf numFmtId="0" fontId="8" fillId="12" borderId="12" xfId="0" applyFont="1" applyFill="1" applyBorder="1" applyAlignment="1">
      <alignment horizontal="left"/>
    </xf>
    <xf numFmtId="0" fontId="8" fillId="12" borderId="12" xfId="0" applyFont="1" applyFill="1" applyBorder="1" applyAlignment="1">
      <alignment shrinkToFit="1"/>
    </xf>
    <xf numFmtId="0" fontId="3" fillId="12" borderId="12" xfId="0" applyFont="1" applyFill="1" applyBorder="1" applyAlignment="1">
      <alignment horizontal="left"/>
    </xf>
    <xf numFmtId="0" fontId="3" fillId="12" borderId="12" xfId="0" applyFont="1" applyFill="1" applyBorder="1" applyAlignment="1">
      <alignment shrinkToFit="1"/>
    </xf>
    <xf numFmtId="0" fontId="8" fillId="12" borderId="12" xfId="0" applyFont="1" applyFill="1" applyBorder="1" applyAlignment="1"/>
    <xf numFmtId="4" fontId="8" fillId="12" borderId="12" xfId="0" applyNumberFormat="1" applyFont="1" applyFill="1" applyBorder="1"/>
    <xf numFmtId="14" fontId="8" fillId="12" borderId="12" xfId="0" applyNumberFormat="1" applyFont="1" applyFill="1" applyBorder="1" applyAlignment="1">
      <alignment shrinkToFit="1"/>
    </xf>
    <xf numFmtId="14" fontId="20" fillId="9" borderId="1" xfId="0" applyNumberFormat="1" applyFont="1" applyFill="1" applyBorder="1" applyAlignment="1">
      <alignment horizontal="center" vertical="top" wrapText="1"/>
    </xf>
    <xf numFmtId="0" fontId="20" fillId="9" borderId="11" xfId="0" applyFont="1" applyFill="1" applyBorder="1" applyAlignment="1">
      <alignment horizontal="center" vertical="top" wrapText="1"/>
    </xf>
    <xf numFmtId="164" fontId="20" fillId="9" borderId="11" xfId="0" applyNumberFormat="1" applyFont="1" applyFill="1" applyBorder="1" applyAlignment="1">
      <alignment horizontal="center" vertical="top" wrapText="1"/>
    </xf>
    <xf numFmtId="14" fontId="20" fillId="9" borderId="11" xfId="0" applyNumberFormat="1" applyFont="1" applyFill="1" applyBorder="1" applyAlignment="1">
      <alignment horizontal="center" vertical="top" wrapText="1"/>
    </xf>
    <xf numFmtId="14" fontId="17" fillId="9" borderId="11" xfId="0" applyNumberFormat="1" applyFont="1" applyFill="1" applyBorder="1" applyAlignment="1">
      <alignment horizontal="center" vertical="top" wrapText="1"/>
    </xf>
    <xf numFmtId="0" fontId="22" fillId="0" borderId="0" xfId="0" applyFont="1" applyAlignment="1">
      <alignment vertical="top" wrapText="1"/>
    </xf>
    <xf numFmtId="0" fontId="22" fillId="10" borderId="0" xfId="0" applyFont="1" applyFill="1" applyAlignment="1">
      <alignment horizontal="center" vertical="top" wrapText="1"/>
    </xf>
    <xf numFmtId="164" fontId="22" fillId="10" borderId="0" xfId="0" applyNumberFormat="1" applyFont="1" applyFill="1" applyAlignment="1">
      <alignment vertical="top" wrapText="1"/>
    </xf>
    <xf numFmtId="164" fontId="22" fillId="10" borderId="0" xfId="0" applyNumberFormat="1" applyFont="1" applyFill="1" applyAlignment="1">
      <alignment horizontal="center" vertical="top" wrapText="1"/>
    </xf>
    <xf numFmtId="14" fontId="22" fillId="10" borderId="0" xfId="0" applyNumberFormat="1" applyFont="1" applyFill="1" applyAlignment="1">
      <alignment horizontal="center" vertical="top" wrapText="1"/>
    </xf>
    <xf numFmtId="0" fontId="22" fillId="10" borderId="0" xfId="0" applyFont="1" applyFill="1" applyAlignment="1">
      <alignment vertical="top" wrapText="1"/>
    </xf>
    <xf numFmtId="4" fontId="3" fillId="10" borderId="15" xfId="0" applyNumberFormat="1" applyFont="1" applyFill="1" applyBorder="1"/>
    <xf numFmtId="0" fontId="19" fillId="0" borderId="13" xfId="2" applyFont="1" applyBorder="1"/>
    <xf numFmtId="0" fontId="19" fillId="0" borderId="14" xfId="2" applyBorder="1" applyAlignment="1">
      <alignment wrapText="1"/>
    </xf>
    <xf numFmtId="0" fontId="23" fillId="0" borderId="0" xfId="0" applyFont="1" applyAlignment="1">
      <alignment horizontal="right" wrapText="1"/>
    </xf>
    <xf numFmtId="4" fontId="23" fillId="0" borderId="0" xfId="0" applyNumberFormat="1" applyFont="1"/>
    <xf numFmtId="4" fontId="24" fillId="0" borderId="12" xfId="2" applyNumberFormat="1" applyFont="1" applyBorder="1" applyAlignment="1">
      <alignment horizontal="right"/>
    </xf>
    <xf numFmtId="0" fontId="24" fillId="0" borderId="12" xfId="2" applyFont="1" applyBorder="1" applyAlignment="1">
      <alignment wrapText="1"/>
    </xf>
    <xf numFmtId="0" fontId="19" fillId="0" borderId="12" xfId="2" applyFill="1" applyBorder="1" applyAlignment="1"/>
    <xf numFmtId="0" fontId="19" fillId="0" borderId="12" xfId="2" applyFont="1" applyBorder="1" applyAlignment="1"/>
    <xf numFmtId="0" fontId="3" fillId="10" borderId="15" xfId="0" applyNumberFormat="1" applyFont="1" applyFill="1" applyBorder="1"/>
    <xf numFmtId="166" fontId="19" fillId="0" borderId="12" xfId="2" applyNumberFormat="1" applyBorder="1" applyAlignment="1"/>
    <xf numFmtId="0" fontId="24" fillId="0" borderId="12" xfId="2" applyFont="1" applyFill="1" applyBorder="1" applyAlignment="1"/>
    <xf numFmtId="0" fontId="24" fillId="0" borderId="12" xfId="2" applyFont="1" applyBorder="1" applyAlignment="1"/>
    <xf numFmtId="0" fontId="24" fillId="0" borderId="13" xfId="2" applyFont="1" applyBorder="1" applyAlignment="1"/>
    <xf numFmtId="166" fontId="24" fillId="0" borderId="12" xfId="2" applyNumberFormat="1" applyFont="1" applyBorder="1" applyAlignment="1"/>
    <xf numFmtId="0" fontId="23" fillId="0" borderId="0" xfId="0" applyFont="1" applyAlignment="1"/>
    <xf numFmtId="0" fontId="3" fillId="10" borderId="13" xfId="0" applyFont="1" applyFill="1" applyBorder="1" applyAlignment="1">
      <alignment horizontal="right"/>
    </xf>
    <xf numFmtId="0" fontId="0" fillId="10" borderId="14" xfId="0" applyFill="1" applyBorder="1" applyAlignment="1"/>
    <xf numFmtId="0" fontId="3" fillId="12" borderId="13" xfId="0" applyFont="1" applyFill="1" applyBorder="1" applyAlignment="1">
      <alignment horizontal="left"/>
    </xf>
    <xf numFmtId="0" fontId="0" fillId="12" borderId="14" xfId="0" applyFill="1" applyBorder="1" applyAlignment="1"/>
    <xf numFmtId="0" fontId="3" fillId="10" borderId="16" xfId="0" applyFont="1" applyFill="1" applyBorder="1" applyAlignment="1">
      <alignment horizontal="right"/>
    </xf>
    <xf numFmtId="0" fontId="3" fillId="10" borderId="17" xfId="0" applyFont="1" applyFill="1" applyBorder="1" applyAlignment="1">
      <alignment horizontal="right"/>
    </xf>
    <xf numFmtId="0" fontId="15" fillId="2" borderId="8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right"/>
    </xf>
    <xf numFmtId="0" fontId="6" fillId="5" borderId="3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5" fillId="3" borderId="0" xfId="0" applyFont="1" applyFill="1" applyBorder="1" applyAlignment="1"/>
    <xf numFmtId="0" fontId="5" fillId="3" borderId="5" xfId="0" applyFont="1" applyFill="1" applyBorder="1" applyAlignment="1"/>
    <xf numFmtId="0" fontId="3" fillId="3" borderId="4" xfId="0" applyFont="1" applyFill="1" applyBorder="1" applyAlignment="1">
      <alignment horizontal="center"/>
    </xf>
    <xf numFmtId="0" fontId="5" fillId="3" borderId="4" xfId="0" applyFont="1" applyFill="1" applyBorder="1" applyAlignment="1"/>
    <xf numFmtId="0" fontId="5" fillId="3" borderId="10" xfId="0" applyFont="1" applyFill="1" applyBorder="1" applyAlignment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colors>
    <mruColors>
      <color rgb="FFFFCCFF"/>
      <color rgb="FFFF66FF"/>
      <color rgb="FFCC00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tabSelected="1" zoomScaleNormal="100" zoomScalePageLayoutView="90" workbookViewId="0">
      <selection activeCell="A120" sqref="A120:XFD120"/>
    </sheetView>
  </sheetViews>
  <sheetFormatPr defaultRowHeight="15" x14ac:dyDescent="0.25"/>
  <cols>
    <col min="1" max="1" width="16" customWidth="1"/>
    <col min="2" max="2" width="30.42578125" customWidth="1"/>
    <col min="3" max="3" width="13.28515625" style="46" customWidth="1"/>
    <col min="4" max="4" width="14.5703125" customWidth="1"/>
    <col min="5" max="5" width="25.5703125" style="46" customWidth="1"/>
    <col min="6" max="6" width="4.140625" style="69" customWidth="1"/>
    <col min="7" max="8" width="17" customWidth="1"/>
    <col min="9" max="9" width="14" customWidth="1"/>
    <col min="10" max="10" width="16.140625" customWidth="1"/>
    <col min="11" max="11" width="6.5703125" customWidth="1"/>
  </cols>
  <sheetData>
    <row r="1" spans="1:11" ht="79.5" customHeight="1" x14ac:dyDescent="0.25">
      <c r="A1" s="92" t="s">
        <v>0</v>
      </c>
      <c r="B1" s="92" t="s">
        <v>1</v>
      </c>
      <c r="C1" s="92" t="s">
        <v>2</v>
      </c>
      <c r="D1" s="92" t="s">
        <v>3</v>
      </c>
      <c r="E1" s="93" t="s">
        <v>4</v>
      </c>
      <c r="F1" s="94"/>
      <c r="G1" s="95" t="s">
        <v>5</v>
      </c>
      <c r="H1" s="95" t="s">
        <v>6</v>
      </c>
      <c r="I1" s="96" t="s">
        <v>7</v>
      </c>
      <c r="J1" s="97" t="s">
        <v>8</v>
      </c>
      <c r="K1" s="96" t="s">
        <v>9</v>
      </c>
    </row>
    <row r="2" spans="1:11" ht="14.25" customHeight="1" x14ac:dyDescent="0.25">
      <c r="A2" s="52"/>
      <c r="B2" s="53"/>
      <c r="C2" s="54"/>
      <c r="D2" s="58"/>
      <c r="E2" s="55"/>
      <c r="F2" s="68"/>
      <c r="G2" s="56"/>
      <c r="H2" s="56"/>
      <c r="I2" s="57"/>
      <c r="J2" s="57"/>
      <c r="K2" s="53"/>
    </row>
    <row r="3" spans="1:11" x14ac:dyDescent="0.25">
      <c r="A3" s="52" t="s">
        <v>89</v>
      </c>
      <c r="B3" s="53" t="s">
        <v>90</v>
      </c>
      <c r="C3" s="54" t="s">
        <v>64</v>
      </c>
      <c r="D3" s="53"/>
      <c r="E3" s="55" t="s">
        <v>20</v>
      </c>
      <c r="F3" s="68"/>
      <c r="G3" s="56">
        <v>820</v>
      </c>
      <c r="H3" s="56">
        <v>500</v>
      </c>
      <c r="I3" s="57">
        <v>42566</v>
      </c>
      <c r="J3" s="57">
        <v>42670</v>
      </c>
      <c r="K3" s="53" t="s">
        <v>15</v>
      </c>
    </row>
    <row r="4" spans="1:11" x14ac:dyDescent="0.25">
      <c r="A4" s="63"/>
      <c r="B4" s="64"/>
      <c r="C4" s="65"/>
      <c r="D4" s="135" t="s">
        <v>283</v>
      </c>
      <c r="E4" s="136"/>
      <c r="F4" s="98">
        <v>1</v>
      </c>
      <c r="G4" s="99">
        <f>SUM(G3)</f>
        <v>820</v>
      </c>
      <c r="H4" s="100">
        <f>SUM(H3)</f>
        <v>500</v>
      </c>
      <c r="I4" s="100"/>
      <c r="J4" s="66"/>
      <c r="K4" s="67"/>
    </row>
    <row r="5" spans="1:11" x14ac:dyDescent="0.25">
      <c r="A5" s="101"/>
      <c r="B5" s="102"/>
      <c r="C5" s="103" t="s">
        <v>64</v>
      </c>
      <c r="D5" s="104"/>
      <c r="E5" s="102"/>
      <c r="F5" s="105"/>
      <c r="G5" s="102"/>
      <c r="H5" s="102"/>
      <c r="I5" s="106"/>
      <c r="J5" s="106"/>
      <c r="K5" s="107"/>
    </row>
    <row r="6" spans="1:11" ht="14.25" customHeight="1" x14ac:dyDescent="0.25">
      <c r="A6" s="52"/>
      <c r="B6" s="53"/>
      <c r="C6" s="54"/>
      <c r="D6" s="58"/>
      <c r="E6" s="55"/>
      <c r="F6" s="68"/>
      <c r="G6" s="56"/>
      <c r="H6" s="56"/>
      <c r="I6" s="57"/>
      <c r="J6" s="57"/>
      <c r="K6" s="53"/>
    </row>
    <row r="7" spans="1:11" x14ac:dyDescent="0.25">
      <c r="A7" s="52" t="s">
        <v>91</v>
      </c>
      <c r="B7" s="53" t="s">
        <v>92</v>
      </c>
      <c r="C7" s="54" t="s">
        <v>93</v>
      </c>
      <c r="D7" s="53"/>
      <c r="E7" s="55" t="s">
        <v>11</v>
      </c>
      <c r="F7" s="68"/>
      <c r="G7" s="56">
        <v>2545.46</v>
      </c>
      <c r="H7" s="56">
        <v>1892.49</v>
      </c>
      <c r="I7" s="57">
        <v>42554</v>
      </c>
      <c r="J7" s="57">
        <v>42684</v>
      </c>
      <c r="K7" s="53" t="s">
        <v>15</v>
      </c>
    </row>
    <row r="8" spans="1:11" x14ac:dyDescent="0.25">
      <c r="A8" s="52" t="s">
        <v>94</v>
      </c>
      <c r="B8" s="53" t="s">
        <v>95</v>
      </c>
      <c r="C8" s="54" t="s">
        <v>93</v>
      </c>
      <c r="D8" s="53"/>
      <c r="E8" s="55" t="s">
        <v>11</v>
      </c>
      <c r="F8" s="68"/>
      <c r="G8" s="56">
        <v>2015.72</v>
      </c>
      <c r="H8" s="56">
        <v>500</v>
      </c>
      <c r="I8" s="57">
        <v>42554</v>
      </c>
      <c r="J8" s="57">
        <v>42649</v>
      </c>
      <c r="K8" s="53" t="s">
        <v>15</v>
      </c>
    </row>
    <row r="9" spans="1:11" x14ac:dyDescent="0.25">
      <c r="A9" s="52" t="s">
        <v>96</v>
      </c>
      <c r="B9" s="53" t="s">
        <v>97</v>
      </c>
      <c r="C9" s="54" t="s">
        <v>93</v>
      </c>
      <c r="D9" s="53"/>
      <c r="E9" s="55" t="s">
        <v>11</v>
      </c>
      <c r="F9" s="68"/>
      <c r="G9" s="56">
        <v>902.6</v>
      </c>
      <c r="H9" s="56">
        <v>902.6</v>
      </c>
      <c r="I9" s="57">
        <v>41672</v>
      </c>
      <c r="J9" s="57">
        <v>42697</v>
      </c>
      <c r="K9" s="53" t="s">
        <v>15</v>
      </c>
    </row>
    <row r="10" spans="1:11" x14ac:dyDescent="0.25">
      <c r="A10" s="63"/>
      <c r="B10" s="64"/>
      <c r="C10" s="65"/>
      <c r="D10" s="135" t="s">
        <v>283</v>
      </c>
      <c r="E10" s="136"/>
      <c r="F10" s="98">
        <v>3</v>
      </c>
      <c r="G10" s="99">
        <f>SUM(G7:G9)</f>
        <v>5463.7800000000007</v>
      </c>
      <c r="H10" s="100">
        <f>SUM(H7:H9)</f>
        <v>3295.0899999999997</v>
      </c>
      <c r="I10" s="100"/>
      <c r="J10" s="66"/>
      <c r="K10" s="67"/>
    </row>
    <row r="11" spans="1:11" x14ac:dyDescent="0.25">
      <c r="A11" s="101"/>
      <c r="B11" s="102"/>
      <c r="C11" s="103" t="s">
        <v>93</v>
      </c>
      <c r="D11" s="104"/>
      <c r="E11" s="102"/>
      <c r="F11" s="105"/>
      <c r="G11" s="102"/>
      <c r="H11" s="102"/>
      <c r="I11" s="106"/>
      <c r="J11" s="106"/>
      <c r="K11" s="107"/>
    </row>
    <row r="12" spans="1:11" ht="14.25" customHeight="1" x14ac:dyDescent="0.25">
      <c r="A12" s="52"/>
      <c r="B12" s="53"/>
      <c r="C12" s="54"/>
      <c r="D12" s="58"/>
      <c r="E12" s="55"/>
      <c r="F12" s="68"/>
      <c r="G12" s="56"/>
      <c r="H12" s="56"/>
      <c r="I12" s="57"/>
      <c r="J12" s="57"/>
      <c r="K12" s="53"/>
    </row>
    <row r="13" spans="1:11" ht="30" x14ac:dyDescent="0.25">
      <c r="A13" s="52" t="s">
        <v>98</v>
      </c>
      <c r="B13" s="53" t="s">
        <v>99</v>
      </c>
      <c r="C13" s="54" t="s">
        <v>282</v>
      </c>
      <c r="D13" s="58" t="s">
        <v>30</v>
      </c>
      <c r="E13" s="55" t="s">
        <v>11</v>
      </c>
      <c r="F13" s="68"/>
      <c r="G13" s="56">
        <v>100000</v>
      </c>
      <c r="H13" s="56">
        <v>3794</v>
      </c>
      <c r="I13" s="57">
        <v>42346</v>
      </c>
      <c r="J13" s="57">
        <v>42677</v>
      </c>
      <c r="K13" s="53" t="s">
        <v>15</v>
      </c>
    </row>
    <row r="14" spans="1:11" ht="29.25" customHeight="1" x14ac:dyDescent="0.25">
      <c r="A14" s="52" t="s">
        <v>100</v>
      </c>
      <c r="B14" s="53" t="s">
        <v>101</v>
      </c>
      <c r="C14" s="54" t="s">
        <v>282</v>
      </c>
      <c r="D14" s="58" t="s">
        <v>30</v>
      </c>
      <c r="E14" s="55" t="s">
        <v>11</v>
      </c>
      <c r="F14" s="68"/>
      <c r="G14" s="56">
        <v>4304.2</v>
      </c>
      <c r="H14" s="56">
        <v>1570</v>
      </c>
      <c r="I14" s="57">
        <v>42508</v>
      </c>
      <c r="J14" s="57">
        <v>42697</v>
      </c>
      <c r="K14" s="53" t="s">
        <v>15</v>
      </c>
    </row>
    <row r="15" spans="1:11" x14ac:dyDescent="0.25">
      <c r="A15" s="63"/>
      <c r="B15" s="64"/>
      <c r="C15" s="65"/>
      <c r="D15" s="135" t="s">
        <v>283</v>
      </c>
      <c r="E15" s="136"/>
      <c r="F15" s="98">
        <v>2</v>
      </c>
      <c r="G15" s="99">
        <f>SUM(G11:G14)</f>
        <v>104304.2</v>
      </c>
      <c r="H15" s="100">
        <f>SUM(H11:H14)</f>
        <v>5364</v>
      </c>
      <c r="I15" s="100"/>
      <c r="J15" s="66"/>
      <c r="K15" s="67"/>
    </row>
    <row r="16" spans="1:11" x14ac:dyDescent="0.25">
      <c r="A16" s="101"/>
      <c r="B16" s="102"/>
      <c r="C16" s="137" t="s">
        <v>284</v>
      </c>
      <c r="D16" s="138"/>
      <c r="E16" s="102"/>
      <c r="F16" s="105"/>
      <c r="G16" s="102"/>
      <c r="H16" s="102"/>
      <c r="I16" s="106"/>
      <c r="J16" s="106"/>
      <c r="K16" s="107"/>
    </row>
    <row r="17" spans="1:11" ht="14.25" customHeight="1" x14ac:dyDescent="0.25">
      <c r="A17" s="52"/>
      <c r="B17" s="53"/>
      <c r="C17" s="54"/>
      <c r="D17" s="58"/>
      <c r="E17" s="55"/>
      <c r="F17" s="68"/>
      <c r="G17" s="56"/>
      <c r="H17" s="56"/>
      <c r="I17" s="57"/>
      <c r="J17" s="57"/>
      <c r="K17" s="53"/>
    </row>
    <row r="18" spans="1:11" x14ac:dyDescent="0.25">
      <c r="A18" s="52" t="s">
        <v>160</v>
      </c>
      <c r="B18" s="53" t="s">
        <v>161</v>
      </c>
      <c r="C18" s="54" t="s">
        <v>19</v>
      </c>
      <c r="D18" s="53"/>
      <c r="E18" s="55" t="s">
        <v>85</v>
      </c>
      <c r="F18" s="68"/>
      <c r="G18" s="56">
        <v>3075</v>
      </c>
      <c r="H18" s="56">
        <v>500</v>
      </c>
      <c r="I18" s="57">
        <v>41769</v>
      </c>
      <c r="J18" s="57">
        <v>42677</v>
      </c>
      <c r="K18" s="53" t="s">
        <v>15</v>
      </c>
    </row>
    <row r="19" spans="1:11" x14ac:dyDescent="0.25">
      <c r="A19" s="52" t="s">
        <v>142</v>
      </c>
      <c r="B19" s="53" t="s">
        <v>143</v>
      </c>
      <c r="C19" s="54" t="s">
        <v>19</v>
      </c>
      <c r="D19" s="53"/>
      <c r="E19" s="55" t="s">
        <v>82</v>
      </c>
      <c r="F19" s="68"/>
      <c r="G19" s="56">
        <v>1215</v>
      </c>
      <c r="H19" s="56">
        <v>1215</v>
      </c>
      <c r="I19" s="57">
        <v>42339</v>
      </c>
      <c r="J19" s="57">
        <v>42668</v>
      </c>
      <c r="K19" s="53" t="s">
        <v>15</v>
      </c>
    </row>
    <row r="20" spans="1:11" x14ac:dyDescent="0.25">
      <c r="A20" s="52" t="s">
        <v>102</v>
      </c>
      <c r="B20" s="53" t="s">
        <v>103</v>
      </c>
      <c r="C20" s="54" t="s">
        <v>19</v>
      </c>
      <c r="D20" s="53"/>
      <c r="E20" s="55" t="s">
        <v>11</v>
      </c>
      <c r="F20" s="68"/>
      <c r="G20" s="56">
        <v>500000</v>
      </c>
      <c r="H20" s="56">
        <v>18000</v>
      </c>
      <c r="I20" s="57">
        <v>42269</v>
      </c>
      <c r="J20" s="57">
        <v>42649</v>
      </c>
      <c r="K20" s="53" t="s">
        <v>15</v>
      </c>
    </row>
    <row r="21" spans="1:11" x14ac:dyDescent="0.25">
      <c r="A21" s="52" t="s">
        <v>104</v>
      </c>
      <c r="B21" s="53" t="s">
        <v>105</v>
      </c>
      <c r="C21" s="54" t="s">
        <v>19</v>
      </c>
      <c r="D21" s="53"/>
      <c r="E21" s="55" t="s">
        <v>11</v>
      </c>
      <c r="F21" s="68"/>
      <c r="G21" s="56">
        <v>500000</v>
      </c>
      <c r="H21" s="56">
        <v>10500</v>
      </c>
      <c r="I21" s="57">
        <v>42269</v>
      </c>
      <c r="J21" s="57">
        <v>42649</v>
      </c>
      <c r="K21" s="53" t="s">
        <v>15</v>
      </c>
    </row>
    <row r="22" spans="1:11" x14ac:dyDescent="0.25">
      <c r="A22" s="52" t="s">
        <v>106</v>
      </c>
      <c r="B22" s="53" t="s">
        <v>107</v>
      </c>
      <c r="C22" s="54" t="s">
        <v>19</v>
      </c>
      <c r="D22" s="53"/>
      <c r="E22" s="55" t="s">
        <v>11</v>
      </c>
      <c r="F22" s="68"/>
      <c r="G22" s="56">
        <v>9876.91</v>
      </c>
      <c r="H22" s="56">
        <v>8816.91</v>
      </c>
      <c r="I22" s="57">
        <v>42423</v>
      </c>
      <c r="J22" s="57">
        <v>42712</v>
      </c>
      <c r="K22" s="53" t="s">
        <v>15</v>
      </c>
    </row>
    <row r="23" spans="1:11" x14ac:dyDescent="0.25">
      <c r="A23" s="52" t="s">
        <v>108</v>
      </c>
      <c r="B23" s="53" t="s">
        <v>109</v>
      </c>
      <c r="C23" s="54" t="s">
        <v>19</v>
      </c>
      <c r="D23" s="53"/>
      <c r="E23" s="55" t="s">
        <v>11</v>
      </c>
      <c r="F23" s="68"/>
      <c r="G23" s="56">
        <v>17500</v>
      </c>
      <c r="H23" s="56">
        <v>8250</v>
      </c>
      <c r="I23" s="57">
        <v>42162</v>
      </c>
      <c r="J23" s="57">
        <v>42668</v>
      </c>
      <c r="K23" s="53" t="s">
        <v>15</v>
      </c>
    </row>
    <row r="24" spans="1:11" x14ac:dyDescent="0.25">
      <c r="A24" s="52" t="s">
        <v>110</v>
      </c>
      <c r="B24" s="53" t="s">
        <v>111</v>
      </c>
      <c r="C24" s="54" t="s">
        <v>19</v>
      </c>
      <c r="D24" s="53"/>
      <c r="E24" s="55" t="s">
        <v>11</v>
      </c>
      <c r="F24" s="68"/>
      <c r="G24" s="56">
        <v>50000</v>
      </c>
      <c r="H24" s="56">
        <v>8000</v>
      </c>
      <c r="I24" s="57">
        <v>42325</v>
      </c>
      <c r="J24" s="57">
        <v>42719</v>
      </c>
      <c r="K24" s="53" t="s">
        <v>15</v>
      </c>
    </row>
    <row r="25" spans="1:11" x14ac:dyDescent="0.25">
      <c r="A25" s="52" t="s">
        <v>112</v>
      </c>
      <c r="B25" s="53" t="s">
        <v>113</v>
      </c>
      <c r="C25" s="54" t="s">
        <v>19</v>
      </c>
      <c r="D25" s="53"/>
      <c r="E25" s="55" t="s">
        <v>11</v>
      </c>
      <c r="F25" s="68"/>
      <c r="G25" s="56">
        <v>50000</v>
      </c>
      <c r="H25" s="56">
        <v>7500</v>
      </c>
      <c r="I25" s="57">
        <v>42325</v>
      </c>
      <c r="J25" s="57">
        <v>42719</v>
      </c>
      <c r="K25" s="53" t="s">
        <v>15</v>
      </c>
    </row>
    <row r="26" spans="1:11" x14ac:dyDescent="0.25">
      <c r="A26" s="52" t="s">
        <v>114</v>
      </c>
      <c r="B26" s="53" t="s">
        <v>115</v>
      </c>
      <c r="C26" s="54" t="s">
        <v>19</v>
      </c>
      <c r="D26" s="53"/>
      <c r="E26" s="55" t="s">
        <v>11</v>
      </c>
      <c r="F26" s="68"/>
      <c r="G26" s="56">
        <v>20000</v>
      </c>
      <c r="H26" s="56">
        <v>7000</v>
      </c>
      <c r="I26" s="57">
        <v>42325</v>
      </c>
      <c r="J26" s="57">
        <v>42676</v>
      </c>
      <c r="K26" s="53" t="s">
        <v>15</v>
      </c>
    </row>
    <row r="27" spans="1:11" x14ac:dyDescent="0.25">
      <c r="A27" s="52" t="s">
        <v>116</v>
      </c>
      <c r="B27" s="53" t="s">
        <v>117</v>
      </c>
      <c r="C27" s="54" t="s">
        <v>19</v>
      </c>
      <c r="D27" s="53"/>
      <c r="E27" s="55" t="s">
        <v>11</v>
      </c>
      <c r="F27" s="68"/>
      <c r="G27" s="56">
        <v>6978.14</v>
      </c>
      <c r="H27" s="56">
        <v>6978.14</v>
      </c>
      <c r="I27" s="57">
        <v>42153</v>
      </c>
      <c r="J27" s="57">
        <v>42668</v>
      </c>
      <c r="K27" s="53" t="s">
        <v>15</v>
      </c>
    </row>
    <row r="28" spans="1:11" x14ac:dyDescent="0.25">
      <c r="A28" s="52" t="s">
        <v>118</v>
      </c>
      <c r="B28" s="53" t="s">
        <v>119</v>
      </c>
      <c r="C28" s="54" t="s">
        <v>19</v>
      </c>
      <c r="D28" s="53"/>
      <c r="E28" s="55" t="s">
        <v>11</v>
      </c>
      <c r="F28" s="68"/>
      <c r="G28" s="56">
        <v>20000</v>
      </c>
      <c r="H28" s="56">
        <v>6000</v>
      </c>
      <c r="I28" s="57">
        <v>42325</v>
      </c>
      <c r="J28" s="57">
        <v>42676</v>
      </c>
      <c r="K28" s="53" t="s">
        <v>15</v>
      </c>
    </row>
    <row r="29" spans="1:11" x14ac:dyDescent="0.25">
      <c r="A29" s="52" t="s">
        <v>120</v>
      </c>
      <c r="B29" s="53" t="s">
        <v>121</v>
      </c>
      <c r="C29" s="54" t="s">
        <v>19</v>
      </c>
      <c r="D29" s="53"/>
      <c r="E29" s="55" t="s">
        <v>11</v>
      </c>
      <c r="F29" s="68"/>
      <c r="G29" s="56">
        <v>20000</v>
      </c>
      <c r="H29" s="56">
        <v>4600</v>
      </c>
      <c r="I29" s="57">
        <v>42325</v>
      </c>
      <c r="J29" s="57">
        <v>42676</v>
      </c>
      <c r="K29" s="53" t="s">
        <v>15</v>
      </c>
    </row>
    <row r="30" spans="1:11" x14ac:dyDescent="0.25">
      <c r="A30" s="52" t="s">
        <v>122</v>
      </c>
      <c r="B30" s="53" t="s">
        <v>123</v>
      </c>
      <c r="C30" s="54" t="s">
        <v>19</v>
      </c>
      <c r="D30" s="53"/>
      <c r="E30" s="55" t="s">
        <v>11</v>
      </c>
      <c r="F30" s="68"/>
      <c r="G30" s="56">
        <v>4360.03</v>
      </c>
      <c r="H30" s="56">
        <v>4160.03</v>
      </c>
      <c r="I30" s="57">
        <v>42300</v>
      </c>
      <c r="J30" s="57">
        <v>42712</v>
      </c>
      <c r="K30" s="53" t="s">
        <v>15</v>
      </c>
    </row>
    <row r="31" spans="1:11" x14ac:dyDescent="0.25">
      <c r="A31" s="52" t="s">
        <v>124</v>
      </c>
      <c r="B31" s="53" t="s">
        <v>125</v>
      </c>
      <c r="C31" s="54" t="s">
        <v>19</v>
      </c>
      <c r="D31" s="53"/>
      <c r="E31" s="55" t="s">
        <v>11</v>
      </c>
      <c r="F31" s="68"/>
      <c r="G31" s="56">
        <v>8997.06</v>
      </c>
      <c r="H31" s="56">
        <v>4000</v>
      </c>
      <c r="I31" s="57">
        <v>42415</v>
      </c>
      <c r="J31" s="57">
        <v>42681</v>
      </c>
      <c r="K31" s="53" t="s">
        <v>15</v>
      </c>
    </row>
    <row r="32" spans="1:11" x14ac:dyDescent="0.25">
      <c r="A32" s="52" t="s">
        <v>126</v>
      </c>
      <c r="B32" s="53" t="s">
        <v>127</v>
      </c>
      <c r="C32" s="54" t="s">
        <v>19</v>
      </c>
      <c r="D32" s="53"/>
      <c r="E32" s="55" t="s">
        <v>11</v>
      </c>
      <c r="F32" s="68"/>
      <c r="G32" s="56">
        <v>8997.06</v>
      </c>
      <c r="H32" s="56">
        <v>3716.75</v>
      </c>
      <c r="I32" s="57">
        <v>42415</v>
      </c>
      <c r="J32" s="57">
        <v>42663</v>
      </c>
      <c r="K32" s="53" t="s">
        <v>15</v>
      </c>
    </row>
    <row r="33" spans="1:11" x14ac:dyDescent="0.25">
      <c r="A33" s="52" t="s">
        <v>128</v>
      </c>
      <c r="B33" s="53" t="s">
        <v>129</v>
      </c>
      <c r="C33" s="54" t="s">
        <v>19</v>
      </c>
      <c r="D33" s="53"/>
      <c r="E33" s="55" t="s">
        <v>11</v>
      </c>
      <c r="F33" s="68"/>
      <c r="G33" s="56">
        <v>1002594.11</v>
      </c>
      <c r="H33" s="56">
        <v>3567</v>
      </c>
      <c r="I33" s="57">
        <v>42183</v>
      </c>
      <c r="J33" s="57">
        <v>42657</v>
      </c>
      <c r="K33" s="53" t="s">
        <v>15</v>
      </c>
    </row>
    <row r="34" spans="1:11" x14ac:dyDescent="0.25">
      <c r="A34" s="52" t="s">
        <v>130</v>
      </c>
      <c r="B34" s="53" t="s">
        <v>131</v>
      </c>
      <c r="C34" s="54" t="s">
        <v>19</v>
      </c>
      <c r="D34" s="53"/>
      <c r="E34" s="55" t="s">
        <v>11</v>
      </c>
      <c r="F34" s="68"/>
      <c r="G34" s="56">
        <v>3691.55</v>
      </c>
      <c r="H34" s="56">
        <v>2891.55</v>
      </c>
      <c r="I34" s="57">
        <v>42443</v>
      </c>
      <c r="J34" s="57">
        <v>42709</v>
      </c>
      <c r="K34" s="53" t="s">
        <v>15</v>
      </c>
    </row>
    <row r="35" spans="1:11" x14ac:dyDescent="0.25">
      <c r="A35" s="52" t="s">
        <v>132</v>
      </c>
      <c r="B35" s="53" t="s">
        <v>133</v>
      </c>
      <c r="C35" s="54" t="s">
        <v>19</v>
      </c>
      <c r="D35" s="53"/>
      <c r="E35" s="55" t="s">
        <v>11</v>
      </c>
      <c r="F35" s="68"/>
      <c r="G35" s="56">
        <v>250000</v>
      </c>
      <c r="H35" s="56">
        <v>2850</v>
      </c>
      <c r="I35" s="57">
        <v>42318</v>
      </c>
      <c r="J35" s="57">
        <v>42719</v>
      </c>
      <c r="K35" s="53" t="s">
        <v>15</v>
      </c>
    </row>
    <row r="36" spans="1:11" x14ac:dyDescent="0.25">
      <c r="A36" s="52" t="s">
        <v>134</v>
      </c>
      <c r="B36" s="53" t="s">
        <v>135</v>
      </c>
      <c r="C36" s="54" t="s">
        <v>19</v>
      </c>
      <c r="D36" s="53"/>
      <c r="E36" s="55" t="s">
        <v>11</v>
      </c>
      <c r="F36" s="68"/>
      <c r="G36" s="56">
        <v>1810.97</v>
      </c>
      <c r="H36" s="56">
        <v>1810.97</v>
      </c>
      <c r="I36" s="57">
        <v>42507</v>
      </c>
      <c r="J36" s="57">
        <v>42649</v>
      </c>
      <c r="K36" s="53" t="s">
        <v>15</v>
      </c>
    </row>
    <row r="37" spans="1:11" x14ac:dyDescent="0.25">
      <c r="A37" s="52" t="s">
        <v>136</v>
      </c>
      <c r="B37" s="53" t="s">
        <v>137</v>
      </c>
      <c r="C37" s="54" t="s">
        <v>19</v>
      </c>
      <c r="D37" s="53"/>
      <c r="E37" s="55" t="s">
        <v>11</v>
      </c>
      <c r="F37" s="68"/>
      <c r="G37" s="56">
        <v>2371.52</v>
      </c>
      <c r="H37" s="56">
        <v>1741.65</v>
      </c>
      <c r="I37" s="57">
        <v>42485</v>
      </c>
      <c r="J37" s="57">
        <v>42668</v>
      </c>
      <c r="K37" s="53" t="s">
        <v>15</v>
      </c>
    </row>
    <row r="38" spans="1:11" x14ac:dyDescent="0.25">
      <c r="A38" s="52" t="s">
        <v>138</v>
      </c>
      <c r="B38" s="53" t="s">
        <v>139</v>
      </c>
      <c r="C38" s="54" t="s">
        <v>19</v>
      </c>
      <c r="D38" s="53"/>
      <c r="E38" s="55" t="s">
        <v>11</v>
      </c>
      <c r="F38" s="68"/>
      <c r="G38" s="56">
        <v>1416.61</v>
      </c>
      <c r="H38" s="56">
        <v>1656.61</v>
      </c>
      <c r="I38" s="57">
        <v>42328</v>
      </c>
      <c r="J38" s="57">
        <v>42719</v>
      </c>
      <c r="K38" s="53" t="s">
        <v>15</v>
      </c>
    </row>
    <row r="39" spans="1:11" x14ac:dyDescent="0.25">
      <c r="A39" s="52" t="s">
        <v>140</v>
      </c>
      <c r="B39" s="53" t="s">
        <v>141</v>
      </c>
      <c r="C39" s="54" t="s">
        <v>19</v>
      </c>
      <c r="D39" s="53"/>
      <c r="E39" s="55" t="s">
        <v>11</v>
      </c>
      <c r="F39" s="68"/>
      <c r="G39" s="56">
        <v>1592.54</v>
      </c>
      <c r="H39" s="56">
        <v>1410.15</v>
      </c>
      <c r="I39" s="57">
        <v>42397</v>
      </c>
      <c r="J39" s="57">
        <v>42719</v>
      </c>
      <c r="K39" s="53" t="s">
        <v>15</v>
      </c>
    </row>
    <row r="40" spans="1:11" x14ac:dyDescent="0.25">
      <c r="A40" s="52" t="s">
        <v>144</v>
      </c>
      <c r="B40" s="53" t="s">
        <v>145</v>
      </c>
      <c r="C40" s="54" t="s">
        <v>19</v>
      </c>
      <c r="D40" s="53"/>
      <c r="E40" s="55" t="s">
        <v>11</v>
      </c>
      <c r="F40" s="68"/>
      <c r="G40" s="56">
        <v>1730</v>
      </c>
      <c r="H40" s="56">
        <v>1057.21</v>
      </c>
      <c r="I40" s="57">
        <v>42507</v>
      </c>
      <c r="J40" s="57">
        <v>42650</v>
      </c>
      <c r="K40" s="53" t="s">
        <v>15</v>
      </c>
    </row>
    <row r="41" spans="1:11" x14ac:dyDescent="0.25">
      <c r="A41" s="52" t="s">
        <v>146</v>
      </c>
      <c r="B41" s="53" t="s">
        <v>147</v>
      </c>
      <c r="C41" s="54" t="s">
        <v>19</v>
      </c>
      <c r="D41" s="53"/>
      <c r="E41" s="55" t="s">
        <v>11</v>
      </c>
      <c r="F41" s="68"/>
      <c r="G41" s="56">
        <v>6000</v>
      </c>
      <c r="H41" s="56">
        <v>1000</v>
      </c>
      <c r="I41" s="57">
        <v>42423</v>
      </c>
      <c r="J41" s="57">
        <v>42649</v>
      </c>
      <c r="K41" s="53" t="s">
        <v>15</v>
      </c>
    </row>
    <row r="42" spans="1:11" x14ac:dyDescent="0.25">
      <c r="A42" s="52" t="s">
        <v>148</v>
      </c>
      <c r="B42" s="53" t="s">
        <v>149</v>
      </c>
      <c r="C42" s="54" t="s">
        <v>19</v>
      </c>
      <c r="D42" s="53"/>
      <c r="E42" s="55" t="s">
        <v>11</v>
      </c>
      <c r="F42" s="68"/>
      <c r="G42" s="56">
        <v>1000</v>
      </c>
      <c r="H42" s="56">
        <v>1000</v>
      </c>
      <c r="I42" s="57">
        <v>42564</v>
      </c>
      <c r="J42" s="57">
        <v>42723</v>
      </c>
      <c r="K42" s="53" t="s">
        <v>15</v>
      </c>
    </row>
    <row r="43" spans="1:11" x14ac:dyDescent="0.25">
      <c r="A43" s="52" t="s">
        <v>150</v>
      </c>
      <c r="B43" s="53" t="s">
        <v>151</v>
      </c>
      <c r="C43" s="54" t="s">
        <v>19</v>
      </c>
      <c r="D43" s="53"/>
      <c r="E43" s="55" t="s">
        <v>11</v>
      </c>
      <c r="F43" s="68"/>
      <c r="G43" s="56">
        <v>1071.24</v>
      </c>
      <c r="H43" s="56">
        <v>993.44</v>
      </c>
      <c r="I43" s="57">
        <v>42601</v>
      </c>
      <c r="J43" s="57">
        <v>42717</v>
      </c>
      <c r="K43" s="53" t="s">
        <v>15</v>
      </c>
    </row>
    <row r="44" spans="1:11" x14ac:dyDescent="0.25">
      <c r="A44" s="52" t="s">
        <v>152</v>
      </c>
      <c r="B44" s="53" t="s">
        <v>153</v>
      </c>
      <c r="C44" s="54" t="s">
        <v>19</v>
      </c>
      <c r="D44" s="53"/>
      <c r="E44" s="55" t="s">
        <v>11</v>
      </c>
      <c r="F44" s="68"/>
      <c r="G44" s="56">
        <v>906.89</v>
      </c>
      <c r="H44" s="56">
        <v>956.89</v>
      </c>
      <c r="I44" s="57">
        <v>42422</v>
      </c>
      <c r="J44" s="57">
        <v>42657</v>
      </c>
      <c r="K44" s="53" t="s">
        <v>15</v>
      </c>
    </row>
    <row r="45" spans="1:11" x14ac:dyDescent="0.25">
      <c r="A45" s="52" t="s">
        <v>154</v>
      </c>
      <c r="B45" s="53" t="s">
        <v>155</v>
      </c>
      <c r="C45" s="54" t="s">
        <v>19</v>
      </c>
      <c r="D45" s="53"/>
      <c r="E45" s="55" t="s">
        <v>11</v>
      </c>
      <c r="F45" s="68"/>
      <c r="G45" s="56">
        <v>824</v>
      </c>
      <c r="H45" s="56">
        <v>875.24</v>
      </c>
      <c r="I45" s="57">
        <v>42585</v>
      </c>
      <c r="J45" s="57">
        <v>42719</v>
      </c>
      <c r="K45" s="53" t="s">
        <v>15</v>
      </c>
    </row>
    <row r="46" spans="1:11" x14ac:dyDescent="0.25">
      <c r="A46" s="52" t="s">
        <v>156</v>
      </c>
      <c r="B46" s="53" t="s">
        <v>157</v>
      </c>
      <c r="C46" s="54" t="s">
        <v>19</v>
      </c>
      <c r="D46" s="53"/>
      <c r="E46" s="55" t="s">
        <v>11</v>
      </c>
      <c r="F46" s="68"/>
      <c r="G46" s="56">
        <v>1248.48</v>
      </c>
      <c r="H46" s="56">
        <v>810</v>
      </c>
      <c r="I46" s="57">
        <v>42390</v>
      </c>
      <c r="J46" s="57">
        <v>42656</v>
      </c>
      <c r="K46" s="53" t="s">
        <v>15</v>
      </c>
    </row>
    <row r="47" spans="1:11" x14ac:dyDescent="0.25">
      <c r="A47" s="52" t="s">
        <v>158</v>
      </c>
      <c r="B47" s="53" t="s">
        <v>159</v>
      </c>
      <c r="C47" s="54" t="s">
        <v>19</v>
      </c>
      <c r="D47" s="53"/>
      <c r="E47" s="55" t="s">
        <v>11</v>
      </c>
      <c r="F47" s="68"/>
      <c r="G47" s="56">
        <v>1011.78</v>
      </c>
      <c r="H47" s="56">
        <v>708</v>
      </c>
      <c r="I47" s="57">
        <v>42173</v>
      </c>
      <c r="J47" s="57">
        <v>42649</v>
      </c>
      <c r="K47" s="53" t="s">
        <v>15</v>
      </c>
    </row>
    <row r="48" spans="1:11" x14ac:dyDescent="0.25">
      <c r="A48" s="52" t="s">
        <v>162</v>
      </c>
      <c r="B48" s="53" t="s">
        <v>163</v>
      </c>
      <c r="C48" s="54" t="s">
        <v>19</v>
      </c>
      <c r="D48" s="53"/>
      <c r="E48" s="55" t="s">
        <v>11</v>
      </c>
      <c r="F48" s="68"/>
      <c r="G48" s="56">
        <v>425</v>
      </c>
      <c r="H48" s="56">
        <v>425</v>
      </c>
      <c r="I48" s="57">
        <v>42524</v>
      </c>
      <c r="J48" s="57">
        <v>42697</v>
      </c>
      <c r="K48" s="53" t="s">
        <v>15</v>
      </c>
    </row>
    <row r="49" spans="1:11" x14ac:dyDescent="0.25">
      <c r="A49" s="63"/>
      <c r="B49" s="64"/>
      <c r="C49" s="65"/>
      <c r="D49" s="135" t="s">
        <v>283</v>
      </c>
      <c r="E49" s="136"/>
      <c r="F49" s="98">
        <v>31</v>
      </c>
      <c r="G49" s="99">
        <f>SUM(G18:G48)</f>
        <v>2498693.89</v>
      </c>
      <c r="H49" s="100">
        <f>SUM(H18:H48)</f>
        <v>122990.54000000001</v>
      </c>
      <c r="I49" s="100"/>
      <c r="J49" s="66"/>
      <c r="K49" s="67"/>
    </row>
    <row r="50" spans="1:11" x14ac:dyDescent="0.25">
      <c r="A50" s="101"/>
      <c r="B50" s="102"/>
      <c r="C50" s="137" t="s">
        <v>19</v>
      </c>
      <c r="D50" s="138"/>
      <c r="E50" s="102"/>
      <c r="F50" s="105"/>
      <c r="G50" s="102"/>
      <c r="H50" s="102"/>
      <c r="I50" s="106"/>
      <c r="J50" s="106"/>
      <c r="K50" s="107"/>
    </row>
    <row r="51" spans="1:11" ht="14.25" customHeight="1" x14ac:dyDescent="0.25">
      <c r="A51" s="52"/>
      <c r="B51" s="53"/>
      <c r="C51" s="54"/>
      <c r="D51" s="58"/>
      <c r="E51" s="55"/>
      <c r="F51" s="68"/>
      <c r="G51" s="56"/>
      <c r="H51" s="56"/>
      <c r="I51" s="57"/>
      <c r="J51" s="57"/>
      <c r="K51" s="53"/>
    </row>
    <row r="52" spans="1:11" ht="30" x14ac:dyDescent="0.25">
      <c r="A52" s="52" t="s">
        <v>184</v>
      </c>
      <c r="B52" s="53" t="s">
        <v>185</v>
      </c>
      <c r="C52" s="54" t="s">
        <v>13</v>
      </c>
      <c r="D52" s="58" t="s">
        <v>31</v>
      </c>
      <c r="E52" s="55" t="s">
        <v>86</v>
      </c>
      <c r="F52" s="68">
        <v>1</v>
      </c>
      <c r="G52" s="56">
        <v>1363.57</v>
      </c>
      <c r="H52" s="56">
        <v>766.93</v>
      </c>
      <c r="I52" s="57">
        <v>42444</v>
      </c>
      <c r="J52" s="57">
        <v>42649</v>
      </c>
      <c r="K52" s="53" t="s">
        <v>15</v>
      </c>
    </row>
    <row r="53" spans="1:11" x14ac:dyDescent="0.25">
      <c r="A53" s="52" t="s">
        <v>188</v>
      </c>
      <c r="B53" s="53" t="s">
        <v>189</v>
      </c>
      <c r="C53" s="54" t="s">
        <v>13</v>
      </c>
      <c r="D53" s="58" t="s">
        <v>31</v>
      </c>
      <c r="E53" s="55" t="s">
        <v>20</v>
      </c>
      <c r="F53" s="68">
        <v>1</v>
      </c>
      <c r="G53" s="56">
        <v>750</v>
      </c>
      <c r="H53" s="56">
        <v>750</v>
      </c>
      <c r="I53" s="57">
        <v>42584</v>
      </c>
      <c r="J53" s="57">
        <v>42719</v>
      </c>
      <c r="K53" s="53" t="s">
        <v>15</v>
      </c>
    </row>
    <row r="54" spans="1:11" x14ac:dyDescent="0.25">
      <c r="A54" s="52" t="s">
        <v>196</v>
      </c>
      <c r="B54" s="53" t="s">
        <v>197</v>
      </c>
      <c r="C54" s="54" t="s">
        <v>13</v>
      </c>
      <c r="D54" s="58" t="s">
        <v>31</v>
      </c>
      <c r="E54" s="55" t="s">
        <v>20</v>
      </c>
      <c r="F54" s="68">
        <v>1</v>
      </c>
      <c r="G54" s="56">
        <v>1880</v>
      </c>
      <c r="H54" s="56">
        <v>200</v>
      </c>
      <c r="I54" s="57">
        <v>42538</v>
      </c>
      <c r="J54" s="57">
        <v>42670</v>
      </c>
      <c r="K54" s="53" t="s">
        <v>15</v>
      </c>
    </row>
    <row r="55" spans="1:11" x14ac:dyDescent="0.25">
      <c r="A55" s="52" t="s">
        <v>164</v>
      </c>
      <c r="B55" s="53" t="s">
        <v>165</v>
      </c>
      <c r="C55" s="54" t="s">
        <v>13</v>
      </c>
      <c r="D55" s="58" t="s">
        <v>31</v>
      </c>
      <c r="E55" s="55" t="s">
        <v>11</v>
      </c>
      <c r="F55" s="68">
        <v>1</v>
      </c>
      <c r="G55" s="56">
        <v>500000</v>
      </c>
      <c r="H55" s="56">
        <v>25000</v>
      </c>
      <c r="I55" s="57">
        <v>41855</v>
      </c>
      <c r="J55" s="57">
        <v>42664</v>
      </c>
      <c r="K55" s="53" t="s">
        <v>15</v>
      </c>
    </row>
    <row r="56" spans="1:11" x14ac:dyDescent="0.25">
      <c r="A56" s="52" t="s">
        <v>166</v>
      </c>
      <c r="B56" s="53" t="s">
        <v>167</v>
      </c>
      <c r="C56" s="54" t="s">
        <v>13</v>
      </c>
      <c r="D56" s="58" t="s">
        <v>31</v>
      </c>
      <c r="E56" s="55" t="s">
        <v>11</v>
      </c>
      <c r="F56" s="68">
        <v>1</v>
      </c>
      <c r="G56" s="56">
        <v>11987.22</v>
      </c>
      <c r="H56" s="56">
        <v>11987.22</v>
      </c>
      <c r="I56" s="57">
        <v>42080</v>
      </c>
      <c r="J56" s="57">
        <v>42712</v>
      </c>
      <c r="K56" s="53" t="s">
        <v>15</v>
      </c>
    </row>
    <row r="57" spans="1:11" x14ac:dyDescent="0.25">
      <c r="A57" s="52" t="s">
        <v>170</v>
      </c>
      <c r="B57" s="53" t="s">
        <v>171</v>
      </c>
      <c r="C57" s="54" t="s">
        <v>13</v>
      </c>
      <c r="D57" s="58" t="s">
        <v>31</v>
      </c>
      <c r="E57" s="55" t="s">
        <v>11</v>
      </c>
      <c r="F57" s="68">
        <v>1</v>
      </c>
      <c r="G57" s="56">
        <v>4519.75</v>
      </c>
      <c r="H57" s="56">
        <v>4519.75</v>
      </c>
      <c r="I57" s="57">
        <v>42380</v>
      </c>
      <c r="J57" s="57">
        <v>42677</v>
      </c>
      <c r="K57" s="53" t="s">
        <v>15</v>
      </c>
    </row>
    <row r="58" spans="1:11" x14ac:dyDescent="0.25">
      <c r="A58" s="52" t="s">
        <v>172</v>
      </c>
      <c r="B58" s="53" t="s">
        <v>173</v>
      </c>
      <c r="C58" s="54" t="s">
        <v>13</v>
      </c>
      <c r="D58" s="58" t="s">
        <v>31</v>
      </c>
      <c r="E58" s="55" t="s">
        <v>11</v>
      </c>
      <c r="F58" s="68">
        <v>1</v>
      </c>
      <c r="G58" s="56">
        <v>4700</v>
      </c>
      <c r="H58" s="56">
        <v>4340</v>
      </c>
      <c r="I58" s="57">
        <v>42212</v>
      </c>
      <c r="J58" s="57">
        <v>42649</v>
      </c>
      <c r="K58" s="53" t="s">
        <v>15</v>
      </c>
    </row>
    <row r="59" spans="1:11" x14ac:dyDescent="0.25">
      <c r="A59" s="52" t="s">
        <v>178</v>
      </c>
      <c r="B59" s="53" t="s">
        <v>179</v>
      </c>
      <c r="C59" s="54" t="s">
        <v>13</v>
      </c>
      <c r="D59" s="58" t="s">
        <v>31</v>
      </c>
      <c r="E59" s="55" t="s">
        <v>11</v>
      </c>
      <c r="F59" s="68">
        <v>1</v>
      </c>
      <c r="G59" s="56">
        <v>2575</v>
      </c>
      <c r="H59" s="56">
        <v>2575</v>
      </c>
      <c r="I59" s="57">
        <v>42541</v>
      </c>
      <c r="J59" s="57">
        <v>42719</v>
      </c>
      <c r="K59" s="53" t="s">
        <v>15</v>
      </c>
    </row>
    <row r="60" spans="1:11" x14ac:dyDescent="0.25">
      <c r="A60" s="52" t="s">
        <v>180</v>
      </c>
      <c r="B60" s="53" t="s">
        <v>181</v>
      </c>
      <c r="C60" s="54" t="s">
        <v>13</v>
      </c>
      <c r="D60" s="58" t="s">
        <v>31</v>
      </c>
      <c r="E60" s="55" t="s">
        <v>11</v>
      </c>
      <c r="F60" s="68">
        <v>1</v>
      </c>
      <c r="G60" s="56">
        <v>1482.06</v>
      </c>
      <c r="H60" s="56">
        <v>1482.06</v>
      </c>
      <c r="I60" s="57">
        <v>42156</v>
      </c>
      <c r="J60" s="57">
        <v>42670</v>
      </c>
      <c r="K60" s="53" t="s">
        <v>15</v>
      </c>
    </row>
    <row r="61" spans="1:11" x14ac:dyDescent="0.25">
      <c r="A61" s="52" t="s">
        <v>182</v>
      </c>
      <c r="B61" s="53" t="s">
        <v>183</v>
      </c>
      <c r="C61" s="54" t="s">
        <v>13</v>
      </c>
      <c r="D61" s="58" t="s">
        <v>31</v>
      </c>
      <c r="E61" s="55" t="s">
        <v>11</v>
      </c>
      <c r="F61" s="68">
        <v>1</v>
      </c>
      <c r="G61" s="56">
        <v>877.37</v>
      </c>
      <c r="H61" s="56">
        <v>849.57</v>
      </c>
      <c r="I61" s="57">
        <v>42342</v>
      </c>
      <c r="J61" s="57">
        <v>42719</v>
      </c>
      <c r="K61" s="53" t="s">
        <v>15</v>
      </c>
    </row>
    <row r="62" spans="1:11" x14ac:dyDescent="0.25">
      <c r="A62" s="52" t="s">
        <v>186</v>
      </c>
      <c r="B62" s="53" t="s">
        <v>187</v>
      </c>
      <c r="C62" s="54" t="s">
        <v>13</v>
      </c>
      <c r="D62" s="58" t="s">
        <v>31</v>
      </c>
      <c r="E62" s="55" t="s">
        <v>11</v>
      </c>
      <c r="F62" s="68">
        <v>1</v>
      </c>
      <c r="G62" s="56">
        <v>1455.59</v>
      </c>
      <c r="H62" s="56">
        <v>756.72</v>
      </c>
      <c r="I62" s="57">
        <v>42459</v>
      </c>
      <c r="J62" s="57">
        <v>42677</v>
      </c>
      <c r="K62" s="53" t="s">
        <v>15</v>
      </c>
    </row>
    <row r="63" spans="1:11" x14ac:dyDescent="0.25">
      <c r="E63" s="122" t="s">
        <v>352</v>
      </c>
      <c r="F63" s="69">
        <f>SUM(F52:F62)</f>
        <v>11</v>
      </c>
      <c r="G63" s="123">
        <f>SUM(G52:G62)</f>
        <v>531590.56000000006</v>
      </c>
      <c r="H63" s="123">
        <f>SUM(H52:H62)</f>
        <v>53227.25</v>
      </c>
    </row>
    <row r="65" spans="1:11" ht="14.25" customHeight="1" x14ac:dyDescent="0.25">
      <c r="A65" s="52" t="s">
        <v>190</v>
      </c>
      <c r="B65" s="53" t="s">
        <v>191</v>
      </c>
      <c r="C65" s="54" t="s">
        <v>13</v>
      </c>
      <c r="D65" s="58" t="s">
        <v>21</v>
      </c>
      <c r="E65" s="55" t="s">
        <v>22</v>
      </c>
      <c r="F65" s="68">
        <v>1</v>
      </c>
      <c r="G65" s="56">
        <v>717.34</v>
      </c>
      <c r="H65" s="56">
        <v>500</v>
      </c>
      <c r="I65" s="57">
        <v>42391</v>
      </c>
      <c r="J65" s="57">
        <v>42657</v>
      </c>
      <c r="K65" s="53" t="s">
        <v>15</v>
      </c>
    </row>
    <row r="66" spans="1:11" ht="16.5" customHeight="1" x14ac:dyDescent="0.25">
      <c r="A66" s="52" t="s">
        <v>192</v>
      </c>
      <c r="B66" s="53" t="s">
        <v>193</v>
      </c>
      <c r="C66" s="54" t="s">
        <v>13</v>
      </c>
      <c r="D66" s="58" t="s">
        <v>21</v>
      </c>
      <c r="E66" s="55" t="s">
        <v>22</v>
      </c>
      <c r="F66" s="68">
        <v>1</v>
      </c>
      <c r="G66" s="56">
        <v>500</v>
      </c>
      <c r="H66" s="56">
        <v>500</v>
      </c>
      <c r="I66" s="57">
        <v>42372</v>
      </c>
      <c r="J66" s="57">
        <v>42684</v>
      </c>
      <c r="K66" s="53" t="s">
        <v>15</v>
      </c>
    </row>
    <row r="67" spans="1:11" ht="15" customHeight="1" x14ac:dyDescent="0.25">
      <c r="A67" s="52" t="s">
        <v>194</v>
      </c>
      <c r="B67" s="53" t="s">
        <v>195</v>
      </c>
      <c r="C67" s="54" t="s">
        <v>13</v>
      </c>
      <c r="D67" s="58" t="s">
        <v>21</v>
      </c>
      <c r="E67" s="55" t="s">
        <v>22</v>
      </c>
      <c r="F67" s="68">
        <v>1</v>
      </c>
      <c r="G67" s="56">
        <v>476.48</v>
      </c>
      <c r="H67" s="56">
        <v>476.48</v>
      </c>
      <c r="I67" s="57">
        <v>42424</v>
      </c>
      <c r="J67" s="57">
        <v>42709</v>
      </c>
      <c r="K67" s="53" t="s">
        <v>15</v>
      </c>
    </row>
    <row r="68" spans="1:11" ht="15" customHeight="1" x14ac:dyDescent="0.25">
      <c r="A68" s="52" t="s">
        <v>198</v>
      </c>
      <c r="B68" s="53" t="s">
        <v>199</v>
      </c>
      <c r="C68" s="54" t="s">
        <v>13</v>
      </c>
      <c r="D68" s="58" t="s">
        <v>21</v>
      </c>
      <c r="E68" s="55" t="s">
        <v>22</v>
      </c>
      <c r="F68" s="68">
        <v>1</v>
      </c>
      <c r="G68" s="56">
        <v>331.54</v>
      </c>
      <c r="H68" s="56">
        <v>182.34</v>
      </c>
      <c r="I68" s="57">
        <v>42622</v>
      </c>
      <c r="J68" s="57">
        <v>42684</v>
      </c>
      <c r="K68" s="53" t="s">
        <v>15</v>
      </c>
    </row>
    <row r="69" spans="1:11" ht="12.75" customHeight="1" x14ac:dyDescent="0.25">
      <c r="A69" s="52" t="s">
        <v>200</v>
      </c>
      <c r="B69" s="53" t="s">
        <v>201</v>
      </c>
      <c r="C69" s="54" t="s">
        <v>13</v>
      </c>
      <c r="D69" s="58" t="s">
        <v>21</v>
      </c>
      <c r="E69" s="55" t="s">
        <v>22</v>
      </c>
      <c r="F69" s="68">
        <v>1</v>
      </c>
      <c r="G69" s="56">
        <v>239.82</v>
      </c>
      <c r="H69" s="56">
        <v>120</v>
      </c>
      <c r="I69" s="57">
        <v>42444</v>
      </c>
      <c r="J69" s="57">
        <v>42697</v>
      </c>
      <c r="K69" s="53" t="s">
        <v>15</v>
      </c>
    </row>
    <row r="70" spans="1:11" ht="13.5" customHeight="1" x14ac:dyDescent="0.25">
      <c r="A70" s="52" t="s">
        <v>202</v>
      </c>
      <c r="B70" s="53" t="s">
        <v>203</v>
      </c>
      <c r="C70" s="54" t="s">
        <v>13</v>
      </c>
      <c r="D70" s="58" t="s">
        <v>21</v>
      </c>
      <c r="E70" s="55" t="s">
        <v>22</v>
      </c>
      <c r="F70" s="68">
        <v>1</v>
      </c>
      <c r="G70" s="56">
        <v>400.03</v>
      </c>
      <c r="H70" s="56">
        <v>100</v>
      </c>
      <c r="I70" s="57">
        <v>41624</v>
      </c>
      <c r="J70" s="57">
        <v>42668</v>
      </c>
      <c r="K70" s="53" t="s">
        <v>15</v>
      </c>
    </row>
    <row r="71" spans="1:11" ht="13.5" customHeight="1" x14ac:dyDescent="0.25">
      <c r="A71" s="52" t="s">
        <v>174</v>
      </c>
      <c r="B71" s="53" t="s">
        <v>175</v>
      </c>
      <c r="C71" s="54" t="s">
        <v>13</v>
      </c>
      <c r="D71" s="58" t="s">
        <v>21</v>
      </c>
      <c r="E71" s="55" t="s">
        <v>87</v>
      </c>
      <c r="F71" s="68">
        <v>1</v>
      </c>
      <c r="G71" s="56">
        <v>60000</v>
      </c>
      <c r="H71" s="56">
        <v>3500</v>
      </c>
      <c r="I71" s="57">
        <v>42128</v>
      </c>
      <c r="J71" s="57">
        <v>42684</v>
      </c>
      <c r="K71" s="53" t="s">
        <v>15</v>
      </c>
    </row>
    <row r="72" spans="1:11" x14ac:dyDescent="0.25">
      <c r="A72" s="52" t="s">
        <v>168</v>
      </c>
      <c r="B72" s="53" t="s">
        <v>169</v>
      </c>
      <c r="C72" s="54" t="s">
        <v>13</v>
      </c>
      <c r="D72" s="58" t="s">
        <v>21</v>
      </c>
      <c r="E72" s="55" t="s">
        <v>11</v>
      </c>
      <c r="F72" s="68">
        <v>1</v>
      </c>
      <c r="G72" s="56">
        <v>50000</v>
      </c>
      <c r="H72" s="56">
        <v>6500</v>
      </c>
      <c r="I72" s="57">
        <v>42376</v>
      </c>
      <c r="J72" s="57">
        <v>42720</v>
      </c>
      <c r="K72" s="53" t="s">
        <v>15</v>
      </c>
    </row>
    <row r="73" spans="1:11" x14ac:dyDescent="0.25">
      <c r="A73" s="52" t="s">
        <v>176</v>
      </c>
      <c r="B73" s="53" t="s">
        <v>177</v>
      </c>
      <c r="C73" s="54" t="s">
        <v>13</v>
      </c>
      <c r="D73" s="58" t="s">
        <v>21</v>
      </c>
      <c r="E73" s="55" t="s">
        <v>11</v>
      </c>
      <c r="F73" s="68">
        <v>1</v>
      </c>
      <c r="G73" s="56">
        <v>4202.43</v>
      </c>
      <c r="H73" s="56">
        <v>3452.35</v>
      </c>
      <c r="I73" s="57">
        <v>42467</v>
      </c>
      <c r="J73" s="57">
        <v>42677</v>
      </c>
      <c r="K73" s="53" t="s">
        <v>15</v>
      </c>
    </row>
    <row r="74" spans="1:11" x14ac:dyDescent="0.25">
      <c r="A74" s="52"/>
      <c r="B74" s="53"/>
      <c r="C74" s="54"/>
      <c r="D74" s="120"/>
      <c r="E74" s="122" t="s">
        <v>352</v>
      </c>
      <c r="F74" s="68">
        <f>SUM(F65:F73)</f>
        <v>9</v>
      </c>
      <c r="G74" s="124">
        <f>SUM(G65:G73)</f>
        <v>116867.63999999998</v>
      </c>
      <c r="H74" s="124">
        <f>SUM(H65:H73)</f>
        <v>15331.17</v>
      </c>
      <c r="I74" s="57"/>
      <c r="J74" s="57"/>
      <c r="K74" s="53"/>
    </row>
    <row r="75" spans="1:11" x14ac:dyDescent="0.25">
      <c r="A75" s="52"/>
      <c r="B75" s="53"/>
      <c r="C75" s="54"/>
      <c r="D75" s="120"/>
      <c r="E75" s="121"/>
      <c r="F75" s="68"/>
      <c r="G75" s="56"/>
      <c r="H75" s="56"/>
      <c r="I75" s="57"/>
      <c r="J75" s="57"/>
      <c r="K75" s="53"/>
    </row>
    <row r="76" spans="1:11" x14ac:dyDescent="0.25">
      <c r="A76" s="63"/>
      <c r="B76" s="64"/>
      <c r="C76" s="65"/>
      <c r="D76" s="135" t="s">
        <v>283</v>
      </c>
      <c r="E76" s="136"/>
      <c r="F76" s="98">
        <f>SUM(F74,F63)</f>
        <v>20</v>
      </c>
      <c r="G76" s="99">
        <f>SUM(G74,G63)</f>
        <v>648458.20000000007</v>
      </c>
      <c r="H76" s="99">
        <f>SUM(H74,H63)</f>
        <v>68558.42</v>
      </c>
      <c r="I76" s="100"/>
      <c r="J76" s="66"/>
      <c r="K76" s="67"/>
    </row>
    <row r="77" spans="1:11" x14ac:dyDescent="0.25">
      <c r="A77" s="101"/>
      <c r="B77" s="102"/>
      <c r="C77" s="137" t="s">
        <v>13</v>
      </c>
      <c r="D77" s="138"/>
      <c r="E77" s="102"/>
      <c r="F77" s="105"/>
      <c r="G77" s="102"/>
      <c r="H77" s="102"/>
      <c r="I77" s="106"/>
      <c r="J77" s="106"/>
      <c r="K77" s="107"/>
    </row>
    <row r="78" spans="1:11" x14ac:dyDescent="0.25">
      <c r="A78" s="52"/>
      <c r="B78" s="53"/>
      <c r="C78" s="54"/>
      <c r="D78" s="120"/>
      <c r="E78" s="121"/>
      <c r="F78" s="68"/>
      <c r="G78" s="56"/>
      <c r="H78" s="56"/>
      <c r="I78" s="57"/>
      <c r="J78" s="57"/>
      <c r="K78" s="53"/>
    </row>
    <row r="79" spans="1:11" ht="14.25" customHeight="1" x14ac:dyDescent="0.25">
      <c r="A79" s="52" t="s">
        <v>206</v>
      </c>
      <c r="B79" s="53" t="s">
        <v>207</v>
      </c>
      <c r="C79" s="62" t="s">
        <v>10</v>
      </c>
      <c r="D79" s="60" t="s">
        <v>18</v>
      </c>
      <c r="E79" s="59" t="s">
        <v>85</v>
      </c>
      <c r="F79" s="126">
        <v>1</v>
      </c>
      <c r="G79" s="61">
        <v>52181</v>
      </c>
      <c r="H79" s="61">
        <v>25500</v>
      </c>
      <c r="I79" s="57">
        <v>26938</v>
      </c>
      <c r="J79" s="57">
        <v>42709</v>
      </c>
      <c r="K79" s="53" t="s">
        <v>12</v>
      </c>
    </row>
    <row r="80" spans="1:11" x14ac:dyDescent="0.25">
      <c r="A80" s="52" t="s">
        <v>204</v>
      </c>
      <c r="B80" s="53" t="s">
        <v>205</v>
      </c>
      <c r="C80" s="59" t="s">
        <v>10</v>
      </c>
      <c r="D80" s="52" t="s">
        <v>18</v>
      </c>
      <c r="E80" s="59" t="s">
        <v>82</v>
      </c>
      <c r="F80" s="126">
        <v>1</v>
      </c>
      <c r="G80" s="61">
        <v>500</v>
      </c>
      <c r="H80" s="61">
        <v>500</v>
      </c>
      <c r="I80" s="57">
        <v>41640</v>
      </c>
      <c r="J80" s="57">
        <v>42670</v>
      </c>
      <c r="K80" s="53" t="s">
        <v>12</v>
      </c>
    </row>
    <row r="81" spans="1:11" x14ac:dyDescent="0.25">
      <c r="A81" s="52" t="s">
        <v>278</v>
      </c>
      <c r="B81" s="53" t="s">
        <v>279</v>
      </c>
      <c r="C81" s="54" t="s">
        <v>10</v>
      </c>
      <c r="D81" s="53" t="s">
        <v>18</v>
      </c>
      <c r="E81" s="55" t="s">
        <v>17</v>
      </c>
      <c r="F81" s="126">
        <v>1</v>
      </c>
      <c r="G81" s="56">
        <v>175.88</v>
      </c>
      <c r="H81" s="56">
        <v>98.48</v>
      </c>
      <c r="I81" s="57">
        <v>42425</v>
      </c>
      <c r="J81" s="57">
        <v>42657</v>
      </c>
      <c r="K81" s="53" t="s">
        <v>12</v>
      </c>
    </row>
    <row r="82" spans="1:11" x14ac:dyDescent="0.25">
      <c r="A82" s="52" t="s">
        <v>258</v>
      </c>
      <c r="B82" s="53" t="s">
        <v>259</v>
      </c>
      <c r="C82" s="54" t="s">
        <v>10</v>
      </c>
      <c r="D82" s="58" t="s">
        <v>18</v>
      </c>
      <c r="E82" s="55" t="s">
        <v>28</v>
      </c>
      <c r="F82" s="126">
        <v>1</v>
      </c>
      <c r="G82" s="56">
        <v>1700</v>
      </c>
      <c r="H82" s="56">
        <v>634.61</v>
      </c>
      <c r="I82" s="57">
        <v>42555</v>
      </c>
      <c r="J82" s="57">
        <v>42724</v>
      </c>
      <c r="K82" s="53" t="s">
        <v>12</v>
      </c>
    </row>
    <row r="83" spans="1:11" x14ac:dyDescent="0.25">
      <c r="A83" s="52" t="s">
        <v>266</v>
      </c>
      <c r="B83" s="53" t="s">
        <v>267</v>
      </c>
      <c r="C83" s="54" t="s">
        <v>10</v>
      </c>
      <c r="D83" s="58" t="s">
        <v>18</v>
      </c>
      <c r="E83" s="55" t="s">
        <v>28</v>
      </c>
      <c r="F83" s="126">
        <v>1</v>
      </c>
      <c r="G83" s="56">
        <v>6052</v>
      </c>
      <c r="H83" s="56">
        <v>300</v>
      </c>
      <c r="I83" s="57">
        <v>42183</v>
      </c>
      <c r="J83" s="57">
        <v>42668</v>
      </c>
      <c r="K83" s="53" t="s">
        <v>12</v>
      </c>
    </row>
    <row r="84" spans="1:11" x14ac:dyDescent="0.25">
      <c r="A84" s="52" t="s">
        <v>268</v>
      </c>
      <c r="B84" s="53" t="s">
        <v>269</v>
      </c>
      <c r="C84" s="54" t="s">
        <v>10</v>
      </c>
      <c r="D84" s="58" t="s">
        <v>18</v>
      </c>
      <c r="E84" s="55" t="s">
        <v>28</v>
      </c>
      <c r="F84" s="126">
        <v>1</v>
      </c>
      <c r="G84" s="56">
        <v>408.16</v>
      </c>
      <c r="H84" s="56">
        <v>272.79000000000002</v>
      </c>
      <c r="I84" s="57">
        <v>42515</v>
      </c>
      <c r="J84" s="57">
        <v>42689</v>
      </c>
      <c r="K84" s="53" t="s">
        <v>12</v>
      </c>
    </row>
    <row r="85" spans="1:11" x14ac:dyDescent="0.25">
      <c r="A85" s="52" t="s">
        <v>270</v>
      </c>
      <c r="B85" s="53" t="s">
        <v>271</v>
      </c>
      <c r="C85" s="54" t="s">
        <v>10</v>
      </c>
      <c r="D85" s="53" t="s">
        <v>18</v>
      </c>
      <c r="E85" s="55" t="s">
        <v>28</v>
      </c>
      <c r="F85" s="126">
        <v>1</v>
      </c>
      <c r="G85" s="56">
        <v>262.26</v>
      </c>
      <c r="H85" s="56">
        <v>203.46</v>
      </c>
      <c r="I85" s="57">
        <v>42349</v>
      </c>
      <c r="J85" s="57">
        <v>42655</v>
      </c>
      <c r="K85" s="53" t="s">
        <v>12</v>
      </c>
    </row>
    <row r="86" spans="1:11" x14ac:dyDescent="0.25">
      <c r="A86" s="52" t="s">
        <v>214</v>
      </c>
      <c r="B86" s="53" t="s">
        <v>215</v>
      </c>
      <c r="C86" s="54" t="s">
        <v>10</v>
      </c>
      <c r="D86" s="58" t="s">
        <v>18</v>
      </c>
      <c r="E86" s="55" t="s">
        <v>11</v>
      </c>
      <c r="F86" s="126">
        <v>1</v>
      </c>
      <c r="G86" s="56">
        <v>20000</v>
      </c>
      <c r="H86" s="56">
        <v>8000</v>
      </c>
      <c r="I86" s="57">
        <v>42248</v>
      </c>
      <c r="J86" s="57">
        <v>42668</v>
      </c>
      <c r="K86" s="53" t="s">
        <v>12</v>
      </c>
    </row>
    <row r="87" spans="1:11" ht="30" x14ac:dyDescent="0.25">
      <c r="A87" s="52" t="s">
        <v>227</v>
      </c>
      <c r="B87" s="53" t="s">
        <v>228</v>
      </c>
      <c r="C87" s="54" t="s">
        <v>10</v>
      </c>
      <c r="D87" s="58" t="s">
        <v>18</v>
      </c>
      <c r="E87" s="55" t="s">
        <v>24</v>
      </c>
      <c r="F87" s="126">
        <v>1</v>
      </c>
      <c r="G87" s="56">
        <v>3900</v>
      </c>
      <c r="H87" s="56">
        <v>3900</v>
      </c>
      <c r="I87" s="57">
        <v>42326</v>
      </c>
      <c r="J87" s="57">
        <v>42646</v>
      </c>
      <c r="K87" s="53" t="s">
        <v>12</v>
      </c>
    </row>
    <row r="88" spans="1:11" ht="30" x14ac:dyDescent="0.25">
      <c r="A88" s="52" t="s">
        <v>233</v>
      </c>
      <c r="B88" s="53" t="s">
        <v>234</v>
      </c>
      <c r="C88" s="54" t="s">
        <v>10</v>
      </c>
      <c r="D88" s="58" t="s">
        <v>18</v>
      </c>
      <c r="E88" s="55" t="s">
        <v>24</v>
      </c>
      <c r="F88" s="126">
        <v>1</v>
      </c>
      <c r="G88" s="56">
        <v>2375</v>
      </c>
      <c r="H88" s="56">
        <v>2375</v>
      </c>
      <c r="I88" s="57">
        <v>42473</v>
      </c>
      <c r="J88" s="57">
        <v>42649</v>
      </c>
      <c r="K88" s="53" t="s">
        <v>12</v>
      </c>
    </row>
    <row r="89" spans="1:11" ht="30" x14ac:dyDescent="0.25">
      <c r="A89" s="52" t="s">
        <v>250</v>
      </c>
      <c r="B89" s="53" t="s">
        <v>251</v>
      </c>
      <c r="C89" s="54" t="s">
        <v>10</v>
      </c>
      <c r="D89" s="58" t="s">
        <v>18</v>
      </c>
      <c r="E89" s="55" t="s">
        <v>24</v>
      </c>
      <c r="F89" s="126">
        <v>1</v>
      </c>
      <c r="G89" s="56">
        <v>887.46</v>
      </c>
      <c r="H89" s="56">
        <v>887.46</v>
      </c>
      <c r="I89" s="57">
        <v>42423</v>
      </c>
      <c r="J89" s="57">
        <v>42657</v>
      </c>
      <c r="K89" s="53" t="s">
        <v>12</v>
      </c>
    </row>
    <row r="90" spans="1:11" x14ac:dyDescent="0.25">
      <c r="A90" s="52" t="s">
        <v>218</v>
      </c>
      <c r="B90" s="53" t="s">
        <v>34</v>
      </c>
      <c r="C90" s="54" t="s">
        <v>10</v>
      </c>
      <c r="D90" s="58" t="s">
        <v>18</v>
      </c>
      <c r="E90" s="55" t="s">
        <v>33</v>
      </c>
      <c r="F90" s="126">
        <v>1</v>
      </c>
      <c r="G90" s="56">
        <v>12689.42</v>
      </c>
      <c r="H90" s="56">
        <v>6000</v>
      </c>
      <c r="I90" s="57">
        <v>42112</v>
      </c>
      <c r="J90" s="57">
        <v>42684</v>
      </c>
      <c r="K90" s="53" t="s">
        <v>12</v>
      </c>
    </row>
    <row r="91" spans="1:11" ht="30" x14ac:dyDescent="0.25">
      <c r="A91" s="52" t="s">
        <v>221</v>
      </c>
      <c r="B91" s="53" t="s">
        <v>222</v>
      </c>
      <c r="C91" s="54" t="s">
        <v>10</v>
      </c>
      <c r="D91" s="58" t="s">
        <v>18</v>
      </c>
      <c r="E91" s="55" t="s">
        <v>29</v>
      </c>
      <c r="F91" s="126">
        <v>1</v>
      </c>
      <c r="G91" s="56">
        <v>20000</v>
      </c>
      <c r="H91" s="56">
        <v>5000</v>
      </c>
      <c r="I91" s="57">
        <v>42388</v>
      </c>
      <c r="J91" s="57">
        <v>42718</v>
      </c>
      <c r="K91" s="53" t="s">
        <v>12</v>
      </c>
    </row>
    <row r="92" spans="1:11" ht="30" x14ac:dyDescent="0.25">
      <c r="A92" s="52" t="s">
        <v>274</v>
      </c>
      <c r="B92" s="53" t="s">
        <v>275</v>
      </c>
      <c r="C92" s="54" t="s">
        <v>10</v>
      </c>
      <c r="D92" s="58" t="s">
        <v>18</v>
      </c>
      <c r="E92" s="55" t="s">
        <v>29</v>
      </c>
      <c r="F92" s="126">
        <v>1</v>
      </c>
      <c r="G92" s="56">
        <v>253.96</v>
      </c>
      <c r="H92" s="56">
        <v>149.96</v>
      </c>
      <c r="I92" s="57">
        <v>41994</v>
      </c>
      <c r="J92" s="57">
        <v>42649</v>
      </c>
      <c r="K92" s="53" t="s">
        <v>12</v>
      </c>
    </row>
    <row r="93" spans="1:11" ht="30" x14ac:dyDescent="0.25">
      <c r="A93" s="52" t="s">
        <v>272</v>
      </c>
      <c r="B93" s="53" t="s">
        <v>273</v>
      </c>
      <c r="C93" s="54" t="s">
        <v>10</v>
      </c>
      <c r="D93" s="58" t="s">
        <v>18</v>
      </c>
      <c r="E93" s="55" t="s">
        <v>88</v>
      </c>
      <c r="F93" s="126">
        <v>1</v>
      </c>
      <c r="G93" s="56">
        <v>3000</v>
      </c>
      <c r="H93" s="56">
        <v>200</v>
      </c>
      <c r="I93" s="57">
        <v>42556</v>
      </c>
      <c r="J93" s="57">
        <v>42709</v>
      </c>
      <c r="K93" s="53" t="s">
        <v>12</v>
      </c>
    </row>
    <row r="94" spans="1:11" x14ac:dyDescent="0.25">
      <c r="A94" s="52"/>
      <c r="B94" s="53"/>
      <c r="C94" s="54"/>
      <c r="D94" s="58"/>
      <c r="E94" s="122" t="s">
        <v>352</v>
      </c>
      <c r="F94" s="125">
        <f>SUM(F79:F93)</f>
        <v>15</v>
      </c>
      <c r="G94" s="124">
        <f>SUM(G79:G93)</f>
        <v>124385.14000000001</v>
      </c>
      <c r="H94" s="124">
        <f>SUM(H79:H93)</f>
        <v>54021.759999999995</v>
      </c>
      <c r="I94" s="57"/>
      <c r="J94" s="57"/>
      <c r="K94" s="53"/>
    </row>
    <row r="95" spans="1:11" s="69" customFormat="1" x14ac:dyDescent="0.25">
      <c r="A95" s="126"/>
      <c r="B95" s="68"/>
      <c r="C95" s="54"/>
      <c r="D95" s="127"/>
      <c r="E95" s="122"/>
      <c r="F95" s="125"/>
      <c r="G95" s="124"/>
      <c r="H95" s="124"/>
      <c r="I95" s="129"/>
      <c r="J95" s="129"/>
      <c r="K95" s="68"/>
    </row>
    <row r="96" spans="1:11" s="69" customFormat="1" x14ac:dyDescent="0.25">
      <c r="A96" s="126" t="s">
        <v>244</v>
      </c>
      <c r="B96" s="68" t="s">
        <v>245</v>
      </c>
      <c r="C96" s="54" t="s">
        <v>10</v>
      </c>
      <c r="D96" s="127" t="s">
        <v>16</v>
      </c>
      <c r="E96" s="55" t="s">
        <v>17</v>
      </c>
      <c r="F96" s="126">
        <v>1</v>
      </c>
      <c r="G96" s="56">
        <v>1537</v>
      </c>
      <c r="H96" s="56">
        <v>1230.52</v>
      </c>
      <c r="I96" s="129">
        <v>41997</v>
      </c>
      <c r="J96" s="129">
        <v>42664</v>
      </c>
      <c r="K96" s="68" t="s">
        <v>12</v>
      </c>
    </row>
    <row r="97" spans="1:11" s="69" customFormat="1" x14ac:dyDescent="0.25">
      <c r="A97" s="126" t="s">
        <v>252</v>
      </c>
      <c r="B97" s="68" t="s">
        <v>253</v>
      </c>
      <c r="C97" s="54" t="s">
        <v>10</v>
      </c>
      <c r="D97" s="127" t="s">
        <v>16</v>
      </c>
      <c r="E97" s="55" t="s">
        <v>17</v>
      </c>
      <c r="F97" s="126">
        <v>1</v>
      </c>
      <c r="G97" s="56">
        <v>978.86</v>
      </c>
      <c r="H97" s="56">
        <v>861.58</v>
      </c>
      <c r="I97" s="129">
        <v>42328</v>
      </c>
      <c r="J97" s="129">
        <v>42650</v>
      </c>
      <c r="K97" s="68" t="s">
        <v>12</v>
      </c>
    </row>
    <row r="98" spans="1:11" s="69" customFormat="1" x14ac:dyDescent="0.25">
      <c r="A98" s="126" t="s">
        <v>260</v>
      </c>
      <c r="B98" s="68" t="s">
        <v>261</v>
      </c>
      <c r="C98" s="54" t="s">
        <v>10</v>
      </c>
      <c r="D98" s="127" t="s">
        <v>16</v>
      </c>
      <c r="E98" s="55" t="s">
        <v>17</v>
      </c>
      <c r="F98" s="126">
        <v>1</v>
      </c>
      <c r="G98" s="56">
        <v>703.73</v>
      </c>
      <c r="H98" s="56">
        <v>500</v>
      </c>
      <c r="I98" s="129">
        <v>42423</v>
      </c>
      <c r="J98" s="129">
        <v>42649</v>
      </c>
      <c r="K98" s="68" t="s">
        <v>12</v>
      </c>
    </row>
    <row r="99" spans="1:11" s="69" customFormat="1" x14ac:dyDescent="0.25">
      <c r="A99" s="126" t="s">
        <v>264</v>
      </c>
      <c r="B99" s="68" t="s">
        <v>265</v>
      </c>
      <c r="C99" s="54" t="s">
        <v>10</v>
      </c>
      <c r="D99" s="127" t="s">
        <v>16</v>
      </c>
      <c r="E99" s="55" t="s">
        <v>17</v>
      </c>
      <c r="F99" s="126">
        <v>1</v>
      </c>
      <c r="G99" s="56">
        <v>523.59</v>
      </c>
      <c r="H99" s="56">
        <v>407.38</v>
      </c>
      <c r="I99" s="129">
        <v>42298</v>
      </c>
      <c r="J99" s="129">
        <v>42650</v>
      </c>
      <c r="K99" s="68" t="s">
        <v>12</v>
      </c>
    </row>
    <row r="100" spans="1:11" s="69" customFormat="1" x14ac:dyDescent="0.25">
      <c r="A100" s="126" t="s">
        <v>280</v>
      </c>
      <c r="B100" s="68" t="s">
        <v>281</v>
      </c>
      <c r="C100" s="54" t="s">
        <v>10</v>
      </c>
      <c r="D100" s="127" t="s">
        <v>16</v>
      </c>
      <c r="E100" s="55" t="s">
        <v>17</v>
      </c>
      <c r="F100" s="126">
        <v>1</v>
      </c>
      <c r="G100" s="56">
        <v>81.13</v>
      </c>
      <c r="H100" s="56">
        <v>81.13</v>
      </c>
      <c r="I100" s="129">
        <v>42542</v>
      </c>
      <c r="J100" s="129">
        <v>42697</v>
      </c>
      <c r="K100" s="68" t="s">
        <v>12</v>
      </c>
    </row>
    <row r="101" spans="1:11" s="69" customFormat="1" x14ac:dyDescent="0.25">
      <c r="A101" s="126" t="s">
        <v>237</v>
      </c>
      <c r="B101" s="68" t="s">
        <v>238</v>
      </c>
      <c r="C101" s="54" t="s">
        <v>10</v>
      </c>
      <c r="D101" s="127" t="s">
        <v>16</v>
      </c>
      <c r="E101" s="55" t="s">
        <v>28</v>
      </c>
      <c r="F101" s="126">
        <v>1</v>
      </c>
      <c r="G101" s="56">
        <v>3700.29</v>
      </c>
      <c r="H101" s="56">
        <v>1850.14</v>
      </c>
      <c r="I101" s="129">
        <v>41631</v>
      </c>
      <c r="J101" s="129">
        <v>42697</v>
      </c>
      <c r="K101" s="68" t="s">
        <v>12</v>
      </c>
    </row>
    <row r="102" spans="1:11" s="69" customFormat="1" x14ac:dyDescent="0.25">
      <c r="A102" s="126" t="s">
        <v>239</v>
      </c>
      <c r="B102" s="68" t="s">
        <v>240</v>
      </c>
      <c r="C102" s="54" t="s">
        <v>10</v>
      </c>
      <c r="D102" s="127" t="s">
        <v>16</v>
      </c>
      <c r="E102" s="55" t="s">
        <v>28</v>
      </c>
      <c r="F102" s="126">
        <v>1</v>
      </c>
      <c r="G102" s="56">
        <v>1461.23</v>
      </c>
      <c r="H102" s="56">
        <v>1461.23</v>
      </c>
      <c r="I102" s="129">
        <v>42478</v>
      </c>
      <c r="J102" s="129">
        <v>42649</v>
      </c>
      <c r="K102" s="68" t="s">
        <v>12</v>
      </c>
    </row>
    <row r="103" spans="1:11" s="69" customFormat="1" x14ac:dyDescent="0.25">
      <c r="A103" s="126" t="s">
        <v>276</v>
      </c>
      <c r="B103" s="68" t="s">
        <v>277</v>
      </c>
      <c r="C103" s="54" t="s">
        <v>10</v>
      </c>
      <c r="D103" s="127" t="s">
        <v>16</v>
      </c>
      <c r="E103" s="54" t="s">
        <v>20</v>
      </c>
      <c r="F103" s="126">
        <v>1</v>
      </c>
      <c r="G103" s="56">
        <v>137.5</v>
      </c>
      <c r="H103" s="56">
        <v>137.5</v>
      </c>
      <c r="I103" s="129">
        <v>42488</v>
      </c>
      <c r="J103" s="129">
        <v>42649</v>
      </c>
      <c r="K103" s="68" t="s">
        <v>12</v>
      </c>
    </row>
    <row r="104" spans="1:11" s="69" customFormat="1" x14ac:dyDescent="0.25">
      <c r="A104" s="126" t="s">
        <v>208</v>
      </c>
      <c r="B104" s="68" t="s">
        <v>209</v>
      </c>
      <c r="C104" s="54" t="s">
        <v>10</v>
      </c>
      <c r="D104" s="127" t="s">
        <v>16</v>
      </c>
      <c r="E104" s="55" t="s">
        <v>26</v>
      </c>
      <c r="F104" s="126">
        <v>1</v>
      </c>
      <c r="G104" s="56">
        <v>24132.63</v>
      </c>
      <c r="H104" s="56">
        <v>24132.63</v>
      </c>
      <c r="I104" s="129">
        <v>42549</v>
      </c>
      <c r="J104" s="129">
        <v>42719</v>
      </c>
      <c r="K104" s="68" t="s">
        <v>12</v>
      </c>
    </row>
    <row r="105" spans="1:11" s="69" customFormat="1" x14ac:dyDescent="0.25">
      <c r="A105" s="126" t="s">
        <v>210</v>
      </c>
      <c r="B105" s="68" t="s">
        <v>211</v>
      </c>
      <c r="C105" s="54" t="s">
        <v>10</v>
      </c>
      <c r="D105" s="127" t="s">
        <v>16</v>
      </c>
      <c r="E105" s="55" t="s">
        <v>26</v>
      </c>
      <c r="F105" s="126">
        <v>1</v>
      </c>
      <c r="G105" s="56">
        <v>35600.5</v>
      </c>
      <c r="H105" s="56">
        <v>13600</v>
      </c>
      <c r="I105" s="129">
        <v>42343</v>
      </c>
      <c r="J105" s="129">
        <v>42724</v>
      </c>
      <c r="K105" s="68" t="s">
        <v>12</v>
      </c>
    </row>
    <row r="106" spans="1:11" s="69" customFormat="1" x14ac:dyDescent="0.25">
      <c r="A106" s="126" t="s">
        <v>216</v>
      </c>
      <c r="B106" s="68" t="s">
        <v>217</v>
      </c>
      <c r="C106" s="54" t="s">
        <v>10</v>
      </c>
      <c r="D106" s="127" t="s">
        <v>16</v>
      </c>
      <c r="E106" s="55" t="s">
        <v>26</v>
      </c>
      <c r="F106" s="126">
        <v>1</v>
      </c>
      <c r="G106" s="56">
        <v>9614.99</v>
      </c>
      <c r="H106" s="56">
        <v>7586</v>
      </c>
      <c r="I106" s="129">
        <v>42495</v>
      </c>
      <c r="J106" s="129">
        <v>42646</v>
      </c>
      <c r="K106" s="68" t="s">
        <v>12</v>
      </c>
    </row>
    <row r="107" spans="1:11" s="69" customFormat="1" x14ac:dyDescent="0.25">
      <c r="A107" s="126" t="s">
        <v>219</v>
      </c>
      <c r="B107" s="68" t="s">
        <v>220</v>
      </c>
      <c r="C107" s="54" t="s">
        <v>10</v>
      </c>
      <c r="D107" s="127" t="s">
        <v>16</v>
      </c>
      <c r="E107" s="55" t="s">
        <v>26</v>
      </c>
      <c r="F107" s="126">
        <v>1</v>
      </c>
      <c r="G107" s="56">
        <v>20000</v>
      </c>
      <c r="H107" s="56">
        <v>5205</v>
      </c>
      <c r="I107" s="129">
        <v>42362</v>
      </c>
      <c r="J107" s="129">
        <v>42646</v>
      </c>
      <c r="K107" s="68" t="s">
        <v>12</v>
      </c>
    </row>
    <row r="108" spans="1:11" s="69" customFormat="1" x14ac:dyDescent="0.25">
      <c r="A108" s="126" t="s">
        <v>225</v>
      </c>
      <c r="B108" s="68" t="s">
        <v>226</v>
      </c>
      <c r="C108" s="54" t="s">
        <v>10</v>
      </c>
      <c r="D108" s="127" t="s">
        <v>16</v>
      </c>
      <c r="E108" s="55" t="s">
        <v>26</v>
      </c>
      <c r="F108" s="126">
        <v>1</v>
      </c>
      <c r="G108" s="56">
        <v>4132.62</v>
      </c>
      <c r="H108" s="56">
        <v>4132.62</v>
      </c>
      <c r="I108" s="129">
        <v>42480</v>
      </c>
      <c r="J108" s="129">
        <v>42719</v>
      </c>
      <c r="K108" s="68" t="s">
        <v>12</v>
      </c>
    </row>
    <row r="109" spans="1:11" s="69" customFormat="1" x14ac:dyDescent="0.25">
      <c r="A109" s="126" t="s">
        <v>229</v>
      </c>
      <c r="B109" s="68" t="s">
        <v>230</v>
      </c>
      <c r="C109" s="54" t="s">
        <v>10</v>
      </c>
      <c r="D109" s="127" t="s">
        <v>16</v>
      </c>
      <c r="E109" s="55" t="s">
        <v>26</v>
      </c>
      <c r="F109" s="126">
        <v>1</v>
      </c>
      <c r="G109" s="56">
        <v>4126.46</v>
      </c>
      <c r="H109" s="56">
        <v>3573.9</v>
      </c>
      <c r="I109" s="129">
        <v>42505</v>
      </c>
      <c r="J109" s="129">
        <v>42657</v>
      </c>
      <c r="K109" s="68" t="s">
        <v>12</v>
      </c>
    </row>
    <row r="110" spans="1:11" s="69" customFormat="1" x14ac:dyDescent="0.25">
      <c r="A110" s="126" t="s">
        <v>254</v>
      </c>
      <c r="B110" s="68" t="s">
        <v>255</v>
      </c>
      <c r="C110" s="54" t="s">
        <v>10</v>
      </c>
      <c r="D110" s="127" t="s">
        <v>16</v>
      </c>
      <c r="E110" s="55" t="s">
        <v>26</v>
      </c>
      <c r="F110" s="126">
        <v>1</v>
      </c>
      <c r="G110" s="56">
        <v>850</v>
      </c>
      <c r="H110" s="56">
        <v>850</v>
      </c>
      <c r="I110" s="129">
        <v>41481</v>
      </c>
      <c r="J110" s="129">
        <v>42650</v>
      </c>
      <c r="K110" s="68" t="s">
        <v>12</v>
      </c>
    </row>
    <row r="111" spans="1:11" s="69" customFormat="1" x14ac:dyDescent="0.25">
      <c r="A111" s="126" t="s">
        <v>241</v>
      </c>
      <c r="B111" s="68" t="s">
        <v>242</v>
      </c>
      <c r="C111" s="54" t="s">
        <v>10</v>
      </c>
      <c r="D111" s="127" t="s">
        <v>16</v>
      </c>
      <c r="E111" s="55" t="s">
        <v>243</v>
      </c>
      <c r="F111" s="126">
        <v>1</v>
      </c>
      <c r="G111" s="56">
        <v>1346.6</v>
      </c>
      <c r="H111" s="56">
        <v>1346.6</v>
      </c>
      <c r="I111" s="129">
        <v>42495</v>
      </c>
      <c r="J111" s="129">
        <v>42712</v>
      </c>
      <c r="K111" s="68"/>
    </row>
    <row r="112" spans="1:11" s="69" customFormat="1" x14ac:dyDescent="0.25">
      <c r="A112" s="126" t="s">
        <v>212</v>
      </c>
      <c r="B112" s="68" t="s">
        <v>213</v>
      </c>
      <c r="C112" s="54" t="s">
        <v>10</v>
      </c>
      <c r="D112" s="127" t="s">
        <v>16</v>
      </c>
      <c r="E112" s="55" t="s">
        <v>27</v>
      </c>
      <c r="F112" s="126">
        <v>1</v>
      </c>
      <c r="G112" s="56">
        <v>38858.19</v>
      </c>
      <c r="H112" s="56">
        <v>10500.34</v>
      </c>
      <c r="I112" s="129">
        <v>42141</v>
      </c>
      <c r="J112" s="129">
        <v>42682</v>
      </c>
      <c r="K112" s="68" t="s">
        <v>15</v>
      </c>
    </row>
    <row r="113" spans="1:11" s="69" customFormat="1" x14ac:dyDescent="0.25">
      <c r="A113" s="126" t="s">
        <v>223</v>
      </c>
      <c r="B113" s="68" t="s">
        <v>224</v>
      </c>
      <c r="C113" s="54" t="s">
        <v>10</v>
      </c>
      <c r="D113" s="127" t="s">
        <v>16</v>
      </c>
      <c r="E113" s="55" t="s">
        <v>11</v>
      </c>
      <c r="F113" s="126">
        <v>1</v>
      </c>
      <c r="G113" s="56">
        <v>5977</v>
      </c>
      <c r="H113" s="56">
        <v>4669</v>
      </c>
      <c r="I113" s="129">
        <v>41942</v>
      </c>
      <c r="J113" s="129">
        <v>42697</v>
      </c>
      <c r="K113" s="68" t="s">
        <v>12</v>
      </c>
    </row>
    <row r="114" spans="1:11" s="69" customFormat="1" x14ac:dyDescent="0.25">
      <c r="A114" s="126" t="s">
        <v>231</v>
      </c>
      <c r="B114" s="68" t="s">
        <v>232</v>
      </c>
      <c r="C114" s="54" t="s">
        <v>10</v>
      </c>
      <c r="D114" s="127" t="s">
        <v>16</v>
      </c>
      <c r="E114" s="55" t="s">
        <v>11</v>
      </c>
      <c r="F114" s="126">
        <v>1</v>
      </c>
      <c r="G114" s="56">
        <v>500000</v>
      </c>
      <c r="H114" s="56">
        <v>2500</v>
      </c>
      <c r="I114" s="129">
        <v>41927</v>
      </c>
      <c r="J114" s="129">
        <v>42649</v>
      </c>
      <c r="K114" s="68" t="s">
        <v>12</v>
      </c>
    </row>
    <row r="115" spans="1:11" s="69" customFormat="1" x14ac:dyDescent="0.25">
      <c r="A115" s="126" t="s">
        <v>235</v>
      </c>
      <c r="B115" s="68" t="s">
        <v>236</v>
      </c>
      <c r="C115" s="54" t="s">
        <v>10</v>
      </c>
      <c r="D115" s="127" t="s">
        <v>16</v>
      </c>
      <c r="E115" s="55" t="s">
        <v>11</v>
      </c>
      <c r="F115" s="126">
        <v>1</v>
      </c>
      <c r="G115" s="56">
        <v>2027.01</v>
      </c>
      <c r="H115" s="56">
        <v>2027.01</v>
      </c>
      <c r="I115" s="129">
        <v>42316</v>
      </c>
      <c r="J115" s="129">
        <v>42668</v>
      </c>
      <c r="K115" s="68" t="s">
        <v>12</v>
      </c>
    </row>
    <row r="116" spans="1:11" s="69" customFormat="1" x14ac:dyDescent="0.25">
      <c r="A116" s="126" t="s">
        <v>246</v>
      </c>
      <c r="B116" s="68" t="s">
        <v>247</v>
      </c>
      <c r="C116" s="54" t="s">
        <v>10</v>
      </c>
      <c r="D116" s="68" t="s">
        <v>16</v>
      </c>
      <c r="E116" s="55" t="s">
        <v>11</v>
      </c>
      <c r="F116" s="126">
        <v>1</v>
      </c>
      <c r="G116" s="56">
        <v>1119.3399999999999</v>
      </c>
      <c r="H116" s="56">
        <v>1119.3399999999999</v>
      </c>
      <c r="I116" s="129">
        <v>42503</v>
      </c>
      <c r="J116" s="129">
        <v>42649</v>
      </c>
      <c r="K116" s="68" t="s">
        <v>15</v>
      </c>
    </row>
    <row r="117" spans="1:11" s="69" customFormat="1" x14ac:dyDescent="0.25">
      <c r="A117" s="126" t="s">
        <v>248</v>
      </c>
      <c r="B117" s="68" t="s">
        <v>249</v>
      </c>
      <c r="C117" s="54" t="s">
        <v>10</v>
      </c>
      <c r="D117" s="127" t="s">
        <v>16</v>
      </c>
      <c r="E117" s="55" t="s">
        <v>11</v>
      </c>
      <c r="F117" s="126">
        <v>1</v>
      </c>
      <c r="G117" s="56">
        <v>1034.8</v>
      </c>
      <c r="H117" s="56">
        <v>1034.8</v>
      </c>
      <c r="I117" s="129">
        <v>42305</v>
      </c>
      <c r="J117" s="129">
        <v>42649</v>
      </c>
      <c r="K117" s="68" t="s">
        <v>12</v>
      </c>
    </row>
    <row r="118" spans="1:11" s="69" customFormat="1" x14ac:dyDescent="0.25">
      <c r="A118" s="126" t="s">
        <v>256</v>
      </c>
      <c r="B118" s="68" t="s">
        <v>257</v>
      </c>
      <c r="C118" s="54" t="s">
        <v>10</v>
      </c>
      <c r="D118" s="127" t="s">
        <v>16</v>
      </c>
      <c r="E118" s="55" t="s">
        <v>11</v>
      </c>
      <c r="F118" s="126">
        <v>1</v>
      </c>
      <c r="G118" s="56">
        <v>125000</v>
      </c>
      <c r="H118" s="56">
        <v>710.87</v>
      </c>
      <c r="I118" s="129">
        <v>42542</v>
      </c>
      <c r="J118" s="129">
        <v>42719</v>
      </c>
      <c r="K118" s="68" t="s">
        <v>12</v>
      </c>
    </row>
    <row r="119" spans="1:11" s="69" customFormat="1" x14ac:dyDescent="0.25">
      <c r="A119" s="126" t="s">
        <v>262</v>
      </c>
      <c r="B119" s="68" t="s">
        <v>263</v>
      </c>
      <c r="C119" s="54" t="s">
        <v>10</v>
      </c>
      <c r="D119" s="127" t="s">
        <v>16</v>
      </c>
      <c r="E119" s="55" t="s">
        <v>11</v>
      </c>
      <c r="F119" s="126">
        <v>1</v>
      </c>
      <c r="G119" s="56">
        <v>4686.68</v>
      </c>
      <c r="H119" s="56">
        <v>500</v>
      </c>
      <c r="I119" s="129">
        <v>42305</v>
      </c>
      <c r="J119" s="129">
        <v>42677</v>
      </c>
      <c r="K119" s="68" t="s">
        <v>12</v>
      </c>
    </row>
    <row r="120" spans="1:11" s="134" customFormat="1" x14ac:dyDescent="0.25">
      <c r="A120" s="130"/>
      <c r="B120" s="131"/>
      <c r="C120" s="125"/>
      <c r="D120" s="132"/>
      <c r="E120" s="122" t="s">
        <v>352</v>
      </c>
      <c r="F120" s="130">
        <f>SUM(F96:F119)</f>
        <v>24</v>
      </c>
      <c r="G120" s="124">
        <f>SUM(G96:G119)</f>
        <v>787630.15000000014</v>
      </c>
      <c r="H120" s="124">
        <f>SUM(H96:H119)</f>
        <v>90017.59</v>
      </c>
      <c r="I120" s="133"/>
      <c r="J120" s="133"/>
      <c r="K120" s="131"/>
    </row>
    <row r="121" spans="1:11" x14ac:dyDescent="0.25">
      <c r="A121" s="63"/>
      <c r="B121" s="64"/>
      <c r="C121" s="65"/>
      <c r="D121" s="135" t="s">
        <v>283</v>
      </c>
      <c r="E121" s="136"/>
      <c r="F121" s="98">
        <f>SUM(F120,F94)</f>
        <v>39</v>
      </c>
      <c r="G121" s="99">
        <f>SUM(G120,G94)</f>
        <v>912015.29000000015</v>
      </c>
      <c r="H121" s="99">
        <f>SUM(H120,H94)</f>
        <v>144039.34999999998</v>
      </c>
      <c r="I121" s="100"/>
      <c r="J121" s="66"/>
      <c r="K121" s="67"/>
    </row>
    <row r="122" spans="1:11" x14ac:dyDescent="0.25">
      <c r="A122" s="101"/>
      <c r="B122" s="102"/>
      <c r="C122" s="137" t="s">
        <v>10</v>
      </c>
      <c r="D122" s="138"/>
      <c r="E122" s="102"/>
      <c r="F122" s="105"/>
      <c r="G122" s="102"/>
      <c r="H122" s="102"/>
      <c r="I122" s="106"/>
      <c r="J122" s="106"/>
      <c r="K122" s="107"/>
    </row>
    <row r="123" spans="1:11" x14ac:dyDescent="0.25">
      <c r="A123" s="70"/>
      <c r="B123" s="71"/>
      <c r="C123" s="71"/>
      <c r="D123" s="139" t="s">
        <v>59</v>
      </c>
      <c r="E123" s="140"/>
      <c r="F123" s="128">
        <f>SUM(F121,F76,F49,F15,F10,F4)</f>
        <v>96</v>
      </c>
      <c r="G123" s="119">
        <f>SUM(G121,G76,G49,G15,G10,G4)</f>
        <v>4169755.3600000003</v>
      </c>
      <c r="H123" s="119">
        <f>SUM(H121,H76,H49,H15,H10,H4)</f>
        <v>344747.39999999997</v>
      </c>
      <c r="I123" s="119"/>
      <c r="J123" s="72"/>
      <c r="K123" s="73"/>
    </row>
  </sheetData>
  <sortState ref="E5:J8">
    <sortCondition descending="1" ref="E5"/>
  </sortState>
  <mergeCells count="11">
    <mergeCell ref="C50:D50"/>
    <mergeCell ref="D4:E4"/>
    <mergeCell ref="D10:E10"/>
    <mergeCell ref="D15:E15"/>
    <mergeCell ref="C16:D16"/>
    <mergeCell ref="D49:E49"/>
    <mergeCell ref="D76:E76"/>
    <mergeCell ref="C77:D77"/>
    <mergeCell ref="D121:E121"/>
    <mergeCell ref="C122:D122"/>
    <mergeCell ref="D123:E123"/>
  </mergeCells>
  <printOptions horizontalCentered="1" gridLines="1"/>
  <pageMargins left="0.25" right="0.25" top="1" bottom="0.75" header="0.3" footer="0.3"/>
  <pageSetup scale="75" fitToHeight="0" orientation="landscape" r:id="rId1"/>
  <headerFooter>
    <oddHeader>&amp;C&amp;"Verdana,Bold"&amp;12FY2017, Q2
TORT CLAIM SETTLEMENT REPORT</oddHeader>
    <oddFooter>&amp;L&amp;"-,Bold"&amp;9FY2017 Q2 Tort Claim Settlement Report&amp;C&amp;9&amp;D&amp;R&amp;9Page &amp;P</oddFooter>
  </headerFooter>
  <rowBreaks count="1" manualBreakCount="1">
    <brk id="11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G22"/>
  <sheetViews>
    <sheetView topLeftCell="B1" zoomScale="60" zoomScaleNormal="60" workbookViewId="0">
      <selection activeCell="V14" sqref="V14"/>
    </sheetView>
  </sheetViews>
  <sheetFormatPr defaultColWidth="9.140625" defaultRowHeight="54" customHeight="1" x14ac:dyDescent="0.25"/>
  <cols>
    <col min="1" max="1" width="10.5703125" style="38" hidden="1" customWidth="1"/>
    <col min="2" max="2" width="12.140625" style="42" customWidth="1"/>
    <col min="3" max="3" width="22.85546875" style="42" customWidth="1"/>
    <col min="4" max="4" width="13.85546875" style="42" customWidth="1"/>
    <col min="5" max="5" width="16.140625" style="42" customWidth="1"/>
    <col min="6" max="6" width="17.7109375" style="42" customWidth="1"/>
    <col min="7" max="7" width="22.140625" style="88" customWidth="1"/>
    <col min="8" max="8" width="20.42578125" style="87" customWidth="1"/>
    <col min="9" max="9" width="15.28515625" style="89" customWidth="1"/>
    <col min="10" max="10" width="27.7109375" style="89" hidden="1" customWidth="1"/>
    <col min="11" max="12" width="13.140625" style="38" customWidth="1"/>
    <col min="13" max="15" width="9.140625" style="38"/>
    <col min="16" max="16" width="0" style="38" hidden="1" customWidth="1"/>
    <col min="17" max="16384" width="9.140625" style="38"/>
  </cols>
  <sheetData>
    <row r="1" spans="1:33" s="39" customFormat="1" ht="122.25" customHeight="1" thickBot="1" x14ac:dyDescent="0.3">
      <c r="A1" s="74" t="s">
        <v>62</v>
      </c>
      <c r="B1" s="109" t="s">
        <v>74</v>
      </c>
      <c r="C1" s="109" t="s">
        <v>345</v>
      </c>
      <c r="D1" s="109" t="s">
        <v>63</v>
      </c>
      <c r="E1" s="109" t="s">
        <v>285</v>
      </c>
      <c r="F1" s="109" t="s">
        <v>346</v>
      </c>
      <c r="G1" s="110" t="s">
        <v>286</v>
      </c>
      <c r="H1" s="110" t="s">
        <v>287</v>
      </c>
      <c r="I1" s="111" t="s">
        <v>288</v>
      </c>
      <c r="J1" s="112" t="s">
        <v>289</v>
      </c>
      <c r="K1" s="108" t="s">
        <v>347</v>
      </c>
      <c r="L1" s="108" t="s">
        <v>348</v>
      </c>
    </row>
    <row r="2" spans="1:33" s="43" customFormat="1" ht="54" customHeight="1" x14ac:dyDescent="0.25">
      <c r="A2" s="44"/>
      <c r="B2" s="75" t="s">
        <v>319</v>
      </c>
      <c r="C2" s="75" t="s">
        <v>322</v>
      </c>
      <c r="D2" s="75" t="s">
        <v>323</v>
      </c>
      <c r="E2" s="75" t="s">
        <v>84</v>
      </c>
      <c r="F2" s="75" t="s">
        <v>324</v>
      </c>
      <c r="G2" s="76">
        <v>85516</v>
      </c>
      <c r="H2" s="76">
        <v>85516</v>
      </c>
      <c r="I2" s="77">
        <v>42709</v>
      </c>
      <c r="J2" s="78"/>
      <c r="K2" s="79" t="s">
        <v>15</v>
      </c>
      <c r="L2" s="79">
        <v>2</v>
      </c>
    </row>
    <row r="3" spans="1:33" ht="54" customHeight="1" x14ac:dyDescent="0.25">
      <c r="A3" s="45"/>
      <c r="B3" s="79" t="s">
        <v>66</v>
      </c>
      <c r="C3" s="79" t="s">
        <v>336</v>
      </c>
      <c r="D3" s="79" t="s">
        <v>337</v>
      </c>
      <c r="E3" s="79" t="s">
        <v>338</v>
      </c>
      <c r="F3" s="79" t="s">
        <v>76</v>
      </c>
      <c r="G3" s="84">
        <v>14347.83</v>
      </c>
      <c r="H3" s="84">
        <v>14347.83</v>
      </c>
      <c r="I3" s="77">
        <v>42725</v>
      </c>
      <c r="J3" s="40"/>
      <c r="K3" s="79" t="s">
        <v>15</v>
      </c>
      <c r="L3" s="79">
        <v>2</v>
      </c>
    </row>
    <row r="4" spans="1:33" ht="54" customHeight="1" x14ac:dyDescent="0.25">
      <c r="A4" s="45"/>
      <c r="B4" s="75" t="s">
        <v>65</v>
      </c>
      <c r="C4" s="75" t="s">
        <v>295</v>
      </c>
      <c r="D4" s="75" t="s">
        <v>296</v>
      </c>
      <c r="E4" s="75" t="s">
        <v>282</v>
      </c>
      <c r="F4" s="75" t="s">
        <v>75</v>
      </c>
      <c r="G4" s="76">
        <v>4377.7700000000004</v>
      </c>
      <c r="H4" s="76">
        <v>4000</v>
      </c>
      <c r="I4" s="77">
        <v>42668</v>
      </c>
      <c r="J4" s="78"/>
      <c r="K4" s="79" t="s">
        <v>15</v>
      </c>
      <c r="L4" s="79">
        <v>2</v>
      </c>
    </row>
    <row r="5" spans="1:33" ht="54" customHeight="1" x14ac:dyDescent="0.25">
      <c r="A5" s="44"/>
      <c r="B5" s="79" t="s">
        <v>335</v>
      </c>
      <c r="C5" s="79" t="s">
        <v>333</v>
      </c>
      <c r="D5" s="79" t="s">
        <v>334</v>
      </c>
      <c r="E5" s="79" t="s">
        <v>19</v>
      </c>
      <c r="F5" s="79" t="s">
        <v>82</v>
      </c>
      <c r="G5" s="80">
        <v>350000</v>
      </c>
      <c r="H5" s="80">
        <v>12772</v>
      </c>
      <c r="I5" s="83">
        <v>42668</v>
      </c>
      <c r="J5" s="78"/>
      <c r="K5" s="79" t="s">
        <v>15</v>
      </c>
      <c r="L5" s="79">
        <v>2</v>
      </c>
    </row>
    <row r="6" spans="1:33" ht="54" customHeight="1" x14ac:dyDescent="0.25">
      <c r="A6" s="41"/>
      <c r="B6" s="75" t="s">
        <v>319</v>
      </c>
      <c r="C6" s="75" t="s">
        <v>317</v>
      </c>
      <c r="D6" s="75" t="s">
        <v>318</v>
      </c>
      <c r="E6" s="75" t="s">
        <v>19</v>
      </c>
      <c r="F6" s="75" t="s">
        <v>320</v>
      </c>
      <c r="G6" s="80">
        <v>500000</v>
      </c>
      <c r="H6" s="80">
        <v>225000</v>
      </c>
      <c r="I6" s="77">
        <v>42705</v>
      </c>
      <c r="J6" s="81"/>
      <c r="K6" s="79" t="s">
        <v>349</v>
      </c>
      <c r="L6" s="79">
        <v>2</v>
      </c>
    </row>
    <row r="7" spans="1:33" ht="54" customHeight="1" x14ac:dyDescent="0.25">
      <c r="A7" s="41"/>
      <c r="B7" s="75" t="s">
        <v>319</v>
      </c>
      <c r="C7" s="75" t="s">
        <v>321</v>
      </c>
      <c r="D7" s="75" t="s">
        <v>318</v>
      </c>
      <c r="E7" s="75" t="s">
        <v>19</v>
      </c>
      <c r="F7" s="75" t="s">
        <v>320</v>
      </c>
      <c r="G7" s="80">
        <v>500000</v>
      </c>
      <c r="H7" s="76">
        <v>97500</v>
      </c>
      <c r="I7" s="77">
        <v>42705</v>
      </c>
      <c r="J7" s="81"/>
      <c r="K7" s="79" t="s">
        <v>12</v>
      </c>
      <c r="L7" s="79">
        <v>2</v>
      </c>
    </row>
    <row r="8" spans="1:33" ht="54" customHeight="1" x14ac:dyDescent="0.25">
      <c r="A8" s="40"/>
      <c r="B8" s="86" t="s">
        <v>66</v>
      </c>
      <c r="C8" s="40" t="s">
        <v>339</v>
      </c>
      <c r="D8" s="85" t="s">
        <v>340</v>
      </c>
      <c r="E8" s="75" t="s">
        <v>19</v>
      </c>
      <c r="F8" s="75" t="s">
        <v>341</v>
      </c>
      <c r="G8" s="76">
        <v>150000</v>
      </c>
      <c r="H8" s="76">
        <v>15000</v>
      </c>
      <c r="I8" s="77">
        <v>42689</v>
      </c>
      <c r="J8" s="81"/>
      <c r="K8" s="79" t="s">
        <v>15</v>
      </c>
      <c r="L8" s="79">
        <v>2</v>
      </c>
    </row>
    <row r="9" spans="1:33" ht="54" customHeight="1" x14ac:dyDescent="0.25">
      <c r="A9" s="45"/>
      <c r="B9" s="75" t="s">
        <v>66</v>
      </c>
      <c r="C9" s="75" t="s">
        <v>306</v>
      </c>
      <c r="D9" s="75" t="s">
        <v>307</v>
      </c>
      <c r="E9" s="75" t="s">
        <v>308</v>
      </c>
      <c r="F9" s="75" t="s">
        <v>309</v>
      </c>
      <c r="G9" s="80">
        <v>45000</v>
      </c>
      <c r="H9" s="80">
        <v>30000</v>
      </c>
      <c r="I9" s="77">
        <v>42718</v>
      </c>
      <c r="J9" s="40"/>
      <c r="K9" s="79" t="s">
        <v>15</v>
      </c>
      <c r="L9" s="79">
        <v>2</v>
      </c>
    </row>
    <row r="10" spans="1:33" s="82" customFormat="1" ht="54" customHeight="1" x14ac:dyDescent="0.25">
      <c r="A10" s="45"/>
      <c r="B10" s="86" t="s">
        <v>66</v>
      </c>
      <c r="C10" s="40" t="s">
        <v>342</v>
      </c>
      <c r="D10" s="85" t="s">
        <v>343</v>
      </c>
      <c r="E10" s="75" t="s">
        <v>13</v>
      </c>
      <c r="F10" s="75" t="s">
        <v>344</v>
      </c>
      <c r="G10" s="76">
        <v>13500</v>
      </c>
      <c r="H10" s="76">
        <v>13500</v>
      </c>
      <c r="I10" s="77">
        <v>42689</v>
      </c>
      <c r="J10" s="78"/>
      <c r="K10" s="79" t="s">
        <v>15</v>
      </c>
      <c r="L10" s="79">
        <v>2</v>
      </c>
    </row>
    <row r="11" spans="1:33" ht="54" customHeight="1" x14ac:dyDescent="0.25">
      <c r="A11" s="45"/>
      <c r="B11" s="75" t="s">
        <v>65</v>
      </c>
      <c r="C11" s="75" t="s">
        <v>293</v>
      </c>
      <c r="D11" s="75" t="s">
        <v>294</v>
      </c>
      <c r="E11" s="75" t="s">
        <v>13</v>
      </c>
      <c r="F11" s="75" t="s">
        <v>75</v>
      </c>
      <c r="G11" s="76">
        <v>4707.71</v>
      </c>
      <c r="H11" s="76">
        <v>4700</v>
      </c>
      <c r="I11" s="77">
        <v>42668</v>
      </c>
      <c r="J11" s="78"/>
      <c r="K11" s="79" t="s">
        <v>15</v>
      </c>
      <c r="L11" s="79">
        <v>2</v>
      </c>
    </row>
    <row r="12" spans="1:33" ht="54" customHeight="1" x14ac:dyDescent="0.25">
      <c r="A12" s="44"/>
      <c r="B12" s="79" t="s">
        <v>65</v>
      </c>
      <c r="C12" s="79" t="s">
        <v>300</v>
      </c>
      <c r="D12" s="79" t="s">
        <v>301</v>
      </c>
      <c r="E12" s="79" t="s">
        <v>13</v>
      </c>
      <c r="F12" s="79" t="s">
        <v>302</v>
      </c>
      <c r="G12" s="80">
        <v>40000</v>
      </c>
      <c r="H12" s="80">
        <v>40000</v>
      </c>
      <c r="I12" s="77">
        <v>42668</v>
      </c>
      <c r="J12" s="78"/>
      <c r="K12" s="79" t="s">
        <v>15</v>
      </c>
      <c r="L12" s="79">
        <v>2</v>
      </c>
      <c r="AG12" s="38" t="s">
        <v>351</v>
      </c>
    </row>
    <row r="13" spans="1:33" s="82" customFormat="1" ht="54" customHeight="1" x14ac:dyDescent="0.25">
      <c r="A13" s="45"/>
      <c r="B13" s="79" t="s">
        <v>65</v>
      </c>
      <c r="C13" s="79" t="s">
        <v>303</v>
      </c>
      <c r="D13" s="79" t="s">
        <v>304</v>
      </c>
      <c r="E13" s="79" t="s">
        <v>13</v>
      </c>
      <c r="F13" s="79" t="s">
        <v>305</v>
      </c>
      <c r="G13" s="80">
        <v>400000</v>
      </c>
      <c r="H13" s="80">
        <v>100000</v>
      </c>
      <c r="I13" s="77">
        <v>42690</v>
      </c>
      <c r="J13" s="78"/>
      <c r="K13" s="79" t="s">
        <v>12</v>
      </c>
      <c r="L13" s="79">
        <v>2</v>
      </c>
    </row>
    <row r="14" spans="1:33" s="82" customFormat="1" ht="54" customHeight="1" x14ac:dyDescent="0.25">
      <c r="A14" s="44"/>
      <c r="B14" s="79" t="s">
        <v>65</v>
      </c>
      <c r="C14" s="79" t="s">
        <v>328</v>
      </c>
      <c r="D14" s="79" t="s">
        <v>329</v>
      </c>
      <c r="E14" s="79" t="s">
        <v>350</v>
      </c>
      <c r="F14" s="79" t="s">
        <v>330</v>
      </c>
      <c r="G14" s="80">
        <v>250000</v>
      </c>
      <c r="H14" s="80">
        <v>7500</v>
      </c>
      <c r="I14" s="77">
        <v>42717</v>
      </c>
      <c r="J14" s="78"/>
      <c r="K14" s="79" t="s">
        <v>15</v>
      </c>
      <c r="L14" s="79">
        <v>2</v>
      </c>
    </row>
    <row r="15" spans="1:33" s="82" customFormat="1" ht="54" customHeight="1" x14ac:dyDescent="0.25">
      <c r="A15" s="44"/>
      <c r="B15" s="75" t="s">
        <v>327</v>
      </c>
      <c r="C15" s="75" t="s">
        <v>325</v>
      </c>
      <c r="D15" s="75" t="s">
        <v>326</v>
      </c>
      <c r="E15" s="75" t="s">
        <v>350</v>
      </c>
      <c r="F15" s="75" t="s">
        <v>320</v>
      </c>
      <c r="G15" s="76">
        <v>1000000</v>
      </c>
      <c r="H15" s="76">
        <v>563160.84</v>
      </c>
      <c r="I15" s="77">
        <v>42709</v>
      </c>
      <c r="J15" s="78"/>
      <c r="K15" s="79" t="s">
        <v>12</v>
      </c>
      <c r="L15" s="79">
        <v>2</v>
      </c>
    </row>
    <row r="16" spans="1:33" ht="54" customHeight="1" x14ac:dyDescent="0.25">
      <c r="A16" s="45"/>
      <c r="B16" s="75" t="s">
        <v>65</v>
      </c>
      <c r="C16" s="75" t="s">
        <v>313</v>
      </c>
      <c r="D16" s="75" t="s">
        <v>314</v>
      </c>
      <c r="E16" s="75" t="s">
        <v>350</v>
      </c>
      <c r="F16" s="75" t="s">
        <v>56</v>
      </c>
      <c r="G16" s="76">
        <v>400000</v>
      </c>
      <c r="H16" s="76">
        <v>100000</v>
      </c>
      <c r="I16" s="77">
        <v>42703</v>
      </c>
      <c r="J16" s="81"/>
      <c r="K16" s="79" t="s">
        <v>12</v>
      </c>
      <c r="L16" s="79">
        <v>2</v>
      </c>
      <c r="P16" s="38" t="s">
        <v>292</v>
      </c>
    </row>
    <row r="17" spans="1:16" ht="54" customHeight="1" x14ac:dyDescent="0.25">
      <c r="A17" s="45"/>
      <c r="B17" s="75" t="s">
        <v>65</v>
      </c>
      <c r="C17" s="75" t="s">
        <v>290</v>
      </c>
      <c r="D17" s="75" t="s">
        <v>291</v>
      </c>
      <c r="E17" s="75" t="s">
        <v>350</v>
      </c>
      <c r="F17" s="75" t="s">
        <v>75</v>
      </c>
      <c r="G17" s="76">
        <v>5813.56</v>
      </c>
      <c r="H17" s="76">
        <v>5800</v>
      </c>
      <c r="I17" s="77">
        <v>42668</v>
      </c>
      <c r="J17" s="78"/>
      <c r="K17" s="79" t="s">
        <v>12</v>
      </c>
      <c r="L17" s="79">
        <v>2</v>
      </c>
      <c r="P17" s="38" t="s">
        <v>292</v>
      </c>
    </row>
    <row r="18" spans="1:16" ht="54" customHeight="1" x14ac:dyDescent="0.25">
      <c r="A18" s="91"/>
      <c r="B18" s="79" t="s">
        <v>65</v>
      </c>
      <c r="C18" s="79" t="s">
        <v>315</v>
      </c>
      <c r="D18" s="79" t="s">
        <v>316</v>
      </c>
      <c r="E18" s="79" t="s">
        <v>350</v>
      </c>
      <c r="F18" s="79" t="s">
        <v>299</v>
      </c>
      <c r="G18" s="80">
        <v>500000</v>
      </c>
      <c r="H18" s="80">
        <v>30000</v>
      </c>
      <c r="I18" s="77">
        <v>42703</v>
      </c>
      <c r="J18" s="81"/>
      <c r="K18" s="79" t="s">
        <v>12</v>
      </c>
      <c r="L18" s="79">
        <v>2</v>
      </c>
    </row>
    <row r="19" spans="1:16" s="43" customFormat="1" ht="54" customHeight="1" x14ac:dyDescent="0.25">
      <c r="A19" s="40"/>
      <c r="B19" s="79" t="s">
        <v>66</v>
      </c>
      <c r="C19" s="79" t="s">
        <v>297</v>
      </c>
      <c r="D19" s="79" t="s">
        <v>298</v>
      </c>
      <c r="E19" s="79" t="s">
        <v>350</v>
      </c>
      <c r="F19" s="79" t="s">
        <v>299</v>
      </c>
      <c r="G19" s="80">
        <v>750000</v>
      </c>
      <c r="H19" s="80">
        <v>22000</v>
      </c>
      <c r="I19" s="77">
        <v>42668</v>
      </c>
      <c r="J19" s="78"/>
      <c r="K19" s="79" t="s">
        <v>12</v>
      </c>
      <c r="L19" s="79">
        <v>2</v>
      </c>
    </row>
    <row r="20" spans="1:16" ht="54" customHeight="1" x14ac:dyDescent="0.25">
      <c r="A20" s="90"/>
      <c r="B20" s="79" t="s">
        <v>65</v>
      </c>
      <c r="C20" s="40" t="s">
        <v>331</v>
      </c>
      <c r="D20" s="79" t="s">
        <v>332</v>
      </c>
      <c r="E20" s="79" t="s">
        <v>350</v>
      </c>
      <c r="F20" s="79" t="s">
        <v>299</v>
      </c>
      <c r="G20" s="80">
        <v>40000</v>
      </c>
      <c r="H20" s="80">
        <v>15000</v>
      </c>
      <c r="I20" s="77">
        <v>42717</v>
      </c>
      <c r="J20" s="78"/>
      <c r="K20" s="79" t="s">
        <v>12</v>
      </c>
      <c r="L20" s="79">
        <v>2</v>
      </c>
    </row>
    <row r="21" spans="1:16" s="43" customFormat="1" ht="54" customHeight="1" x14ac:dyDescent="0.25">
      <c r="A21" s="44"/>
      <c r="B21" s="75" t="s">
        <v>312</v>
      </c>
      <c r="C21" s="75" t="s">
        <v>310</v>
      </c>
      <c r="D21" s="75" t="s">
        <v>311</v>
      </c>
      <c r="E21" s="75" t="s">
        <v>350</v>
      </c>
      <c r="F21" s="75" t="s">
        <v>299</v>
      </c>
      <c r="G21" s="76">
        <v>8078.65</v>
      </c>
      <c r="H21" s="76">
        <v>1500</v>
      </c>
      <c r="I21" s="77">
        <v>42703</v>
      </c>
      <c r="J21" s="78"/>
      <c r="K21" s="79" t="s">
        <v>12</v>
      </c>
      <c r="L21" s="79">
        <v>2</v>
      </c>
    </row>
    <row r="22" spans="1:16" s="113" customFormat="1" ht="44.25" customHeight="1" x14ac:dyDescent="0.25">
      <c r="B22" s="114"/>
      <c r="C22" s="114"/>
      <c r="D22" s="114"/>
      <c r="E22" s="114"/>
      <c r="F22" s="114"/>
      <c r="G22" s="115">
        <f>SUM(G2:G21)</f>
        <v>5061341.5200000005</v>
      </c>
      <c r="H22" s="116">
        <f>SUM(H2:H21)</f>
        <v>1387296.67</v>
      </c>
      <c r="I22" s="117"/>
      <c r="J22" s="117"/>
      <c r="K22" s="118"/>
      <c r="L22" s="118"/>
    </row>
  </sheetData>
  <sortState ref="A2:L22">
    <sortCondition ref="E1"/>
  </sortState>
  <printOptions horizontalCentered="1"/>
  <pageMargins left="0.25" right="0.25" top="0.75" bottom="0.75" header="0.3" footer="0.3"/>
  <pageSetup scale="61" fitToHeight="0" orientation="portrait" r:id="rId1"/>
  <headerFooter>
    <oddHeader>&amp;C&amp;"Verdana,Bold"&amp;16&amp;ULitigation Settlements and Judgements&amp;12&amp;U
&amp;"Verdana,Regular"FY2017 Quarter 2</oddHeader>
    <oddFooter>&amp;L&amp;8Law/Litigation and Claim Settlements&amp;C&amp;8&amp;D&amp;R&amp;8Page &amp;P</oddFooter>
  </headerFooter>
  <rowBreaks count="1" manualBreakCount="1">
    <brk id="1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M87"/>
  <sheetViews>
    <sheetView view="pageLayout" zoomScaleNormal="100" workbookViewId="0">
      <selection activeCell="A85" sqref="A85"/>
    </sheetView>
  </sheetViews>
  <sheetFormatPr defaultRowHeight="15" x14ac:dyDescent="0.25"/>
  <cols>
    <col min="1" max="1" width="42.28515625" customWidth="1"/>
    <col min="2" max="2" width="10.42578125" customWidth="1"/>
    <col min="3" max="3" width="8" customWidth="1"/>
    <col min="4" max="4" width="3.28515625" customWidth="1"/>
    <col min="5" max="5" width="19.42578125" customWidth="1"/>
    <col min="6" max="6" width="2.85546875" customWidth="1"/>
    <col min="7" max="7" width="18.140625" customWidth="1"/>
    <col min="8" max="8" width="3.140625" customWidth="1"/>
  </cols>
  <sheetData>
    <row r="1" spans="1:10" ht="27" customHeight="1" x14ac:dyDescent="0.25">
      <c r="A1" s="141" t="s">
        <v>67</v>
      </c>
      <c r="B1" s="142"/>
      <c r="C1" s="142"/>
      <c r="D1" s="142"/>
      <c r="E1" s="142"/>
      <c r="F1" s="142"/>
      <c r="G1" s="142"/>
      <c r="H1" s="143"/>
    </row>
    <row r="2" spans="1:10" ht="27" customHeight="1" x14ac:dyDescent="0.25">
      <c r="A2" s="141" t="s">
        <v>68</v>
      </c>
      <c r="B2" s="142"/>
      <c r="C2" s="142"/>
      <c r="D2" s="142"/>
      <c r="E2" s="142"/>
      <c r="F2" s="142"/>
      <c r="G2" s="142"/>
      <c r="H2" s="143"/>
    </row>
    <row r="3" spans="1:10" ht="27" customHeight="1" x14ac:dyDescent="0.25">
      <c r="A3" s="146" t="s">
        <v>73</v>
      </c>
      <c r="B3" s="147"/>
      <c r="C3" s="147"/>
      <c r="D3" s="147"/>
      <c r="E3" s="147"/>
      <c r="F3" s="147"/>
      <c r="G3" s="147"/>
      <c r="H3" s="148"/>
    </row>
    <row r="4" spans="1:10" ht="27" customHeight="1" x14ac:dyDescent="0.25">
      <c r="A4" s="146" t="s">
        <v>72</v>
      </c>
      <c r="B4" s="147"/>
      <c r="C4" s="147"/>
      <c r="D4" s="147"/>
      <c r="E4" s="147"/>
      <c r="F4" s="147"/>
      <c r="G4" s="147"/>
      <c r="H4" s="148"/>
    </row>
    <row r="5" spans="1:10" x14ac:dyDescent="0.25">
      <c r="A5" s="47" t="s">
        <v>36</v>
      </c>
      <c r="B5" s="20"/>
      <c r="C5" s="26"/>
      <c r="D5" s="26"/>
      <c r="E5" s="26"/>
      <c r="F5" s="26"/>
      <c r="G5" s="26"/>
      <c r="H5" s="48"/>
    </row>
    <row r="6" spans="1:10" x14ac:dyDescent="0.25">
      <c r="A6" s="49" t="s">
        <v>37</v>
      </c>
      <c r="B6" s="20"/>
      <c r="C6" s="149" t="s">
        <v>38</v>
      </c>
      <c r="D6" s="150"/>
      <c r="E6" s="149" t="s">
        <v>39</v>
      </c>
      <c r="F6" s="150"/>
      <c r="G6" s="149" t="s">
        <v>40</v>
      </c>
      <c r="H6" s="151"/>
    </row>
    <row r="7" spans="1:10" x14ac:dyDescent="0.25">
      <c r="A7" s="50" t="s">
        <v>41</v>
      </c>
      <c r="B7" s="27"/>
      <c r="C7" s="152" t="s">
        <v>42</v>
      </c>
      <c r="D7" s="153"/>
      <c r="E7" s="152" t="s">
        <v>43</v>
      </c>
      <c r="F7" s="153"/>
      <c r="G7" s="152" t="s">
        <v>44</v>
      </c>
      <c r="H7" s="154"/>
    </row>
    <row r="8" spans="1:10" x14ac:dyDescent="0.25">
      <c r="A8" s="2"/>
      <c r="B8" s="2"/>
      <c r="C8" s="2"/>
      <c r="D8" s="2"/>
      <c r="E8" s="2"/>
      <c r="F8" s="2"/>
      <c r="G8" s="2"/>
      <c r="H8" s="2"/>
    </row>
    <row r="9" spans="1:10" x14ac:dyDescent="0.25">
      <c r="A9" s="7" t="s">
        <v>79</v>
      </c>
      <c r="B9" s="2"/>
      <c r="C9" s="2"/>
      <c r="D9" s="2"/>
      <c r="E9" s="2"/>
      <c r="F9" s="2"/>
      <c r="G9" s="2"/>
      <c r="H9" s="2"/>
    </row>
    <row r="10" spans="1:10" x14ac:dyDescent="0.25">
      <c r="A10" s="2" t="s">
        <v>80</v>
      </c>
      <c r="B10" s="2"/>
      <c r="C10" s="9">
        <v>1</v>
      </c>
      <c r="D10" s="9"/>
      <c r="E10" s="10">
        <v>450000</v>
      </c>
      <c r="F10" s="10"/>
      <c r="G10" s="10">
        <v>200000</v>
      </c>
      <c r="H10" s="8"/>
      <c r="J10" s="36"/>
    </row>
    <row r="11" spans="1:10" x14ac:dyDescent="0.25">
      <c r="A11" s="2"/>
      <c r="B11" s="6" t="s">
        <v>46</v>
      </c>
      <c r="C11" s="11">
        <f>SUM(C10:C10)</f>
        <v>1</v>
      </c>
      <c r="D11" s="11"/>
      <c r="E11" s="12">
        <f>SUM(E10:E10)</f>
        <v>450000</v>
      </c>
      <c r="F11" s="12"/>
      <c r="G11" s="12">
        <f>SUM(G10:G10)</f>
        <v>200000</v>
      </c>
      <c r="H11" s="8"/>
    </row>
    <row r="12" spans="1:10" x14ac:dyDescent="0.25">
      <c r="A12" s="2"/>
      <c r="B12" s="2"/>
      <c r="C12" s="2"/>
      <c r="D12" s="2"/>
      <c r="E12" s="2"/>
      <c r="F12" s="2"/>
      <c r="G12" s="2"/>
      <c r="H12" s="2"/>
    </row>
    <row r="13" spans="1:10" x14ac:dyDescent="0.25">
      <c r="A13" s="3" t="s">
        <v>45</v>
      </c>
      <c r="B13" s="4"/>
      <c r="C13" s="5"/>
      <c r="D13" s="5"/>
      <c r="E13" s="5"/>
      <c r="F13" s="5"/>
      <c r="G13" s="5"/>
      <c r="H13" s="4"/>
    </row>
    <row r="14" spans="1:10" x14ac:dyDescent="0.25">
      <c r="A14" s="4" t="s">
        <v>11</v>
      </c>
      <c r="B14" s="6" t="s">
        <v>46</v>
      </c>
      <c r="C14" s="29">
        <v>4</v>
      </c>
      <c r="D14" s="4"/>
      <c r="E14" s="30">
        <v>29486.58</v>
      </c>
      <c r="F14" s="28"/>
      <c r="G14" s="30">
        <v>14518.51</v>
      </c>
      <c r="H14" s="31"/>
    </row>
    <row r="15" spans="1:10" x14ac:dyDescent="0.25">
      <c r="A15" s="2"/>
      <c r="B15" s="2"/>
      <c r="C15" s="11">
        <f>SUM(C14)</f>
        <v>4</v>
      </c>
      <c r="D15" s="11"/>
      <c r="E15" s="12">
        <f>SUM(E14)</f>
        <v>29486.58</v>
      </c>
      <c r="F15" s="11"/>
      <c r="G15" s="12">
        <f>SUM(G14)</f>
        <v>14518.51</v>
      </c>
      <c r="H15" s="8"/>
    </row>
    <row r="16" spans="1:10" x14ac:dyDescent="0.25">
      <c r="A16" s="7" t="s">
        <v>47</v>
      </c>
      <c r="B16" s="2"/>
      <c r="C16" s="2"/>
      <c r="D16" s="2"/>
      <c r="E16" s="2"/>
      <c r="F16" s="2"/>
      <c r="G16" s="2"/>
      <c r="H16" s="2"/>
    </row>
    <row r="17" spans="1:13" x14ac:dyDescent="0.25">
      <c r="A17" s="11" t="s">
        <v>23</v>
      </c>
      <c r="B17" s="2"/>
      <c r="C17" s="2"/>
      <c r="D17" s="2"/>
      <c r="E17" s="2"/>
      <c r="F17" s="2"/>
      <c r="G17" s="2"/>
      <c r="H17" s="2"/>
    </row>
    <row r="18" spans="1:13" x14ac:dyDescent="0.25">
      <c r="A18" s="2" t="s">
        <v>25</v>
      </c>
      <c r="B18" s="2"/>
      <c r="C18" s="2">
        <v>2</v>
      </c>
      <c r="D18" s="2"/>
      <c r="E18" s="8">
        <v>53076.84</v>
      </c>
      <c r="F18" s="2"/>
      <c r="G18" s="8">
        <v>40150</v>
      </c>
      <c r="H18" s="31"/>
    </row>
    <row r="19" spans="1:13" x14ac:dyDescent="0.25">
      <c r="A19" s="2" t="s">
        <v>11</v>
      </c>
      <c r="B19" s="2"/>
      <c r="C19" s="9">
        <v>3</v>
      </c>
      <c r="D19" s="2"/>
      <c r="E19" s="10">
        <v>7172.58</v>
      </c>
      <c r="F19" s="10"/>
      <c r="G19" s="10">
        <v>7098.05</v>
      </c>
      <c r="H19" s="8"/>
    </row>
    <row r="20" spans="1:13" x14ac:dyDescent="0.25">
      <c r="A20" s="2"/>
      <c r="B20" s="13" t="s">
        <v>48</v>
      </c>
      <c r="C20" s="2">
        <f>SUM(C18:C19)</f>
        <v>5</v>
      </c>
      <c r="D20" s="2"/>
      <c r="E20" s="8">
        <f>SUM(E18:E19)</f>
        <v>60249.42</v>
      </c>
      <c r="F20" s="8"/>
      <c r="G20" s="8">
        <f>SUM(G18:G19)</f>
        <v>47248.05</v>
      </c>
      <c r="H20" s="8"/>
    </row>
    <row r="21" spans="1:13" x14ac:dyDescent="0.25">
      <c r="A21" s="11" t="s">
        <v>30</v>
      </c>
      <c r="B21" s="2"/>
      <c r="C21" s="2"/>
      <c r="D21" s="2"/>
      <c r="E21" s="2"/>
      <c r="F21" s="2"/>
      <c r="G21" s="2"/>
      <c r="H21" s="2"/>
    </row>
    <row r="22" spans="1:13" x14ac:dyDescent="0.25">
      <c r="A22" s="2" t="s">
        <v>11</v>
      </c>
      <c r="B22" s="2"/>
      <c r="C22" s="9">
        <v>1</v>
      </c>
      <c r="D22" s="2"/>
      <c r="E22" s="10">
        <v>5283.06</v>
      </c>
      <c r="F22" s="10"/>
      <c r="G22" s="10">
        <v>4283.0600000000004</v>
      </c>
      <c r="H22" s="8"/>
    </row>
    <row r="23" spans="1:13" x14ac:dyDescent="0.25">
      <c r="A23" s="2"/>
      <c r="B23" s="13" t="s">
        <v>48</v>
      </c>
      <c r="C23" s="2">
        <f>SUM(C22:C22)</f>
        <v>1</v>
      </c>
      <c r="D23" s="2"/>
      <c r="E23" s="8">
        <f>SUM(E22:E22)</f>
        <v>5283.06</v>
      </c>
      <c r="F23" s="8"/>
      <c r="G23" s="8">
        <f>SUM(G22:G22)</f>
        <v>4283.0600000000004</v>
      </c>
      <c r="H23" s="8"/>
    </row>
    <row r="24" spans="1:13" x14ac:dyDescent="0.25">
      <c r="A24" s="2"/>
      <c r="B24" s="6" t="s">
        <v>46</v>
      </c>
      <c r="C24" s="11">
        <f>SUM(C23,C20)</f>
        <v>6</v>
      </c>
      <c r="D24" s="11"/>
      <c r="E24" s="12">
        <f>SUM(E23,E20)</f>
        <v>65532.479999999996</v>
      </c>
      <c r="F24" s="12"/>
      <c r="G24" s="12">
        <f>SUM(G23,G20)</f>
        <v>51531.11</v>
      </c>
      <c r="H24" s="8"/>
    </row>
    <row r="25" spans="1:13" x14ac:dyDescent="0.25">
      <c r="A25" s="7" t="s">
        <v>49</v>
      </c>
      <c r="B25" s="2"/>
      <c r="C25" s="2"/>
      <c r="D25" s="2"/>
      <c r="E25" s="2"/>
      <c r="F25" s="2"/>
      <c r="G25" s="2"/>
      <c r="H25" s="2"/>
    </row>
    <row r="26" spans="1:13" x14ac:dyDescent="0.25">
      <c r="A26" s="2" t="s">
        <v>83</v>
      </c>
      <c r="B26" s="2"/>
      <c r="C26" s="2">
        <v>1</v>
      </c>
      <c r="D26" s="2"/>
      <c r="E26" s="8">
        <v>30000</v>
      </c>
      <c r="F26" s="8"/>
      <c r="G26" s="8">
        <v>17500</v>
      </c>
      <c r="H26" s="8"/>
    </row>
    <row r="27" spans="1:13" x14ac:dyDescent="0.25">
      <c r="A27" s="2" t="s">
        <v>77</v>
      </c>
      <c r="B27" s="2"/>
      <c r="C27" s="2">
        <v>5</v>
      </c>
      <c r="D27" s="2"/>
      <c r="E27" s="8">
        <v>4575000</v>
      </c>
      <c r="F27" s="10"/>
      <c r="G27" s="8">
        <v>529500</v>
      </c>
      <c r="H27" s="8"/>
      <c r="I27" s="36"/>
      <c r="J27" s="36"/>
      <c r="K27" s="36"/>
      <c r="M27" s="36"/>
    </row>
    <row r="28" spans="1:13" x14ac:dyDescent="0.25">
      <c r="A28" s="2" t="s">
        <v>20</v>
      </c>
      <c r="B28" s="2"/>
      <c r="C28" s="2">
        <v>3</v>
      </c>
      <c r="D28" s="2"/>
      <c r="E28" s="8">
        <v>3725.19</v>
      </c>
      <c r="F28" s="2"/>
      <c r="G28" s="8">
        <v>2249.04</v>
      </c>
      <c r="H28" s="8"/>
    </row>
    <row r="29" spans="1:13" x14ac:dyDescent="0.25">
      <c r="A29" s="2" t="s">
        <v>11</v>
      </c>
      <c r="B29" s="2"/>
      <c r="C29" s="2">
        <v>19</v>
      </c>
      <c r="D29" s="2"/>
      <c r="E29" s="8">
        <v>206744.54</v>
      </c>
      <c r="F29" s="8"/>
      <c r="G29" s="8">
        <v>84521.59</v>
      </c>
      <c r="H29" s="8"/>
    </row>
    <row r="30" spans="1:13" x14ac:dyDescent="0.25">
      <c r="A30" s="2" t="s">
        <v>78</v>
      </c>
      <c r="B30" s="2"/>
      <c r="C30" s="9">
        <v>2</v>
      </c>
      <c r="D30" s="2"/>
      <c r="E30" s="10">
        <v>85000</v>
      </c>
      <c r="F30" s="10"/>
      <c r="G30" s="10">
        <v>33000</v>
      </c>
      <c r="H30" s="8"/>
      <c r="I30" s="36"/>
      <c r="J30" s="36"/>
      <c r="K30" s="36"/>
    </row>
    <row r="31" spans="1:13" x14ac:dyDescent="0.25">
      <c r="A31" s="2"/>
      <c r="B31" s="6" t="s">
        <v>46</v>
      </c>
      <c r="C31" s="11">
        <f>SUM(C26:C30)</f>
        <v>30</v>
      </c>
      <c r="D31" s="11"/>
      <c r="E31" s="12">
        <f>SUM(E26:E30)</f>
        <v>4900469.7300000004</v>
      </c>
      <c r="F31" s="12"/>
      <c r="G31" s="12">
        <f>SUM(G26:G30)</f>
        <v>666770.63</v>
      </c>
      <c r="H31" s="8"/>
    </row>
    <row r="32" spans="1:13" x14ac:dyDescent="0.25">
      <c r="A32" s="2"/>
      <c r="B32" s="6"/>
      <c r="C32" s="11"/>
      <c r="D32" s="11"/>
      <c r="E32" s="12"/>
      <c r="F32" s="12"/>
      <c r="G32" s="12"/>
      <c r="H32" s="2"/>
    </row>
    <row r="33" spans="1:10" x14ac:dyDescent="0.25">
      <c r="A33" s="7" t="s">
        <v>50</v>
      </c>
      <c r="B33" s="2"/>
      <c r="C33" s="2"/>
      <c r="D33" s="2"/>
      <c r="E33" s="2"/>
      <c r="F33" s="2"/>
      <c r="G33" s="2"/>
      <c r="H33" s="2"/>
    </row>
    <row r="34" spans="1:10" x14ac:dyDescent="0.25">
      <c r="A34" s="11" t="s">
        <v>14</v>
      </c>
      <c r="B34" s="13"/>
      <c r="C34" s="2"/>
      <c r="D34" s="2"/>
      <c r="E34" s="2"/>
      <c r="F34" s="2"/>
      <c r="G34" s="2"/>
      <c r="H34" s="2"/>
    </row>
    <row r="35" spans="1:10" x14ac:dyDescent="0.25">
      <c r="A35" s="2" t="s">
        <v>51</v>
      </c>
      <c r="B35" s="13"/>
      <c r="C35" s="2">
        <v>1</v>
      </c>
      <c r="D35" s="2"/>
      <c r="E35" s="8">
        <v>47.06</v>
      </c>
      <c r="F35" s="2"/>
      <c r="G35" s="8">
        <v>47.06</v>
      </c>
      <c r="H35" s="8"/>
    </row>
    <row r="36" spans="1:10" x14ac:dyDescent="0.25">
      <c r="A36" s="2" t="s">
        <v>11</v>
      </c>
      <c r="B36" s="2"/>
      <c r="C36" s="2">
        <v>5</v>
      </c>
      <c r="D36" s="2"/>
      <c r="E36" s="8">
        <v>18733.29</v>
      </c>
      <c r="F36" s="8"/>
      <c r="G36" s="8">
        <v>18733.29</v>
      </c>
      <c r="H36" s="8"/>
    </row>
    <row r="37" spans="1:10" x14ac:dyDescent="0.25">
      <c r="A37" s="2" t="s">
        <v>70</v>
      </c>
      <c r="B37" s="2"/>
      <c r="C37" s="9">
        <v>1</v>
      </c>
      <c r="D37" s="9"/>
      <c r="E37" s="10">
        <v>150000</v>
      </c>
      <c r="F37" s="10"/>
      <c r="G37" s="10">
        <v>75000</v>
      </c>
      <c r="H37" s="8"/>
      <c r="J37" s="36"/>
    </row>
    <row r="38" spans="1:10" x14ac:dyDescent="0.25">
      <c r="A38" s="2"/>
      <c r="B38" s="13" t="s">
        <v>48</v>
      </c>
      <c r="C38" s="2">
        <f>SUM(C35:C37)</f>
        <v>7</v>
      </c>
      <c r="D38" s="2"/>
      <c r="E38" s="8">
        <f>SUM(E35:E37)</f>
        <v>168780.35</v>
      </c>
      <c r="F38" s="8"/>
      <c r="G38" s="8">
        <f>SUM(G35:G37)</f>
        <v>93780.35</v>
      </c>
      <c r="H38" s="8"/>
    </row>
    <row r="39" spans="1:10" x14ac:dyDescent="0.25">
      <c r="A39" s="2"/>
      <c r="B39" s="13"/>
      <c r="C39" s="2"/>
      <c r="D39" s="2"/>
      <c r="E39" s="8"/>
      <c r="F39" s="8"/>
      <c r="G39" s="8"/>
      <c r="H39" s="2"/>
    </row>
    <row r="40" spans="1:10" x14ac:dyDescent="0.25">
      <c r="A40" s="11" t="s">
        <v>52</v>
      </c>
      <c r="B40" s="2"/>
      <c r="C40" s="2"/>
      <c r="D40" s="2"/>
      <c r="E40" s="2"/>
      <c r="F40" s="2"/>
      <c r="G40" s="2"/>
      <c r="H40" s="2"/>
    </row>
    <row r="41" spans="1:10" x14ac:dyDescent="0.25">
      <c r="A41" s="14" t="s">
        <v>22</v>
      </c>
      <c r="B41" s="2"/>
      <c r="C41" s="2">
        <v>5</v>
      </c>
      <c r="D41" s="2"/>
      <c r="E41" s="8">
        <v>2533.86</v>
      </c>
      <c r="F41" s="8"/>
      <c r="G41" s="8">
        <v>1504.08</v>
      </c>
      <c r="H41" s="8"/>
    </row>
    <row r="42" spans="1:10" x14ac:dyDescent="0.25">
      <c r="A42" s="14" t="s">
        <v>32</v>
      </c>
      <c r="B42" s="2"/>
      <c r="C42" s="2">
        <v>2</v>
      </c>
      <c r="D42" s="2"/>
      <c r="E42" s="8">
        <v>2840.3</v>
      </c>
      <c r="F42" s="8"/>
      <c r="G42" s="8">
        <v>833.95</v>
      </c>
      <c r="H42" s="8"/>
    </row>
    <row r="43" spans="1:10" x14ac:dyDescent="0.25">
      <c r="A43" s="2" t="s">
        <v>11</v>
      </c>
      <c r="B43" s="2"/>
      <c r="C43" s="9">
        <v>1</v>
      </c>
      <c r="D43" s="9"/>
      <c r="E43" s="10">
        <v>1778.37</v>
      </c>
      <c r="F43" s="10"/>
      <c r="G43" s="10">
        <v>1660.12</v>
      </c>
      <c r="H43" s="8"/>
    </row>
    <row r="44" spans="1:10" x14ac:dyDescent="0.25">
      <c r="A44" s="2"/>
      <c r="B44" s="13" t="s">
        <v>48</v>
      </c>
      <c r="C44" s="2">
        <f>SUM(C41:C43)</f>
        <v>8</v>
      </c>
      <c r="D44" s="2"/>
      <c r="E44" s="8">
        <f>SUM(E41:E43)</f>
        <v>7152.53</v>
      </c>
      <c r="F44" s="2"/>
      <c r="G44" s="8">
        <f>SUM(G41:G43)</f>
        <v>3998.1499999999996</v>
      </c>
      <c r="H44" s="8"/>
    </row>
    <row r="45" spans="1:10" x14ac:dyDescent="0.25">
      <c r="A45" s="2"/>
      <c r="B45" s="6" t="s">
        <v>46</v>
      </c>
      <c r="C45" s="11">
        <f>SUM(C44,C38)</f>
        <v>15</v>
      </c>
      <c r="D45" s="11"/>
      <c r="E45" s="12">
        <f>SUM(E44,E38)</f>
        <v>175932.88</v>
      </c>
      <c r="F45" s="12"/>
      <c r="G45" s="12">
        <f>SUM(G44,G38)</f>
        <v>97778.5</v>
      </c>
      <c r="H45" s="8"/>
    </row>
    <row r="46" spans="1:10" x14ac:dyDescent="0.25">
      <c r="A46" s="2"/>
      <c r="B46" s="2"/>
      <c r="C46" s="2"/>
      <c r="D46" s="2"/>
      <c r="E46" s="2"/>
      <c r="F46" s="2"/>
      <c r="G46" s="2"/>
      <c r="H46" s="2"/>
    </row>
    <row r="47" spans="1:10" x14ac:dyDescent="0.25">
      <c r="A47" s="7" t="s">
        <v>53</v>
      </c>
      <c r="B47" s="2"/>
      <c r="C47" s="2"/>
      <c r="D47" s="2"/>
      <c r="E47" s="2"/>
      <c r="F47" s="2"/>
      <c r="G47" s="2"/>
      <c r="H47" s="2"/>
    </row>
    <row r="48" spans="1:10" x14ac:dyDescent="0.25">
      <c r="A48" s="15" t="s">
        <v>18</v>
      </c>
      <c r="B48" s="16"/>
      <c r="C48" s="2"/>
      <c r="D48" s="2"/>
      <c r="E48" s="2"/>
      <c r="F48" s="2"/>
      <c r="G48" s="2"/>
      <c r="H48" s="2"/>
    </row>
    <row r="49" spans="1:11" x14ac:dyDescent="0.25">
      <c r="A49" s="14" t="s">
        <v>17</v>
      </c>
      <c r="B49" s="2"/>
      <c r="C49" s="2">
        <v>3</v>
      </c>
      <c r="D49" s="2"/>
      <c r="E49" s="8">
        <v>2043.42</v>
      </c>
      <c r="F49" s="8"/>
      <c r="G49" s="8">
        <v>1675</v>
      </c>
      <c r="H49" s="8"/>
    </row>
    <row r="50" spans="1:11" x14ac:dyDescent="0.25">
      <c r="A50" s="2" t="s">
        <v>69</v>
      </c>
      <c r="B50" s="16"/>
      <c r="C50" s="2">
        <v>1</v>
      </c>
      <c r="D50" s="2"/>
      <c r="E50" s="8">
        <v>13577.21</v>
      </c>
      <c r="F50" s="8"/>
      <c r="G50" s="8">
        <v>13577.21</v>
      </c>
      <c r="H50" s="8"/>
      <c r="I50" s="36"/>
      <c r="J50" s="36"/>
      <c r="K50" s="36"/>
    </row>
    <row r="51" spans="1:11" x14ac:dyDescent="0.25">
      <c r="A51" s="17" t="s">
        <v>28</v>
      </c>
      <c r="B51" s="2"/>
      <c r="C51" s="2">
        <v>3</v>
      </c>
      <c r="D51" s="2"/>
      <c r="E51" s="8">
        <v>2023.73</v>
      </c>
      <c r="F51" s="8"/>
      <c r="G51" s="8">
        <v>1951.74</v>
      </c>
      <c r="H51" s="8"/>
    </row>
    <row r="52" spans="1:11" x14ac:dyDescent="0.25">
      <c r="A52" s="17" t="s">
        <v>11</v>
      </c>
      <c r="B52" s="2"/>
      <c r="C52" s="2">
        <v>4</v>
      </c>
      <c r="D52" s="2"/>
      <c r="E52" s="8">
        <v>7769.87</v>
      </c>
      <c r="F52" s="8"/>
      <c r="G52" s="8">
        <v>3945.36</v>
      </c>
      <c r="H52" s="8"/>
    </row>
    <row r="53" spans="1:11" x14ac:dyDescent="0.25">
      <c r="A53" s="2" t="s">
        <v>70</v>
      </c>
      <c r="B53" s="2"/>
      <c r="C53" s="2">
        <v>1</v>
      </c>
      <c r="D53" s="2"/>
      <c r="E53" s="8">
        <v>41000</v>
      </c>
      <c r="F53" s="8"/>
      <c r="G53" s="8">
        <v>35000</v>
      </c>
      <c r="H53" s="8"/>
      <c r="J53" s="36"/>
    </row>
    <row r="54" spans="1:11" x14ac:dyDescent="0.25">
      <c r="A54" s="17" t="s">
        <v>35</v>
      </c>
      <c r="B54" s="2"/>
      <c r="C54" s="2">
        <v>1</v>
      </c>
      <c r="D54" s="2"/>
      <c r="E54" s="8">
        <v>422.5</v>
      </c>
      <c r="F54" s="8"/>
      <c r="G54" s="8">
        <v>422.5</v>
      </c>
      <c r="H54" s="8"/>
    </row>
    <row r="55" spans="1:11" x14ac:dyDescent="0.25">
      <c r="A55" s="17" t="s">
        <v>24</v>
      </c>
      <c r="B55" s="2"/>
      <c r="C55" s="2">
        <v>5</v>
      </c>
      <c r="D55" s="2"/>
      <c r="E55" s="8">
        <v>6786.9</v>
      </c>
      <c r="F55" s="8"/>
      <c r="G55" s="8">
        <v>3672.23</v>
      </c>
      <c r="H55" s="8"/>
    </row>
    <row r="56" spans="1:11" x14ac:dyDescent="0.25">
      <c r="A56" s="17" t="s">
        <v>33</v>
      </c>
      <c r="B56" s="2"/>
      <c r="C56" s="2">
        <v>2</v>
      </c>
      <c r="D56" s="2"/>
      <c r="E56" s="8">
        <v>4865</v>
      </c>
      <c r="F56" s="8"/>
      <c r="G56" s="8">
        <v>3765</v>
      </c>
      <c r="H56" s="8"/>
    </row>
    <row r="57" spans="1:11" x14ac:dyDescent="0.25">
      <c r="A57" s="17" t="s">
        <v>29</v>
      </c>
      <c r="B57" s="2"/>
      <c r="C57" s="9">
        <v>6</v>
      </c>
      <c r="D57" s="2"/>
      <c r="E57" s="10">
        <v>121500.52</v>
      </c>
      <c r="F57" s="8"/>
      <c r="G57" s="10">
        <v>16100.52</v>
      </c>
      <c r="H57" s="8"/>
    </row>
    <row r="58" spans="1:11" x14ac:dyDescent="0.25">
      <c r="A58" s="14"/>
      <c r="B58" s="13" t="s">
        <v>48</v>
      </c>
      <c r="C58" s="2">
        <f>SUM(C49:C57)</f>
        <v>26</v>
      </c>
      <c r="D58" s="2"/>
      <c r="E58" s="8">
        <f>SUM(E49:E57)</f>
        <v>199989.15</v>
      </c>
      <c r="F58" s="8"/>
      <c r="G58" s="8">
        <f>SUM(G49:G57)</f>
        <v>80109.56</v>
      </c>
      <c r="H58" s="8"/>
    </row>
    <row r="59" spans="1:11" x14ac:dyDescent="0.25">
      <c r="A59" s="15" t="s">
        <v>60</v>
      </c>
      <c r="B59" s="13"/>
      <c r="C59" s="2"/>
      <c r="D59" s="2"/>
      <c r="E59" s="8"/>
      <c r="F59" s="8"/>
      <c r="G59" s="8"/>
      <c r="H59" s="2"/>
    </row>
    <row r="60" spans="1:11" x14ac:dyDescent="0.25">
      <c r="A60" s="17" t="s">
        <v>11</v>
      </c>
      <c r="B60" s="13"/>
      <c r="C60" s="9">
        <v>1</v>
      </c>
      <c r="D60" s="2"/>
      <c r="E60" s="10">
        <v>1944</v>
      </c>
      <c r="F60" s="8"/>
      <c r="G60" s="10">
        <v>1944</v>
      </c>
      <c r="H60" s="8"/>
    </row>
    <row r="61" spans="1:11" x14ac:dyDescent="0.25">
      <c r="A61" s="14"/>
      <c r="B61" s="13"/>
      <c r="C61" s="2">
        <f>SUM(C60)</f>
        <v>1</v>
      </c>
      <c r="D61" s="2"/>
      <c r="E61" s="8">
        <f>SUM(E60)</f>
        <v>1944</v>
      </c>
      <c r="F61" s="8"/>
      <c r="G61" s="8">
        <f>SUM(G60)</f>
        <v>1944</v>
      </c>
      <c r="H61" s="8"/>
    </row>
    <row r="62" spans="1:11" x14ac:dyDescent="0.25">
      <c r="A62" s="14"/>
      <c r="B62" s="13"/>
      <c r="C62" s="2"/>
      <c r="D62" s="2"/>
      <c r="E62" s="8"/>
      <c r="F62" s="8"/>
      <c r="G62" s="8"/>
      <c r="H62" s="2"/>
    </row>
    <row r="63" spans="1:11" x14ac:dyDescent="0.25">
      <c r="A63" s="15" t="s">
        <v>54</v>
      </c>
      <c r="B63" s="16"/>
      <c r="C63" s="2"/>
      <c r="D63" s="2"/>
      <c r="E63" s="8"/>
      <c r="F63" s="8"/>
      <c r="G63" s="8"/>
      <c r="H63" s="2"/>
    </row>
    <row r="64" spans="1:11" x14ac:dyDescent="0.25">
      <c r="A64" s="17" t="s">
        <v>11</v>
      </c>
      <c r="B64" s="2"/>
      <c r="C64" s="9">
        <v>3</v>
      </c>
      <c r="D64" s="2"/>
      <c r="E64" s="10">
        <v>76896.75</v>
      </c>
      <c r="F64" s="8"/>
      <c r="G64" s="10">
        <v>9500</v>
      </c>
      <c r="H64" s="8"/>
    </row>
    <row r="65" spans="1:8" x14ac:dyDescent="0.25">
      <c r="A65" s="17"/>
      <c r="B65" s="13" t="s">
        <v>48</v>
      </c>
      <c r="C65" s="2">
        <f>SUM(C64)</f>
        <v>3</v>
      </c>
      <c r="D65" s="2"/>
      <c r="E65" s="8">
        <f>SUM(E64)</f>
        <v>76896.75</v>
      </c>
      <c r="F65" s="8"/>
      <c r="G65" s="8">
        <f>SUM(G64)</f>
        <v>9500</v>
      </c>
      <c r="H65" s="8"/>
    </row>
    <row r="66" spans="1:8" x14ac:dyDescent="0.25">
      <c r="A66" s="17"/>
      <c r="B66" s="2"/>
      <c r="C66" s="2"/>
      <c r="D66" s="2"/>
      <c r="E66" s="8"/>
      <c r="F66" s="8"/>
      <c r="G66" s="8"/>
      <c r="H66" s="2"/>
    </row>
    <row r="67" spans="1:8" x14ac:dyDescent="0.25">
      <c r="A67" s="15" t="s">
        <v>55</v>
      </c>
      <c r="B67" s="2"/>
      <c r="C67" s="2"/>
      <c r="D67" s="2"/>
      <c r="E67" s="8"/>
      <c r="F67" s="8"/>
      <c r="G67" s="8"/>
      <c r="H67" s="2"/>
    </row>
    <row r="68" spans="1:8" x14ac:dyDescent="0.25">
      <c r="A68" s="16" t="s">
        <v>17</v>
      </c>
      <c r="B68" s="2"/>
      <c r="C68" s="2">
        <v>4</v>
      </c>
      <c r="D68" s="2"/>
      <c r="E68" s="8">
        <v>7619.29</v>
      </c>
      <c r="F68" s="8"/>
      <c r="G68" s="8">
        <v>2082.33</v>
      </c>
      <c r="H68" s="8"/>
    </row>
    <row r="69" spans="1:8" x14ac:dyDescent="0.25">
      <c r="A69" s="14" t="s">
        <v>56</v>
      </c>
      <c r="B69" s="2"/>
      <c r="C69" s="2">
        <v>1</v>
      </c>
      <c r="D69" s="2"/>
      <c r="E69" s="8">
        <v>1105.47</v>
      </c>
      <c r="F69" s="8"/>
      <c r="G69" s="8">
        <v>500</v>
      </c>
      <c r="H69" s="8"/>
    </row>
    <row r="70" spans="1:8" x14ac:dyDescent="0.25">
      <c r="A70" s="17" t="s">
        <v>28</v>
      </c>
      <c r="B70" s="2"/>
      <c r="C70" s="2">
        <v>2</v>
      </c>
      <c r="D70" s="2"/>
      <c r="E70" s="8">
        <v>3306.18</v>
      </c>
      <c r="F70" s="8"/>
      <c r="G70" s="8">
        <v>700</v>
      </c>
      <c r="H70" s="8"/>
    </row>
    <row r="71" spans="1:8" s="1" customFormat="1" x14ac:dyDescent="0.25">
      <c r="A71" s="21" t="s">
        <v>57</v>
      </c>
      <c r="B71" s="19"/>
      <c r="C71" s="19">
        <v>10</v>
      </c>
      <c r="D71" s="19"/>
      <c r="E71" s="22">
        <v>46146.67</v>
      </c>
      <c r="F71" s="22"/>
      <c r="G71" s="22">
        <v>17781.88</v>
      </c>
      <c r="H71" s="22"/>
    </row>
    <row r="72" spans="1:8" x14ac:dyDescent="0.25">
      <c r="A72" s="14" t="s">
        <v>71</v>
      </c>
      <c r="B72" s="2"/>
      <c r="C72" s="2">
        <v>1</v>
      </c>
      <c r="D72" s="2"/>
      <c r="E72" s="8">
        <v>225000</v>
      </c>
      <c r="F72" s="8"/>
      <c r="G72" s="8">
        <v>70000</v>
      </c>
      <c r="H72" s="8"/>
    </row>
    <row r="73" spans="1:8" s="1" customFormat="1" x14ac:dyDescent="0.25">
      <c r="A73" s="21" t="s">
        <v>61</v>
      </c>
      <c r="B73" s="19"/>
      <c r="C73" s="19">
        <v>1</v>
      </c>
      <c r="D73" s="19"/>
      <c r="E73" s="22">
        <v>40000</v>
      </c>
      <c r="F73" s="22"/>
      <c r="G73" s="22">
        <v>34000</v>
      </c>
      <c r="H73" s="22"/>
    </row>
    <row r="74" spans="1:8" s="1" customFormat="1" x14ac:dyDescent="0.25">
      <c r="A74" s="21" t="s">
        <v>27</v>
      </c>
      <c r="B74" s="19"/>
      <c r="C74" s="19">
        <v>2</v>
      </c>
      <c r="D74" s="19"/>
      <c r="E74" s="22">
        <v>224533</v>
      </c>
      <c r="F74" s="22"/>
      <c r="G74" s="22">
        <v>68500</v>
      </c>
      <c r="H74" s="22"/>
    </row>
    <row r="75" spans="1:8" x14ac:dyDescent="0.25">
      <c r="A75" s="2" t="s">
        <v>81</v>
      </c>
      <c r="B75" s="2"/>
      <c r="C75" s="2">
        <v>1</v>
      </c>
      <c r="D75" s="2"/>
      <c r="E75" s="8">
        <v>4577452.68</v>
      </c>
      <c r="F75" s="8"/>
      <c r="G75" s="8">
        <v>2909000</v>
      </c>
      <c r="H75" s="8"/>
    </row>
    <row r="76" spans="1:8" s="1" customFormat="1" x14ac:dyDescent="0.25">
      <c r="A76" s="17" t="s">
        <v>11</v>
      </c>
      <c r="B76" s="19"/>
      <c r="C76" s="23">
        <v>4</v>
      </c>
      <c r="D76" s="19"/>
      <c r="E76" s="24">
        <v>8107.61</v>
      </c>
      <c r="F76" s="22"/>
      <c r="G76" s="24">
        <v>4174.62</v>
      </c>
      <c r="H76" s="22"/>
    </row>
    <row r="77" spans="1:8" s="1" customFormat="1" x14ac:dyDescent="0.25">
      <c r="A77" s="21"/>
      <c r="B77" s="25" t="s">
        <v>48</v>
      </c>
      <c r="C77" s="19">
        <f>SUM(C68:C76)</f>
        <v>26</v>
      </c>
      <c r="D77" s="19"/>
      <c r="E77" s="22">
        <f>SUM(E68:E76)</f>
        <v>5133270.9000000004</v>
      </c>
      <c r="F77" s="22"/>
      <c r="G77" s="22">
        <f>SUM(G68:G76)</f>
        <v>3106738.83</v>
      </c>
      <c r="H77" s="22"/>
    </row>
    <row r="78" spans="1:8" x14ac:dyDescent="0.25">
      <c r="A78" s="2"/>
      <c r="B78" s="18" t="s">
        <v>58</v>
      </c>
      <c r="C78" s="11">
        <f>SUM(C77,C65,C61,C58)</f>
        <v>56</v>
      </c>
      <c r="D78" s="11"/>
      <c r="E78" s="12">
        <f>SUM(E77,E65,E61,E58)</f>
        <v>5412100.8000000007</v>
      </c>
      <c r="F78" s="12"/>
      <c r="G78" s="12">
        <f>SUM(G77,G65,G61,G58)</f>
        <v>3198292.39</v>
      </c>
      <c r="H78" s="8"/>
    </row>
    <row r="79" spans="1:8" x14ac:dyDescent="0.25">
      <c r="A79" s="2"/>
      <c r="B79" s="2"/>
      <c r="C79" s="2"/>
      <c r="D79" s="2"/>
      <c r="E79" s="8"/>
      <c r="F79" s="2"/>
      <c r="G79" s="2"/>
      <c r="H79" s="2"/>
    </row>
    <row r="80" spans="1:8" ht="21" customHeight="1" thickBot="1" x14ac:dyDescent="0.3">
      <c r="A80" s="144" t="s">
        <v>59</v>
      </c>
      <c r="B80" s="145"/>
      <c r="C80" s="32">
        <f>SUM(C78,C45,C31,C24,C15,C11)</f>
        <v>112</v>
      </c>
      <c r="D80" s="33"/>
      <c r="E80" s="33">
        <f>SUM(E78,E45,E31,E24,E15,E11)</f>
        <v>11033522.470000001</v>
      </c>
      <c r="F80" s="33"/>
      <c r="G80" s="33">
        <f>SUM(G78,G45,G31,G24,G15,G11)</f>
        <v>4228891.1399999997</v>
      </c>
      <c r="H80" s="51"/>
    </row>
    <row r="81" spans="1:8" ht="15.75" thickTop="1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35"/>
      <c r="F82" s="35"/>
      <c r="G82" s="35"/>
      <c r="H82" s="2"/>
    </row>
    <row r="83" spans="1:8" x14ac:dyDescent="0.25">
      <c r="A83" s="2"/>
      <c r="B83" s="2"/>
      <c r="C83" s="2"/>
      <c r="D83" s="2"/>
      <c r="E83" s="35"/>
      <c r="F83" s="35"/>
      <c r="G83" s="35"/>
      <c r="H83" s="2"/>
    </row>
    <row r="84" spans="1:8" x14ac:dyDescent="0.25">
      <c r="A84" s="2"/>
      <c r="B84" s="2"/>
      <c r="C84" s="2"/>
      <c r="D84" s="2"/>
      <c r="E84" s="35"/>
      <c r="F84" s="35"/>
      <c r="G84" s="35"/>
      <c r="H84" s="2"/>
    </row>
    <row r="85" spans="1:8" x14ac:dyDescent="0.25">
      <c r="C85" s="2"/>
      <c r="E85" s="35"/>
      <c r="F85" s="36"/>
      <c r="G85" s="35"/>
    </row>
    <row r="86" spans="1:8" x14ac:dyDescent="0.25">
      <c r="B86" s="2"/>
      <c r="C86" s="2"/>
      <c r="E86" s="35"/>
      <c r="F86" s="36"/>
      <c r="G86" s="35"/>
    </row>
    <row r="87" spans="1:8" x14ac:dyDescent="0.25">
      <c r="B87" s="2"/>
      <c r="C87" s="34"/>
      <c r="E87" s="37"/>
      <c r="F87" s="37"/>
      <c r="G87" s="37"/>
    </row>
  </sheetData>
  <mergeCells count="11">
    <mergeCell ref="A1:H1"/>
    <mergeCell ref="A2:H2"/>
    <mergeCell ref="A80:B80"/>
    <mergeCell ref="A3:H3"/>
    <mergeCell ref="A4:H4"/>
    <mergeCell ref="C6:D6"/>
    <mergeCell ref="E6:F6"/>
    <mergeCell ref="G6:H6"/>
    <mergeCell ref="C7:D7"/>
    <mergeCell ref="E7:F7"/>
    <mergeCell ref="G7:H7"/>
  </mergeCells>
  <printOptions horizontalCentered="1"/>
  <pageMargins left="0.7" right="0.7" top="1" bottom="0.75" header="0.3" footer="0.3"/>
  <pageSetup scale="84" fitToHeight="0" orientation="portrait" r:id="rId1"/>
  <headerFooter>
    <oddFooter>&amp;L&amp;8Law/Litigation and Claim Settlements&amp;C&amp;8&amp;D&amp;R&amp;8Page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FY2017 Q2 Claim Settlements</vt:lpstr>
      <vt:lpstr>Litigation S &amp; J Report</vt:lpstr>
      <vt:lpstr>Lit. &amp; Claim Settlements Report</vt:lpstr>
      <vt:lpstr>'Litigation S &amp; J Report'!Print_Area</vt:lpstr>
      <vt:lpstr>'Litigation S &amp; J Report'!Print_Titles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BURNS</dc:creator>
  <cp:lastModifiedBy>Burns, Gwen</cp:lastModifiedBy>
  <cp:lastPrinted>2019-07-03T12:30:30Z</cp:lastPrinted>
  <dcterms:created xsi:type="dcterms:W3CDTF">2014-12-09T18:41:37Z</dcterms:created>
  <dcterms:modified xsi:type="dcterms:W3CDTF">2019-07-23T20:02:31Z</dcterms:modified>
</cp:coreProperties>
</file>