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0" documentId="8_{BE03667C-46A4-49BD-94AE-870E4D9AF345}" xr6:coauthVersionLast="36" xr6:coauthVersionMax="36" xr10:uidLastSave="{00000000-0000-0000-0000-000000000000}"/>
  <bookViews>
    <workbookView xWindow="0" yWindow="0" windowWidth="28800" windowHeight="13320" xr2:uid="{00000000-000D-0000-FFFF-FFFF00000000}"/>
  </bookViews>
  <sheets>
    <sheet name="FY2017 Q4 Claim Settlements" sheetId="1" r:id="rId1"/>
    <sheet name="Lit. &amp; Claim Settlements Report" sheetId="8" state="hidden" r:id="rId2"/>
    <sheet name="Litigation S &amp; J Reports" sheetId="9" r:id="rId3"/>
  </sheets>
  <definedNames>
    <definedName name="_xlnm.Print_Area" localSheetId="0">'FY2017 Q4 Claim Settlements'!$A$1:$K$126</definedName>
    <definedName name="_xlnm.Print_Area" localSheetId="2">'Litigation S &amp; J Reports'!$A$1:$K$21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9" l="1"/>
  <c r="G20" i="9"/>
  <c r="F117" i="1" l="1"/>
  <c r="F100" i="1"/>
  <c r="F118" i="1" s="1"/>
  <c r="H70" i="1"/>
  <c r="G70" i="1"/>
  <c r="F61" i="1"/>
  <c r="F70" i="1"/>
  <c r="H10" i="1" l="1"/>
  <c r="G10" i="1"/>
  <c r="H61" i="1"/>
  <c r="H71" i="1" s="1"/>
  <c r="G61" i="1"/>
  <c r="H51" i="1"/>
  <c r="G51" i="1"/>
  <c r="F51" i="1"/>
  <c r="F71" i="1" s="1"/>
  <c r="F120" i="1" s="1"/>
  <c r="G71" i="1" l="1"/>
  <c r="H117" i="1"/>
  <c r="G117" i="1"/>
  <c r="H100" i="1"/>
  <c r="G100" i="1"/>
  <c r="H47" i="1"/>
  <c r="G47" i="1"/>
  <c r="H21" i="1"/>
  <c r="G21" i="1"/>
  <c r="H14" i="1"/>
  <c r="G14" i="1"/>
  <c r="H6" i="1"/>
  <c r="G6" i="1"/>
  <c r="G118" i="1" l="1"/>
  <c r="G120" i="1" s="1"/>
  <c r="H118" i="1"/>
  <c r="H120" i="1" s="1"/>
  <c r="C77" i="8" l="1"/>
  <c r="E77" i="8"/>
  <c r="G77" i="8"/>
  <c r="C58" i="8"/>
  <c r="E58" i="8"/>
  <c r="G58" i="8"/>
  <c r="G38" i="8"/>
  <c r="E38" i="8"/>
  <c r="C38" i="8"/>
  <c r="G31" i="8"/>
  <c r="E31" i="8"/>
  <c r="C31" i="8"/>
  <c r="G11" i="8"/>
  <c r="E11" i="8"/>
  <c r="C11" i="8"/>
  <c r="G65" i="8" l="1"/>
  <c r="E65" i="8"/>
  <c r="C65" i="8"/>
  <c r="G61" i="8"/>
  <c r="E61" i="8"/>
  <c r="C61" i="8"/>
  <c r="G44" i="8"/>
  <c r="E44" i="8"/>
  <c r="C44" i="8"/>
  <c r="G23" i="8"/>
  <c r="E23" i="8"/>
  <c r="C23" i="8"/>
  <c r="G20" i="8"/>
  <c r="E20" i="8"/>
  <c r="C20" i="8"/>
  <c r="G15" i="8"/>
  <c r="E15" i="8"/>
  <c r="C15" i="8"/>
  <c r="G78" i="8" l="1"/>
  <c r="C78" i="8"/>
  <c r="E78" i="8"/>
  <c r="C24" i="8"/>
  <c r="E24" i="8"/>
  <c r="C45" i="8"/>
  <c r="C80" i="8" s="1"/>
  <c r="G45" i="8"/>
  <c r="G24" i="8"/>
  <c r="E45" i="8"/>
  <c r="E80" i="8" l="1"/>
  <c r="G80" i="8"/>
</calcChain>
</file>

<file path=xl/sharedStrings.xml><?xml version="1.0" encoding="utf-8"?>
<sst xmlns="http://schemas.openxmlformats.org/spreadsheetml/2006/main" count="733" uniqueCount="337">
  <si>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</si>
  <si>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</si>
  <si>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</si>
  <si>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</si>
  <si>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</si>
  <si>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</si>
  <si>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</si>
  <si>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of Loss</t>
  </si>
  <si>
    <t>Date Settled</t>
  </si>
  <si>
    <t>Fund Acct</t>
  </si>
  <si>
    <t>Watershed</t>
  </si>
  <si>
    <t>Vehicular Accident</t>
  </si>
  <si>
    <t>WS</t>
  </si>
  <si>
    <t>Public Works</t>
  </si>
  <si>
    <t>Solid Waste Services</t>
  </si>
  <si>
    <t>GF</t>
  </si>
  <si>
    <t>Construction Cut</t>
  </si>
  <si>
    <t>Drinking Water</t>
  </si>
  <si>
    <t>Police</t>
  </si>
  <si>
    <t>Other</t>
  </si>
  <si>
    <t>Transportation</t>
  </si>
  <si>
    <t>Pothole/Street Defect</t>
  </si>
  <si>
    <t>Parks</t>
  </si>
  <si>
    <t>Water Main Leak/Defect/Repair</t>
  </si>
  <si>
    <t>Fallen Tree/Limb</t>
  </si>
  <si>
    <t>Sanitary Sewer Back Up</t>
  </si>
  <si>
    <t>Storm Water Flooding</t>
  </si>
  <si>
    <t>Metal Plate</t>
  </si>
  <si>
    <t>Water Meter Leak/Defect/Repair</t>
  </si>
  <si>
    <t>Recreation</t>
  </si>
  <si>
    <t>Solid Waste</t>
  </si>
  <si>
    <t>Street Resurfacing Project</t>
  </si>
  <si>
    <t>Water Meter Installation</t>
  </si>
  <si>
    <t>Water Main Installation</t>
  </si>
  <si>
    <t xml:space="preserve">DEPARTMENT   </t>
  </si>
  <si>
    <t>BUREAU/OFFICE</t>
  </si>
  <si>
    <t>NUMBER</t>
  </si>
  <si>
    <t>AMOUNT</t>
  </si>
  <si>
    <t>AMOUNT OF</t>
  </si>
  <si>
    <t>TYPE OF CLAIM</t>
  </si>
  <si>
    <t>SETTLED</t>
  </si>
  <si>
    <t>OF DEMAND</t>
  </si>
  <si>
    <t>SETTLEMENT</t>
  </si>
  <si>
    <t>FIRE RESCUE</t>
  </si>
  <si>
    <t>TOTAL</t>
  </si>
  <si>
    <t>PARKS AND RECREATION</t>
  </si>
  <si>
    <t>Sub-Total</t>
  </si>
  <si>
    <t>POLICE</t>
  </si>
  <si>
    <t>PUBLIC WORKS</t>
  </si>
  <si>
    <t>Trash Yard/Waste Removal</t>
  </si>
  <si>
    <t>Transportation Services</t>
  </si>
  <si>
    <t>WATERSHED MANAGEMENT</t>
  </si>
  <si>
    <t>Protection</t>
  </si>
  <si>
    <t>Waste Water Treatment &amp; Collections</t>
  </si>
  <si>
    <t>Manhole Defect</t>
  </si>
  <si>
    <t>Sanitary Sewer Back up</t>
  </si>
  <si>
    <t>Total</t>
  </si>
  <si>
    <t>GRAND TOTAL</t>
  </si>
  <si>
    <t>Water Management</t>
  </si>
  <si>
    <t>Sanitary Sewer Main Collapse/Break</t>
  </si>
  <si>
    <t>Service Date</t>
  </si>
  <si>
    <t>Case No.</t>
  </si>
  <si>
    <t>Fulton State</t>
  </si>
  <si>
    <t>Fulton Superior</t>
  </si>
  <si>
    <t>CITY OF ATLANTA</t>
  </si>
  <si>
    <t>DEPARTMENT OF LAW</t>
  </si>
  <si>
    <t>Employment Dispute (Lawsuit)</t>
  </si>
  <si>
    <t>Vehicular Accident (Lawsuit)</t>
  </si>
  <si>
    <t>Sanitary Sewer Back Up (Lawsuit)</t>
  </si>
  <si>
    <t>FY2015 Q1</t>
  </si>
  <si>
    <t>TORT LITIGATION AND CLAIM SETTLEMENT REPORT</t>
  </si>
  <si>
    <t>Court</t>
  </si>
  <si>
    <t>Motor Vehicle Accident</t>
  </si>
  <si>
    <t>Employment Dispute</t>
  </si>
  <si>
    <t>Civil Rights Violations (Lawsuits)</t>
  </si>
  <si>
    <t>Vehicular Accident (Lawsuits)</t>
  </si>
  <si>
    <t>AVIATION</t>
  </si>
  <si>
    <t>Injury at Airport (Lawsuit)</t>
  </si>
  <si>
    <t>Storm Water Flooding (Lawsuit)</t>
  </si>
  <si>
    <t>Civil Rights Violation</t>
  </si>
  <si>
    <t xml:space="preserve">Civil Rights Violations </t>
  </si>
  <si>
    <t>Aviation</t>
  </si>
  <si>
    <t>Accounting/Billing Dispute</t>
  </si>
  <si>
    <t>Parks and Recreation</t>
  </si>
  <si>
    <t xml:space="preserve">Department Total        </t>
  </si>
  <si>
    <t>Settlement or Disposition Date</t>
  </si>
  <si>
    <t>Water Meter Injury</t>
  </si>
  <si>
    <t>Fulton Magistrate</t>
  </si>
  <si>
    <t>USDC</t>
  </si>
  <si>
    <t>Corrections</t>
  </si>
  <si>
    <t xml:space="preserve">Style of Case </t>
  </si>
  <si>
    <t>Fund Account</t>
  </si>
  <si>
    <t>Quarter</t>
  </si>
  <si>
    <t>AV</t>
  </si>
  <si>
    <t>Municipal Court</t>
  </si>
  <si>
    <t>Fire Hydrant Leak/Defect/Repair</t>
  </si>
  <si>
    <t>Manhole Defect/Repair</t>
  </si>
  <si>
    <t>Catchbasin Defect/Repair</t>
  </si>
  <si>
    <t>Parks &amp; Recreation</t>
  </si>
  <si>
    <t>Lost/Mishandled Property</t>
  </si>
  <si>
    <t>Water Valve Leak/Defect/Repair</t>
  </si>
  <si>
    <t>City Planning</t>
  </si>
  <si>
    <t>Sub-total</t>
  </si>
  <si>
    <t>Waste Water</t>
  </si>
  <si>
    <t>Debris/Object from Vehicle</t>
  </si>
  <si>
    <t>Buildings</t>
  </si>
  <si>
    <t>Celello, Marc A.  v. City of Atlanta</t>
  </si>
  <si>
    <t>17MS084314</t>
  </si>
  <si>
    <t>Pothole/Street Defect (Negligence)</t>
  </si>
  <si>
    <t>Bonner, Marilyn v. City of Atlanta</t>
  </si>
  <si>
    <t>14EV001761</t>
  </si>
  <si>
    <t>Manhole Defect (Negligence)</t>
  </si>
  <si>
    <t>Williams, Vennie v. City of Atlanta and Department of Corrections</t>
  </si>
  <si>
    <t>15-CV-2342</t>
  </si>
  <si>
    <t>Kuyateh, Abdul v. City of Atlanta</t>
  </si>
  <si>
    <t>1:16-CV-4514</t>
  </si>
  <si>
    <t>Morrison, Louis vs. City of Atlanta</t>
  </si>
  <si>
    <t>15-EV-001717</t>
  </si>
  <si>
    <t>Staples,  Anquion v. Officer Nathan Miller</t>
  </si>
  <si>
    <t>1:16-CV-01762-RWS</t>
  </si>
  <si>
    <t>Carr, Carolyn &amp; Charles Gibson v. City of Atlanta, et al.</t>
  </si>
  <si>
    <t>2015-CV-266697 (Fulton Superior); Removed to 1:15-CV-03837</t>
  </si>
  <si>
    <t>Best, Bernard vs. City of Atlanta</t>
  </si>
  <si>
    <t>2015-CV-265350</t>
  </si>
  <si>
    <t>Stewart, Faith  v. City of Atlanta</t>
  </si>
  <si>
    <t>2016CV279221</t>
  </si>
  <si>
    <t>Diouf, Lena v. City of Atlanta</t>
  </si>
  <si>
    <t>2017CV284492</t>
  </si>
  <si>
    <t>Boxer F2, L.P.</t>
  </si>
  <si>
    <t>2016CV280893</t>
  </si>
  <si>
    <t>Foster, Wilette v. City of Atlanta</t>
  </si>
  <si>
    <t>16EV002567</t>
  </si>
  <si>
    <t>Laster, Kenneth vs. City of Atlanta</t>
  </si>
  <si>
    <t>2015-CV-266646</t>
  </si>
  <si>
    <t>Sanitary Sewer Backup</t>
  </si>
  <si>
    <t xml:space="preserve">Hudson, Renardo v. City of Atlatna and Kevin Knapp </t>
  </si>
  <si>
    <t>1:15-CV-0451-WBH USDC; (Appeal No. 16-16184-C)</t>
  </si>
  <si>
    <t>USDC, 11th Circuit Court of Appeals</t>
  </si>
  <si>
    <t>Loehle, Alan &amp; Zach v. City of Atlanta</t>
  </si>
  <si>
    <t>10EV011568                                         10EV011569</t>
  </si>
  <si>
    <t>Mapp, Angel v. City of Atlanta</t>
  </si>
  <si>
    <t>16EV005140</t>
  </si>
  <si>
    <t>Sidewalk Defect (Negligence)</t>
  </si>
  <si>
    <t>Madden, Matthew v. City of Atlanta</t>
  </si>
  <si>
    <t>17EV000878</t>
  </si>
  <si>
    <t>Lewis, David Dwight  v. City of Atlanta</t>
  </si>
  <si>
    <t>17MS087610</t>
  </si>
  <si>
    <t>Fleet</t>
  </si>
  <si>
    <t>Brown, James</t>
  </si>
  <si>
    <t>Sanitary Sewer Main Collapse/Break/Repair</t>
  </si>
  <si>
    <t>Sewer repair/installation project</t>
  </si>
  <si>
    <t>13L0830</t>
  </si>
  <si>
    <t>Morton,  Harold K. &amp; Juanita L.</t>
  </si>
  <si>
    <t>16L0182</t>
  </si>
  <si>
    <t>Arko, Timothy</t>
  </si>
  <si>
    <t>16L0567</t>
  </si>
  <si>
    <t>Angevine, Christopher R.</t>
  </si>
  <si>
    <t>15L0586</t>
  </si>
  <si>
    <t>Broughton, Faith</t>
  </si>
  <si>
    <t>16L0660</t>
  </si>
  <si>
    <t>Jessamy-Porter, Henri</t>
  </si>
  <si>
    <t>16L0307</t>
  </si>
  <si>
    <t>Harrison, Brian</t>
  </si>
  <si>
    <t>15L0853</t>
  </si>
  <si>
    <t>Lamarra, George</t>
  </si>
  <si>
    <t>16L0616-A</t>
  </si>
  <si>
    <t>Brittain, Olga</t>
  </si>
  <si>
    <t>17L0080</t>
  </si>
  <si>
    <t>Lee-Fogarty, Elizabeth</t>
  </si>
  <si>
    <t>16L0425</t>
  </si>
  <si>
    <t>Randall, Nathan</t>
  </si>
  <si>
    <t>16L0491</t>
  </si>
  <si>
    <t>Girmazgi, Teklehaimanot</t>
  </si>
  <si>
    <t>16L0734</t>
  </si>
  <si>
    <t>Media Rights/Mike Sexton</t>
  </si>
  <si>
    <t>15L0511</t>
  </si>
  <si>
    <t>Patrick, Odessa</t>
  </si>
  <si>
    <t>17L0057</t>
  </si>
  <si>
    <t>Randall, Mary O.</t>
  </si>
  <si>
    <t>16L0807</t>
  </si>
  <si>
    <t>Woods, Isis</t>
  </si>
  <si>
    <t>15L0333-A</t>
  </si>
  <si>
    <t>Carter, Brady</t>
  </si>
  <si>
    <t>16L0807-A</t>
  </si>
  <si>
    <t>16L0882</t>
  </si>
  <si>
    <t>Cameron, Dorothy</t>
  </si>
  <si>
    <t>16L0729</t>
  </si>
  <si>
    <t>Hogan, Sabrina.</t>
  </si>
  <si>
    <t>16L0382</t>
  </si>
  <si>
    <t>Gamble, Lisa</t>
  </si>
  <si>
    <t>16L0744</t>
  </si>
  <si>
    <t>Williams, Valerie</t>
  </si>
  <si>
    <t>16L1033-1</t>
  </si>
  <si>
    <t>16L0428-A</t>
  </si>
  <si>
    <t>Pough, James</t>
  </si>
  <si>
    <t>16L0385</t>
  </si>
  <si>
    <t>Green, Shaun</t>
  </si>
  <si>
    <t>14L0198</t>
  </si>
  <si>
    <t>Pitts, Brenda L.</t>
  </si>
  <si>
    <t>17L0084</t>
  </si>
  <si>
    <t>Nichols, Carolyn A.</t>
  </si>
  <si>
    <t>16L0751</t>
  </si>
  <si>
    <t>Brookins, David</t>
  </si>
  <si>
    <t>14L0413</t>
  </si>
  <si>
    <t>Atlantic Properties, Inc.</t>
  </si>
  <si>
    <t>16L0703</t>
  </si>
  <si>
    <t>Askea, Jonathan D.</t>
  </si>
  <si>
    <t>16L0671</t>
  </si>
  <si>
    <t>15L0711</t>
  </si>
  <si>
    <t>Robinson, Lloyd</t>
  </si>
  <si>
    <t>16L0735</t>
  </si>
  <si>
    <t>White, Paul</t>
  </si>
  <si>
    <t>16L0575</t>
  </si>
  <si>
    <t>Collier, Cherry A.</t>
  </si>
  <si>
    <t>Sanitary Sewer Clean Out Defect/Installation/Repair</t>
  </si>
  <si>
    <t>16L0917</t>
  </si>
  <si>
    <t>Clingman, Bryan</t>
  </si>
  <si>
    <t>17L0263</t>
  </si>
  <si>
    <t>Midtown Park Condo Association</t>
  </si>
  <si>
    <t>16L0742</t>
  </si>
  <si>
    <t>Neat Transport</t>
  </si>
  <si>
    <t>15L0837</t>
  </si>
  <si>
    <t>Muhammad, Darrin</t>
  </si>
  <si>
    <t>16L0644</t>
  </si>
  <si>
    <t>Streit, IV, John</t>
  </si>
  <si>
    <t>16L0294</t>
  </si>
  <si>
    <t>Little, Emily</t>
  </si>
  <si>
    <t>16L0609</t>
  </si>
  <si>
    <t>Brickstone Heights Homeowners Association, Inc.</t>
  </si>
  <si>
    <t>16L0296</t>
  </si>
  <si>
    <t>Harrison, Maurice</t>
  </si>
  <si>
    <t>16L0911</t>
  </si>
  <si>
    <t>Privette, Chris</t>
  </si>
  <si>
    <t>16L0741</t>
  </si>
  <si>
    <t>Lovell, Ralph</t>
  </si>
  <si>
    <t>16L1010</t>
  </si>
  <si>
    <t>Ogbuokiri, Navy</t>
  </si>
  <si>
    <t>17L0030</t>
  </si>
  <si>
    <t>Wehner, Robert J.</t>
  </si>
  <si>
    <t>17L0011</t>
  </si>
  <si>
    <t>Scott, Lillian</t>
  </si>
  <si>
    <t>16L0315</t>
  </si>
  <si>
    <t>Locke, Justin</t>
  </si>
  <si>
    <t>16L1022</t>
  </si>
  <si>
    <t>Daniels, Tatum S.</t>
  </si>
  <si>
    <t>17L0009</t>
  </si>
  <si>
    <t>Fowler, Christopher</t>
  </si>
  <si>
    <t>16L0878</t>
  </si>
  <si>
    <t>Herman, Ronald</t>
  </si>
  <si>
    <t>16L0856</t>
  </si>
  <si>
    <t>Gonglefski, Amy</t>
  </si>
  <si>
    <t>16L1001</t>
  </si>
  <si>
    <t>Driver, Anthony</t>
  </si>
  <si>
    <t>16L0386</t>
  </si>
  <si>
    <t>Pollard, Crystal</t>
  </si>
  <si>
    <t>14L0416</t>
  </si>
  <si>
    <t>Feinstein, Benjamin S.</t>
  </si>
  <si>
    <t>16L0949</t>
  </si>
  <si>
    <t>Waddell St. Loft Condo Assoc.</t>
  </si>
  <si>
    <t>16L0839-1</t>
  </si>
  <si>
    <t>Luse, Donald E.</t>
  </si>
  <si>
    <t>16L0879</t>
  </si>
  <si>
    <t>Adair, Marcus</t>
  </si>
  <si>
    <t>16L0784</t>
  </si>
  <si>
    <t>USAA, a/s/o, Sieder, Jill J.</t>
  </si>
  <si>
    <t>14L0561</t>
  </si>
  <si>
    <t>Katrin, Susan</t>
  </si>
  <si>
    <t>16L0848</t>
  </si>
  <si>
    <t>Felton, Fernandez</t>
  </si>
  <si>
    <t>16L1029</t>
  </si>
  <si>
    <t>Thornton Road Hyundai</t>
  </si>
  <si>
    <t>17L0172</t>
  </si>
  <si>
    <t>Young, Gayla</t>
  </si>
  <si>
    <t>Police Shooting</t>
  </si>
  <si>
    <t>16L0752</t>
  </si>
  <si>
    <t>Wilson, Kara</t>
  </si>
  <si>
    <t>17L0039</t>
  </si>
  <si>
    <t>Adu-Marfo, Robert</t>
  </si>
  <si>
    <t>17L0108</t>
  </si>
  <si>
    <t>Moulds, Marilyn</t>
  </si>
  <si>
    <t>17L0199</t>
  </si>
  <si>
    <t>Smith, Angela</t>
  </si>
  <si>
    <t>13L0286</t>
  </si>
  <si>
    <t>Leppo, Erminie</t>
  </si>
  <si>
    <t>16L1007</t>
  </si>
  <si>
    <t>Stricker, Rena A.</t>
  </si>
  <si>
    <t>17L0149</t>
  </si>
  <si>
    <t>Brownlee, Sheri S.</t>
  </si>
  <si>
    <t>17L0130</t>
  </si>
  <si>
    <t>Carter, Monica</t>
  </si>
  <si>
    <t>16L0317</t>
  </si>
  <si>
    <t>Rollins, Thaddeus</t>
  </si>
  <si>
    <t>13L0613</t>
  </si>
  <si>
    <t>Crumpler, Deandra</t>
  </si>
  <si>
    <t>17L0107</t>
  </si>
  <si>
    <t>Jackson, Tracelyn A.</t>
  </si>
  <si>
    <t>16L0823-A</t>
  </si>
  <si>
    <t>Williams, Cynthia A.</t>
  </si>
  <si>
    <t>16L0834</t>
  </si>
  <si>
    <t>Prasad, Kakia</t>
  </si>
  <si>
    <t>14L0088</t>
  </si>
  <si>
    <t>Bunyan, John M.</t>
  </si>
  <si>
    <t>17L0148</t>
  </si>
  <si>
    <t>Copeland, Elmore</t>
  </si>
  <si>
    <t>14L0684</t>
  </si>
  <si>
    <t>Butler, Lakisha</t>
  </si>
  <si>
    <t>16L0885</t>
  </si>
  <si>
    <t>Hall, Natalie</t>
  </si>
  <si>
    <t>14L0488</t>
  </si>
  <si>
    <t>Gibbs, Elizabeth</t>
  </si>
  <si>
    <t>17L0052</t>
  </si>
  <si>
    <t>Hugo, Todd</t>
  </si>
  <si>
    <t>17L0054</t>
  </si>
  <si>
    <t>Patel, Rupen</t>
  </si>
  <si>
    <t>16L0725</t>
  </si>
  <si>
    <t>Starr, Shandra</t>
  </si>
  <si>
    <t>17L0017</t>
  </si>
  <si>
    <t>Gadson, Tracy A.</t>
  </si>
  <si>
    <t>17L0091</t>
  </si>
  <si>
    <t>Domingo, Nancy</t>
  </si>
  <si>
    <t>13L0703</t>
  </si>
  <si>
    <t>Hudgins, Christopher</t>
  </si>
  <si>
    <t>16L0791-1</t>
  </si>
  <si>
    <t>Kowalewicz, Frank</t>
  </si>
  <si>
    <t>15L0351-A</t>
  </si>
  <si>
    <t>Hartsfield, Vivian</t>
  </si>
  <si>
    <t>16L1055</t>
  </si>
  <si>
    <t>Harrison, Reginald</t>
  </si>
  <si>
    <t xml:space="preserve">Sub total </t>
  </si>
  <si>
    <t>Wrongful Arrest</t>
  </si>
  <si>
    <t>Watershed Management</t>
  </si>
  <si>
    <t>Human Resources</t>
  </si>
  <si>
    <t>18 Cases</t>
  </si>
  <si>
    <t>Description of the Case</t>
  </si>
  <si>
    <t xml:space="preserve">Department </t>
  </si>
  <si>
    <t xml:space="preserve">Demand Amount </t>
  </si>
  <si>
    <t xml:space="preserve">Settlement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</si>
</sst>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;[Red]&quot;$&quot;#,##0.00"/>
    <numFmt numFmtId="166" formatCode="mm/d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u/>
      <sz val="1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0"/>
      <name val="Verdana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FF0000"/>
      <name val="Calibri"/>
      <family val="2"/>
    </font>
    <font>
      <b/>
      <sz val="11"/>
      <name val="Calibri"/>
      <family val="2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9" fillId="0" borderId="0"/>
    <xf numFmtId="0" fontId="19" fillId="0" borderId="0"/>
    <xf numFmtId="0" fontId="19" fillId="0" borderId="0"/>
  </cellStyleXfs>
  <cellXfs count="169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9" fillId="0" borderId="0" xfId="0" applyFont="1"/>
    <xf numFmtId="4" fontId="6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4" fontId="1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shrinkToFit="1"/>
    </xf>
    <xf numFmtId="0" fontId="11" fillId="0" borderId="0" xfId="0" applyFont="1" applyAlignment="1"/>
    <xf numFmtId="0" fontId="6" fillId="0" borderId="0" xfId="0" applyFont="1" applyAlignment="1"/>
    <xf numFmtId="0" fontId="8" fillId="0" borderId="0" xfId="0" applyFont="1" applyFill="1" applyBorder="1" applyAlignment="1">
      <alignment shrinkToFit="1"/>
    </xf>
    <xf numFmtId="0" fontId="11" fillId="0" borderId="0" xfId="0" applyFont="1" applyAlignment="1">
      <alignment horizontal="right"/>
    </xf>
    <xf numFmtId="0" fontId="6" fillId="0" borderId="0" xfId="0" applyFont="1" applyFill="1"/>
    <xf numFmtId="0" fontId="4" fillId="3" borderId="0" xfId="0" applyFont="1" applyFill="1" applyBorder="1"/>
    <xf numFmtId="0" fontId="8" fillId="0" borderId="0" xfId="0" applyFont="1" applyFill="1" applyAlignment="1">
      <alignment shrinkToFit="1"/>
    </xf>
    <xf numFmtId="4" fontId="6" fillId="0" borderId="0" xfId="0" applyNumberFormat="1" applyFont="1" applyFill="1"/>
    <xf numFmtId="0" fontId="10" fillId="0" borderId="0" xfId="0" applyFont="1" applyFill="1"/>
    <xf numFmtId="4" fontId="10" fillId="0" borderId="0" xfId="0" applyNumberFormat="1" applyFont="1" applyFill="1"/>
    <xf numFmtId="0" fontId="6" fillId="0" borderId="0" xfId="0" applyFont="1" applyFill="1" applyAlignment="1">
      <alignment horizontal="right"/>
    </xf>
    <xf numFmtId="0" fontId="3" fillId="3" borderId="0" xfId="0" applyFont="1" applyFill="1" applyBorder="1"/>
    <xf numFmtId="0" fontId="4" fillId="3" borderId="3" xfId="0" applyFont="1" applyFill="1" applyBorder="1"/>
    <xf numFmtId="4" fontId="8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4" fontId="13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1" fillId="4" borderId="2" xfId="0" applyFont="1" applyFill="1" applyBorder="1"/>
    <xf numFmtId="164" fontId="11" fillId="4" borderId="2" xfId="0" applyNumberFormat="1" applyFont="1" applyFill="1" applyBorder="1" applyAlignment="1"/>
    <xf numFmtId="0" fontId="12" fillId="0" borderId="0" xfId="0" applyFont="1"/>
    <xf numFmtId="164" fontId="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4" fillId="0" borderId="0" xfId="0" applyFont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14" fontId="14" fillId="0" borderId="1" xfId="0" applyNumberFormat="1" applyFont="1" applyBorder="1" applyAlignment="1">
      <alignment vertical="top" wrapText="1"/>
    </xf>
    <xf numFmtId="14" fontId="14" fillId="0" borderId="1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164" fontId="6" fillId="4" borderId="2" xfId="0" applyNumberFormat="1" applyFont="1" applyFill="1" applyBorder="1"/>
    <xf numFmtId="0" fontId="19" fillId="0" borderId="10" xfId="2" applyFill="1" applyBorder="1"/>
    <xf numFmtId="0" fontId="19" fillId="0" borderId="10" xfId="2" applyBorder="1"/>
    <xf numFmtId="0" fontId="19" fillId="0" borderId="10" xfId="2" applyFont="1" applyBorder="1" applyAlignment="1">
      <alignment wrapText="1"/>
    </xf>
    <xf numFmtId="4" fontId="19" fillId="0" borderId="10" xfId="2" applyNumberFormat="1" applyBorder="1" applyAlignment="1">
      <alignment horizontal="right"/>
    </xf>
    <xf numFmtId="166" fontId="19" fillId="0" borderId="10" xfId="2" applyNumberFormat="1" applyBorder="1"/>
    <xf numFmtId="0" fontId="19" fillId="0" borderId="10" xfId="2" applyFont="1" applyBorder="1"/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shrinkToFit="1"/>
    </xf>
    <xf numFmtId="0" fontId="8" fillId="0" borderId="10" xfId="0" applyFont="1" applyBorder="1" applyAlignment="1">
      <alignment horizontal="center"/>
    </xf>
    <xf numFmtId="14" fontId="8" fillId="0" borderId="10" xfId="0" applyNumberFormat="1" applyFont="1" applyBorder="1" applyAlignment="1">
      <alignment shrinkToFit="1"/>
    </xf>
    <xf numFmtId="0" fontId="8" fillId="0" borderId="10" xfId="0" applyFont="1" applyBorder="1"/>
    <xf numFmtId="0" fontId="19" fillId="0" borderId="10" xfId="2" applyBorder="1" applyAlignment="1"/>
    <xf numFmtId="0" fontId="0" fillId="0" borderId="0" xfId="0" applyAlignment="1"/>
    <xf numFmtId="0" fontId="8" fillId="0" borderId="13" xfId="0" applyFont="1" applyFill="1" applyBorder="1" applyAlignment="1">
      <alignment horizontal="left" shrinkToFit="1"/>
    </xf>
    <xf numFmtId="0" fontId="8" fillId="0" borderId="13" xfId="0" applyFont="1" applyFill="1" applyBorder="1" applyAlignment="1">
      <alignment shrinkToFit="1"/>
    </xf>
    <xf numFmtId="14" fontId="8" fillId="0" borderId="13" xfId="0" applyNumberFormat="1" applyFont="1" applyFill="1" applyBorder="1" applyAlignment="1">
      <alignment shrinkToFit="1"/>
    </xf>
    <xf numFmtId="0" fontId="8" fillId="0" borderId="13" xfId="0" applyFont="1" applyFill="1" applyBorder="1"/>
    <xf numFmtId="0" fontId="14" fillId="0" borderId="1" xfId="0" applyFont="1" applyFill="1" applyBorder="1" applyAlignment="1">
      <alignment horizontal="center" vertical="top" wrapText="1"/>
    </xf>
    <xf numFmtId="14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164" fontId="14" fillId="0" borderId="0" xfId="0" applyNumberFormat="1" applyFont="1" applyAlignment="1">
      <alignment horizontal="center" vertical="top" wrapText="1"/>
    </xf>
    <xf numFmtId="14" fontId="14" fillId="0" borderId="0" xfId="0" applyNumberFormat="1" applyFont="1" applyAlignment="1">
      <alignment horizontal="center" vertical="top" wrapText="1"/>
    </xf>
    <xf numFmtId="0" fontId="0" fillId="0" borderId="0" xfId="0" applyFo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0" fontId="22" fillId="0" borderId="0" xfId="0" applyFont="1" applyAlignment="1"/>
    <xf numFmtId="0" fontId="22" fillId="0" borderId="10" xfId="2" applyFont="1" applyBorder="1" applyAlignment="1"/>
    <xf numFmtId="4" fontId="22" fillId="0" borderId="10" xfId="2" applyNumberFormat="1" applyFont="1" applyBorder="1" applyAlignment="1">
      <alignment horizontal="right"/>
    </xf>
    <xf numFmtId="166" fontId="22" fillId="0" borderId="10" xfId="2" applyNumberFormat="1" applyFont="1" applyBorder="1"/>
    <xf numFmtId="0" fontId="22" fillId="0" borderId="10" xfId="2" applyFont="1" applyBorder="1"/>
    <xf numFmtId="4" fontId="22" fillId="0" borderId="0" xfId="2" applyNumberFormat="1" applyFont="1" applyBorder="1" applyAlignment="1">
      <alignment horizontal="right"/>
    </xf>
    <xf numFmtId="166" fontId="22" fillId="0" borderId="0" xfId="2" applyNumberFormat="1" applyFont="1" applyBorder="1"/>
    <xf numFmtId="0" fontId="22" fillId="0" borderId="10" xfId="2" applyFont="1" applyFill="1" applyBorder="1"/>
    <xf numFmtId="0" fontId="22" fillId="0" borderId="10" xfId="2" applyFont="1" applyBorder="1" applyAlignment="1">
      <alignment wrapText="1"/>
    </xf>
    <xf numFmtId="164" fontId="14" fillId="6" borderId="1" xfId="0" applyNumberFormat="1" applyFont="1" applyFill="1" applyBorder="1" applyAlignment="1">
      <alignment horizontal="right" vertical="top" wrapText="1"/>
    </xf>
    <xf numFmtId="0" fontId="14" fillId="0" borderId="5" xfId="0" applyFont="1" applyBorder="1" applyAlignment="1">
      <alignment horizontal="center" vertical="top" wrapText="1"/>
    </xf>
    <xf numFmtId="164" fontId="14" fillId="6" borderId="5" xfId="0" applyNumberFormat="1" applyFont="1" applyFill="1" applyBorder="1" applyAlignment="1">
      <alignment horizontal="right" vertical="top" wrapText="1"/>
    </xf>
    <xf numFmtId="14" fontId="14" fillId="0" borderId="5" xfId="0" applyNumberFormat="1" applyFont="1" applyFill="1" applyBorder="1" applyAlignment="1">
      <alignment horizontal="center" vertical="top" wrapText="1"/>
    </xf>
    <xf numFmtId="165" fontId="14" fillId="6" borderId="5" xfId="0" applyNumberFormat="1" applyFont="1" applyFill="1" applyBorder="1" applyAlignment="1">
      <alignment horizontal="right" vertical="top" wrapText="1"/>
    </xf>
    <xf numFmtId="165" fontId="14" fillId="6" borderId="1" xfId="0" applyNumberFormat="1" applyFont="1" applyFill="1" applyBorder="1" applyAlignment="1">
      <alignment horizontal="right" vertical="top" wrapText="1"/>
    </xf>
    <xf numFmtId="0" fontId="19" fillId="0" borderId="0" xfId="4" applyFill="1"/>
    <xf numFmtId="4" fontId="19" fillId="0" borderId="0" xfId="4" applyNumberFormat="1" applyFill="1" applyAlignment="1">
      <alignment horizontal="right"/>
    </xf>
    <xf numFmtId="166" fontId="19" fillId="0" borderId="0" xfId="4" applyNumberFormat="1" applyFill="1"/>
    <xf numFmtId="0" fontId="19" fillId="0" borderId="0" xfId="4" applyFill="1" applyAlignment="1">
      <alignment horizontal="center"/>
    </xf>
    <xf numFmtId="0" fontId="19" fillId="0" borderId="0" xfId="4" applyFont="1" applyFill="1"/>
    <xf numFmtId="0" fontId="20" fillId="0" borderId="0" xfId="4" applyFont="1" applyFill="1"/>
    <xf numFmtId="4" fontId="20" fillId="0" borderId="0" xfId="4" applyNumberFormat="1" applyFont="1" applyFill="1" applyAlignment="1">
      <alignment horizontal="right"/>
    </xf>
    <xf numFmtId="166" fontId="20" fillId="0" borderId="0" xfId="4" applyNumberFormat="1" applyFont="1" applyFill="1"/>
    <xf numFmtId="0" fontId="23" fillId="0" borderId="0" xfId="4" applyFont="1" applyFill="1"/>
    <xf numFmtId="0" fontId="0" fillId="0" borderId="0" xfId="0" applyFill="1" applyAlignment="1"/>
    <xf numFmtId="0" fontId="22" fillId="0" borderId="0" xfId="2" applyFont="1" applyFill="1" applyBorder="1"/>
    <xf numFmtId="0" fontId="22" fillId="0" borderId="0" xfId="2" applyFont="1" applyBorder="1"/>
    <xf numFmtId="0" fontId="22" fillId="0" borderId="0" xfId="2" applyFont="1" applyBorder="1" applyAlignment="1">
      <alignment wrapText="1"/>
    </xf>
    <xf numFmtId="0" fontId="22" fillId="0" borderId="0" xfId="2" applyFont="1" applyBorder="1" applyAlignment="1"/>
    <xf numFmtId="0" fontId="18" fillId="7" borderId="5" xfId="1" applyFont="1" applyFill="1" applyBorder="1" applyAlignment="1">
      <alignment horizontal="center" wrapText="1" shrinkToFit="1"/>
    </xf>
    <xf numFmtId="164" fontId="18" fillId="7" borderId="5" xfId="1" applyNumberFormat="1" applyFont="1" applyFill="1" applyBorder="1" applyAlignment="1">
      <alignment horizontal="center" wrapText="1" shrinkToFit="1"/>
    </xf>
    <xf numFmtId="164" fontId="18" fillId="7" borderId="5" xfId="1" applyNumberFormat="1" applyFont="1" applyFill="1" applyBorder="1" applyAlignment="1">
      <alignment horizontal="center"/>
    </xf>
    <xf numFmtId="4" fontId="18" fillId="7" borderId="5" xfId="1" applyNumberFormat="1" applyFont="1" applyFill="1" applyBorder="1" applyAlignment="1">
      <alignment horizontal="center" wrapText="1" shrinkToFit="1"/>
    </xf>
    <xf numFmtId="0" fontId="18" fillId="7" borderId="5" xfId="1" applyNumberFormat="1" applyFont="1" applyFill="1" applyBorder="1" applyAlignment="1">
      <alignment horizontal="center" wrapText="1" shrinkToFit="1"/>
    </xf>
    <xf numFmtId="14" fontId="18" fillId="7" borderId="5" xfId="1" applyNumberFormat="1" applyFont="1" applyFill="1" applyBorder="1" applyAlignment="1">
      <alignment horizontal="center" wrapText="1" shrinkToFit="1"/>
    </xf>
    <xf numFmtId="4" fontId="19" fillId="0" borderId="0" xfId="4" applyNumberFormat="1" applyFont="1" applyFill="1" applyAlignment="1">
      <alignment horizontal="right"/>
    </xf>
    <xf numFmtId="0" fontId="24" fillId="0" borderId="0" xfId="4" applyFont="1" applyFill="1" applyAlignment="1">
      <alignment horizontal="center"/>
    </xf>
    <xf numFmtId="0" fontId="22" fillId="0" borderId="0" xfId="4" applyFont="1" applyFill="1"/>
    <xf numFmtId="4" fontId="24" fillId="0" borderId="0" xfId="4" applyNumberFormat="1" applyFont="1" applyFill="1" applyAlignment="1">
      <alignment horizontal="right"/>
    </xf>
    <xf numFmtId="166" fontId="19" fillId="0" borderId="0" xfId="4" applyNumberFormat="1" applyFont="1" applyFill="1"/>
    <xf numFmtId="4" fontId="22" fillId="0" borderId="0" xfId="4" applyNumberFormat="1" applyFont="1" applyFill="1" applyAlignment="1">
      <alignment horizontal="right"/>
    </xf>
    <xf numFmtId="0" fontId="8" fillId="8" borderId="10" xfId="0" applyFont="1" applyFill="1" applyBorder="1" applyAlignment="1">
      <alignment horizontal="left"/>
    </xf>
    <xf numFmtId="0" fontId="8" fillId="8" borderId="10" xfId="0" applyFont="1" applyFill="1" applyBorder="1" applyAlignment="1">
      <alignment shrinkToFit="1"/>
    </xf>
    <xf numFmtId="0" fontId="3" fillId="8" borderId="10" xfId="0" applyFont="1" applyFill="1" applyBorder="1" applyAlignment="1">
      <alignment horizontal="left"/>
    </xf>
    <xf numFmtId="0" fontId="3" fillId="8" borderId="10" xfId="0" applyFont="1" applyFill="1" applyBorder="1" applyAlignment="1">
      <alignment shrinkToFit="1"/>
    </xf>
    <xf numFmtId="0" fontId="8" fillId="8" borderId="10" xfId="0" applyFont="1" applyFill="1" applyBorder="1" applyAlignment="1"/>
    <xf numFmtId="4" fontId="8" fillId="8" borderId="10" xfId="0" applyNumberFormat="1" applyFont="1" applyFill="1" applyBorder="1"/>
    <xf numFmtId="14" fontId="8" fillId="8" borderId="10" xfId="0" applyNumberFormat="1" applyFont="1" applyFill="1" applyBorder="1" applyAlignment="1">
      <alignment shrinkToFit="1"/>
    </xf>
    <xf numFmtId="0" fontId="3" fillId="9" borderId="10" xfId="0" applyFont="1" applyFill="1" applyBorder="1" applyAlignment="1">
      <alignment horizontal="right"/>
    </xf>
    <xf numFmtId="39" fontId="3" fillId="9" borderId="10" xfId="0" applyNumberFormat="1" applyFont="1" applyFill="1" applyBorder="1" applyAlignment="1">
      <alignment horizontal="right"/>
    </xf>
    <xf numFmtId="4" fontId="3" fillId="9" borderId="10" xfId="0" applyNumberFormat="1" applyFont="1" applyFill="1" applyBorder="1"/>
    <xf numFmtId="0" fontId="3" fillId="9" borderId="13" xfId="0" applyNumberFormat="1" applyFont="1" applyFill="1" applyBorder="1"/>
    <xf numFmtId="4" fontId="3" fillId="9" borderId="13" xfId="0" applyNumberFormat="1" applyFont="1" applyFill="1" applyBorder="1"/>
    <xf numFmtId="4" fontId="3" fillId="9" borderId="10" xfId="0" applyNumberFormat="1" applyFont="1" applyFill="1" applyBorder="1" applyAlignment="1">
      <alignment shrinkToFit="1"/>
    </xf>
    <xf numFmtId="0" fontId="3" fillId="9" borderId="10" xfId="0" applyNumberFormat="1" applyFont="1" applyFill="1" applyBorder="1" applyAlignment="1">
      <alignment horizontal="right"/>
    </xf>
    <xf numFmtId="0" fontId="20" fillId="0" borderId="0" xfId="4" applyFont="1" applyFill="1" applyAlignment="1">
      <alignment wrapText="1"/>
    </xf>
    <xf numFmtId="0" fontId="14" fillId="0" borderId="1" xfId="0" applyNumberFormat="1" applyFont="1" applyFill="1" applyBorder="1" applyAlignment="1">
      <alignment horizontal="center" vertical="top" wrapText="1"/>
    </xf>
    <xf numFmtId="0" fontId="14" fillId="0" borderId="5" xfId="0" applyNumberFormat="1" applyFont="1" applyFill="1" applyBorder="1" applyAlignment="1">
      <alignment horizontal="center" vertical="top" wrapText="1"/>
    </xf>
    <xf numFmtId="0" fontId="14" fillId="0" borderId="0" xfId="0" applyNumberFormat="1" applyFont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6" fillId="9" borderId="0" xfId="0" applyFont="1" applyFill="1" applyAlignment="1">
      <alignment horizontal="center" vertical="top" wrapText="1"/>
    </xf>
    <xf numFmtId="164" fontId="26" fillId="9" borderId="0" xfId="0" applyNumberFormat="1" applyFont="1" applyFill="1" applyAlignment="1">
      <alignment horizontal="center" vertical="top" wrapText="1"/>
    </xf>
    <xf numFmtId="0" fontId="26" fillId="9" borderId="0" xfId="0" applyNumberFormat="1" applyFont="1" applyFill="1" applyAlignment="1">
      <alignment horizontal="center" vertical="top" wrapText="1"/>
    </xf>
    <xf numFmtId="14" fontId="26" fillId="9" borderId="0" xfId="0" applyNumberFormat="1" applyFont="1" applyFill="1" applyAlignment="1">
      <alignment horizontal="center" vertical="top" wrapText="1"/>
    </xf>
    <xf numFmtId="0" fontId="17" fillId="5" borderId="16" xfId="0" applyFont="1" applyFill="1" applyBorder="1" applyAlignment="1">
      <alignment horizontal="center" vertical="top" wrapText="1"/>
    </xf>
    <xf numFmtId="0" fontId="27" fillId="10" borderId="9" xfId="0" applyFont="1" applyFill="1" applyBorder="1" applyAlignment="1">
      <alignment horizontal="center" vertical="top" wrapText="1"/>
    </xf>
    <xf numFmtId="164" fontId="27" fillId="10" borderId="9" xfId="0" applyNumberFormat="1" applyFont="1" applyFill="1" applyBorder="1" applyAlignment="1">
      <alignment horizontal="center" vertical="top" wrapText="1"/>
    </xf>
    <xf numFmtId="14" fontId="27" fillId="10" borderId="9" xfId="0" applyNumberFormat="1" applyFont="1" applyFill="1" applyBorder="1" applyAlignment="1">
      <alignment horizontal="center" vertical="top" wrapText="1"/>
    </xf>
    <xf numFmtId="0" fontId="27" fillId="10" borderId="9" xfId="0" applyNumberFormat="1" applyFont="1" applyFill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/>
    </xf>
    <xf numFmtId="0" fontId="0" fillId="8" borderId="12" xfId="0" applyFill="1" applyBorder="1" applyAlignment="1"/>
    <xf numFmtId="0" fontId="3" fillId="9" borderId="11" xfId="0" applyFont="1" applyFill="1" applyBorder="1" applyAlignment="1">
      <alignment horizontal="right"/>
    </xf>
    <xf numFmtId="0" fontId="0" fillId="9" borderId="12" xfId="0" applyFill="1" applyBorder="1" applyAlignment="1"/>
    <xf numFmtId="0" fontId="3" fillId="9" borderId="14" xfId="0" applyFont="1" applyFill="1" applyBorder="1" applyAlignment="1">
      <alignment horizontal="right"/>
    </xf>
    <xf numFmtId="0" fontId="3" fillId="9" borderId="15" xfId="0" applyFont="1" applyFill="1" applyBorder="1" applyAlignment="1">
      <alignment horizontal="right"/>
    </xf>
    <xf numFmtId="0" fontId="15" fillId="2" borderId="6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4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5" fillId="3" borderId="3" xfId="0" applyFont="1" applyFill="1" applyBorder="1" applyAlignment="1"/>
    <xf numFmtId="0" fontId="5" fillId="3" borderId="8" xfId="0" applyFont="1" applyFill="1" applyBorder="1" applyAlignment="1"/>
  </cellXfs>
  <cellStyles count="5">
    <cellStyle name="Normal" xfId="0" builtinId="0"/>
    <cellStyle name="Normal 2" xfId="2" xr:uid="{00000000-0005-0000-0000-000001000000}"/>
    <cellStyle name="Normal 2 3" xfId="4" xr:uid="{00000000-0005-0000-0000-000002000000}"/>
    <cellStyle name="Normal 3" xfId="1" xr:uid="{00000000-0005-0000-0000-000003000000}"/>
    <cellStyle name="Normal 4" xfId="3" xr:uid="{00000000-0005-0000-0000-000004000000}"/>
  </cellStyles>
  <dxfs count="0"/>
  <tableStyles count="0" defaultTableStyle="TableStyleMedium9" defaultPivotStyle="PivotStyleLight16"/>
  <colors>
    <mruColors>
      <color rgb="FFFFCCFF"/>
      <color rgb="FFFF99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1"/>
  <sheetViews>
    <sheetView tabSelected="1" view="pageLayout" zoomScale="90" zoomScaleNormal="100" zoomScalePageLayoutView="90" workbookViewId="0">
      <selection activeCell="D28" sqref="D28"/>
    </sheetView>
  </sheetViews>
  <sheetFormatPr defaultRowHeight="15" x14ac:dyDescent="0.25"/>
  <cols>
    <col min="1" max="1" width="16" customWidth="1"/>
    <col min="2" max="2" width="27.42578125" customWidth="1"/>
    <col min="3" max="3" width="18.28515625" style="44" customWidth="1"/>
    <col min="4" max="4" width="14.5703125" customWidth="1"/>
    <col min="5" max="5" width="25.85546875" style="44" customWidth="1"/>
    <col min="6" max="6" width="5.42578125" style="62" customWidth="1"/>
    <col min="7" max="7" width="17.28515625" customWidth="1"/>
    <col min="8" max="8" width="15.28515625" customWidth="1"/>
    <col min="9" max="9" width="12.5703125" customWidth="1"/>
    <col min="10" max="10" width="12.140625" customWidth="1"/>
    <col min="11" max="11" width="6.5703125" customWidth="1"/>
  </cols>
  <sheetData>
    <row r="1" spans="1:11" ht="79.5" customHeight="1" x14ac:dyDescent="0.25">
      <c r="A1" s="107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9"/>
      <c r="G1" s="110" t="s">
        <v>5</v>
      </c>
      <c r="H1" s="110" t="s">
        <v>6</v>
      </c>
      <c r="I1" s="111" t="s">
        <v>7</v>
      </c>
      <c r="J1" s="112" t="s">
        <v>8</v>
      </c>
      <c r="K1" s="111" t="s">
        <v>9</v>
      </c>
    </row>
    <row r="3" spans="1:11" x14ac:dyDescent="0.25">
      <c r="A3" s="93" t="s">
        <v>165</v>
      </c>
      <c r="B3" s="93" t="s">
        <v>166</v>
      </c>
      <c r="C3" s="93" t="s">
        <v>81</v>
      </c>
      <c r="D3" s="93"/>
      <c r="E3" s="93" t="s">
        <v>11</v>
      </c>
      <c r="F3" s="93">
        <v>1</v>
      </c>
      <c r="G3" s="94">
        <v>9732.75</v>
      </c>
      <c r="H3" s="94">
        <v>9732.75</v>
      </c>
      <c r="I3" s="95">
        <v>42544</v>
      </c>
      <c r="J3" s="95">
        <v>42916</v>
      </c>
      <c r="K3" t="s">
        <v>93</v>
      </c>
    </row>
    <row r="4" spans="1:11" x14ac:dyDescent="0.25">
      <c r="A4" s="93" t="s">
        <v>167</v>
      </c>
      <c r="B4" s="93" t="s">
        <v>168</v>
      </c>
      <c r="C4" s="93" t="s">
        <v>81</v>
      </c>
      <c r="D4" s="93"/>
      <c r="E4" s="93" t="s">
        <v>11</v>
      </c>
      <c r="F4" s="93">
        <v>1</v>
      </c>
      <c r="G4" s="94">
        <v>12000</v>
      </c>
      <c r="H4" s="94">
        <v>8800</v>
      </c>
      <c r="I4" s="95">
        <v>42760</v>
      </c>
      <c r="J4" s="95">
        <v>42913</v>
      </c>
      <c r="K4" t="s">
        <v>93</v>
      </c>
    </row>
    <row r="5" spans="1:11" x14ac:dyDescent="0.25">
      <c r="A5" s="93" t="s">
        <v>245</v>
      </c>
      <c r="B5" s="93" t="s">
        <v>246</v>
      </c>
      <c r="C5" s="93" t="s">
        <v>81</v>
      </c>
      <c r="D5" s="93"/>
      <c r="E5" s="93" t="s">
        <v>11</v>
      </c>
      <c r="F5" s="93">
        <v>1</v>
      </c>
      <c r="G5" s="94">
        <v>904.99</v>
      </c>
      <c r="H5" s="94">
        <v>951.87</v>
      </c>
      <c r="I5" s="95">
        <v>42690</v>
      </c>
      <c r="J5" s="95">
        <v>42873</v>
      </c>
      <c r="K5" t="s">
        <v>93</v>
      </c>
    </row>
    <row r="6" spans="1:11" x14ac:dyDescent="0.25">
      <c r="A6" s="56"/>
      <c r="B6" s="57"/>
      <c r="C6" s="58"/>
      <c r="D6" s="151" t="s">
        <v>84</v>
      </c>
      <c r="E6" s="152"/>
      <c r="F6" s="126">
        <v>3</v>
      </c>
      <c r="G6" s="131">
        <f>SUM(G3:G5)</f>
        <v>22637.74</v>
      </c>
      <c r="H6" s="128">
        <f>SUM(H3:H5)</f>
        <v>19484.62</v>
      </c>
      <c r="I6" s="128"/>
      <c r="J6" s="59"/>
      <c r="K6" s="60"/>
    </row>
    <row r="7" spans="1:11" x14ac:dyDescent="0.25">
      <c r="A7" s="119"/>
      <c r="B7" s="120"/>
      <c r="C7" s="121" t="s">
        <v>81</v>
      </c>
      <c r="D7" s="122"/>
      <c r="E7" s="120"/>
      <c r="F7" s="123"/>
      <c r="G7" s="120"/>
      <c r="H7" s="120"/>
      <c r="I7" s="124"/>
      <c r="J7" s="124"/>
      <c r="K7" s="125"/>
    </row>
    <row r="9" spans="1:11" s="1" customFormat="1" x14ac:dyDescent="0.25">
      <c r="A9" s="93" t="s">
        <v>192</v>
      </c>
      <c r="B9" s="93"/>
      <c r="C9" s="93" t="s">
        <v>101</v>
      </c>
      <c r="D9" s="93" t="s">
        <v>105</v>
      </c>
      <c r="E9" s="93" t="s">
        <v>11</v>
      </c>
      <c r="F9" s="93">
        <v>1</v>
      </c>
      <c r="G9" s="94">
        <v>3310.09</v>
      </c>
      <c r="H9" s="94">
        <v>3310.09</v>
      </c>
      <c r="I9" s="95">
        <v>42537</v>
      </c>
      <c r="J9" s="95">
        <v>42916</v>
      </c>
      <c r="K9" t="s">
        <v>15</v>
      </c>
    </row>
    <row r="10" spans="1:11" x14ac:dyDescent="0.25">
      <c r="A10" s="56"/>
      <c r="B10" s="57"/>
      <c r="C10" s="58"/>
      <c r="D10" s="151" t="s">
        <v>84</v>
      </c>
      <c r="E10" s="152"/>
      <c r="F10" s="126">
        <v>1</v>
      </c>
      <c r="G10" s="131">
        <f>SUM(G9)</f>
        <v>3310.09</v>
      </c>
      <c r="H10" s="128">
        <f>SUM(H9)</f>
        <v>3310.09</v>
      </c>
      <c r="I10" s="128"/>
      <c r="J10" s="59"/>
      <c r="K10" s="60"/>
    </row>
    <row r="11" spans="1:11" x14ac:dyDescent="0.25">
      <c r="A11" s="119"/>
      <c r="B11" s="120"/>
      <c r="C11" s="121" t="s">
        <v>101</v>
      </c>
      <c r="D11" s="122"/>
      <c r="E11" s="120"/>
      <c r="F11" s="123"/>
      <c r="G11" s="120"/>
      <c r="H11" s="120"/>
      <c r="I11" s="124"/>
      <c r="J11" s="124"/>
      <c r="K11" s="125"/>
    </row>
    <row r="13" spans="1:11" s="1" customFormat="1" x14ac:dyDescent="0.25">
      <c r="A13" s="93" t="s">
        <v>221</v>
      </c>
      <c r="B13" s="93" t="s">
        <v>222</v>
      </c>
      <c r="C13" s="93" t="s">
        <v>94</v>
      </c>
      <c r="D13" s="93"/>
      <c r="E13" s="93" t="s">
        <v>329</v>
      </c>
      <c r="F13" s="93">
        <v>1</v>
      </c>
      <c r="G13" s="94">
        <v>30000</v>
      </c>
      <c r="H13" s="94">
        <v>1750</v>
      </c>
      <c r="I13" s="95">
        <v>42205</v>
      </c>
      <c r="J13" s="95">
        <v>42843</v>
      </c>
      <c r="K13" t="s">
        <v>15</v>
      </c>
    </row>
    <row r="14" spans="1:11" x14ac:dyDescent="0.25">
      <c r="A14" s="56"/>
      <c r="B14" s="57"/>
      <c r="C14" s="58"/>
      <c r="D14" s="151" t="s">
        <v>84</v>
      </c>
      <c r="E14" s="152"/>
      <c r="F14" s="126">
        <v>1</v>
      </c>
      <c r="G14" s="131">
        <f>SUM(G13)</f>
        <v>30000</v>
      </c>
      <c r="H14" s="128">
        <f>SUM(H13)</f>
        <v>1750</v>
      </c>
      <c r="I14" s="128"/>
      <c r="J14" s="59"/>
      <c r="K14" s="60"/>
    </row>
    <row r="15" spans="1:11" x14ac:dyDescent="0.25">
      <c r="A15" s="119"/>
      <c r="B15" s="120"/>
      <c r="C15" s="121" t="s">
        <v>94</v>
      </c>
      <c r="D15" s="122"/>
      <c r="E15" s="120"/>
      <c r="F15" s="123"/>
      <c r="G15" s="120"/>
      <c r="H15" s="120"/>
      <c r="I15" s="124"/>
      <c r="J15" s="124"/>
      <c r="K15" s="125"/>
    </row>
    <row r="17" spans="1:11" s="1" customFormat="1" x14ac:dyDescent="0.25">
      <c r="A17" s="93" t="s">
        <v>215</v>
      </c>
      <c r="B17" s="93" t="s">
        <v>216</v>
      </c>
      <c r="C17" s="97" t="s">
        <v>98</v>
      </c>
      <c r="D17" s="93" t="s">
        <v>22</v>
      </c>
      <c r="E17" s="93" t="s">
        <v>11</v>
      </c>
      <c r="F17" s="93">
        <v>1</v>
      </c>
      <c r="G17" s="94">
        <v>2233.84</v>
      </c>
      <c r="H17" s="94">
        <v>2076.54</v>
      </c>
      <c r="I17" s="95">
        <v>42658</v>
      </c>
      <c r="J17" s="95">
        <v>42891</v>
      </c>
      <c r="K17" s="96" t="s">
        <v>15</v>
      </c>
    </row>
    <row r="18" spans="1:11" s="1" customFormat="1" x14ac:dyDescent="0.25">
      <c r="A18" s="93" t="s">
        <v>263</v>
      </c>
      <c r="B18" s="93" t="s">
        <v>264</v>
      </c>
      <c r="C18" s="97" t="s">
        <v>98</v>
      </c>
      <c r="D18" s="93" t="s">
        <v>22</v>
      </c>
      <c r="E18" s="93" t="s">
        <v>11</v>
      </c>
      <c r="F18" s="93">
        <v>1</v>
      </c>
      <c r="G18" s="94">
        <v>617.04</v>
      </c>
      <c r="H18" s="94">
        <v>617.04</v>
      </c>
      <c r="I18" s="95">
        <v>42592</v>
      </c>
      <c r="J18" s="95">
        <v>42902</v>
      </c>
      <c r="K18" s="96" t="s">
        <v>15</v>
      </c>
    </row>
    <row r="19" spans="1:11" s="1" customFormat="1" x14ac:dyDescent="0.25">
      <c r="A19" s="93" t="s">
        <v>284</v>
      </c>
      <c r="B19" s="93" t="s">
        <v>285</v>
      </c>
      <c r="C19" s="97" t="s">
        <v>98</v>
      </c>
      <c r="D19" s="93" t="s">
        <v>22</v>
      </c>
      <c r="E19" s="93" t="s">
        <v>11</v>
      </c>
      <c r="F19" s="93">
        <v>1</v>
      </c>
      <c r="G19" s="94">
        <v>387.14</v>
      </c>
      <c r="H19" s="94">
        <v>387.14</v>
      </c>
      <c r="I19" s="95">
        <v>42709</v>
      </c>
      <c r="J19" s="95">
        <v>42849</v>
      </c>
      <c r="K19" s="96" t="s">
        <v>15</v>
      </c>
    </row>
    <row r="20" spans="1:11" s="1" customFormat="1" x14ac:dyDescent="0.25">
      <c r="A20" s="93" t="s">
        <v>269</v>
      </c>
      <c r="B20" s="93" t="s">
        <v>270</v>
      </c>
      <c r="C20" s="93" t="s">
        <v>98</v>
      </c>
      <c r="D20" s="93" t="s">
        <v>29</v>
      </c>
      <c r="E20" s="93" t="s">
        <v>11</v>
      </c>
      <c r="F20" s="93">
        <v>1</v>
      </c>
      <c r="G20" s="94">
        <v>5709.67</v>
      </c>
      <c r="H20" s="94">
        <v>500</v>
      </c>
      <c r="I20" s="95">
        <v>42664</v>
      </c>
      <c r="J20" s="95">
        <v>42880</v>
      </c>
      <c r="K20" s="96" t="s">
        <v>15</v>
      </c>
    </row>
    <row r="21" spans="1:11" x14ac:dyDescent="0.25">
      <c r="A21" s="56"/>
      <c r="B21" s="57"/>
      <c r="C21" s="58"/>
      <c r="D21" s="151" t="s">
        <v>84</v>
      </c>
      <c r="E21" s="152"/>
      <c r="F21" s="126">
        <v>4</v>
      </c>
      <c r="G21" s="131">
        <f>SUM(G17:G20)</f>
        <v>8947.69</v>
      </c>
      <c r="H21" s="128">
        <f>SUM(H17:H20)</f>
        <v>3580.72</v>
      </c>
      <c r="I21" s="128"/>
      <c r="J21" s="59"/>
      <c r="K21" s="60"/>
    </row>
    <row r="22" spans="1:11" s="1" customFormat="1" x14ac:dyDescent="0.25">
      <c r="A22" s="119"/>
      <c r="B22" s="120"/>
      <c r="C22" s="149" t="s">
        <v>83</v>
      </c>
      <c r="D22" s="150"/>
      <c r="E22" s="120"/>
      <c r="F22" s="123"/>
      <c r="G22" s="120"/>
      <c r="H22" s="120"/>
      <c r="I22" s="124"/>
      <c r="J22" s="124"/>
      <c r="K22" s="125"/>
    </row>
    <row r="24" spans="1:11" s="102" customFormat="1" x14ac:dyDescent="0.25">
      <c r="A24" s="93" t="s">
        <v>308</v>
      </c>
      <c r="B24" s="93" t="s">
        <v>309</v>
      </c>
      <c r="C24" s="93" t="s">
        <v>18</v>
      </c>
      <c r="D24" s="93"/>
      <c r="E24" s="93" t="s">
        <v>99</v>
      </c>
      <c r="F24" s="93">
        <v>1</v>
      </c>
      <c r="G24" s="94">
        <v>402</v>
      </c>
      <c r="H24" s="94">
        <v>200</v>
      </c>
      <c r="I24" s="95">
        <v>41631</v>
      </c>
      <c r="J24" s="95">
        <v>42912</v>
      </c>
      <c r="K24" s="96" t="s">
        <v>15</v>
      </c>
    </row>
    <row r="25" spans="1:11" s="102" customFormat="1" x14ac:dyDescent="0.25">
      <c r="A25" s="93" t="s">
        <v>271</v>
      </c>
      <c r="B25" s="93" t="s">
        <v>272</v>
      </c>
      <c r="C25" s="93" t="s">
        <v>18</v>
      </c>
      <c r="D25" s="93"/>
      <c r="E25" s="93" t="s">
        <v>273</v>
      </c>
      <c r="F25" s="93">
        <v>1</v>
      </c>
      <c r="G25" s="94">
        <v>1375.93</v>
      </c>
      <c r="H25" s="94">
        <v>500</v>
      </c>
      <c r="I25" s="95">
        <v>42764</v>
      </c>
      <c r="J25" s="95">
        <v>42867</v>
      </c>
      <c r="K25" s="96" t="s">
        <v>15</v>
      </c>
    </row>
    <row r="26" spans="1:11" s="102" customFormat="1" x14ac:dyDescent="0.25">
      <c r="A26" s="93" t="s">
        <v>163</v>
      </c>
      <c r="B26" s="93" t="s">
        <v>164</v>
      </c>
      <c r="C26" s="93" t="s">
        <v>18</v>
      </c>
      <c r="D26" s="93"/>
      <c r="E26" s="93" t="s">
        <v>11</v>
      </c>
      <c r="F26" s="93">
        <v>1</v>
      </c>
      <c r="G26" s="94">
        <v>10331.41</v>
      </c>
      <c r="H26" s="94">
        <v>10231.450000000001</v>
      </c>
      <c r="I26" s="95">
        <v>42269</v>
      </c>
      <c r="J26" s="95">
        <v>42891</v>
      </c>
      <c r="K26" s="96" t="s">
        <v>15</v>
      </c>
    </row>
    <row r="27" spans="1:11" s="102" customFormat="1" x14ac:dyDescent="0.25">
      <c r="A27" s="93" t="s">
        <v>171</v>
      </c>
      <c r="B27" s="93" t="s">
        <v>172</v>
      </c>
      <c r="C27" s="93" t="s">
        <v>18</v>
      </c>
      <c r="D27" s="93"/>
      <c r="E27" s="93" t="s">
        <v>11</v>
      </c>
      <c r="F27" s="93">
        <v>1</v>
      </c>
      <c r="G27" s="94">
        <v>10450</v>
      </c>
      <c r="H27" s="94">
        <v>5199.13</v>
      </c>
      <c r="I27" s="95">
        <v>42379</v>
      </c>
      <c r="J27" s="95">
        <v>42842</v>
      </c>
      <c r="K27" s="96" t="s">
        <v>15</v>
      </c>
    </row>
    <row r="28" spans="1:11" s="102" customFormat="1" x14ac:dyDescent="0.25">
      <c r="A28" s="93" t="s">
        <v>175</v>
      </c>
      <c r="B28" s="93" t="s">
        <v>176</v>
      </c>
      <c r="C28" s="93" t="s">
        <v>18</v>
      </c>
      <c r="D28" s="93"/>
      <c r="E28" s="93" t="s">
        <v>11</v>
      </c>
      <c r="F28" s="93">
        <v>1</v>
      </c>
      <c r="G28" s="94">
        <v>25000</v>
      </c>
      <c r="H28" s="94">
        <v>5000</v>
      </c>
      <c r="I28" s="95">
        <v>42183</v>
      </c>
      <c r="J28" s="95">
        <v>42838</v>
      </c>
      <c r="K28" s="96" t="s">
        <v>15</v>
      </c>
    </row>
    <row r="29" spans="1:11" s="102" customFormat="1" x14ac:dyDescent="0.25">
      <c r="A29" s="93" t="s">
        <v>179</v>
      </c>
      <c r="B29" s="93" t="s">
        <v>180</v>
      </c>
      <c r="C29" s="93" t="s">
        <v>18</v>
      </c>
      <c r="D29" s="93"/>
      <c r="E29" s="93" t="s">
        <v>11</v>
      </c>
      <c r="F29" s="93">
        <v>1</v>
      </c>
      <c r="G29" s="94">
        <v>31000</v>
      </c>
      <c r="H29" s="94">
        <v>4000</v>
      </c>
      <c r="I29" s="95">
        <v>42627</v>
      </c>
      <c r="J29" s="95">
        <v>42843</v>
      </c>
      <c r="K29" s="96" t="s">
        <v>15</v>
      </c>
    </row>
    <row r="30" spans="1:11" s="102" customFormat="1" x14ac:dyDescent="0.25">
      <c r="A30" s="93" t="s">
        <v>181</v>
      </c>
      <c r="B30" s="93" t="s">
        <v>182</v>
      </c>
      <c r="C30" s="93" t="s">
        <v>18</v>
      </c>
      <c r="D30" s="93"/>
      <c r="E30" s="93" t="s">
        <v>11</v>
      </c>
      <c r="F30" s="93">
        <v>1</v>
      </c>
      <c r="G30" s="94">
        <v>3791</v>
      </c>
      <c r="H30" s="94">
        <v>3791</v>
      </c>
      <c r="I30" s="95">
        <v>42116</v>
      </c>
      <c r="J30" s="95">
        <v>42860</v>
      </c>
      <c r="K30" s="96" t="s">
        <v>15</v>
      </c>
    </row>
    <row r="31" spans="1:11" s="102" customFormat="1" x14ac:dyDescent="0.25">
      <c r="A31" s="93" t="s">
        <v>183</v>
      </c>
      <c r="B31" s="93" t="s">
        <v>180</v>
      </c>
      <c r="C31" s="93" t="s">
        <v>18</v>
      </c>
      <c r="D31" s="93"/>
      <c r="E31" s="93" t="s">
        <v>11</v>
      </c>
      <c r="F31" s="93">
        <v>1</v>
      </c>
      <c r="G31" s="94">
        <v>5364.54</v>
      </c>
      <c r="H31" s="94">
        <v>3771.29</v>
      </c>
      <c r="I31" s="95">
        <v>42627</v>
      </c>
      <c r="J31" s="95">
        <v>42830</v>
      </c>
      <c r="K31" s="96" t="s">
        <v>15</v>
      </c>
    </row>
    <row r="32" spans="1:11" s="102" customFormat="1" x14ac:dyDescent="0.25">
      <c r="A32" s="93" t="s">
        <v>186</v>
      </c>
      <c r="B32" s="93" t="s">
        <v>187</v>
      </c>
      <c r="C32" s="93" t="s">
        <v>18</v>
      </c>
      <c r="D32" s="93"/>
      <c r="E32" s="93" t="s">
        <v>11</v>
      </c>
      <c r="F32" s="93">
        <v>1</v>
      </c>
      <c r="G32" s="94">
        <v>2000</v>
      </c>
      <c r="H32" s="94">
        <v>3589.7</v>
      </c>
      <c r="I32" s="95">
        <v>42622</v>
      </c>
      <c r="J32" s="95">
        <v>42830</v>
      </c>
      <c r="K32" s="96" t="s">
        <v>15</v>
      </c>
    </row>
    <row r="33" spans="1:11" x14ac:dyDescent="0.25">
      <c r="A33" s="93" t="s">
        <v>195</v>
      </c>
      <c r="B33" s="93" t="s">
        <v>196</v>
      </c>
      <c r="C33" s="93" t="s">
        <v>18</v>
      </c>
      <c r="D33" s="93"/>
      <c r="E33" s="93" t="s">
        <v>11</v>
      </c>
      <c r="F33" s="93">
        <v>1</v>
      </c>
      <c r="G33" s="94">
        <v>3480.14</v>
      </c>
      <c r="H33" s="94">
        <v>3057.34</v>
      </c>
      <c r="I33" s="95">
        <v>42333</v>
      </c>
      <c r="J33" s="95">
        <v>42873</v>
      </c>
      <c r="K33" s="96" t="s">
        <v>15</v>
      </c>
    </row>
    <row r="34" spans="1:11" x14ac:dyDescent="0.25">
      <c r="A34" s="93" t="s">
        <v>203</v>
      </c>
      <c r="B34" s="93" t="s">
        <v>204</v>
      </c>
      <c r="C34" s="93" t="s">
        <v>18</v>
      </c>
      <c r="D34" s="93"/>
      <c r="E34" s="93" t="s">
        <v>11</v>
      </c>
      <c r="F34" s="93">
        <v>1</v>
      </c>
      <c r="G34" s="94">
        <v>5477</v>
      </c>
      <c r="H34" s="94">
        <v>2738.5</v>
      </c>
      <c r="I34" s="95">
        <v>41667</v>
      </c>
      <c r="J34" s="95">
        <v>42860</v>
      </c>
      <c r="K34" s="96" t="s">
        <v>15</v>
      </c>
    </row>
    <row r="35" spans="1:11" s="1" customFormat="1" x14ac:dyDescent="0.25">
      <c r="A35" s="93" t="s">
        <v>207</v>
      </c>
      <c r="B35" s="93" t="s">
        <v>148</v>
      </c>
      <c r="C35" s="93" t="s">
        <v>18</v>
      </c>
      <c r="D35" s="93"/>
      <c r="E35" s="93" t="s">
        <v>11</v>
      </c>
      <c r="F35" s="93">
        <v>1</v>
      </c>
      <c r="G35" s="94">
        <v>250000</v>
      </c>
      <c r="H35" s="94">
        <v>2500</v>
      </c>
      <c r="I35" s="95">
        <v>42446</v>
      </c>
      <c r="J35" s="95">
        <v>42891</v>
      </c>
      <c r="K35" s="96" t="s">
        <v>15</v>
      </c>
    </row>
    <row r="36" spans="1:11" x14ac:dyDescent="0.25">
      <c r="A36" s="93" t="s">
        <v>208</v>
      </c>
      <c r="B36" s="93" t="s">
        <v>209</v>
      </c>
      <c r="C36" s="93" t="s">
        <v>18</v>
      </c>
      <c r="D36" s="93"/>
      <c r="E36" s="93" t="s">
        <v>11</v>
      </c>
      <c r="F36" s="93">
        <v>1</v>
      </c>
      <c r="G36" s="94">
        <v>11000</v>
      </c>
      <c r="H36" s="94">
        <v>2500</v>
      </c>
      <c r="I36" s="95">
        <v>42195</v>
      </c>
      <c r="J36" s="95">
        <v>42849</v>
      </c>
      <c r="K36" s="96" t="s">
        <v>15</v>
      </c>
    </row>
    <row r="37" spans="1:11" x14ac:dyDescent="0.25">
      <c r="A37" s="93" t="s">
        <v>210</v>
      </c>
      <c r="B37" s="93" t="s">
        <v>211</v>
      </c>
      <c r="C37" s="93" t="s">
        <v>18</v>
      </c>
      <c r="D37" s="93"/>
      <c r="E37" s="93" t="s">
        <v>11</v>
      </c>
      <c r="F37" s="93">
        <v>1</v>
      </c>
      <c r="G37" s="94">
        <v>6605</v>
      </c>
      <c r="H37" s="94">
        <v>2381</v>
      </c>
      <c r="I37" s="95">
        <v>42578</v>
      </c>
      <c r="J37" s="95">
        <v>42894</v>
      </c>
      <c r="K37" s="96" t="s">
        <v>15</v>
      </c>
    </row>
    <row r="38" spans="1:11" x14ac:dyDescent="0.25">
      <c r="A38" s="93" t="s">
        <v>219</v>
      </c>
      <c r="B38" s="93" t="s">
        <v>220</v>
      </c>
      <c r="C38" s="93" t="s">
        <v>18</v>
      </c>
      <c r="D38" s="93"/>
      <c r="E38" s="93" t="s">
        <v>11</v>
      </c>
      <c r="F38" s="93">
        <v>1</v>
      </c>
      <c r="G38" s="94">
        <v>5100</v>
      </c>
      <c r="H38" s="94">
        <v>1791.22</v>
      </c>
      <c r="I38" s="95">
        <v>42597</v>
      </c>
      <c r="J38" s="95">
        <v>42891</v>
      </c>
      <c r="K38" s="96" t="s">
        <v>15</v>
      </c>
    </row>
    <row r="39" spans="1:11" ht="18" customHeight="1" x14ac:dyDescent="0.25">
      <c r="A39" s="93" t="s">
        <v>225</v>
      </c>
      <c r="B39" s="93" t="s">
        <v>226</v>
      </c>
      <c r="C39" s="93" t="s">
        <v>18</v>
      </c>
      <c r="D39" s="93"/>
      <c r="E39" s="93" t="s">
        <v>11</v>
      </c>
      <c r="F39" s="93">
        <v>1</v>
      </c>
      <c r="G39" s="94">
        <v>1651.25</v>
      </c>
      <c r="H39" s="94">
        <v>1651.25</v>
      </c>
      <c r="I39" s="95">
        <v>42423</v>
      </c>
      <c r="J39" s="95">
        <v>42845</v>
      </c>
      <c r="K39" s="96" t="s">
        <v>15</v>
      </c>
    </row>
    <row r="40" spans="1:11" x14ac:dyDescent="0.25">
      <c r="A40" s="93" t="s">
        <v>229</v>
      </c>
      <c r="B40" s="93" t="s">
        <v>230</v>
      </c>
      <c r="C40" s="93" t="s">
        <v>18</v>
      </c>
      <c r="D40" s="93"/>
      <c r="E40" s="93" t="s">
        <v>11</v>
      </c>
      <c r="F40" s="93">
        <v>1</v>
      </c>
      <c r="G40" s="94">
        <v>1592.46</v>
      </c>
      <c r="H40" s="94">
        <v>1535.86</v>
      </c>
      <c r="I40" s="95">
        <v>42399</v>
      </c>
      <c r="J40" s="95">
        <v>42835</v>
      </c>
      <c r="K40" s="96" t="s">
        <v>15</v>
      </c>
    </row>
    <row r="41" spans="1:11" x14ac:dyDescent="0.25">
      <c r="A41" s="93" t="s">
        <v>239</v>
      </c>
      <c r="B41" s="93" t="s">
        <v>240</v>
      </c>
      <c r="C41" s="93" t="s">
        <v>18</v>
      </c>
      <c r="D41" s="93"/>
      <c r="E41" s="93" t="s">
        <v>11</v>
      </c>
      <c r="F41" s="93">
        <v>1</v>
      </c>
      <c r="G41" s="94">
        <v>1331.05</v>
      </c>
      <c r="H41" s="94">
        <v>1225.49</v>
      </c>
      <c r="I41" s="95">
        <v>42727</v>
      </c>
      <c r="J41" s="95">
        <v>42899</v>
      </c>
      <c r="K41" s="96" t="s">
        <v>15</v>
      </c>
    </row>
    <row r="42" spans="1:11" s="1" customFormat="1" x14ac:dyDescent="0.25">
      <c r="A42" s="93" t="s">
        <v>241</v>
      </c>
      <c r="B42" s="93" t="s">
        <v>242</v>
      </c>
      <c r="C42" s="93" t="s">
        <v>18</v>
      </c>
      <c r="D42" s="93"/>
      <c r="E42" s="93" t="s">
        <v>11</v>
      </c>
      <c r="F42" s="93">
        <v>1</v>
      </c>
      <c r="G42" s="94">
        <v>1222</v>
      </c>
      <c r="H42" s="94">
        <v>1122.79</v>
      </c>
      <c r="I42" s="95">
        <v>42189</v>
      </c>
      <c r="J42" s="95">
        <v>42843</v>
      </c>
      <c r="K42" s="96" t="s">
        <v>15</v>
      </c>
    </row>
    <row r="43" spans="1:11" x14ac:dyDescent="0.25">
      <c r="A43" s="93" t="s">
        <v>249</v>
      </c>
      <c r="B43" s="93" t="s">
        <v>250</v>
      </c>
      <c r="C43" s="93" t="s">
        <v>18</v>
      </c>
      <c r="D43" s="93"/>
      <c r="E43" s="93" t="s">
        <v>11</v>
      </c>
      <c r="F43" s="93">
        <v>1</v>
      </c>
      <c r="G43" s="94">
        <v>838.22</v>
      </c>
      <c r="H43" s="94">
        <v>838.22</v>
      </c>
      <c r="I43" s="95">
        <v>42473</v>
      </c>
      <c r="J43" s="95">
        <v>42916</v>
      </c>
      <c r="K43" s="96" t="s">
        <v>15</v>
      </c>
    </row>
    <row r="44" spans="1:11" x14ac:dyDescent="0.25">
      <c r="A44" s="93" t="s">
        <v>253</v>
      </c>
      <c r="B44" s="93" t="s">
        <v>254</v>
      </c>
      <c r="C44" s="93" t="s">
        <v>18</v>
      </c>
      <c r="D44" s="93"/>
      <c r="E44" s="93" t="s">
        <v>11</v>
      </c>
      <c r="F44" s="93">
        <v>1</v>
      </c>
      <c r="G44" s="94">
        <v>819.98</v>
      </c>
      <c r="H44" s="94">
        <v>819.98</v>
      </c>
      <c r="I44" s="95">
        <v>42324</v>
      </c>
      <c r="J44" s="95">
        <v>42894</v>
      </c>
      <c r="K44" s="96" t="s">
        <v>15</v>
      </c>
    </row>
    <row r="45" spans="1:11" x14ac:dyDescent="0.25">
      <c r="A45" s="93" t="s">
        <v>296</v>
      </c>
      <c r="B45" s="93" t="s">
        <v>297</v>
      </c>
      <c r="C45" s="93" t="s">
        <v>18</v>
      </c>
      <c r="D45" s="93"/>
      <c r="E45" s="93" t="s">
        <v>11</v>
      </c>
      <c r="F45" s="93">
        <v>1</v>
      </c>
      <c r="G45" s="94">
        <v>3049.36</v>
      </c>
      <c r="H45" s="94">
        <v>277.33</v>
      </c>
      <c r="I45" s="95">
        <v>42559</v>
      </c>
      <c r="J45" s="95">
        <v>42835</v>
      </c>
      <c r="K45" s="96" t="s">
        <v>15</v>
      </c>
    </row>
    <row r="46" spans="1:11" x14ac:dyDescent="0.25">
      <c r="A46" s="93" t="s">
        <v>324</v>
      </c>
      <c r="B46" s="93" t="s">
        <v>325</v>
      </c>
      <c r="C46" s="93" t="s">
        <v>18</v>
      </c>
      <c r="D46" s="93"/>
      <c r="E46" s="93" t="s">
        <v>11</v>
      </c>
      <c r="F46" s="93">
        <v>1</v>
      </c>
      <c r="G46" s="94">
        <v>365</v>
      </c>
      <c r="H46" s="94">
        <v>60</v>
      </c>
      <c r="I46" s="95">
        <v>42076</v>
      </c>
      <c r="J46" s="95">
        <v>42870</v>
      </c>
      <c r="K46" s="96" t="s">
        <v>15</v>
      </c>
    </row>
    <row r="47" spans="1:11" x14ac:dyDescent="0.25">
      <c r="A47" s="56"/>
      <c r="B47" s="57"/>
      <c r="C47" s="58"/>
      <c r="D47" s="151" t="s">
        <v>84</v>
      </c>
      <c r="E47" s="152"/>
      <c r="F47" s="126">
        <v>23</v>
      </c>
      <c r="G47" s="131">
        <f>SUM(G24:G46)</f>
        <v>382246.33999999997</v>
      </c>
      <c r="H47" s="128">
        <f>SUM(H24:H46)</f>
        <v>58781.55000000001</v>
      </c>
      <c r="I47" s="128"/>
      <c r="J47" s="59"/>
      <c r="K47" s="60"/>
    </row>
    <row r="48" spans="1:11" x14ac:dyDescent="0.25">
      <c r="A48" s="119"/>
      <c r="B48" s="120"/>
      <c r="C48" s="149" t="s">
        <v>18</v>
      </c>
      <c r="D48" s="150"/>
      <c r="E48" s="120"/>
      <c r="F48" s="123"/>
      <c r="G48" s="120"/>
      <c r="H48" s="120"/>
      <c r="I48" s="124"/>
      <c r="J48" s="124"/>
      <c r="K48" s="125"/>
    </row>
    <row r="50" spans="1:11" x14ac:dyDescent="0.25">
      <c r="A50" s="93" t="s">
        <v>169</v>
      </c>
      <c r="B50" s="93" t="s">
        <v>170</v>
      </c>
      <c r="C50" s="93" t="s">
        <v>13</v>
      </c>
      <c r="D50" s="93" t="s">
        <v>147</v>
      </c>
      <c r="E50" s="93" t="s">
        <v>11</v>
      </c>
      <c r="F50" s="97">
        <v>1</v>
      </c>
      <c r="G50" s="113">
        <v>1000000</v>
      </c>
      <c r="H50" s="113">
        <v>6500</v>
      </c>
      <c r="I50" s="95">
        <v>42502</v>
      </c>
      <c r="J50" s="95">
        <v>42796</v>
      </c>
      <c r="K50" s="55" t="s">
        <v>15</v>
      </c>
    </row>
    <row r="51" spans="1:11" x14ac:dyDescent="0.25">
      <c r="A51" s="93"/>
      <c r="B51" s="93"/>
      <c r="C51" s="93"/>
      <c r="D51" s="93"/>
      <c r="E51" s="114" t="s">
        <v>328</v>
      </c>
      <c r="F51" s="115">
        <f>SUM(F50)</f>
        <v>1</v>
      </c>
      <c r="G51" s="116">
        <f>SUM(G50)</f>
        <v>1000000</v>
      </c>
      <c r="H51" s="116">
        <f>SUM(H50)</f>
        <v>6500</v>
      </c>
      <c r="I51" s="95"/>
      <c r="J51" s="95"/>
      <c r="K51" s="72"/>
    </row>
    <row r="52" spans="1:11" x14ac:dyDescent="0.25">
      <c r="A52" s="93"/>
      <c r="B52" s="93"/>
      <c r="C52" s="93"/>
      <c r="D52" s="93"/>
      <c r="E52" s="93"/>
      <c r="F52" s="93"/>
      <c r="G52" s="94"/>
      <c r="H52" s="94"/>
      <c r="I52" s="95"/>
      <c r="J52" s="95"/>
      <c r="K52" s="72"/>
    </row>
    <row r="53" spans="1:11" x14ac:dyDescent="0.25">
      <c r="A53" s="93" t="s">
        <v>190</v>
      </c>
      <c r="B53" s="93" t="s">
        <v>191</v>
      </c>
      <c r="C53" s="93" t="s">
        <v>13</v>
      </c>
      <c r="D53" s="93" t="s">
        <v>30</v>
      </c>
      <c r="E53" s="93" t="s">
        <v>11</v>
      </c>
      <c r="F53" s="93">
        <v>1</v>
      </c>
      <c r="G53" s="94">
        <v>3442.3</v>
      </c>
      <c r="H53" s="94">
        <v>3442.3</v>
      </c>
      <c r="I53" s="95">
        <v>42529</v>
      </c>
      <c r="J53" s="95">
        <v>42916</v>
      </c>
      <c r="K53" s="55" t="s">
        <v>15</v>
      </c>
    </row>
    <row r="54" spans="1:11" x14ac:dyDescent="0.25">
      <c r="A54" s="93" t="s">
        <v>193</v>
      </c>
      <c r="B54" s="93" t="s">
        <v>194</v>
      </c>
      <c r="C54" s="93" t="s">
        <v>13</v>
      </c>
      <c r="D54" s="93" t="s">
        <v>30</v>
      </c>
      <c r="E54" s="93" t="s">
        <v>11</v>
      </c>
      <c r="F54" s="93">
        <v>1</v>
      </c>
      <c r="G54" s="94">
        <v>3713.64</v>
      </c>
      <c r="H54" s="94">
        <v>3182.82</v>
      </c>
      <c r="I54" s="95">
        <v>42431</v>
      </c>
      <c r="J54" s="95">
        <v>42891</v>
      </c>
      <c r="K54" s="55" t="s">
        <v>15</v>
      </c>
    </row>
    <row r="55" spans="1:11" x14ac:dyDescent="0.25">
      <c r="A55" s="93" t="s">
        <v>201</v>
      </c>
      <c r="B55" s="93" t="s">
        <v>202</v>
      </c>
      <c r="C55" s="93" t="s">
        <v>13</v>
      </c>
      <c r="D55" s="93" t="s">
        <v>30</v>
      </c>
      <c r="E55" s="93" t="s">
        <v>11</v>
      </c>
      <c r="F55" s="93">
        <v>1</v>
      </c>
      <c r="G55" s="94">
        <v>25000</v>
      </c>
      <c r="H55" s="94">
        <v>2750</v>
      </c>
      <c r="I55" s="95">
        <v>42551</v>
      </c>
      <c r="J55" s="95">
        <v>42843</v>
      </c>
      <c r="K55" s="55" t="s">
        <v>15</v>
      </c>
    </row>
    <row r="56" spans="1:11" x14ac:dyDescent="0.25">
      <c r="A56" s="93" t="s">
        <v>217</v>
      </c>
      <c r="B56" s="93" t="s">
        <v>218</v>
      </c>
      <c r="C56" s="93" t="s">
        <v>13</v>
      </c>
      <c r="D56" s="93" t="s">
        <v>30</v>
      </c>
      <c r="E56" s="93" t="s">
        <v>11</v>
      </c>
      <c r="F56" s="93">
        <v>1</v>
      </c>
      <c r="G56" s="94">
        <v>2350</v>
      </c>
      <c r="H56" s="94">
        <v>1800</v>
      </c>
      <c r="I56" s="95">
        <v>42823</v>
      </c>
      <c r="J56" s="95">
        <v>42902</v>
      </c>
      <c r="K56" s="55" t="s">
        <v>15</v>
      </c>
    </row>
    <row r="57" spans="1:11" x14ac:dyDescent="0.25">
      <c r="A57" s="93" t="s">
        <v>231</v>
      </c>
      <c r="B57" s="93" t="s">
        <v>232</v>
      </c>
      <c r="C57" s="93" t="s">
        <v>13</v>
      </c>
      <c r="D57" s="93" t="s">
        <v>30</v>
      </c>
      <c r="E57" s="93" t="s">
        <v>11</v>
      </c>
      <c r="F57" s="93">
        <v>1</v>
      </c>
      <c r="G57" s="94">
        <v>1528.72</v>
      </c>
      <c r="H57" s="94">
        <v>1469.02</v>
      </c>
      <c r="I57" s="95">
        <v>42531</v>
      </c>
      <c r="J57" s="95">
        <v>42838</v>
      </c>
      <c r="K57" s="55" t="s">
        <v>15</v>
      </c>
    </row>
    <row r="58" spans="1:11" x14ac:dyDescent="0.25">
      <c r="A58" s="93" t="s">
        <v>233</v>
      </c>
      <c r="B58" s="93" t="s">
        <v>234</v>
      </c>
      <c r="C58" s="93" t="s">
        <v>13</v>
      </c>
      <c r="D58" s="93" t="s">
        <v>30</v>
      </c>
      <c r="E58" s="93" t="s">
        <v>11</v>
      </c>
      <c r="F58" s="93">
        <v>1</v>
      </c>
      <c r="G58" s="94">
        <v>1464.36</v>
      </c>
      <c r="H58" s="94">
        <v>1464.36</v>
      </c>
      <c r="I58" s="95">
        <v>42474</v>
      </c>
      <c r="J58" s="95">
        <v>42894</v>
      </c>
      <c r="K58" s="55" t="s">
        <v>15</v>
      </c>
    </row>
    <row r="59" spans="1:11" x14ac:dyDescent="0.25">
      <c r="A59" s="93" t="s">
        <v>235</v>
      </c>
      <c r="B59" s="93" t="s">
        <v>236</v>
      </c>
      <c r="C59" s="93" t="s">
        <v>13</v>
      </c>
      <c r="D59" s="93" t="s">
        <v>30</v>
      </c>
      <c r="E59" s="93" t="s">
        <v>11</v>
      </c>
      <c r="F59" s="93">
        <v>1</v>
      </c>
      <c r="G59" s="94">
        <v>1950</v>
      </c>
      <c r="H59" s="94">
        <v>1407.21</v>
      </c>
      <c r="I59" s="95">
        <v>42683</v>
      </c>
      <c r="J59" s="95">
        <v>42891</v>
      </c>
      <c r="K59" s="55" t="s">
        <v>15</v>
      </c>
    </row>
    <row r="60" spans="1:11" x14ac:dyDescent="0.25">
      <c r="A60" s="93" t="s">
        <v>247</v>
      </c>
      <c r="B60" s="93" t="s">
        <v>248</v>
      </c>
      <c r="C60" s="93" t="s">
        <v>13</v>
      </c>
      <c r="D60" s="93" t="s">
        <v>30</v>
      </c>
      <c r="E60" s="93" t="s">
        <v>11</v>
      </c>
      <c r="F60" s="93">
        <v>1</v>
      </c>
      <c r="G60" s="94">
        <v>1150</v>
      </c>
      <c r="H60" s="94">
        <v>950</v>
      </c>
      <c r="I60" s="95">
        <v>42637</v>
      </c>
      <c r="J60" s="95">
        <v>42891</v>
      </c>
      <c r="K60" s="55" t="s">
        <v>15</v>
      </c>
    </row>
    <row r="61" spans="1:11" x14ac:dyDescent="0.25">
      <c r="A61" s="93"/>
      <c r="B61" s="93"/>
      <c r="C61" s="93"/>
      <c r="D61" s="93"/>
      <c r="E61" s="114" t="s">
        <v>328</v>
      </c>
      <c r="F61" s="115">
        <f>SUM(F53:F60)</f>
        <v>8</v>
      </c>
      <c r="G61" s="118">
        <f>SUM(G53:G60)</f>
        <v>40599.020000000004</v>
      </c>
      <c r="H61" s="118">
        <f>SUM(H53:H60)</f>
        <v>16465.710000000003</v>
      </c>
      <c r="I61" s="117"/>
      <c r="J61" s="95"/>
      <c r="K61" s="55"/>
    </row>
    <row r="62" spans="1:11" x14ac:dyDescent="0.25">
      <c r="A62" s="93"/>
      <c r="B62" s="93"/>
      <c r="C62" s="93"/>
      <c r="D62" s="93"/>
      <c r="E62" s="114"/>
      <c r="F62" s="93"/>
      <c r="G62" s="94"/>
      <c r="H62" s="94"/>
      <c r="I62" s="95"/>
      <c r="J62" s="95"/>
      <c r="K62" s="55"/>
    </row>
    <row r="63" spans="1:11" x14ac:dyDescent="0.25">
      <c r="A63" s="93" t="s">
        <v>280</v>
      </c>
      <c r="B63" s="93" t="s">
        <v>281</v>
      </c>
      <c r="C63" s="97" t="s">
        <v>13</v>
      </c>
      <c r="D63" s="93" t="s">
        <v>20</v>
      </c>
      <c r="E63" s="93" t="s">
        <v>21</v>
      </c>
      <c r="F63" s="93">
        <v>1</v>
      </c>
      <c r="G63" s="94">
        <v>379.18</v>
      </c>
      <c r="H63" s="94">
        <v>449.18</v>
      </c>
      <c r="I63" s="95">
        <v>42802</v>
      </c>
      <c r="J63" s="95">
        <v>42866</v>
      </c>
      <c r="K63" s="55" t="s">
        <v>15</v>
      </c>
    </row>
    <row r="64" spans="1:11" x14ac:dyDescent="0.25">
      <c r="A64" s="93" t="s">
        <v>290</v>
      </c>
      <c r="B64" s="93" t="s">
        <v>291</v>
      </c>
      <c r="C64" s="97" t="s">
        <v>13</v>
      </c>
      <c r="D64" s="93" t="s">
        <v>20</v>
      </c>
      <c r="E64" s="93" t="s">
        <v>21</v>
      </c>
      <c r="F64" s="93">
        <v>1</v>
      </c>
      <c r="G64" s="94">
        <v>363.4</v>
      </c>
      <c r="H64" s="94">
        <v>319.79000000000002</v>
      </c>
      <c r="I64" s="95">
        <v>42430</v>
      </c>
      <c r="J64" s="95">
        <v>42912</v>
      </c>
      <c r="K64" s="55" t="s">
        <v>15</v>
      </c>
    </row>
    <row r="65" spans="1:11" x14ac:dyDescent="0.25">
      <c r="A65" s="93" t="s">
        <v>298</v>
      </c>
      <c r="B65" s="93" t="s">
        <v>299</v>
      </c>
      <c r="C65" s="97" t="s">
        <v>13</v>
      </c>
      <c r="D65" s="93" t="s">
        <v>20</v>
      </c>
      <c r="E65" s="93" t="s">
        <v>21</v>
      </c>
      <c r="F65" s="93">
        <v>1</v>
      </c>
      <c r="G65" s="94">
        <v>364.91</v>
      </c>
      <c r="H65" s="94">
        <v>268.13</v>
      </c>
      <c r="I65" s="95">
        <v>42510</v>
      </c>
      <c r="J65" s="95">
        <v>42866</v>
      </c>
      <c r="K65" s="55" t="s">
        <v>15</v>
      </c>
    </row>
    <row r="66" spans="1:11" x14ac:dyDescent="0.25">
      <c r="A66" s="93" t="s">
        <v>302</v>
      </c>
      <c r="B66" s="93" t="s">
        <v>303</v>
      </c>
      <c r="C66" s="97" t="s">
        <v>13</v>
      </c>
      <c r="D66" s="93" t="s">
        <v>20</v>
      </c>
      <c r="E66" s="93" t="s">
        <v>21</v>
      </c>
      <c r="F66" s="93">
        <v>1</v>
      </c>
      <c r="G66" s="94">
        <v>229.4</v>
      </c>
      <c r="H66" s="94">
        <v>253.5</v>
      </c>
      <c r="I66" s="95">
        <v>42791</v>
      </c>
      <c r="J66" s="95">
        <v>42828</v>
      </c>
      <c r="K66" s="55" t="s">
        <v>15</v>
      </c>
    </row>
    <row r="67" spans="1:11" x14ac:dyDescent="0.25">
      <c r="A67" s="93" t="s">
        <v>312</v>
      </c>
      <c r="B67" s="93" t="s">
        <v>313</v>
      </c>
      <c r="C67" s="97" t="s">
        <v>13</v>
      </c>
      <c r="D67" s="93" t="s">
        <v>20</v>
      </c>
      <c r="E67" s="93" t="s">
        <v>21</v>
      </c>
      <c r="F67" s="93">
        <v>1</v>
      </c>
      <c r="G67" s="94">
        <v>237.61</v>
      </c>
      <c r="H67" s="94">
        <v>169.47</v>
      </c>
      <c r="I67" s="95">
        <v>42738</v>
      </c>
      <c r="J67" s="95">
        <v>42860</v>
      </c>
      <c r="K67" s="55" t="s">
        <v>15</v>
      </c>
    </row>
    <row r="68" spans="1:11" x14ac:dyDescent="0.25">
      <c r="A68" s="93" t="s">
        <v>320</v>
      </c>
      <c r="B68" s="93" t="s">
        <v>321</v>
      </c>
      <c r="C68" s="97" t="s">
        <v>13</v>
      </c>
      <c r="D68" s="93" t="s">
        <v>20</v>
      </c>
      <c r="E68" s="93" t="s">
        <v>21</v>
      </c>
      <c r="F68" s="93">
        <v>1</v>
      </c>
      <c r="G68" s="94">
        <v>118</v>
      </c>
      <c r="H68" s="94">
        <v>118.32</v>
      </c>
      <c r="I68" s="95">
        <v>41505</v>
      </c>
      <c r="J68" s="95">
        <v>42866</v>
      </c>
      <c r="K68" s="55" t="s">
        <v>15</v>
      </c>
    </row>
    <row r="69" spans="1:11" x14ac:dyDescent="0.25">
      <c r="A69" s="93" t="s">
        <v>237</v>
      </c>
      <c r="B69" s="93" t="s">
        <v>238</v>
      </c>
      <c r="C69" s="93" t="s">
        <v>13</v>
      </c>
      <c r="D69" s="93" t="s">
        <v>20</v>
      </c>
      <c r="E69" s="93" t="s">
        <v>11</v>
      </c>
      <c r="F69" s="93">
        <v>1</v>
      </c>
      <c r="G69" s="94">
        <v>1440.65</v>
      </c>
      <c r="H69" s="94">
        <v>1271.6500000000001</v>
      </c>
      <c r="I69" s="95">
        <v>42565</v>
      </c>
      <c r="J69" s="95">
        <v>42891</v>
      </c>
      <c r="K69" s="55" t="s">
        <v>15</v>
      </c>
    </row>
    <row r="70" spans="1:11" s="1" customFormat="1" x14ac:dyDescent="0.25">
      <c r="A70" s="75"/>
      <c r="B70" s="75"/>
      <c r="C70" s="76"/>
      <c r="D70" s="78"/>
      <c r="E70" s="77" t="s">
        <v>102</v>
      </c>
      <c r="F70" s="79">
        <f>SUM(F63:F69)</f>
        <v>7</v>
      </c>
      <c r="G70" s="80">
        <f>SUM(G63:G69)</f>
        <v>3133.15</v>
      </c>
      <c r="H70" s="80">
        <f>SUM(H63:H69)</f>
        <v>2850.04</v>
      </c>
      <c r="I70" s="81"/>
      <c r="J70" s="81"/>
      <c r="K70" s="55"/>
    </row>
    <row r="71" spans="1:11" x14ac:dyDescent="0.25">
      <c r="A71" s="56"/>
      <c r="B71" s="57"/>
      <c r="C71" s="58"/>
      <c r="D71" s="151" t="s">
        <v>84</v>
      </c>
      <c r="E71" s="152"/>
      <c r="F71" s="132">
        <f>SUM(F70,F61,F51)</f>
        <v>16</v>
      </c>
      <c r="G71" s="127">
        <f>SUM(G70,G61,G51)</f>
        <v>1043732.17</v>
      </c>
      <c r="H71" s="127">
        <f>SUM(H70,H61,H51)</f>
        <v>25815.750000000004</v>
      </c>
      <c r="I71" s="128"/>
      <c r="J71" s="59"/>
      <c r="K71" s="60"/>
    </row>
    <row r="72" spans="1:11" x14ac:dyDescent="0.25">
      <c r="A72" s="120"/>
      <c r="B72" s="120"/>
      <c r="C72" s="149" t="s">
        <v>13</v>
      </c>
      <c r="D72" s="150"/>
      <c r="E72" s="120"/>
      <c r="F72" s="123"/>
      <c r="G72" s="120"/>
      <c r="H72" s="120"/>
      <c r="I72" s="124"/>
      <c r="J72" s="124"/>
      <c r="K72" s="125"/>
    </row>
    <row r="73" spans="1:11" s="1" customFormat="1" x14ac:dyDescent="0.25">
      <c r="A73"/>
      <c r="B73"/>
      <c r="C73" s="74"/>
      <c r="D73" s="73"/>
      <c r="E73" s="77"/>
      <c r="F73" s="61"/>
      <c r="G73" s="53"/>
      <c r="H73" s="53"/>
      <c r="I73" s="54"/>
      <c r="J73" s="54"/>
      <c r="K73" s="51"/>
    </row>
    <row r="74" spans="1:11" ht="15.75" x14ac:dyDescent="0.25">
      <c r="A74" s="98" t="s">
        <v>261</v>
      </c>
      <c r="B74" s="98" t="s">
        <v>262</v>
      </c>
      <c r="C74" s="98" t="s">
        <v>10</v>
      </c>
      <c r="D74" s="98" t="s">
        <v>17</v>
      </c>
      <c r="E74" s="133" t="s">
        <v>16</v>
      </c>
      <c r="F74" s="98">
        <v>1</v>
      </c>
      <c r="G74" s="99">
        <v>2995.5</v>
      </c>
      <c r="H74" s="99">
        <v>639.66</v>
      </c>
      <c r="I74" s="100">
        <v>42575</v>
      </c>
      <c r="J74" s="100">
        <v>42891</v>
      </c>
      <c r="K74" t="s">
        <v>12</v>
      </c>
    </row>
    <row r="75" spans="1:11" ht="15.75" x14ac:dyDescent="0.25">
      <c r="A75" s="98" t="s">
        <v>276</v>
      </c>
      <c r="B75" s="98" t="s">
        <v>277</v>
      </c>
      <c r="C75" s="98" t="s">
        <v>10</v>
      </c>
      <c r="D75" s="98" t="s">
        <v>17</v>
      </c>
      <c r="E75" s="133" t="s">
        <v>16</v>
      </c>
      <c r="F75" s="98">
        <v>1</v>
      </c>
      <c r="G75" s="99">
        <v>552.52</v>
      </c>
      <c r="H75" s="99">
        <v>477.02</v>
      </c>
      <c r="I75" s="100">
        <v>42735</v>
      </c>
      <c r="J75" s="100">
        <v>42891</v>
      </c>
      <c r="K75" t="s">
        <v>12</v>
      </c>
    </row>
    <row r="76" spans="1:11" ht="15.75" x14ac:dyDescent="0.25">
      <c r="A76" s="98" t="s">
        <v>278</v>
      </c>
      <c r="B76" s="98" t="s">
        <v>279</v>
      </c>
      <c r="C76" s="98" t="s">
        <v>10</v>
      </c>
      <c r="D76" s="98" t="s">
        <v>17</v>
      </c>
      <c r="E76" s="133" t="s">
        <v>16</v>
      </c>
      <c r="F76" s="98">
        <v>1</v>
      </c>
      <c r="G76" s="99">
        <v>811.2</v>
      </c>
      <c r="H76" s="99">
        <v>449.6</v>
      </c>
      <c r="I76" s="100">
        <v>42736</v>
      </c>
      <c r="J76" s="100">
        <v>42849</v>
      </c>
      <c r="K76" t="s">
        <v>12</v>
      </c>
    </row>
    <row r="77" spans="1:11" ht="15.75" x14ac:dyDescent="0.25">
      <c r="A77" s="98" t="s">
        <v>286</v>
      </c>
      <c r="B77" s="98" t="s">
        <v>287</v>
      </c>
      <c r="C77" s="98" t="s">
        <v>10</v>
      </c>
      <c r="D77" s="98" t="s">
        <v>17</v>
      </c>
      <c r="E77" s="133" t="s">
        <v>16</v>
      </c>
      <c r="F77" s="98">
        <v>1</v>
      </c>
      <c r="G77" s="99">
        <v>970.75</v>
      </c>
      <c r="H77" s="99">
        <v>371.87</v>
      </c>
      <c r="I77" s="100">
        <v>42755</v>
      </c>
      <c r="J77" s="100">
        <v>42894</v>
      </c>
      <c r="K77" t="s">
        <v>12</v>
      </c>
    </row>
    <row r="78" spans="1:11" ht="15.75" x14ac:dyDescent="0.25">
      <c r="A78" s="98" t="s">
        <v>294</v>
      </c>
      <c r="B78" s="98" t="s">
        <v>295</v>
      </c>
      <c r="C78" s="98" t="s">
        <v>10</v>
      </c>
      <c r="D78" s="98" t="s">
        <v>17</v>
      </c>
      <c r="E78" s="133" t="s">
        <v>16</v>
      </c>
      <c r="F78" s="98">
        <v>1</v>
      </c>
      <c r="G78" s="99">
        <v>393.47</v>
      </c>
      <c r="H78" s="99">
        <v>290.61</v>
      </c>
      <c r="I78" s="100">
        <v>42755</v>
      </c>
      <c r="J78" s="100">
        <v>42870</v>
      </c>
      <c r="K78" t="s">
        <v>12</v>
      </c>
    </row>
    <row r="79" spans="1:11" ht="31.5" x14ac:dyDescent="0.25">
      <c r="A79" s="98" t="s">
        <v>304</v>
      </c>
      <c r="B79" s="98" t="s">
        <v>305</v>
      </c>
      <c r="C79" s="98" t="s">
        <v>10</v>
      </c>
      <c r="D79" s="98" t="s">
        <v>17</v>
      </c>
      <c r="E79" s="133" t="s">
        <v>95</v>
      </c>
      <c r="F79" s="98">
        <v>1</v>
      </c>
      <c r="G79" s="99">
        <v>2300</v>
      </c>
      <c r="H79" s="99">
        <v>250</v>
      </c>
      <c r="I79" s="100">
        <v>41786</v>
      </c>
      <c r="J79" s="100">
        <v>42902</v>
      </c>
      <c r="K79" t="s">
        <v>12</v>
      </c>
    </row>
    <row r="80" spans="1:11" ht="15.75" x14ac:dyDescent="0.25">
      <c r="A80" s="98" t="s">
        <v>188</v>
      </c>
      <c r="B80" s="98" t="s">
        <v>189</v>
      </c>
      <c r="C80" s="98" t="s">
        <v>10</v>
      </c>
      <c r="D80" s="98" t="s">
        <v>17</v>
      </c>
      <c r="E80" s="133" t="s">
        <v>27</v>
      </c>
      <c r="F80" s="98">
        <v>1</v>
      </c>
      <c r="G80" s="99">
        <v>15103</v>
      </c>
      <c r="H80" s="99">
        <v>3500</v>
      </c>
      <c r="I80" s="100">
        <v>42306</v>
      </c>
      <c r="J80" s="100">
        <v>42899</v>
      </c>
      <c r="K80" t="s">
        <v>12</v>
      </c>
    </row>
    <row r="81" spans="1:11" ht="15.75" x14ac:dyDescent="0.25">
      <c r="A81" s="98" t="s">
        <v>251</v>
      </c>
      <c r="B81" s="98" t="s">
        <v>252</v>
      </c>
      <c r="C81" s="98" t="s">
        <v>10</v>
      </c>
      <c r="D81" s="98" t="s">
        <v>17</v>
      </c>
      <c r="E81" s="133" t="s">
        <v>27</v>
      </c>
      <c r="F81" s="98">
        <v>1</v>
      </c>
      <c r="G81" s="99">
        <v>1368.6</v>
      </c>
      <c r="H81" s="99">
        <v>821.8</v>
      </c>
      <c r="I81" s="100">
        <v>42309</v>
      </c>
      <c r="J81" s="100">
        <v>42870</v>
      </c>
      <c r="K81" t="s">
        <v>12</v>
      </c>
    </row>
    <row r="82" spans="1:11" ht="15.75" x14ac:dyDescent="0.25">
      <c r="A82" s="98" t="s">
        <v>282</v>
      </c>
      <c r="B82" s="98" t="s">
        <v>283</v>
      </c>
      <c r="C82" s="98" t="s">
        <v>10</v>
      </c>
      <c r="D82" s="98" t="s">
        <v>17</v>
      </c>
      <c r="E82" s="133" t="s">
        <v>27</v>
      </c>
      <c r="F82" s="98">
        <v>1</v>
      </c>
      <c r="G82" s="99">
        <v>394</v>
      </c>
      <c r="H82" s="99">
        <v>393.84</v>
      </c>
      <c r="I82" s="100">
        <v>41394</v>
      </c>
      <c r="J82" s="100">
        <v>42843</v>
      </c>
      <c r="K82" t="s">
        <v>12</v>
      </c>
    </row>
    <row r="83" spans="1:11" ht="15.75" x14ac:dyDescent="0.25">
      <c r="A83" s="98" t="s">
        <v>306</v>
      </c>
      <c r="B83" s="98" t="s">
        <v>307</v>
      </c>
      <c r="C83" s="98" t="s">
        <v>10</v>
      </c>
      <c r="D83" s="98" t="s">
        <v>17</v>
      </c>
      <c r="E83" s="133" t="s">
        <v>27</v>
      </c>
      <c r="F83" s="98">
        <v>1</v>
      </c>
      <c r="G83" s="99">
        <v>289.86</v>
      </c>
      <c r="H83" s="99">
        <v>241.96</v>
      </c>
      <c r="I83" s="100">
        <v>42650</v>
      </c>
      <c r="J83" s="100">
        <v>42899</v>
      </c>
      <c r="K83" t="s">
        <v>12</v>
      </c>
    </row>
    <row r="84" spans="1:11" ht="15.75" x14ac:dyDescent="0.25">
      <c r="A84" s="98" t="s">
        <v>310</v>
      </c>
      <c r="B84" s="98" t="s">
        <v>311</v>
      </c>
      <c r="C84" s="98" t="s">
        <v>10</v>
      </c>
      <c r="D84" s="98" t="s">
        <v>17</v>
      </c>
      <c r="E84" s="133" t="s">
        <v>27</v>
      </c>
      <c r="F84" s="98">
        <v>1</v>
      </c>
      <c r="G84" s="99">
        <v>362.28</v>
      </c>
      <c r="H84" s="99">
        <v>173</v>
      </c>
      <c r="I84" s="100">
        <v>42650</v>
      </c>
      <c r="J84" s="100">
        <v>42902</v>
      </c>
      <c r="K84" t="s">
        <v>12</v>
      </c>
    </row>
    <row r="85" spans="1:11" s="75" customFormat="1" ht="15.75" x14ac:dyDescent="0.25">
      <c r="A85" s="98" t="s">
        <v>316</v>
      </c>
      <c r="B85" s="98" t="s">
        <v>317</v>
      </c>
      <c r="C85" s="98" t="s">
        <v>10</v>
      </c>
      <c r="D85" s="98" t="s">
        <v>17</v>
      </c>
      <c r="E85" s="133" t="s">
        <v>27</v>
      </c>
      <c r="F85" s="98">
        <v>1</v>
      </c>
      <c r="G85" s="99">
        <v>150</v>
      </c>
      <c r="H85" s="99">
        <v>148.47999999999999</v>
      </c>
      <c r="I85" s="100">
        <v>42705</v>
      </c>
      <c r="J85" s="100">
        <v>42838</v>
      </c>
      <c r="K85" t="s">
        <v>12</v>
      </c>
    </row>
    <row r="86" spans="1:11" ht="15.75" x14ac:dyDescent="0.25">
      <c r="A86" s="98" t="s">
        <v>318</v>
      </c>
      <c r="B86" s="98" t="s">
        <v>319</v>
      </c>
      <c r="C86" s="98" t="s">
        <v>10</v>
      </c>
      <c r="D86" s="98" t="s">
        <v>17</v>
      </c>
      <c r="E86" s="133" t="s">
        <v>27</v>
      </c>
      <c r="F86" s="98">
        <v>1</v>
      </c>
      <c r="G86" s="99">
        <v>282.94</v>
      </c>
      <c r="H86" s="99">
        <v>140.51</v>
      </c>
      <c r="I86" s="100">
        <v>42598</v>
      </c>
      <c r="J86" s="100">
        <v>42838</v>
      </c>
      <c r="K86" t="s">
        <v>12</v>
      </c>
    </row>
    <row r="87" spans="1:11" ht="15.75" x14ac:dyDescent="0.25">
      <c r="A87" s="98" t="s">
        <v>322</v>
      </c>
      <c r="B87" s="98" t="s">
        <v>323</v>
      </c>
      <c r="C87" s="98" t="s">
        <v>10</v>
      </c>
      <c r="D87" s="98" t="s">
        <v>17</v>
      </c>
      <c r="E87" s="133" t="s">
        <v>27</v>
      </c>
      <c r="F87" s="98">
        <v>1</v>
      </c>
      <c r="G87" s="99">
        <v>113</v>
      </c>
      <c r="H87" s="99">
        <v>113</v>
      </c>
      <c r="I87" s="100">
        <v>42604</v>
      </c>
      <c r="J87" s="100">
        <v>42871</v>
      </c>
      <c r="K87" t="s">
        <v>12</v>
      </c>
    </row>
    <row r="88" spans="1:11" ht="15.75" x14ac:dyDescent="0.25">
      <c r="A88" s="98" t="s">
        <v>326</v>
      </c>
      <c r="B88" s="98" t="s">
        <v>327</v>
      </c>
      <c r="C88" s="98" t="s">
        <v>10</v>
      </c>
      <c r="D88" s="98" t="s">
        <v>17</v>
      </c>
      <c r="E88" s="133" t="s">
        <v>27</v>
      </c>
      <c r="F88" s="98">
        <v>1</v>
      </c>
      <c r="G88" s="99">
        <v>53</v>
      </c>
      <c r="H88" s="99">
        <v>53</v>
      </c>
      <c r="I88" s="100">
        <v>42684</v>
      </c>
      <c r="J88" s="100">
        <v>42894</v>
      </c>
      <c r="K88" t="s">
        <v>12</v>
      </c>
    </row>
    <row r="89" spans="1:11" ht="15.75" x14ac:dyDescent="0.25">
      <c r="A89" s="98" t="s">
        <v>155</v>
      </c>
      <c r="B89" s="98" t="s">
        <v>156</v>
      </c>
      <c r="C89" s="98" t="s">
        <v>10</v>
      </c>
      <c r="D89" s="98" t="s">
        <v>17</v>
      </c>
      <c r="E89" s="133" t="s">
        <v>11</v>
      </c>
      <c r="F89" s="98">
        <v>1</v>
      </c>
      <c r="G89" s="99">
        <v>20562.96</v>
      </c>
      <c r="H89" s="99">
        <v>20562.96</v>
      </c>
      <c r="I89" s="100">
        <v>42513</v>
      </c>
      <c r="J89" s="100">
        <v>42842</v>
      </c>
      <c r="K89" t="s">
        <v>12</v>
      </c>
    </row>
    <row r="90" spans="1:11" ht="15.75" x14ac:dyDescent="0.25">
      <c r="A90" s="98" t="s">
        <v>288</v>
      </c>
      <c r="B90" s="98" t="s">
        <v>289</v>
      </c>
      <c r="C90" s="98" t="s">
        <v>10</v>
      </c>
      <c r="D90" s="98" t="s">
        <v>17</v>
      </c>
      <c r="E90" s="133" t="s">
        <v>11</v>
      </c>
      <c r="F90" s="98">
        <v>1</v>
      </c>
      <c r="G90" s="99">
        <v>350</v>
      </c>
      <c r="H90" s="99">
        <v>350</v>
      </c>
      <c r="I90" s="100">
        <v>42745</v>
      </c>
      <c r="J90" s="100">
        <v>42839</v>
      </c>
      <c r="K90" t="s">
        <v>12</v>
      </c>
    </row>
    <row r="91" spans="1:11" s="75" customFormat="1" ht="31.5" x14ac:dyDescent="0.25">
      <c r="A91" s="101" t="s">
        <v>151</v>
      </c>
      <c r="B91" s="98" t="s">
        <v>152</v>
      </c>
      <c r="C91" s="98" t="s">
        <v>10</v>
      </c>
      <c r="D91" s="98" t="s">
        <v>17</v>
      </c>
      <c r="E91" s="133" t="s">
        <v>23</v>
      </c>
      <c r="F91" s="98">
        <v>1</v>
      </c>
      <c r="G91" s="99">
        <v>441000</v>
      </c>
      <c r="H91" s="99">
        <v>125000</v>
      </c>
      <c r="I91" s="100">
        <v>41449</v>
      </c>
      <c r="J91" s="100">
        <v>42885</v>
      </c>
      <c r="K91" t="s">
        <v>12</v>
      </c>
    </row>
    <row r="92" spans="1:11" ht="31.5" x14ac:dyDescent="0.25">
      <c r="A92" s="98" t="s">
        <v>177</v>
      </c>
      <c r="B92" s="98" t="s">
        <v>178</v>
      </c>
      <c r="C92" s="98" t="s">
        <v>10</v>
      </c>
      <c r="D92" s="98" t="s">
        <v>17</v>
      </c>
      <c r="E92" s="133" t="s">
        <v>23</v>
      </c>
      <c r="F92" s="98">
        <v>1</v>
      </c>
      <c r="G92" s="99">
        <v>6000</v>
      </c>
      <c r="H92" s="99">
        <v>4450</v>
      </c>
      <c r="I92" s="100">
        <v>42752</v>
      </c>
      <c r="J92" s="100">
        <v>42870</v>
      </c>
      <c r="K92" t="s">
        <v>12</v>
      </c>
    </row>
    <row r="93" spans="1:11" ht="31.5" x14ac:dyDescent="0.25">
      <c r="A93" s="98" t="s">
        <v>199</v>
      </c>
      <c r="B93" s="98" t="s">
        <v>200</v>
      </c>
      <c r="C93" s="98" t="s">
        <v>10</v>
      </c>
      <c r="D93" s="98" t="s">
        <v>17</v>
      </c>
      <c r="E93" s="133" t="s">
        <v>23</v>
      </c>
      <c r="F93" s="98">
        <v>1</v>
      </c>
      <c r="G93" s="99">
        <v>2850</v>
      </c>
      <c r="H93" s="99">
        <v>2850</v>
      </c>
      <c r="I93" s="100">
        <v>42703</v>
      </c>
      <c r="J93" s="100">
        <v>42907</v>
      </c>
      <c r="K93" t="s">
        <v>12</v>
      </c>
    </row>
    <row r="94" spans="1:11" ht="31.5" x14ac:dyDescent="0.25">
      <c r="A94" s="98" t="s">
        <v>265</v>
      </c>
      <c r="B94" s="98" t="s">
        <v>266</v>
      </c>
      <c r="C94" s="98" t="s">
        <v>10</v>
      </c>
      <c r="D94" s="98" t="s">
        <v>17</v>
      </c>
      <c r="E94" s="133" t="s">
        <v>23</v>
      </c>
      <c r="F94" s="98">
        <v>1</v>
      </c>
      <c r="G94" s="99">
        <v>955</v>
      </c>
      <c r="H94" s="99">
        <v>500</v>
      </c>
      <c r="I94" s="100">
        <v>41673</v>
      </c>
      <c r="J94" s="100">
        <v>42913</v>
      </c>
      <c r="K94" t="s">
        <v>12</v>
      </c>
    </row>
    <row r="95" spans="1:11" ht="31.5" x14ac:dyDescent="0.25">
      <c r="A95" s="98" t="s">
        <v>274</v>
      </c>
      <c r="B95" s="98" t="s">
        <v>275</v>
      </c>
      <c r="C95" s="98" t="s">
        <v>10</v>
      </c>
      <c r="D95" s="98" t="s">
        <v>17</v>
      </c>
      <c r="E95" s="133" t="s">
        <v>23</v>
      </c>
      <c r="F95" s="98">
        <v>1</v>
      </c>
      <c r="G95" s="99">
        <v>500.99</v>
      </c>
      <c r="H95" s="99">
        <v>500</v>
      </c>
      <c r="I95" s="100">
        <v>42607</v>
      </c>
      <c r="J95" s="100">
        <v>42843</v>
      </c>
      <c r="K95" t="s">
        <v>12</v>
      </c>
    </row>
    <row r="96" spans="1:11" ht="15.75" x14ac:dyDescent="0.25">
      <c r="A96" s="98" t="s">
        <v>300</v>
      </c>
      <c r="B96" s="98" t="s">
        <v>301</v>
      </c>
      <c r="C96" s="98" t="s">
        <v>10</v>
      </c>
      <c r="D96" s="98" t="s">
        <v>17</v>
      </c>
      <c r="E96" s="133" t="s">
        <v>32</v>
      </c>
      <c r="F96" s="98">
        <v>1</v>
      </c>
      <c r="G96" s="99">
        <v>263</v>
      </c>
      <c r="H96" s="99">
        <v>263.18</v>
      </c>
      <c r="I96" s="100">
        <v>41607</v>
      </c>
      <c r="J96" s="100">
        <v>42843</v>
      </c>
      <c r="K96" t="s">
        <v>12</v>
      </c>
    </row>
    <row r="97" spans="1:11" ht="31.5" x14ac:dyDescent="0.25">
      <c r="A97" s="98" t="s">
        <v>227</v>
      </c>
      <c r="B97" s="98" t="s">
        <v>228</v>
      </c>
      <c r="C97" s="98" t="s">
        <v>10</v>
      </c>
      <c r="D97" s="98" t="s">
        <v>17</v>
      </c>
      <c r="E97" s="133" t="s">
        <v>28</v>
      </c>
      <c r="F97" s="98">
        <v>1</v>
      </c>
      <c r="G97" s="99">
        <v>1640</v>
      </c>
      <c r="H97" s="99">
        <v>1640</v>
      </c>
      <c r="I97" s="100">
        <v>42473</v>
      </c>
      <c r="J97" s="100">
        <v>42843</v>
      </c>
      <c r="K97" t="s">
        <v>12</v>
      </c>
    </row>
    <row r="98" spans="1:11" ht="31.5" x14ac:dyDescent="0.25">
      <c r="A98" s="98" t="s">
        <v>292</v>
      </c>
      <c r="B98" s="98" t="s">
        <v>293</v>
      </c>
      <c r="C98" s="98" t="s">
        <v>10</v>
      </c>
      <c r="D98" s="98" t="s">
        <v>17</v>
      </c>
      <c r="E98" s="133" t="s">
        <v>28</v>
      </c>
      <c r="F98" s="98">
        <v>1</v>
      </c>
      <c r="G98" s="99">
        <v>15000</v>
      </c>
      <c r="H98" s="99">
        <v>300</v>
      </c>
      <c r="I98" s="100">
        <v>41491</v>
      </c>
      <c r="J98" s="100">
        <v>42892</v>
      </c>
      <c r="K98" t="s">
        <v>12</v>
      </c>
    </row>
    <row r="99" spans="1:11" ht="31.5" x14ac:dyDescent="0.25">
      <c r="A99" s="98" t="s">
        <v>157</v>
      </c>
      <c r="B99" s="98" t="s">
        <v>158</v>
      </c>
      <c r="C99" s="98" t="s">
        <v>10</v>
      </c>
      <c r="D99" s="98" t="s">
        <v>17</v>
      </c>
      <c r="E99" s="133" t="s">
        <v>100</v>
      </c>
      <c r="F99" s="98">
        <v>1</v>
      </c>
      <c r="G99" s="99">
        <v>95000</v>
      </c>
      <c r="H99" s="99">
        <v>15000</v>
      </c>
      <c r="I99" s="100">
        <v>42116</v>
      </c>
      <c r="J99" s="100">
        <v>42843</v>
      </c>
      <c r="K99" t="s">
        <v>12</v>
      </c>
    </row>
    <row r="100" spans="1:11" x14ac:dyDescent="0.25">
      <c r="A100" s="85"/>
      <c r="B100" s="82"/>
      <c r="C100" s="86"/>
      <c r="D100" s="82"/>
      <c r="E100" s="77" t="s">
        <v>102</v>
      </c>
      <c r="F100" s="79">
        <f>SUM(F74:F99)</f>
        <v>26</v>
      </c>
      <c r="G100" s="80">
        <f>SUM(G74:G99)</f>
        <v>610262.07000000007</v>
      </c>
      <c r="H100" s="80">
        <f>SUM(H74:H99)</f>
        <v>179480.49</v>
      </c>
      <c r="I100" s="81"/>
      <c r="J100" s="81"/>
      <c r="K100" s="82"/>
    </row>
    <row r="101" spans="1:11" x14ac:dyDescent="0.25">
      <c r="A101" s="103"/>
      <c r="B101" s="104"/>
      <c r="C101" s="105"/>
      <c r="D101" s="104"/>
      <c r="E101" s="77"/>
      <c r="F101" s="106"/>
      <c r="G101" s="83"/>
      <c r="H101" s="83"/>
      <c r="I101" s="84"/>
      <c r="J101" s="84"/>
      <c r="K101" s="104"/>
    </row>
    <row r="102" spans="1:11" ht="15.75" x14ac:dyDescent="0.25">
      <c r="A102" s="98" t="s">
        <v>314</v>
      </c>
      <c r="B102" s="98" t="s">
        <v>315</v>
      </c>
      <c r="C102" s="98" t="s">
        <v>10</v>
      </c>
      <c r="D102" s="98" t="s">
        <v>103</v>
      </c>
      <c r="E102" s="133" t="s">
        <v>97</v>
      </c>
      <c r="F102" s="98">
        <v>1</v>
      </c>
      <c r="G102" s="99">
        <v>193.34</v>
      </c>
      <c r="H102" s="99">
        <v>152.84</v>
      </c>
      <c r="I102" s="100">
        <v>42516</v>
      </c>
      <c r="J102" s="100">
        <v>42902</v>
      </c>
      <c r="K102" t="s">
        <v>15</v>
      </c>
    </row>
    <row r="103" spans="1:11" ht="31.5" x14ac:dyDescent="0.25">
      <c r="A103" s="98" t="s">
        <v>267</v>
      </c>
      <c r="B103" s="98" t="s">
        <v>268</v>
      </c>
      <c r="C103" s="98" t="s">
        <v>10</v>
      </c>
      <c r="D103" s="98" t="s">
        <v>103</v>
      </c>
      <c r="E103" s="133" t="s">
        <v>104</v>
      </c>
      <c r="F103" s="98">
        <v>1</v>
      </c>
      <c r="G103" s="99">
        <v>597.54999999999995</v>
      </c>
      <c r="H103" s="99">
        <v>500</v>
      </c>
      <c r="I103" s="100">
        <v>42611</v>
      </c>
      <c r="J103" s="100">
        <v>42891</v>
      </c>
      <c r="K103" t="s">
        <v>12</v>
      </c>
    </row>
    <row r="104" spans="1:11" ht="15.75" x14ac:dyDescent="0.25">
      <c r="A104" s="98" t="s">
        <v>243</v>
      </c>
      <c r="B104" s="98" t="s">
        <v>244</v>
      </c>
      <c r="C104" s="98" t="s">
        <v>10</v>
      </c>
      <c r="D104" s="98" t="s">
        <v>103</v>
      </c>
      <c r="E104" s="133" t="s">
        <v>96</v>
      </c>
      <c r="F104" s="98">
        <v>1</v>
      </c>
      <c r="G104" s="99">
        <v>1055.0899999999999</v>
      </c>
      <c r="H104" s="99">
        <v>1055.0899999999999</v>
      </c>
      <c r="I104" s="100">
        <v>42715</v>
      </c>
      <c r="J104" s="100">
        <v>42891</v>
      </c>
      <c r="K104" t="s">
        <v>12</v>
      </c>
    </row>
    <row r="105" spans="1:11" ht="15.75" x14ac:dyDescent="0.25">
      <c r="A105" s="98" t="s">
        <v>259</v>
      </c>
      <c r="B105" s="98" t="s">
        <v>260</v>
      </c>
      <c r="C105" s="98" t="s">
        <v>10</v>
      </c>
      <c r="D105" s="98" t="s">
        <v>103</v>
      </c>
      <c r="E105" s="133" t="s">
        <v>27</v>
      </c>
      <c r="F105" s="98">
        <v>1</v>
      </c>
      <c r="G105" s="99">
        <v>665.76</v>
      </c>
      <c r="H105" s="99">
        <v>645.37</v>
      </c>
      <c r="I105" s="100">
        <v>42479</v>
      </c>
      <c r="J105" s="100">
        <v>42849</v>
      </c>
      <c r="K105" t="s">
        <v>12</v>
      </c>
    </row>
    <row r="106" spans="1:11" ht="15.75" x14ac:dyDescent="0.25">
      <c r="A106" s="98" t="s">
        <v>159</v>
      </c>
      <c r="B106" s="98" t="s">
        <v>160</v>
      </c>
      <c r="C106" s="98" t="s">
        <v>10</v>
      </c>
      <c r="D106" s="98" t="s">
        <v>103</v>
      </c>
      <c r="E106" s="133" t="s">
        <v>25</v>
      </c>
      <c r="F106" s="98">
        <v>1</v>
      </c>
      <c r="G106" s="99">
        <v>25000</v>
      </c>
      <c r="H106" s="99">
        <v>11748.38</v>
      </c>
      <c r="I106" s="100">
        <v>42497</v>
      </c>
      <c r="J106" s="100">
        <v>42902</v>
      </c>
      <c r="K106" t="s">
        <v>12</v>
      </c>
    </row>
    <row r="107" spans="1:11" ht="15.75" x14ac:dyDescent="0.25">
      <c r="A107" s="98" t="s">
        <v>197</v>
      </c>
      <c r="B107" s="98" t="s">
        <v>198</v>
      </c>
      <c r="C107" s="98" t="s">
        <v>10</v>
      </c>
      <c r="D107" s="98" t="s">
        <v>103</v>
      </c>
      <c r="E107" s="133" t="s">
        <v>25</v>
      </c>
      <c r="F107" s="98">
        <v>1</v>
      </c>
      <c r="G107" s="99">
        <v>15000</v>
      </c>
      <c r="H107" s="99">
        <v>3000</v>
      </c>
      <c r="I107" s="100">
        <v>41691</v>
      </c>
      <c r="J107" s="100">
        <v>42891</v>
      </c>
      <c r="K107" t="s">
        <v>12</v>
      </c>
    </row>
    <row r="108" spans="1:11" ht="15.75" x14ac:dyDescent="0.25">
      <c r="A108" s="98" t="s">
        <v>257</v>
      </c>
      <c r="B108" s="98" t="s">
        <v>258</v>
      </c>
      <c r="C108" s="98" t="s">
        <v>10</v>
      </c>
      <c r="D108" s="98" t="s">
        <v>103</v>
      </c>
      <c r="E108" s="133" t="s">
        <v>25</v>
      </c>
      <c r="F108" s="98">
        <v>1</v>
      </c>
      <c r="G108" s="99">
        <v>670</v>
      </c>
      <c r="H108" s="99">
        <v>670</v>
      </c>
      <c r="I108" s="100">
        <v>42650</v>
      </c>
      <c r="J108" s="100">
        <v>42891</v>
      </c>
      <c r="K108" t="s">
        <v>12</v>
      </c>
    </row>
    <row r="109" spans="1:11" ht="31.5" x14ac:dyDescent="0.25">
      <c r="A109" s="98" t="s">
        <v>212</v>
      </c>
      <c r="B109" s="98" t="s">
        <v>213</v>
      </c>
      <c r="C109" s="98" t="s">
        <v>10</v>
      </c>
      <c r="D109" s="98" t="s">
        <v>103</v>
      </c>
      <c r="E109" s="133" t="s">
        <v>214</v>
      </c>
      <c r="F109" s="98">
        <v>1</v>
      </c>
      <c r="G109" s="99">
        <v>626.35</v>
      </c>
      <c r="H109" s="99">
        <v>2154.96</v>
      </c>
      <c r="I109" s="100">
        <v>42404</v>
      </c>
      <c r="J109" s="100">
        <v>42860</v>
      </c>
      <c r="K109" t="s">
        <v>12</v>
      </c>
    </row>
    <row r="110" spans="1:11" ht="31.5" x14ac:dyDescent="0.25">
      <c r="A110" s="98" t="s">
        <v>161</v>
      </c>
      <c r="B110" s="98" t="s">
        <v>162</v>
      </c>
      <c r="C110" s="98" t="s">
        <v>10</v>
      </c>
      <c r="D110" s="98" t="s">
        <v>103</v>
      </c>
      <c r="E110" s="133" t="s">
        <v>149</v>
      </c>
      <c r="F110" s="98">
        <v>1</v>
      </c>
      <c r="G110" s="99">
        <v>34865</v>
      </c>
      <c r="H110" s="99">
        <v>10360</v>
      </c>
      <c r="I110" s="100">
        <v>42278</v>
      </c>
      <c r="J110" s="100">
        <v>42901</v>
      </c>
      <c r="K110" t="s">
        <v>12</v>
      </c>
    </row>
    <row r="111" spans="1:11" ht="31.5" x14ac:dyDescent="0.25">
      <c r="A111" s="98" t="s">
        <v>255</v>
      </c>
      <c r="B111" s="98" t="s">
        <v>256</v>
      </c>
      <c r="C111" s="98" t="s">
        <v>10</v>
      </c>
      <c r="D111" s="98" t="s">
        <v>103</v>
      </c>
      <c r="E111" s="133" t="s">
        <v>150</v>
      </c>
      <c r="F111" s="98">
        <v>1</v>
      </c>
      <c r="G111" s="99">
        <v>773</v>
      </c>
      <c r="H111" s="99">
        <v>773</v>
      </c>
      <c r="I111" s="100">
        <v>41648</v>
      </c>
      <c r="J111" s="100">
        <v>42916</v>
      </c>
      <c r="K111" t="s">
        <v>12</v>
      </c>
    </row>
    <row r="112" spans="1:11" ht="15.75" x14ac:dyDescent="0.25">
      <c r="A112" s="98" t="s">
        <v>153</v>
      </c>
      <c r="B112" s="98" t="s">
        <v>154</v>
      </c>
      <c r="C112" s="98" t="s">
        <v>10</v>
      </c>
      <c r="D112" s="98" t="s">
        <v>103</v>
      </c>
      <c r="E112" s="133" t="s">
        <v>11</v>
      </c>
      <c r="F112" s="98">
        <v>1</v>
      </c>
      <c r="G112" s="99">
        <v>60000</v>
      </c>
      <c r="H112" s="99">
        <v>26776.07</v>
      </c>
      <c r="I112" s="100">
        <v>42240</v>
      </c>
      <c r="J112" s="100">
        <v>42830</v>
      </c>
      <c r="K112" t="s">
        <v>12</v>
      </c>
    </row>
    <row r="113" spans="1:11" ht="15.75" x14ac:dyDescent="0.25">
      <c r="A113" s="98" t="s">
        <v>173</v>
      </c>
      <c r="B113" s="98" t="s">
        <v>174</v>
      </c>
      <c r="C113" s="98" t="s">
        <v>10</v>
      </c>
      <c r="D113" s="98" t="s">
        <v>103</v>
      </c>
      <c r="E113" s="133" t="s">
        <v>11</v>
      </c>
      <c r="F113" s="98">
        <v>1</v>
      </c>
      <c r="G113" s="99">
        <v>6129</v>
      </c>
      <c r="H113" s="99">
        <v>5129</v>
      </c>
      <c r="I113" s="100">
        <v>42494</v>
      </c>
      <c r="J113" s="100">
        <v>42879</v>
      </c>
      <c r="K113" t="s">
        <v>12</v>
      </c>
    </row>
    <row r="114" spans="1:11" ht="15.75" x14ac:dyDescent="0.25">
      <c r="A114" s="98" t="s">
        <v>184</v>
      </c>
      <c r="B114" s="98" t="s">
        <v>185</v>
      </c>
      <c r="C114" s="98" t="s">
        <v>10</v>
      </c>
      <c r="D114" s="98" t="s">
        <v>103</v>
      </c>
      <c r="E114" s="133" t="s">
        <v>11</v>
      </c>
      <c r="F114" s="98">
        <v>1</v>
      </c>
      <c r="G114" s="99">
        <v>3752.11</v>
      </c>
      <c r="H114" s="99">
        <v>3698.57</v>
      </c>
      <c r="I114" s="100">
        <v>42597</v>
      </c>
      <c r="J114" s="100">
        <v>42843</v>
      </c>
      <c r="K114" t="s">
        <v>12</v>
      </c>
    </row>
    <row r="115" spans="1:11" ht="15.75" x14ac:dyDescent="0.25">
      <c r="A115" s="98" t="s">
        <v>205</v>
      </c>
      <c r="B115" s="98" t="s">
        <v>206</v>
      </c>
      <c r="C115" s="98" t="s">
        <v>10</v>
      </c>
      <c r="D115" s="98" t="s">
        <v>103</v>
      </c>
      <c r="E115" s="133" t="s">
        <v>11</v>
      </c>
      <c r="F115" s="98">
        <v>1</v>
      </c>
      <c r="G115" s="99">
        <v>3801</v>
      </c>
      <c r="H115" s="99">
        <v>2610.9699999999998</v>
      </c>
      <c r="I115" s="100">
        <v>42439</v>
      </c>
      <c r="J115" s="100">
        <v>42870</v>
      </c>
      <c r="K115" t="s">
        <v>12</v>
      </c>
    </row>
    <row r="116" spans="1:11" ht="15.75" x14ac:dyDescent="0.25">
      <c r="A116" s="98" t="s">
        <v>223</v>
      </c>
      <c r="B116" s="98" t="s">
        <v>224</v>
      </c>
      <c r="C116" s="98" t="s">
        <v>10</v>
      </c>
      <c r="D116" s="98" t="s">
        <v>103</v>
      </c>
      <c r="E116" s="133" t="s">
        <v>11</v>
      </c>
      <c r="F116" s="98">
        <v>1</v>
      </c>
      <c r="G116" s="99">
        <v>2420</v>
      </c>
      <c r="H116" s="99">
        <v>1708.15</v>
      </c>
      <c r="I116" s="100">
        <v>42549</v>
      </c>
      <c r="J116" s="100">
        <v>42835</v>
      </c>
      <c r="K116" t="s">
        <v>12</v>
      </c>
    </row>
    <row r="117" spans="1:11" x14ac:dyDescent="0.25">
      <c r="A117" s="50"/>
      <c r="B117" s="51"/>
      <c r="C117" s="52"/>
      <c r="D117" s="55"/>
      <c r="E117" s="77" t="s">
        <v>102</v>
      </c>
      <c r="F117" s="79">
        <f>SUM(F102:F116)</f>
        <v>15</v>
      </c>
      <c r="G117" s="80">
        <f>SUM(G102:G116)</f>
        <v>155548.19999999998</v>
      </c>
      <c r="H117" s="80">
        <f>SUM(H102:H116)</f>
        <v>70982.399999999994</v>
      </c>
      <c r="I117" s="54"/>
      <c r="J117" s="54"/>
      <c r="K117" s="51"/>
    </row>
    <row r="118" spans="1:11" x14ac:dyDescent="0.25">
      <c r="A118" s="56"/>
      <c r="B118" s="57"/>
      <c r="C118" s="58"/>
      <c r="D118" s="151" t="s">
        <v>84</v>
      </c>
      <c r="E118" s="152"/>
      <c r="F118" s="126">
        <f>SUM(F117,F100)</f>
        <v>41</v>
      </c>
      <c r="G118" s="127">
        <f>SUM(G117,G100)</f>
        <v>765810.27</v>
      </c>
      <c r="H118" s="127">
        <f>SUM(H117,H100)</f>
        <v>250462.88999999998</v>
      </c>
      <c r="I118" s="128"/>
      <c r="J118" s="59"/>
      <c r="K118" s="60"/>
    </row>
    <row r="119" spans="1:11" x14ac:dyDescent="0.25">
      <c r="A119" s="119"/>
      <c r="B119" s="120"/>
      <c r="C119" s="149" t="s">
        <v>10</v>
      </c>
      <c r="D119" s="150"/>
      <c r="E119" s="120"/>
      <c r="F119" s="123"/>
      <c r="G119" s="120"/>
      <c r="H119" s="120"/>
      <c r="I119" s="124"/>
      <c r="J119" s="124"/>
      <c r="K119" s="125"/>
    </row>
    <row r="120" spans="1:11" x14ac:dyDescent="0.25">
      <c r="A120" s="63"/>
      <c r="B120" s="64"/>
      <c r="C120" s="64"/>
      <c r="D120" s="153" t="s">
        <v>57</v>
      </c>
      <c r="E120" s="154"/>
      <c r="F120" s="129">
        <f>SUM(F118,F71,F47,F21,F14,F10,F6)</f>
        <v>89</v>
      </c>
      <c r="G120" s="130">
        <f>SUM(G118,G71,G47,G21,G14,G10,G6)</f>
        <v>2256684.2999999998</v>
      </c>
      <c r="H120" s="130">
        <f>SUM(H118,H71,H47,H21,H14,H10,H6)</f>
        <v>363185.62</v>
      </c>
      <c r="I120" s="130"/>
      <c r="J120" s="65"/>
      <c r="K120" s="66"/>
    </row>
    <row r="121" spans="1:11" s="75" customFormat="1" x14ac:dyDescent="0.25">
      <c r="A121"/>
      <c r="B121"/>
      <c r="C121" s="44"/>
      <c r="D121"/>
      <c r="E121" s="44"/>
      <c r="F121" s="62"/>
      <c r="G121"/>
      <c r="H121"/>
      <c r="I121"/>
      <c r="J121"/>
      <c r="K121"/>
    </row>
    <row r="131" spans="1:11" s="75" customFormat="1" x14ac:dyDescent="0.25">
      <c r="A131"/>
      <c r="B131"/>
      <c r="C131" s="44"/>
      <c r="D131"/>
      <c r="E131" s="44"/>
      <c r="F131" s="62"/>
      <c r="G131"/>
      <c r="H131"/>
      <c r="I131"/>
      <c r="J131"/>
      <c r="K131"/>
    </row>
  </sheetData>
  <mergeCells count="12">
    <mergeCell ref="D71:E71"/>
    <mergeCell ref="C72:D72"/>
    <mergeCell ref="D118:E118"/>
    <mergeCell ref="C119:D119"/>
    <mergeCell ref="D120:E120"/>
    <mergeCell ref="C48:D48"/>
    <mergeCell ref="D6:E6"/>
    <mergeCell ref="D21:E21"/>
    <mergeCell ref="C22:D22"/>
    <mergeCell ref="D47:E47"/>
    <mergeCell ref="D14:E14"/>
    <mergeCell ref="D10:E10"/>
  </mergeCells>
  <printOptions horizontalCentered="1" gridLines="1"/>
  <pageMargins left="0.25" right="0.25" top="1" bottom="0.75" header="0.3" footer="0.3"/>
  <pageSetup scale="75" fitToHeight="0" orientation="landscape" r:id="rId1"/>
  <headerFooter>
    <oddHeader>&amp;C&amp;"Verdana,Bold"&amp;12FY2017, Q4
TORT CLAIM SETTLEMENTS</oddHeader>
    <oddFooter>&amp;L&amp;"-,Bold"&amp;9FY2017 Q4 Tort Claim Settlement Report&amp;C&amp;9&amp;D&amp;R&amp;9Page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87"/>
  <sheetViews>
    <sheetView view="pageLayout" zoomScaleNormal="100" workbookViewId="0">
      <selection activeCell="A85" sqref="A85"/>
    </sheetView>
  </sheetViews>
  <sheetFormatPr defaultRowHeight="15" x14ac:dyDescent="0.25"/>
  <cols>
    <col min="1" max="1" width="42.28515625" customWidth="1"/>
    <col min="2" max="2" width="10.42578125" customWidth="1"/>
    <col min="3" max="3" width="8" customWidth="1"/>
    <col min="4" max="4" width="3.28515625" customWidth="1"/>
    <col min="5" max="5" width="19.42578125" customWidth="1"/>
    <col min="6" max="6" width="2.85546875" customWidth="1"/>
    <col min="7" max="7" width="18.140625" customWidth="1"/>
    <col min="8" max="8" width="3.140625" customWidth="1"/>
  </cols>
  <sheetData>
    <row r="1" spans="1:10" ht="27" customHeight="1" x14ac:dyDescent="0.25">
      <c r="A1" s="155" t="s">
        <v>64</v>
      </c>
      <c r="B1" s="156"/>
      <c r="C1" s="156"/>
      <c r="D1" s="156"/>
      <c r="E1" s="156"/>
      <c r="F1" s="156"/>
      <c r="G1" s="156"/>
      <c r="H1" s="157"/>
    </row>
    <row r="2" spans="1:10" ht="27" customHeight="1" x14ac:dyDescent="0.25">
      <c r="A2" s="155" t="s">
        <v>65</v>
      </c>
      <c r="B2" s="156"/>
      <c r="C2" s="156"/>
      <c r="D2" s="156"/>
      <c r="E2" s="156"/>
      <c r="F2" s="156"/>
      <c r="G2" s="156"/>
      <c r="H2" s="157"/>
    </row>
    <row r="3" spans="1:10" ht="27" customHeight="1" x14ac:dyDescent="0.25">
      <c r="A3" s="160" t="s">
        <v>70</v>
      </c>
      <c r="B3" s="161"/>
      <c r="C3" s="161"/>
      <c r="D3" s="161"/>
      <c r="E3" s="161"/>
      <c r="F3" s="161"/>
      <c r="G3" s="161"/>
      <c r="H3" s="162"/>
    </row>
    <row r="4" spans="1:10" ht="27" customHeight="1" x14ac:dyDescent="0.25">
      <c r="A4" s="160" t="s">
        <v>69</v>
      </c>
      <c r="B4" s="161"/>
      <c r="C4" s="161"/>
      <c r="D4" s="161"/>
      <c r="E4" s="161"/>
      <c r="F4" s="161"/>
      <c r="G4" s="161"/>
      <c r="H4" s="162"/>
    </row>
    <row r="5" spans="1:10" x14ac:dyDescent="0.25">
      <c r="A5" s="45" t="s">
        <v>34</v>
      </c>
      <c r="B5" s="20"/>
      <c r="C5" s="26"/>
      <c r="D5" s="26"/>
      <c r="E5" s="26"/>
      <c r="F5" s="26"/>
      <c r="G5" s="26"/>
      <c r="H5" s="46"/>
    </row>
    <row r="6" spans="1:10" x14ac:dyDescent="0.25">
      <c r="A6" s="47" t="s">
        <v>35</v>
      </c>
      <c r="B6" s="20"/>
      <c r="C6" s="163" t="s">
        <v>36</v>
      </c>
      <c r="D6" s="164"/>
      <c r="E6" s="163" t="s">
        <v>37</v>
      </c>
      <c r="F6" s="164"/>
      <c r="G6" s="163" t="s">
        <v>38</v>
      </c>
      <c r="H6" s="165"/>
    </row>
    <row r="7" spans="1:10" x14ac:dyDescent="0.25">
      <c r="A7" s="48" t="s">
        <v>39</v>
      </c>
      <c r="B7" s="27"/>
      <c r="C7" s="166" t="s">
        <v>40</v>
      </c>
      <c r="D7" s="167"/>
      <c r="E7" s="166" t="s">
        <v>41</v>
      </c>
      <c r="F7" s="167"/>
      <c r="G7" s="166" t="s">
        <v>42</v>
      </c>
      <c r="H7" s="168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7" t="s">
        <v>76</v>
      </c>
      <c r="B9" s="2"/>
      <c r="C9" s="2"/>
      <c r="D9" s="2"/>
      <c r="E9" s="2"/>
      <c r="F9" s="2"/>
      <c r="G9" s="2"/>
      <c r="H9" s="2"/>
    </row>
    <row r="10" spans="1:10" x14ac:dyDescent="0.25">
      <c r="A10" s="2" t="s">
        <v>77</v>
      </c>
      <c r="B10" s="2"/>
      <c r="C10" s="9">
        <v>1</v>
      </c>
      <c r="D10" s="9"/>
      <c r="E10" s="10">
        <v>450000</v>
      </c>
      <c r="F10" s="10"/>
      <c r="G10" s="10">
        <v>200000</v>
      </c>
      <c r="H10" s="8"/>
      <c r="J10" s="36"/>
    </row>
    <row r="11" spans="1:10" x14ac:dyDescent="0.25">
      <c r="A11" s="2"/>
      <c r="B11" s="6" t="s">
        <v>44</v>
      </c>
      <c r="C11" s="11">
        <f>SUM(C10:C10)</f>
        <v>1</v>
      </c>
      <c r="D11" s="11"/>
      <c r="E11" s="12">
        <f>SUM(E10:E10)</f>
        <v>450000</v>
      </c>
      <c r="F11" s="12"/>
      <c r="G11" s="12">
        <f>SUM(G10:G10)</f>
        <v>200000</v>
      </c>
      <c r="H11" s="8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3" t="s">
        <v>43</v>
      </c>
      <c r="B13" s="4"/>
      <c r="C13" s="5"/>
      <c r="D13" s="5"/>
      <c r="E13" s="5"/>
      <c r="F13" s="5"/>
      <c r="G13" s="5"/>
      <c r="H13" s="4"/>
    </row>
    <row r="14" spans="1:10" x14ac:dyDescent="0.25">
      <c r="A14" s="4" t="s">
        <v>11</v>
      </c>
      <c r="B14" s="6" t="s">
        <v>44</v>
      </c>
      <c r="C14" s="29">
        <v>4</v>
      </c>
      <c r="D14" s="4"/>
      <c r="E14" s="30">
        <v>29486.58</v>
      </c>
      <c r="F14" s="28"/>
      <c r="G14" s="30">
        <v>14518.51</v>
      </c>
      <c r="H14" s="31"/>
    </row>
    <row r="15" spans="1:10" x14ac:dyDescent="0.25">
      <c r="A15" s="2"/>
      <c r="B15" s="2"/>
      <c r="C15" s="11">
        <f>SUM(C14)</f>
        <v>4</v>
      </c>
      <c r="D15" s="11"/>
      <c r="E15" s="12">
        <f>SUM(E14)</f>
        <v>29486.58</v>
      </c>
      <c r="F15" s="11"/>
      <c r="G15" s="12">
        <f>SUM(G14)</f>
        <v>14518.51</v>
      </c>
      <c r="H15" s="8"/>
    </row>
    <row r="16" spans="1:10" x14ac:dyDescent="0.25">
      <c r="A16" s="7" t="s">
        <v>45</v>
      </c>
      <c r="B16" s="2"/>
      <c r="C16" s="2"/>
      <c r="D16" s="2"/>
      <c r="E16" s="2"/>
      <c r="F16" s="2"/>
      <c r="G16" s="2"/>
      <c r="H16" s="2"/>
    </row>
    <row r="17" spans="1:13" x14ac:dyDescent="0.25">
      <c r="A17" s="11" t="s">
        <v>22</v>
      </c>
      <c r="B17" s="2"/>
      <c r="C17" s="2"/>
      <c r="D17" s="2"/>
      <c r="E17" s="2"/>
      <c r="F17" s="2"/>
      <c r="G17" s="2"/>
      <c r="H17" s="2"/>
    </row>
    <row r="18" spans="1:13" x14ac:dyDescent="0.25">
      <c r="A18" s="2" t="s">
        <v>24</v>
      </c>
      <c r="B18" s="2"/>
      <c r="C18" s="2">
        <v>2</v>
      </c>
      <c r="D18" s="2"/>
      <c r="E18" s="8">
        <v>53076.84</v>
      </c>
      <c r="F18" s="2"/>
      <c r="G18" s="8">
        <v>40150</v>
      </c>
      <c r="H18" s="31"/>
    </row>
    <row r="19" spans="1:13" x14ac:dyDescent="0.25">
      <c r="A19" s="2" t="s">
        <v>11</v>
      </c>
      <c r="B19" s="2"/>
      <c r="C19" s="9">
        <v>3</v>
      </c>
      <c r="D19" s="2"/>
      <c r="E19" s="10">
        <v>7172.58</v>
      </c>
      <c r="F19" s="10"/>
      <c r="G19" s="10">
        <v>7098.05</v>
      </c>
      <c r="H19" s="8"/>
    </row>
    <row r="20" spans="1:13" x14ac:dyDescent="0.25">
      <c r="A20" s="2"/>
      <c r="B20" s="13" t="s">
        <v>46</v>
      </c>
      <c r="C20" s="2">
        <f>SUM(C18:C19)</f>
        <v>5</v>
      </c>
      <c r="D20" s="2"/>
      <c r="E20" s="8">
        <f>SUM(E18:E19)</f>
        <v>60249.42</v>
      </c>
      <c r="F20" s="8"/>
      <c r="G20" s="8">
        <f>SUM(G18:G19)</f>
        <v>47248.05</v>
      </c>
      <c r="H20" s="8"/>
    </row>
    <row r="21" spans="1:13" x14ac:dyDescent="0.25">
      <c r="A21" s="11" t="s">
        <v>29</v>
      </c>
      <c r="B21" s="2"/>
      <c r="C21" s="2"/>
      <c r="D21" s="2"/>
      <c r="E21" s="2"/>
      <c r="F21" s="2"/>
      <c r="G21" s="2"/>
      <c r="H21" s="2"/>
    </row>
    <row r="22" spans="1:13" x14ac:dyDescent="0.25">
      <c r="A22" s="2" t="s">
        <v>11</v>
      </c>
      <c r="B22" s="2"/>
      <c r="C22" s="9">
        <v>1</v>
      </c>
      <c r="D22" s="2"/>
      <c r="E22" s="10">
        <v>5283.06</v>
      </c>
      <c r="F22" s="10"/>
      <c r="G22" s="10">
        <v>4283.0600000000004</v>
      </c>
      <c r="H22" s="8"/>
    </row>
    <row r="23" spans="1:13" x14ac:dyDescent="0.25">
      <c r="A23" s="2"/>
      <c r="B23" s="13" t="s">
        <v>46</v>
      </c>
      <c r="C23" s="2">
        <f>SUM(C22:C22)</f>
        <v>1</v>
      </c>
      <c r="D23" s="2"/>
      <c r="E23" s="8">
        <f>SUM(E22:E22)</f>
        <v>5283.06</v>
      </c>
      <c r="F23" s="8"/>
      <c r="G23" s="8">
        <f>SUM(G22:G22)</f>
        <v>4283.0600000000004</v>
      </c>
      <c r="H23" s="8"/>
    </row>
    <row r="24" spans="1:13" x14ac:dyDescent="0.25">
      <c r="A24" s="2"/>
      <c r="B24" s="6" t="s">
        <v>44</v>
      </c>
      <c r="C24" s="11">
        <f>SUM(C23,C20)</f>
        <v>6</v>
      </c>
      <c r="D24" s="11"/>
      <c r="E24" s="12">
        <f>SUM(E23,E20)</f>
        <v>65532.479999999996</v>
      </c>
      <c r="F24" s="12"/>
      <c r="G24" s="12">
        <f>SUM(G23,G20)</f>
        <v>51531.11</v>
      </c>
      <c r="H24" s="8"/>
    </row>
    <row r="25" spans="1:13" x14ac:dyDescent="0.25">
      <c r="A25" s="7" t="s">
        <v>47</v>
      </c>
      <c r="B25" s="2"/>
      <c r="C25" s="2"/>
      <c r="D25" s="2"/>
      <c r="E25" s="2"/>
      <c r="F25" s="2"/>
      <c r="G25" s="2"/>
      <c r="H25" s="2"/>
    </row>
    <row r="26" spans="1:13" x14ac:dyDescent="0.25">
      <c r="A26" s="2" t="s">
        <v>80</v>
      </c>
      <c r="B26" s="2"/>
      <c r="C26" s="2">
        <v>1</v>
      </c>
      <c r="D26" s="2"/>
      <c r="E26" s="8">
        <v>30000</v>
      </c>
      <c r="F26" s="8"/>
      <c r="G26" s="8">
        <v>17500</v>
      </c>
      <c r="H26" s="8"/>
    </row>
    <row r="27" spans="1:13" x14ac:dyDescent="0.25">
      <c r="A27" s="2" t="s">
        <v>74</v>
      </c>
      <c r="B27" s="2"/>
      <c r="C27" s="2">
        <v>5</v>
      </c>
      <c r="D27" s="2"/>
      <c r="E27" s="8">
        <v>4575000</v>
      </c>
      <c r="F27" s="10"/>
      <c r="G27" s="8">
        <v>529500</v>
      </c>
      <c r="H27" s="8"/>
      <c r="I27" s="36"/>
      <c r="J27" s="36"/>
      <c r="K27" s="36"/>
      <c r="M27" s="36"/>
    </row>
    <row r="28" spans="1:13" x14ac:dyDescent="0.25">
      <c r="A28" s="2" t="s">
        <v>19</v>
      </c>
      <c r="B28" s="2"/>
      <c r="C28" s="2">
        <v>3</v>
      </c>
      <c r="D28" s="2"/>
      <c r="E28" s="8">
        <v>3725.19</v>
      </c>
      <c r="F28" s="2"/>
      <c r="G28" s="8">
        <v>2249.04</v>
      </c>
      <c r="H28" s="8"/>
    </row>
    <row r="29" spans="1:13" x14ac:dyDescent="0.25">
      <c r="A29" s="2" t="s">
        <v>11</v>
      </c>
      <c r="B29" s="2"/>
      <c r="C29" s="2">
        <v>19</v>
      </c>
      <c r="D29" s="2"/>
      <c r="E29" s="8">
        <v>206744.54</v>
      </c>
      <c r="F29" s="8"/>
      <c r="G29" s="8">
        <v>84521.59</v>
      </c>
      <c r="H29" s="8"/>
    </row>
    <row r="30" spans="1:13" x14ac:dyDescent="0.25">
      <c r="A30" s="2" t="s">
        <v>75</v>
      </c>
      <c r="B30" s="2"/>
      <c r="C30" s="9">
        <v>2</v>
      </c>
      <c r="D30" s="2"/>
      <c r="E30" s="10">
        <v>85000</v>
      </c>
      <c r="F30" s="10"/>
      <c r="G30" s="10">
        <v>33000</v>
      </c>
      <c r="H30" s="8"/>
      <c r="I30" s="36"/>
      <c r="J30" s="36"/>
      <c r="K30" s="36"/>
    </row>
    <row r="31" spans="1:13" x14ac:dyDescent="0.25">
      <c r="A31" s="2"/>
      <c r="B31" s="6" t="s">
        <v>44</v>
      </c>
      <c r="C31" s="11">
        <f>SUM(C26:C30)</f>
        <v>30</v>
      </c>
      <c r="D31" s="11"/>
      <c r="E31" s="12">
        <f>SUM(E26:E30)</f>
        <v>4900469.7300000004</v>
      </c>
      <c r="F31" s="12"/>
      <c r="G31" s="12">
        <f>SUM(G26:G30)</f>
        <v>666770.63</v>
      </c>
      <c r="H31" s="8"/>
    </row>
    <row r="32" spans="1:13" x14ac:dyDescent="0.25">
      <c r="A32" s="2"/>
      <c r="B32" s="6"/>
      <c r="C32" s="11"/>
      <c r="D32" s="11"/>
      <c r="E32" s="12"/>
      <c r="F32" s="12"/>
      <c r="G32" s="12"/>
      <c r="H32" s="2"/>
    </row>
    <row r="33" spans="1:10" x14ac:dyDescent="0.25">
      <c r="A33" s="7" t="s">
        <v>48</v>
      </c>
      <c r="B33" s="2"/>
      <c r="C33" s="2"/>
      <c r="D33" s="2"/>
      <c r="E33" s="2"/>
      <c r="F33" s="2"/>
      <c r="G33" s="2"/>
      <c r="H33" s="2"/>
    </row>
    <row r="34" spans="1:10" x14ac:dyDescent="0.25">
      <c r="A34" s="11" t="s">
        <v>14</v>
      </c>
      <c r="B34" s="13"/>
      <c r="C34" s="2"/>
      <c r="D34" s="2"/>
      <c r="E34" s="2"/>
      <c r="F34" s="2"/>
      <c r="G34" s="2"/>
      <c r="H34" s="2"/>
    </row>
    <row r="35" spans="1:10" x14ac:dyDescent="0.25">
      <c r="A35" s="2" t="s">
        <v>49</v>
      </c>
      <c r="B35" s="13"/>
      <c r="C35" s="2">
        <v>1</v>
      </c>
      <c r="D35" s="2"/>
      <c r="E35" s="8">
        <v>47.06</v>
      </c>
      <c r="F35" s="2"/>
      <c r="G35" s="8">
        <v>47.06</v>
      </c>
      <c r="H35" s="8"/>
    </row>
    <row r="36" spans="1:10" x14ac:dyDescent="0.25">
      <c r="A36" s="2" t="s">
        <v>11</v>
      </c>
      <c r="B36" s="2"/>
      <c r="C36" s="2">
        <v>5</v>
      </c>
      <c r="D36" s="2"/>
      <c r="E36" s="8">
        <v>18733.29</v>
      </c>
      <c r="F36" s="8"/>
      <c r="G36" s="8">
        <v>18733.29</v>
      </c>
      <c r="H36" s="8"/>
    </row>
    <row r="37" spans="1:10" x14ac:dyDescent="0.25">
      <c r="A37" s="2" t="s">
        <v>67</v>
      </c>
      <c r="B37" s="2"/>
      <c r="C37" s="9">
        <v>1</v>
      </c>
      <c r="D37" s="9"/>
      <c r="E37" s="10">
        <v>150000</v>
      </c>
      <c r="F37" s="10"/>
      <c r="G37" s="10">
        <v>75000</v>
      </c>
      <c r="H37" s="8"/>
      <c r="J37" s="36"/>
    </row>
    <row r="38" spans="1:10" x14ac:dyDescent="0.25">
      <c r="A38" s="2"/>
      <c r="B38" s="13" t="s">
        <v>46</v>
      </c>
      <c r="C38" s="2">
        <f>SUM(C35:C37)</f>
        <v>7</v>
      </c>
      <c r="D38" s="2"/>
      <c r="E38" s="8">
        <f>SUM(E35:E37)</f>
        <v>168780.35</v>
      </c>
      <c r="F38" s="8"/>
      <c r="G38" s="8">
        <f>SUM(G35:G37)</f>
        <v>93780.35</v>
      </c>
      <c r="H38" s="8"/>
    </row>
    <row r="39" spans="1:10" x14ac:dyDescent="0.25">
      <c r="A39" s="2"/>
      <c r="B39" s="13"/>
      <c r="C39" s="2"/>
      <c r="D39" s="2"/>
      <c r="E39" s="8"/>
      <c r="F39" s="8"/>
      <c r="G39" s="8"/>
      <c r="H39" s="2"/>
    </row>
    <row r="40" spans="1:10" x14ac:dyDescent="0.25">
      <c r="A40" s="11" t="s">
        <v>50</v>
      </c>
      <c r="B40" s="2"/>
      <c r="C40" s="2"/>
      <c r="D40" s="2"/>
      <c r="E40" s="2"/>
      <c r="F40" s="2"/>
      <c r="G40" s="2"/>
      <c r="H40" s="2"/>
    </row>
    <row r="41" spans="1:10" x14ac:dyDescent="0.25">
      <c r="A41" s="14" t="s">
        <v>21</v>
      </c>
      <c r="B41" s="2"/>
      <c r="C41" s="2">
        <v>5</v>
      </c>
      <c r="D41" s="2"/>
      <c r="E41" s="8">
        <v>2533.86</v>
      </c>
      <c r="F41" s="8"/>
      <c r="G41" s="8">
        <v>1504.08</v>
      </c>
      <c r="H41" s="8"/>
    </row>
    <row r="42" spans="1:10" x14ac:dyDescent="0.25">
      <c r="A42" s="14" t="s">
        <v>31</v>
      </c>
      <c r="B42" s="2"/>
      <c r="C42" s="2">
        <v>2</v>
      </c>
      <c r="D42" s="2"/>
      <c r="E42" s="8">
        <v>2840.3</v>
      </c>
      <c r="F42" s="8"/>
      <c r="G42" s="8">
        <v>833.95</v>
      </c>
      <c r="H42" s="8"/>
    </row>
    <row r="43" spans="1:10" x14ac:dyDescent="0.25">
      <c r="A43" s="2" t="s">
        <v>11</v>
      </c>
      <c r="B43" s="2"/>
      <c r="C43" s="9">
        <v>1</v>
      </c>
      <c r="D43" s="9"/>
      <c r="E43" s="10">
        <v>1778.37</v>
      </c>
      <c r="F43" s="10"/>
      <c r="G43" s="10">
        <v>1660.12</v>
      </c>
      <c r="H43" s="8"/>
    </row>
    <row r="44" spans="1:10" x14ac:dyDescent="0.25">
      <c r="A44" s="2"/>
      <c r="B44" s="13" t="s">
        <v>46</v>
      </c>
      <c r="C44" s="2">
        <f>SUM(C41:C43)</f>
        <v>8</v>
      </c>
      <c r="D44" s="2"/>
      <c r="E44" s="8">
        <f>SUM(E41:E43)</f>
        <v>7152.53</v>
      </c>
      <c r="F44" s="2"/>
      <c r="G44" s="8">
        <f>SUM(G41:G43)</f>
        <v>3998.1499999999996</v>
      </c>
      <c r="H44" s="8"/>
    </row>
    <row r="45" spans="1:10" x14ac:dyDescent="0.25">
      <c r="A45" s="2"/>
      <c r="B45" s="6" t="s">
        <v>44</v>
      </c>
      <c r="C45" s="11">
        <f>SUM(C44,C38)</f>
        <v>15</v>
      </c>
      <c r="D45" s="11"/>
      <c r="E45" s="12">
        <f>SUM(E44,E38)</f>
        <v>175932.88</v>
      </c>
      <c r="F45" s="12"/>
      <c r="G45" s="12">
        <f>SUM(G44,G38)</f>
        <v>97778.5</v>
      </c>
      <c r="H45" s="8"/>
    </row>
    <row r="46" spans="1:10" x14ac:dyDescent="0.25">
      <c r="A46" s="2"/>
      <c r="B46" s="2"/>
      <c r="C46" s="2"/>
      <c r="D46" s="2"/>
      <c r="E46" s="2"/>
      <c r="F46" s="2"/>
      <c r="G46" s="2"/>
      <c r="H46" s="2"/>
    </row>
    <row r="47" spans="1:10" x14ac:dyDescent="0.25">
      <c r="A47" s="7" t="s">
        <v>51</v>
      </c>
      <c r="B47" s="2"/>
      <c r="C47" s="2"/>
      <c r="D47" s="2"/>
      <c r="E47" s="2"/>
      <c r="F47" s="2"/>
      <c r="G47" s="2"/>
      <c r="H47" s="2"/>
    </row>
    <row r="48" spans="1:10" x14ac:dyDescent="0.25">
      <c r="A48" s="15" t="s">
        <v>17</v>
      </c>
      <c r="B48" s="16"/>
      <c r="C48" s="2"/>
      <c r="D48" s="2"/>
      <c r="E48" s="2"/>
      <c r="F48" s="2"/>
      <c r="G48" s="2"/>
      <c r="H48" s="2"/>
    </row>
    <row r="49" spans="1:11" x14ac:dyDescent="0.25">
      <c r="A49" s="14" t="s">
        <v>16</v>
      </c>
      <c r="B49" s="2"/>
      <c r="C49" s="2">
        <v>3</v>
      </c>
      <c r="D49" s="2"/>
      <c r="E49" s="8">
        <v>2043.42</v>
      </c>
      <c r="F49" s="8"/>
      <c r="G49" s="8">
        <v>1675</v>
      </c>
      <c r="H49" s="8"/>
    </row>
    <row r="50" spans="1:11" x14ac:dyDescent="0.25">
      <c r="A50" s="2" t="s">
        <v>66</v>
      </c>
      <c r="B50" s="16"/>
      <c r="C50" s="2">
        <v>1</v>
      </c>
      <c r="D50" s="2"/>
      <c r="E50" s="8">
        <v>13577.21</v>
      </c>
      <c r="F50" s="8"/>
      <c r="G50" s="8">
        <v>13577.21</v>
      </c>
      <c r="H50" s="8"/>
      <c r="I50" s="36"/>
      <c r="J50" s="36"/>
      <c r="K50" s="36"/>
    </row>
    <row r="51" spans="1:11" x14ac:dyDescent="0.25">
      <c r="A51" s="17" t="s">
        <v>27</v>
      </c>
      <c r="B51" s="2"/>
      <c r="C51" s="2">
        <v>3</v>
      </c>
      <c r="D51" s="2"/>
      <c r="E51" s="8">
        <v>2023.73</v>
      </c>
      <c r="F51" s="8"/>
      <c r="G51" s="8">
        <v>1951.74</v>
      </c>
      <c r="H51" s="8"/>
    </row>
    <row r="52" spans="1:11" x14ac:dyDescent="0.25">
      <c r="A52" s="17" t="s">
        <v>11</v>
      </c>
      <c r="B52" s="2"/>
      <c r="C52" s="2">
        <v>4</v>
      </c>
      <c r="D52" s="2"/>
      <c r="E52" s="8">
        <v>7769.87</v>
      </c>
      <c r="F52" s="8"/>
      <c r="G52" s="8">
        <v>3945.36</v>
      </c>
      <c r="H52" s="8"/>
    </row>
    <row r="53" spans="1:11" x14ac:dyDescent="0.25">
      <c r="A53" s="2" t="s">
        <v>67</v>
      </c>
      <c r="B53" s="2"/>
      <c r="C53" s="2">
        <v>1</v>
      </c>
      <c r="D53" s="2"/>
      <c r="E53" s="8">
        <v>41000</v>
      </c>
      <c r="F53" s="8"/>
      <c r="G53" s="8">
        <v>35000</v>
      </c>
      <c r="H53" s="8"/>
      <c r="J53" s="36"/>
    </row>
    <row r="54" spans="1:11" x14ac:dyDescent="0.25">
      <c r="A54" s="17" t="s">
        <v>33</v>
      </c>
      <c r="B54" s="2"/>
      <c r="C54" s="2">
        <v>1</v>
      </c>
      <c r="D54" s="2"/>
      <c r="E54" s="8">
        <v>422.5</v>
      </c>
      <c r="F54" s="8"/>
      <c r="G54" s="8">
        <v>422.5</v>
      </c>
      <c r="H54" s="8"/>
    </row>
    <row r="55" spans="1:11" x14ac:dyDescent="0.25">
      <c r="A55" s="17" t="s">
        <v>23</v>
      </c>
      <c r="B55" s="2"/>
      <c r="C55" s="2">
        <v>5</v>
      </c>
      <c r="D55" s="2"/>
      <c r="E55" s="8">
        <v>6786.9</v>
      </c>
      <c r="F55" s="8"/>
      <c r="G55" s="8">
        <v>3672.23</v>
      </c>
      <c r="H55" s="8"/>
    </row>
    <row r="56" spans="1:11" x14ac:dyDescent="0.25">
      <c r="A56" s="17" t="s">
        <v>32</v>
      </c>
      <c r="B56" s="2"/>
      <c r="C56" s="2">
        <v>2</v>
      </c>
      <c r="D56" s="2"/>
      <c r="E56" s="8">
        <v>4865</v>
      </c>
      <c r="F56" s="8"/>
      <c r="G56" s="8">
        <v>3765</v>
      </c>
      <c r="H56" s="8"/>
    </row>
    <row r="57" spans="1:11" x14ac:dyDescent="0.25">
      <c r="A57" s="17" t="s">
        <v>28</v>
      </c>
      <c r="B57" s="2"/>
      <c r="C57" s="9">
        <v>6</v>
      </c>
      <c r="D57" s="2"/>
      <c r="E57" s="10">
        <v>121500.52</v>
      </c>
      <c r="F57" s="8"/>
      <c r="G57" s="10">
        <v>16100.52</v>
      </c>
      <c r="H57" s="8"/>
    </row>
    <row r="58" spans="1:11" x14ac:dyDescent="0.25">
      <c r="A58" s="14"/>
      <c r="B58" s="13" t="s">
        <v>46</v>
      </c>
      <c r="C58" s="2">
        <f>SUM(C49:C57)</f>
        <v>26</v>
      </c>
      <c r="D58" s="2"/>
      <c r="E58" s="8">
        <f>SUM(E49:E57)</f>
        <v>199989.15</v>
      </c>
      <c r="F58" s="8"/>
      <c r="G58" s="8">
        <f>SUM(G49:G57)</f>
        <v>80109.56</v>
      </c>
      <c r="H58" s="8"/>
    </row>
    <row r="59" spans="1:11" x14ac:dyDescent="0.25">
      <c r="A59" s="15" t="s">
        <v>58</v>
      </c>
      <c r="B59" s="13"/>
      <c r="C59" s="2"/>
      <c r="D59" s="2"/>
      <c r="E59" s="8"/>
      <c r="F59" s="8"/>
      <c r="G59" s="8"/>
      <c r="H59" s="2"/>
    </row>
    <row r="60" spans="1:11" x14ac:dyDescent="0.25">
      <c r="A60" s="17" t="s">
        <v>11</v>
      </c>
      <c r="B60" s="13"/>
      <c r="C60" s="9">
        <v>1</v>
      </c>
      <c r="D60" s="2"/>
      <c r="E60" s="10">
        <v>1944</v>
      </c>
      <c r="F60" s="8"/>
      <c r="G60" s="10">
        <v>1944</v>
      </c>
      <c r="H60" s="8"/>
    </row>
    <row r="61" spans="1:11" x14ac:dyDescent="0.25">
      <c r="A61" s="14"/>
      <c r="B61" s="13"/>
      <c r="C61" s="2">
        <f>SUM(C60)</f>
        <v>1</v>
      </c>
      <c r="D61" s="2"/>
      <c r="E61" s="8">
        <f>SUM(E60)</f>
        <v>1944</v>
      </c>
      <c r="F61" s="8"/>
      <c r="G61" s="8">
        <f>SUM(G60)</f>
        <v>1944</v>
      </c>
      <c r="H61" s="8"/>
    </row>
    <row r="62" spans="1:11" x14ac:dyDescent="0.25">
      <c r="A62" s="14"/>
      <c r="B62" s="13"/>
      <c r="C62" s="2"/>
      <c r="D62" s="2"/>
      <c r="E62" s="8"/>
      <c r="F62" s="8"/>
      <c r="G62" s="8"/>
      <c r="H62" s="2"/>
    </row>
    <row r="63" spans="1:11" x14ac:dyDescent="0.25">
      <c r="A63" s="15" t="s">
        <v>52</v>
      </c>
      <c r="B63" s="16"/>
      <c r="C63" s="2"/>
      <c r="D63" s="2"/>
      <c r="E63" s="8"/>
      <c r="F63" s="8"/>
      <c r="G63" s="8"/>
      <c r="H63" s="2"/>
    </row>
    <row r="64" spans="1:11" x14ac:dyDescent="0.25">
      <c r="A64" s="17" t="s">
        <v>11</v>
      </c>
      <c r="B64" s="2"/>
      <c r="C64" s="9">
        <v>3</v>
      </c>
      <c r="D64" s="2"/>
      <c r="E64" s="10">
        <v>76896.75</v>
      </c>
      <c r="F64" s="8"/>
      <c r="G64" s="10">
        <v>9500</v>
      </c>
      <c r="H64" s="8"/>
    </row>
    <row r="65" spans="1:8" x14ac:dyDescent="0.25">
      <c r="A65" s="17"/>
      <c r="B65" s="13" t="s">
        <v>46</v>
      </c>
      <c r="C65" s="2">
        <f>SUM(C64)</f>
        <v>3</v>
      </c>
      <c r="D65" s="2"/>
      <c r="E65" s="8">
        <f>SUM(E64)</f>
        <v>76896.75</v>
      </c>
      <c r="F65" s="8"/>
      <c r="G65" s="8">
        <f>SUM(G64)</f>
        <v>9500</v>
      </c>
      <c r="H65" s="8"/>
    </row>
    <row r="66" spans="1:8" x14ac:dyDescent="0.25">
      <c r="A66" s="17"/>
      <c r="B66" s="2"/>
      <c r="C66" s="2"/>
      <c r="D66" s="2"/>
      <c r="E66" s="8"/>
      <c r="F66" s="8"/>
      <c r="G66" s="8"/>
      <c r="H66" s="2"/>
    </row>
    <row r="67" spans="1:8" x14ac:dyDescent="0.25">
      <c r="A67" s="15" t="s">
        <v>53</v>
      </c>
      <c r="B67" s="2"/>
      <c r="C67" s="2"/>
      <c r="D67" s="2"/>
      <c r="E67" s="8"/>
      <c r="F67" s="8"/>
      <c r="G67" s="8"/>
      <c r="H67" s="2"/>
    </row>
    <row r="68" spans="1:8" x14ac:dyDescent="0.25">
      <c r="A68" s="16" t="s">
        <v>16</v>
      </c>
      <c r="B68" s="2"/>
      <c r="C68" s="2">
        <v>4</v>
      </c>
      <c r="D68" s="2"/>
      <c r="E68" s="8">
        <v>7619.29</v>
      </c>
      <c r="F68" s="8"/>
      <c r="G68" s="8">
        <v>2082.33</v>
      </c>
      <c r="H68" s="8"/>
    </row>
    <row r="69" spans="1:8" x14ac:dyDescent="0.25">
      <c r="A69" s="14" t="s">
        <v>54</v>
      </c>
      <c r="B69" s="2"/>
      <c r="C69" s="2">
        <v>1</v>
      </c>
      <c r="D69" s="2"/>
      <c r="E69" s="8">
        <v>1105.47</v>
      </c>
      <c r="F69" s="8"/>
      <c r="G69" s="8">
        <v>500</v>
      </c>
      <c r="H69" s="8"/>
    </row>
    <row r="70" spans="1:8" x14ac:dyDescent="0.25">
      <c r="A70" s="17" t="s">
        <v>27</v>
      </c>
      <c r="B70" s="2"/>
      <c r="C70" s="2">
        <v>2</v>
      </c>
      <c r="D70" s="2"/>
      <c r="E70" s="8">
        <v>3306.18</v>
      </c>
      <c r="F70" s="8"/>
      <c r="G70" s="8">
        <v>700</v>
      </c>
      <c r="H70" s="8"/>
    </row>
    <row r="71" spans="1:8" s="1" customFormat="1" x14ac:dyDescent="0.25">
      <c r="A71" s="21" t="s">
        <v>55</v>
      </c>
      <c r="B71" s="19"/>
      <c r="C71" s="19">
        <v>10</v>
      </c>
      <c r="D71" s="19"/>
      <c r="E71" s="22">
        <v>46146.67</v>
      </c>
      <c r="F71" s="22"/>
      <c r="G71" s="22">
        <v>17781.88</v>
      </c>
      <c r="H71" s="22"/>
    </row>
    <row r="72" spans="1:8" x14ac:dyDescent="0.25">
      <c r="A72" s="14" t="s">
        <v>68</v>
      </c>
      <c r="B72" s="2"/>
      <c r="C72" s="2">
        <v>1</v>
      </c>
      <c r="D72" s="2"/>
      <c r="E72" s="8">
        <v>225000</v>
      </c>
      <c r="F72" s="8"/>
      <c r="G72" s="8">
        <v>70000</v>
      </c>
      <c r="H72" s="8"/>
    </row>
    <row r="73" spans="1:8" s="1" customFormat="1" x14ac:dyDescent="0.25">
      <c r="A73" s="21" t="s">
        <v>59</v>
      </c>
      <c r="B73" s="19"/>
      <c r="C73" s="19">
        <v>1</v>
      </c>
      <c r="D73" s="19"/>
      <c r="E73" s="22">
        <v>40000</v>
      </c>
      <c r="F73" s="22"/>
      <c r="G73" s="22">
        <v>34000</v>
      </c>
      <c r="H73" s="22"/>
    </row>
    <row r="74" spans="1:8" s="1" customFormat="1" x14ac:dyDescent="0.25">
      <c r="A74" s="21" t="s">
        <v>26</v>
      </c>
      <c r="B74" s="19"/>
      <c r="C74" s="19">
        <v>2</v>
      </c>
      <c r="D74" s="19"/>
      <c r="E74" s="22">
        <v>224533</v>
      </c>
      <c r="F74" s="22"/>
      <c r="G74" s="22">
        <v>68500</v>
      </c>
      <c r="H74" s="22"/>
    </row>
    <row r="75" spans="1:8" x14ac:dyDescent="0.25">
      <c r="A75" s="2" t="s">
        <v>78</v>
      </c>
      <c r="B75" s="2"/>
      <c r="C75" s="2">
        <v>1</v>
      </c>
      <c r="D75" s="2"/>
      <c r="E75" s="8">
        <v>4577452.68</v>
      </c>
      <c r="F75" s="8"/>
      <c r="G75" s="8">
        <v>2909000</v>
      </c>
      <c r="H75" s="8"/>
    </row>
    <row r="76" spans="1:8" s="1" customFormat="1" x14ac:dyDescent="0.25">
      <c r="A76" s="17" t="s">
        <v>11</v>
      </c>
      <c r="B76" s="19"/>
      <c r="C76" s="23">
        <v>4</v>
      </c>
      <c r="D76" s="19"/>
      <c r="E76" s="24">
        <v>8107.61</v>
      </c>
      <c r="F76" s="22"/>
      <c r="G76" s="24">
        <v>4174.62</v>
      </c>
      <c r="H76" s="22"/>
    </row>
    <row r="77" spans="1:8" s="1" customFormat="1" x14ac:dyDescent="0.25">
      <c r="A77" s="21"/>
      <c r="B77" s="25" t="s">
        <v>46</v>
      </c>
      <c r="C77" s="19">
        <f>SUM(C68:C76)</f>
        <v>26</v>
      </c>
      <c r="D77" s="19"/>
      <c r="E77" s="22">
        <f>SUM(E68:E76)</f>
        <v>5133270.9000000004</v>
      </c>
      <c r="F77" s="22"/>
      <c r="G77" s="22">
        <f>SUM(G68:G76)</f>
        <v>3106738.83</v>
      </c>
      <c r="H77" s="22"/>
    </row>
    <row r="78" spans="1:8" x14ac:dyDescent="0.25">
      <c r="A78" s="2"/>
      <c r="B78" s="18" t="s">
        <v>56</v>
      </c>
      <c r="C78" s="11">
        <f>SUM(C77,C65,C61,C58)</f>
        <v>56</v>
      </c>
      <c r="D78" s="11"/>
      <c r="E78" s="12">
        <f>SUM(E77,E65,E61,E58)</f>
        <v>5412100.8000000007</v>
      </c>
      <c r="F78" s="12"/>
      <c r="G78" s="12">
        <f>SUM(G77,G65,G61,G58)</f>
        <v>3198292.39</v>
      </c>
      <c r="H78" s="8"/>
    </row>
    <row r="79" spans="1:8" x14ac:dyDescent="0.25">
      <c r="A79" s="2"/>
      <c r="B79" s="2"/>
      <c r="C79" s="2"/>
      <c r="D79" s="2"/>
      <c r="E79" s="8"/>
      <c r="F79" s="2"/>
      <c r="G79" s="2"/>
      <c r="H79" s="2"/>
    </row>
    <row r="80" spans="1:8" ht="21" customHeight="1" thickBot="1" x14ac:dyDescent="0.3">
      <c r="A80" s="158" t="s">
        <v>57</v>
      </c>
      <c r="B80" s="159"/>
      <c r="C80" s="32">
        <f>SUM(C78,C45,C31,C24,C15,C11)</f>
        <v>112</v>
      </c>
      <c r="D80" s="33"/>
      <c r="E80" s="33">
        <f>SUM(E78,E45,E31,E24,E15,E11)</f>
        <v>11033522.470000001</v>
      </c>
      <c r="F80" s="33"/>
      <c r="G80" s="33">
        <f>SUM(G78,G45,G31,G24,G15,G11)</f>
        <v>4228891.1399999997</v>
      </c>
      <c r="H80" s="49"/>
    </row>
    <row r="81" spans="1:8" ht="15.75" thickTop="1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35"/>
      <c r="F82" s="35"/>
      <c r="G82" s="35"/>
      <c r="H82" s="2"/>
    </row>
    <row r="83" spans="1:8" x14ac:dyDescent="0.25">
      <c r="A83" s="2"/>
      <c r="B83" s="2"/>
      <c r="C83" s="2"/>
      <c r="D83" s="2"/>
      <c r="E83" s="35"/>
      <c r="F83" s="35"/>
      <c r="G83" s="35"/>
      <c r="H83" s="2"/>
    </row>
    <row r="84" spans="1:8" x14ac:dyDescent="0.25">
      <c r="A84" s="2"/>
      <c r="B84" s="2"/>
      <c r="C84" s="2"/>
      <c r="D84" s="2"/>
      <c r="E84" s="35"/>
      <c r="F84" s="35"/>
      <c r="G84" s="35"/>
      <c r="H84" s="2"/>
    </row>
    <row r="85" spans="1:8" x14ac:dyDescent="0.25">
      <c r="C85" s="2"/>
      <c r="E85" s="35"/>
      <c r="F85" s="36"/>
      <c r="G85" s="35"/>
    </row>
    <row r="86" spans="1:8" x14ac:dyDescent="0.25">
      <c r="B86" s="2"/>
      <c r="C86" s="2"/>
      <c r="E86" s="35"/>
      <c r="F86" s="36"/>
      <c r="G86" s="35"/>
    </row>
    <row r="87" spans="1:8" x14ac:dyDescent="0.25">
      <c r="B87" s="2"/>
      <c r="C87" s="34"/>
      <c r="E87" s="37"/>
      <c r="F87" s="37"/>
      <c r="G87" s="37"/>
    </row>
  </sheetData>
  <mergeCells count="11">
    <mergeCell ref="A1:H1"/>
    <mergeCell ref="A2:H2"/>
    <mergeCell ref="A80:B80"/>
    <mergeCell ref="A3:H3"/>
    <mergeCell ref="A4:H4"/>
    <mergeCell ref="C6:D6"/>
    <mergeCell ref="E6:F6"/>
    <mergeCell ref="G6:H6"/>
    <mergeCell ref="C7:D7"/>
    <mergeCell ref="E7:F7"/>
    <mergeCell ref="G7:H7"/>
  </mergeCells>
  <printOptions horizontalCentered="1"/>
  <pageMargins left="0.7" right="0.7" top="1" bottom="0.75" header="0.3" footer="0.3"/>
  <pageSetup scale="84" fitToHeight="0" orientation="portrait" r:id="rId1"/>
  <headerFooter>
    <oddFooter>&amp;L&amp;8Law/Litigation and Claim Settlements&amp;C&amp;8&amp;D&amp;R&amp;8Page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20"/>
  <sheetViews>
    <sheetView view="pageBreakPreview" topLeftCell="B1" zoomScale="60" zoomScaleNormal="60" zoomScalePageLayoutView="60" workbookViewId="0">
      <selection activeCell="E4" sqref="E4"/>
    </sheetView>
  </sheetViews>
  <sheetFormatPr defaultColWidth="9.140625" defaultRowHeight="15.75" x14ac:dyDescent="0.25"/>
  <cols>
    <col min="1" max="1" width="10.5703125" style="38" hidden="1" customWidth="1"/>
    <col min="2" max="2" width="20.42578125" style="40" customWidth="1"/>
    <col min="3" max="3" width="20" style="40" customWidth="1"/>
    <col min="4" max="4" width="20.85546875" style="40" customWidth="1"/>
    <col min="5" max="5" width="17.7109375" style="40" customWidth="1"/>
    <col min="6" max="6" width="25" style="40" bestFit="1" customWidth="1"/>
    <col min="7" max="7" width="21.5703125" style="70" customWidth="1"/>
    <col min="8" max="8" width="24" style="70" customWidth="1"/>
    <col min="9" max="9" width="17.7109375" style="70" customWidth="1"/>
    <col min="10" max="10" width="17.7109375" style="136" customWidth="1"/>
    <col min="11" max="11" width="23.140625" style="71" customWidth="1"/>
    <col min="12" max="16384" width="9.140625" style="38"/>
  </cols>
  <sheetData>
    <row r="1" spans="1:11" s="148" customFormat="1" ht="106.5" customHeight="1" x14ac:dyDescent="0.25">
      <c r="A1" s="143" t="s">
        <v>60</v>
      </c>
      <c r="B1" s="144" t="s">
        <v>71</v>
      </c>
      <c r="C1" s="144" t="s">
        <v>90</v>
      </c>
      <c r="D1" s="144" t="s">
        <v>61</v>
      </c>
      <c r="E1" s="144" t="s">
        <v>334</v>
      </c>
      <c r="F1" s="144" t="s">
        <v>333</v>
      </c>
      <c r="G1" s="145" t="s">
        <v>335</v>
      </c>
      <c r="H1" s="145" t="s">
        <v>336</v>
      </c>
      <c r="I1" s="146" t="s">
        <v>85</v>
      </c>
      <c r="J1" s="146" t="s">
        <v>91</v>
      </c>
      <c r="K1" s="147" t="s">
        <v>92</v>
      </c>
    </row>
    <row r="2" spans="1:11" ht="81" customHeight="1" x14ac:dyDescent="0.25">
      <c r="A2" s="39"/>
      <c r="B2" s="69" t="s">
        <v>62</v>
      </c>
      <c r="C2" s="69" t="s">
        <v>143</v>
      </c>
      <c r="D2" s="69" t="s">
        <v>144</v>
      </c>
      <c r="E2" s="69" t="s">
        <v>101</v>
      </c>
      <c r="F2" s="69" t="s">
        <v>72</v>
      </c>
      <c r="G2" s="92">
        <v>90000</v>
      </c>
      <c r="H2" s="92">
        <v>40000</v>
      </c>
      <c r="I2" s="68">
        <v>42913</v>
      </c>
      <c r="J2" s="134" t="s">
        <v>15</v>
      </c>
      <c r="K2" s="69">
        <v>4</v>
      </c>
    </row>
    <row r="3" spans="1:11" ht="97.9" customHeight="1" x14ac:dyDescent="0.25">
      <c r="A3" s="42"/>
      <c r="B3" s="69" t="s">
        <v>88</v>
      </c>
      <c r="C3" s="69" t="s">
        <v>112</v>
      </c>
      <c r="D3" s="69" t="s">
        <v>113</v>
      </c>
      <c r="E3" s="69" t="s">
        <v>89</v>
      </c>
      <c r="F3" s="69" t="s">
        <v>73</v>
      </c>
      <c r="G3" s="87">
        <v>300000</v>
      </c>
      <c r="H3" s="87">
        <v>165000</v>
      </c>
      <c r="I3" s="68">
        <v>42850</v>
      </c>
      <c r="J3" s="134" t="s">
        <v>15</v>
      </c>
      <c r="K3" s="69">
        <v>4</v>
      </c>
    </row>
    <row r="4" spans="1:11" ht="96" customHeight="1" x14ac:dyDescent="0.25">
      <c r="A4" s="42"/>
      <c r="B4" s="69" t="s">
        <v>88</v>
      </c>
      <c r="C4" s="39" t="s">
        <v>114</v>
      </c>
      <c r="D4" s="69" t="s">
        <v>115</v>
      </c>
      <c r="E4" s="69" t="s">
        <v>89</v>
      </c>
      <c r="F4" s="69" t="s">
        <v>73</v>
      </c>
      <c r="G4" s="87">
        <v>75000</v>
      </c>
      <c r="H4" s="87">
        <v>42500</v>
      </c>
      <c r="I4" s="68">
        <v>42850</v>
      </c>
      <c r="J4" s="134" t="s">
        <v>15</v>
      </c>
      <c r="K4" s="69">
        <v>4</v>
      </c>
    </row>
    <row r="5" spans="1:11" ht="102.75" customHeight="1" x14ac:dyDescent="0.25">
      <c r="A5" s="39"/>
      <c r="B5" s="69" t="s">
        <v>63</v>
      </c>
      <c r="C5" s="69" t="s">
        <v>122</v>
      </c>
      <c r="D5" s="69" t="s">
        <v>123</v>
      </c>
      <c r="E5" s="69" t="s">
        <v>331</v>
      </c>
      <c r="F5" s="69" t="s">
        <v>73</v>
      </c>
      <c r="G5" s="87">
        <v>400000</v>
      </c>
      <c r="H5" s="87">
        <v>280000</v>
      </c>
      <c r="I5" s="68">
        <v>42864</v>
      </c>
      <c r="J5" s="134" t="s">
        <v>15</v>
      </c>
      <c r="K5" s="69">
        <v>4</v>
      </c>
    </row>
    <row r="6" spans="1:11" ht="117.75" customHeight="1" x14ac:dyDescent="0.25">
      <c r="A6" s="42"/>
      <c r="B6" s="69" t="s">
        <v>63</v>
      </c>
      <c r="C6" s="69" t="s">
        <v>126</v>
      </c>
      <c r="D6" s="69" t="s">
        <v>127</v>
      </c>
      <c r="E6" s="69" t="s">
        <v>18</v>
      </c>
      <c r="F6" s="69" t="s">
        <v>72</v>
      </c>
      <c r="G6" s="87">
        <v>15000</v>
      </c>
      <c r="H6" s="87">
        <v>10000</v>
      </c>
      <c r="I6" s="68">
        <v>42878</v>
      </c>
      <c r="J6" s="134" t="s">
        <v>15</v>
      </c>
      <c r="K6" s="69">
        <v>4</v>
      </c>
    </row>
    <row r="7" spans="1:11" ht="120.75" customHeight="1" x14ac:dyDescent="0.25">
      <c r="A7" s="42"/>
      <c r="B7" s="69" t="s">
        <v>88</v>
      </c>
      <c r="C7" s="88" t="s">
        <v>118</v>
      </c>
      <c r="D7" s="88" t="s">
        <v>119</v>
      </c>
      <c r="E7" s="88" t="s">
        <v>18</v>
      </c>
      <c r="F7" s="88" t="s">
        <v>79</v>
      </c>
      <c r="G7" s="89">
        <v>100000</v>
      </c>
      <c r="H7" s="89">
        <v>15000</v>
      </c>
      <c r="I7" s="90">
        <v>42864</v>
      </c>
      <c r="J7" s="135" t="s">
        <v>15</v>
      </c>
      <c r="K7" s="69">
        <v>4</v>
      </c>
    </row>
    <row r="8" spans="1:11" ht="96" customHeight="1" x14ac:dyDescent="0.25">
      <c r="A8" s="42"/>
      <c r="B8" s="69" t="s">
        <v>88</v>
      </c>
      <c r="C8" s="69" t="s">
        <v>120</v>
      </c>
      <c r="D8" s="69" t="s">
        <v>121</v>
      </c>
      <c r="E8" s="69" t="s">
        <v>18</v>
      </c>
      <c r="F8" s="69" t="s">
        <v>79</v>
      </c>
      <c r="G8" s="87">
        <v>150000</v>
      </c>
      <c r="H8" s="87">
        <v>150000</v>
      </c>
      <c r="I8" s="68">
        <v>42864</v>
      </c>
      <c r="J8" s="134" t="s">
        <v>15</v>
      </c>
      <c r="K8" s="69">
        <v>4</v>
      </c>
    </row>
    <row r="9" spans="1:11" ht="97.9" customHeight="1" x14ac:dyDescent="0.25">
      <c r="A9" s="42"/>
      <c r="B9" s="69" t="s">
        <v>63</v>
      </c>
      <c r="C9" s="69" t="s">
        <v>124</v>
      </c>
      <c r="D9" s="69" t="s">
        <v>125</v>
      </c>
      <c r="E9" s="69" t="s">
        <v>18</v>
      </c>
      <c r="F9" s="69" t="s">
        <v>72</v>
      </c>
      <c r="G9" s="87">
        <v>65000</v>
      </c>
      <c r="H9" s="87">
        <v>44000</v>
      </c>
      <c r="I9" s="68">
        <v>42878</v>
      </c>
      <c r="J9" s="134" t="s">
        <v>15</v>
      </c>
      <c r="K9" s="69">
        <v>4</v>
      </c>
    </row>
    <row r="10" spans="1:11" ht="91.9" customHeight="1" x14ac:dyDescent="0.25">
      <c r="A10" s="42"/>
      <c r="B10" s="69" t="s">
        <v>62</v>
      </c>
      <c r="C10" s="69" t="s">
        <v>130</v>
      </c>
      <c r="D10" s="69" t="s">
        <v>131</v>
      </c>
      <c r="E10" s="69" t="s">
        <v>18</v>
      </c>
      <c r="F10" s="69" t="s">
        <v>72</v>
      </c>
      <c r="G10" s="87">
        <v>20684.53</v>
      </c>
      <c r="H10" s="87">
        <v>12000</v>
      </c>
      <c r="I10" s="68">
        <v>42878</v>
      </c>
      <c r="J10" s="134" t="s">
        <v>15</v>
      </c>
      <c r="K10" s="69">
        <v>4</v>
      </c>
    </row>
    <row r="11" spans="1:11" ht="109.15" customHeight="1" x14ac:dyDescent="0.25">
      <c r="A11" s="39"/>
      <c r="B11" s="69" t="s">
        <v>137</v>
      </c>
      <c r="C11" s="69" t="s">
        <v>135</v>
      </c>
      <c r="D11" s="69" t="s">
        <v>136</v>
      </c>
      <c r="E11" s="69" t="s">
        <v>18</v>
      </c>
      <c r="F11" s="69" t="s">
        <v>79</v>
      </c>
      <c r="G11" s="87">
        <v>550000</v>
      </c>
      <c r="H11" s="87">
        <v>165000</v>
      </c>
      <c r="I11" s="68">
        <v>42899</v>
      </c>
      <c r="J11" s="134" t="s">
        <v>15</v>
      </c>
      <c r="K11" s="69">
        <v>4</v>
      </c>
    </row>
    <row r="12" spans="1:11" ht="109.15" customHeight="1" x14ac:dyDescent="0.25">
      <c r="A12" s="42"/>
      <c r="B12" s="69" t="s">
        <v>62</v>
      </c>
      <c r="C12" s="69" t="s">
        <v>138</v>
      </c>
      <c r="D12" s="69" t="s">
        <v>139</v>
      </c>
      <c r="E12" s="69" t="s">
        <v>18</v>
      </c>
      <c r="F12" s="69" t="s">
        <v>72</v>
      </c>
      <c r="G12" s="87">
        <v>700000</v>
      </c>
      <c r="H12" s="87">
        <v>550000</v>
      </c>
      <c r="I12" s="68">
        <v>42905</v>
      </c>
      <c r="J12" s="134" t="s">
        <v>15</v>
      </c>
      <c r="K12" s="69">
        <v>4</v>
      </c>
    </row>
    <row r="13" spans="1:11" ht="91.9" customHeight="1" x14ac:dyDescent="0.25">
      <c r="A13" s="42"/>
      <c r="B13" s="69" t="s">
        <v>62</v>
      </c>
      <c r="C13" s="69" t="s">
        <v>140</v>
      </c>
      <c r="D13" s="69" t="s">
        <v>141</v>
      </c>
      <c r="E13" s="69" t="s">
        <v>18</v>
      </c>
      <c r="F13" s="69" t="s">
        <v>142</v>
      </c>
      <c r="G13" s="87">
        <v>9000</v>
      </c>
      <c r="H13" s="87">
        <v>6000</v>
      </c>
      <c r="I13" s="68">
        <v>42913</v>
      </c>
      <c r="J13" s="134" t="s">
        <v>15</v>
      </c>
      <c r="K13" s="69">
        <v>4</v>
      </c>
    </row>
    <row r="14" spans="1:11" ht="177" customHeight="1" x14ac:dyDescent="0.25">
      <c r="A14" s="42"/>
      <c r="B14" s="67" t="s">
        <v>87</v>
      </c>
      <c r="C14" s="69" t="s">
        <v>106</v>
      </c>
      <c r="D14" s="69" t="s">
        <v>107</v>
      </c>
      <c r="E14" s="69" t="s">
        <v>13</v>
      </c>
      <c r="F14" s="69" t="s">
        <v>108</v>
      </c>
      <c r="G14" s="87">
        <v>2891.53</v>
      </c>
      <c r="H14" s="87">
        <v>900</v>
      </c>
      <c r="I14" s="68">
        <v>42850</v>
      </c>
      <c r="J14" s="134" t="s">
        <v>15</v>
      </c>
      <c r="K14" s="69">
        <v>4</v>
      </c>
    </row>
    <row r="15" spans="1:11" ht="105" customHeight="1" x14ac:dyDescent="0.25">
      <c r="A15" s="43"/>
      <c r="B15" s="137" t="s">
        <v>87</v>
      </c>
      <c r="C15" s="137" t="s">
        <v>145</v>
      </c>
      <c r="D15" s="137" t="s">
        <v>146</v>
      </c>
      <c r="E15" s="88" t="s">
        <v>13</v>
      </c>
      <c r="F15" s="88" t="s">
        <v>108</v>
      </c>
      <c r="G15" s="91">
        <v>3000</v>
      </c>
      <c r="H15" s="91">
        <v>2500</v>
      </c>
      <c r="I15" s="90">
        <v>42913</v>
      </c>
      <c r="J15" s="135" t="s">
        <v>15</v>
      </c>
      <c r="K15" s="69">
        <v>4</v>
      </c>
    </row>
    <row r="16" spans="1:11" ht="94.5" customHeight="1" x14ac:dyDescent="0.25">
      <c r="A16" s="42"/>
      <c r="B16" s="69" t="s">
        <v>62</v>
      </c>
      <c r="C16" s="69" t="s">
        <v>109</v>
      </c>
      <c r="D16" s="69" t="s">
        <v>110</v>
      </c>
      <c r="E16" s="69" t="s">
        <v>330</v>
      </c>
      <c r="F16" s="69" t="s">
        <v>111</v>
      </c>
      <c r="G16" s="87">
        <v>100000</v>
      </c>
      <c r="H16" s="87">
        <v>45000</v>
      </c>
      <c r="I16" s="68">
        <v>42850</v>
      </c>
      <c r="J16" s="134" t="s">
        <v>12</v>
      </c>
      <c r="K16" s="69">
        <v>4</v>
      </c>
    </row>
    <row r="17" spans="1:11" ht="83.45" customHeight="1" x14ac:dyDescent="0.25">
      <c r="A17" s="42"/>
      <c r="B17" s="69" t="s">
        <v>62</v>
      </c>
      <c r="C17" s="69" t="s">
        <v>116</v>
      </c>
      <c r="D17" s="69" t="s">
        <v>117</v>
      </c>
      <c r="E17" s="69" t="s">
        <v>330</v>
      </c>
      <c r="F17" s="69" t="s">
        <v>86</v>
      </c>
      <c r="G17" s="87">
        <v>50000</v>
      </c>
      <c r="H17" s="87">
        <v>16000</v>
      </c>
      <c r="I17" s="68">
        <v>42850</v>
      </c>
      <c r="J17" s="134" t="s">
        <v>12</v>
      </c>
      <c r="K17" s="69">
        <v>4</v>
      </c>
    </row>
    <row r="18" spans="1:11" ht="96" customHeight="1" x14ac:dyDescent="0.25">
      <c r="A18" s="42"/>
      <c r="B18" s="69" t="s">
        <v>63</v>
      </c>
      <c r="C18" s="88" t="s">
        <v>128</v>
      </c>
      <c r="D18" s="88" t="s">
        <v>129</v>
      </c>
      <c r="E18" s="88" t="s">
        <v>330</v>
      </c>
      <c r="F18" s="88" t="s">
        <v>82</v>
      </c>
      <c r="G18" s="89">
        <v>7500</v>
      </c>
      <c r="H18" s="89">
        <v>7500</v>
      </c>
      <c r="I18" s="90">
        <v>42878</v>
      </c>
      <c r="J18" s="135" t="s">
        <v>12</v>
      </c>
      <c r="K18" s="69">
        <v>4</v>
      </c>
    </row>
    <row r="19" spans="1:11" s="41" customFormat="1" ht="117" customHeight="1" x14ac:dyDescent="0.25">
      <c r="A19" s="42"/>
      <c r="B19" s="69" t="s">
        <v>63</v>
      </c>
      <c r="C19" s="69" t="s">
        <v>132</v>
      </c>
      <c r="D19" s="69" t="s">
        <v>133</v>
      </c>
      <c r="E19" s="69" t="s">
        <v>330</v>
      </c>
      <c r="F19" s="69" t="s">
        <v>134</v>
      </c>
      <c r="G19" s="87">
        <v>180000</v>
      </c>
      <c r="H19" s="87">
        <v>93000</v>
      </c>
      <c r="I19" s="68">
        <v>42878</v>
      </c>
      <c r="J19" s="134" t="s">
        <v>12</v>
      </c>
      <c r="K19" s="69">
        <v>4</v>
      </c>
    </row>
    <row r="20" spans="1:11" s="138" customFormat="1" ht="32.25" customHeight="1" x14ac:dyDescent="0.25">
      <c r="B20" s="139"/>
      <c r="C20" s="139"/>
      <c r="D20" s="139"/>
      <c r="E20" s="139"/>
      <c r="F20" s="139" t="s">
        <v>332</v>
      </c>
      <c r="G20" s="140">
        <f>SUM(G2:G19)</f>
        <v>2818076.06</v>
      </c>
      <c r="H20" s="140">
        <f>SUM(H2:H19)</f>
        <v>1644400</v>
      </c>
      <c r="I20" s="140"/>
      <c r="J20" s="141"/>
      <c r="K20" s="142"/>
    </row>
  </sheetData>
  <sortState ref="A2:K21">
    <sortCondition ref="E1"/>
  </sortState>
  <printOptions horizontalCentered="1"/>
  <pageMargins left="0.7" right="0.7" top="0.75" bottom="0.75" header="0.3" footer="0.3"/>
  <pageSetup scale="43" fitToHeight="0" orientation="portrait" r:id="rId1"/>
  <headerFooter>
    <oddHeader>&amp;C&amp;"-,Bold"&amp;16Litigation Settlements and Judgements&amp;"-,Regular"&amp;11
&amp;12FY2017 Quarter 4</oddHeader>
    <oddFooter>&amp;LFY2017 Q4 Tort Claim Settlement Report&amp;C&amp;D&amp;RPage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FY2017 Q4 Claim Settlements</vt:lpstr>
      <vt:lpstr>Lit. &amp; Claim Settlements Report</vt:lpstr>
      <vt:lpstr>Litigation S &amp; J Reports</vt:lpstr>
      <vt:lpstr>'FY2017 Q4 Claim Settlements'!Print_Area</vt:lpstr>
      <vt:lpstr>'Litigation S &amp; J Reports'!Print_Area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2019-07-03T00:40:08Z</cp:lastPrinted>
  <dcterms:created xsi:type="dcterms:W3CDTF">2014-12-09T18:41:37Z</dcterms:created>
  <dcterms:modified xsi:type="dcterms:W3CDTF">2019-07-23T20:13:55Z</dcterms:modified>
</cp:coreProperties>
</file>