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ityofatlanta-my.sharepoint.com/personal/gburns_atlantaga_gov/Documents/GORA/2019/"/>
    </mc:Choice>
  </mc:AlternateContent>
  <xr:revisionPtr revIDLastSave="0" documentId="8_{1E4E0109-38B3-4982-87B5-629DA7FDAFD2}" xr6:coauthVersionLast="36" xr6:coauthVersionMax="36" xr10:uidLastSave="{00000000-0000-0000-0000-000000000000}"/>
  <bookViews>
    <workbookView xWindow="0" yWindow="0" windowWidth="28800" windowHeight="13320" xr2:uid="{00000000-000D-0000-FFFF-FFFF00000000}"/>
  </bookViews>
  <sheets>
    <sheet name="FY2018 Q1 Claim Settlements" sheetId="1" r:id="rId1"/>
    <sheet name="Litigation S &amp; J Report" sheetId="5" r:id="rId2"/>
    <sheet name="Lit. &amp; Claim Settlements Report" sheetId="8" state="hidden" r:id="rId3"/>
  </sheets>
  <definedNames>
    <definedName name="_xlnm.Print_Area" localSheetId="1">'Litigation S &amp; J Report'!$A$1:$K$21</definedName>
    <definedName name="_xlnm.Print_Titles" localSheetId="1">'Litigation S &amp; J Report'!#REF!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5" i="1" l="1"/>
  <c r="F83" i="1"/>
  <c r="F100" i="1"/>
  <c r="F101" i="1"/>
  <c r="G83" i="1"/>
  <c r="G101" i="1" s="1"/>
  <c r="G51" i="1"/>
  <c r="G62" i="1"/>
  <c r="G100" i="1"/>
  <c r="H100" i="1"/>
  <c r="H101" i="1" s="1"/>
  <c r="H83" i="1"/>
  <c r="F62" i="1"/>
  <c r="F63" i="1" s="1"/>
  <c r="F51" i="1"/>
  <c r="G63" i="1"/>
  <c r="H62" i="1"/>
  <c r="H63" i="1" s="1"/>
  <c r="H51" i="1"/>
  <c r="G11" i="1" l="1"/>
  <c r="H21" i="5"/>
  <c r="G21" i="5"/>
  <c r="H21" i="1" l="1"/>
  <c r="G21" i="1"/>
  <c r="F18" i="1"/>
  <c r="F19" i="1" s="1"/>
  <c r="F21" i="1" l="1"/>
  <c r="F103" i="1" s="1"/>
  <c r="H40" i="1"/>
  <c r="G40" i="1"/>
  <c r="G103" i="1" s="1"/>
  <c r="H15" i="1"/>
  <c r="G15" i="1"/>
  <c r="H4" i="1"/>
  <c r="G4" i="1"/>
  <c r="H11" i="1"/>
  <c r="H103" i="1" l="1"/>
  <c r="C77" i="8"/>
  <c r="E77" i="8"/>
  <c r="G77" i="8"/>
  <c r="C58" i="8"/>
  <c r="E58" i="8"/>
  <c r="G58" i="8"/>
  <c r="G38" i="8"/>
  <c r="E38" i="8"/>
  <c r="C38" i="8"/>
  <c r="G31" i="8"/>
  <c r="E31" i="8"/>
  <c r="C31" i="8"/>
  <c r="G11" i="8"/>
  <c r="E11" i="8"/>
  <c r="C11" i="8"/>
  <c r="G65" i="8" l="1"/>
  <c r="E65" i="8"/>
  <c r="C65" i="8"/>
  <c r="G61" i="8"/>
  <c r="E61" i="8"/>
  <c r="C61" i="8"/>
  <c r="G44" i="8"/>
  <c r="E44" i="8"/>
  <c r="C44" i="8"/>
  <c r="G23" i="8"/>
  <c r="E23" i="8"/>
  <c r="C23" i="8"/>
  <c r="G20" i="8"/>
  <c r="E20" i="8"/>
  <c r="C20" i="8"/>
  <c r="G15" i="8"/>
  <c r="E15" i="8"/>
  <c r="C15" i="8"/>
  <c r="C78" i="8" l="1"/>
  <c r="G78" i="8"/>
  <c r="E78" i="8"/>
  <c r="C24" i="8"/>
  <c r="E24" i="8"/>
  <c r="C45" i="8"/>
  <c r="C80" i="8" s="1"/>
  <c r="G45" i="8"/>
  <c r="G24" i="8"/>
  <c r="E45" i="8"/>
  <c r="G80" i="8" l="1"/>
  <c r="E80" i="8"/>
</calcChain>
</file>

<file path=xl/sharedStrings.xml><?xml version="1.0" encoding="utf-8"?>
<sst xmlns="http://schemas.openxmlformats.org/spreadsheetml/2006/main" count="636" uniqueCount="297">
  <si>
    <t>Claim Number</t>
  </si>
  <si>
    <t>Claimant</t>
  </si>
  <si>
    <t>Department</t>
  </si>
  <si>
    <t>Bureau</t>
  </si>
  <si>
    <t>Type of Claim</t>
  </si>
  <si>
    <t>Amount of Demand</t>
  </si>
  <si>
    <t>Amount of Settlement</t>
  </si>
  <si>
    <t>Date of Loss</t>
  </si>
  <si>
    <t>Date Settled</t>
  </si>
  <si>
    <t>Fund Acct</t>
  </si>
  <si>
    <t>Watershed</t>
  </si>
  <si>
    <t>Vehicular Accident</t>
  </si>
  <si>
    <t>WS</t>
  </si>
  <si>
    <t>Public Works</t>
  </si>
  <si>
    <t>Solid Waste Services</t>
  </si>
  <si>
    <t>GF</t>
  </si>
  <si>
    <t>Waste Water</t>
  </si>
  <si>
    <t>Construction Cut</t>
  </si>
  <si>
    <t>Drinking Water</t>
  </si>
  <si>
    <t>Police</t>
  </si>
  <si>
    <t>Other</t>
  </si>
  <si>
    <t>Transportation</t>
  </si>
  <si>
    <t>Pothole/Street Defect</t>
  </si>
  <si>
    <t>Parks</t>
  </si>
  <si>
    <t>Water Main Leak/Defect/Repair</t>
  </si>
  <si>
    <t>Fallen Tree/Limb</t>
  </si>
  <si>
    <t>Sanitary Sewer Back Up</t>
  </si>
  <si>
    <t>Storm Water Flooding</t>
  </si>
  <si>
    <t>Metal Plate</t>
  </si>
  <si>
    <t>Water Meter Leak/Defect/Repair</t>
  </si>
  <si>
    <t>Recreation</t>
  </si>
  <si>
    <t>Solid Waste</t>
  </si>
  <si>
    <t>Street Resurfacing Project</t>
  </si>
  <si>
    <t>Water Meter Installation</t>
  </si>
  <si>
    <t>Comcast</t>
  </si>
  <si>
    <t>Water Main Installation</t>
  </si>
  <si>
    <t xml:space="preserve">DEPARTMENT   </t>
  </si>
  <si>
    <t>BUREAU/OFFICE</t>
  </si>
  <si>
    <t>NUMBER</t>
  </si>
  <si>
    <t>AMOUNT</t>
  </si>
  <si>
    <t>AMOUNT OF</t>
  </si>
  <si>
    <t>TYPE OF CLAIM</t>
  </si>
  <si>
    <t>SETTLED</t>
  </si>
  <si>
    <t>OF DEMAND</t>
  </si>
  <si>
    <t>SETTLEMENT</t>
  </si>
  <si>
    <t>FIRE RESCUE</t>
  </si>
  <si>
    <t>TOTAL</t>
  </si>
  <si>
    <t>PARKS AND RECREATION</t>
  </si>
  <si>
    <t>Sub-Total</t>
  </si>
  <si>
    <t>POLICE</t>
  </si>
  <si>
    <t>PUBLIC WORKS</t>
  </si>
  <si>
    <t>Trash Yard/Waste Removal</t>
  </si>
  <si>
    <t>Transportation Services</t>
  </si>
  <si>
    <t>WATERSHED MANAGEMENT</t>
  </si>
  <si>
    <t>Protection</t>
  </si>
  <si>
    <t>Waste Water Treatment &amp; Collections</t>
  </si>
  <si>
    <t>Manhole Defect</t>
  </si>
  <si>
    <t>Sanitary Sewer Back up</t>
  </si>
  <si>
    <t>Total</t>
  </si>
  <si>
    <t>GRAND TOTAL</t>
  </si>
  <si>
    <t>Water Management</t>
  </si>
  <si>
    <t>Sanitary Sewer Main Collapse/Break</t>
  </si>
  <si>
    <t>Service Date</t>
  </si>
  <si>
    <t>Case No.</t>
  </si>
  <si>
    <t>Fulton State</t>
  </si>
  <si>
    <t>Fulton Superior</t>
  </si>
  <si>
    <t>CITY OF ATLANTA</t>
  </si>
  <si>
    <t>DEPARTMENT OF LAW</t>
  </si>
  <si>
    <t>Employment Dispute (Lawsuit)</t>
  </si>
  <si>
    <t>Vehicular Accident (Lawsuit)</t>
  </si>
  <si>
    <t>Sanitary Sewer Back Up (Lawsuit)</t>
  </si>
  <si>
    <t>FY2015 Q1</t>
  </si>
  <si>
    <t>TORT LITIGATION AND CLAIM SETTLEMENT REPORT</t>
  </si>
  <si>
    <t>Court</t>
  </si>
  <si>
    <t>Motor Vehicle Accident</t>
  </si>
  <si>
    <t>Employment Dispute</t>
  </si>
  <si>
    <t>Civil Rights Violations (Lawsuits)</t>
  </si>
  <si>
    <t>Vehicular Accident (Lawsuits)</t>
  </si>
  <si>
    <t>AVIATION</t>
  </si>
  <si>
    <t>Injury at Airport (Lawsuit)</t>
  </si>
  <si>
    <t>Storm Water Flooding (Lawsuit)</t>
  </si>
  <si>
    <t>Civil Rights Violation</t>
  </si>
  <si>
    <t xml:space="preserve">Civil Rights Violations </t>
  </si>
  <si>
    <t>Accounting/Billing Dispute</t>
  </si>
  <si>
    <t>Debris/Object from Vehicle</t>
  </si>
  <si>
    <t>Sidewalk Hazard/Defect</t>
  </si>
  <si>
    <t>Fire Rescue</t>
  </si>
  <si>
    <t>Parks and Recreation</t>
  </si>
  <si>
    <t xml:space="preserve">Department Total        </t>
  </si>
  <si>
    <t>Settlement or Disposition Date</t>
  </si>
  <si>
    <t>Settlement</t>
  </si>
  <si>
    <t>Water Meter Injury</t>
  </si>
  <si>
    <t>Sidewalk Defect</t>
  </si>
  <si>
    <t>USDC</t>
  </si>
  <si>
    <t>Corrections</t>
  </si>
  <si>
    <t xml:space="preserve">Style of Case </t>
  </si>
  <si>
    <t>Fund Account</t>
  </si>
  <si>
    <t>Quarter</t>
  </si>
  <si>
    <t>14L0270-A</t>
  </si>
  <si>
    <t>Ferrell, Anissa L.</t>
  </si>
  <si>
    <t>Atlanta Information Management</t>
  </si>
  <si>
    <t>16L0489-A</t>
  </si>
  <si>
    <t>Garvin, Jr., James L.</t>
  </si>
  <si>
    <t>17L0310</t>
  </si>
  <si>
    <t>Lowe, Colleen N.</t>
  </si>
  <si>
    <t>14L0623</t>
  </si>
  <si>
    <t>Clayton County</t>
  </si>
  <si>
    <t>17L0007</t>
  </si>
  <si>
    <t>Oliver, Jacqueline</t>
  </si>
  <si>
    <t>17L0295</t>
  </si>
  <si>
    <t>Ojeda, Jr., James</t>
  </si>
  <si>
    <t>Municipal Court</t>
  </si>
  <si>
    <t>16L0405</t>
  </si>
  <si>
    <t>White, Anthony</t>
  </si>
  <si>
    <t>17L0386</t>
  </si>
  <si>
    <t>Caslin, Yvette</t>
  </si>
  <si>
    <t>Rock Thrown By Lawn Mower/Weed Eater</t>
  </si>
  <si>
    <t>17L0269</t>
  </si>
  <si>
    <t>Thomas, Gregory</t>
  </si>
  <si>
    <t>15L0511-A</t>
  </si>
  <si>
    <t>Houston, Stacy</t>
  </si>
  <si>
    <t>16L0701-A</t>
  </si>
  <si>
    <t>Burnstine, Dionne</t>
  </si>
  <si>
    <t>16L0492</t>
  </si>
  <si>
    <t>Davis, Darrell</t>
  </si>
  <si>
    <t>17L0119</t>
  </si>
  <si>
    <t>Bush Jr., Joseph &amp; Bush, Brenda</t>
  </si>
  <si>
    <t>16L0716-A</t>
  </si>
  <si>
    <t>Jones, Curtis</t>
  </si>
  <si>
    <t>17L0037</t>
  </si>
  <si>
    <t>Weitzner, Peter &amp; Valarie</t>
  </si>
  <si>
    <t>17L0099</t>
  </si>
  <si>
    <t>Mays, Juston</t>
  </si>
  <si>
    <t>15L0738</t>
  </si>
  <si>
    <t>Williams, Edmund</t>
  </si>
  <si>
    <t>16L0800-A</t>
  </si>
  <si>
    <t>Madesko, Ismet</t>
  </si>
  <si>
    <t>16L0701-B</t>
  </si>
  <si>
    <t>17L0283</t>
  </si>
  <si>
    <t>Booker, Jr., Dennis</t>
  </si>
  <si>
    <t>16L1030</t>
  </si>
  <si>
    <t>Daniels, Malica</t>
  </si>
  <si>
    <t>17L0343</t>
  </si>
  <si>
    <t>Botticher, Joshua</t>
  </si>
  <si>
    <t>14L0661</t>
  </si>
  <si>
    <t>Jernigan, Eric</t>
  </si>
  <si>
    <t>16L1059</t>
  </si>
  <si>
    <t>Merritt, Willie C.</t>
  </si>
  <si>
    <t>16L1048</t>
  </si>
  <si>
    <t>Howard, Twanna D.</t>
  </si>
  <si>
    <t>16L0924-1</t>
  </si>
  <si>
    <t>Coleman, Christine</t>
  </si>
  <si>
    <t>17L0058</t>
  </si>
  <si>
    <t>Witcher, Yvette</t>
  </si>
  <si>
    <t>17L0365</t>
  </si>
  <si>
    <t>Montoya, Hildebrando</t>
  </si>
  <si>
    <t>15L0388-C</t>
  </si>
  <si>
    <t>Houston, Nora</t>
  </si>
  <si>
    <t>17L0383</t>
  </si>
  <si>
    <t>Fortson, Talisa</t>
  </si>
  <si>
    <t>15L0475</t>
  </si>
  <si>
    <t>Boyd, Alva Jean</t>
  </si>
  <si>
    <t>16L0822</t>
  </si>
  <si>
    <t>Marston, Barbara</t>
  </si>
  <si>
    <t>16L0923</t>
  </si>
  <si>
    <t>Paredes, Ofelia</t>
  </si>
  <si>
    <t>16L0901</t>
  </si>
  <si>
    <t>Bell, Marrika</t>
  </si>
  <si>
    <t>17L0109</t>
  </si>
  <si>
    <t>Putnam, Leslie</t>
  </si>
  <si>
    <t>17L0096</t>
  </si>
  <si>
    <t>Jackson, Denise</t>
  </si>
  <si>
    <t>17L0147</t>
  </si>
  <si>
    <t>Hicks, Tyrone</t>
  </si>
  <si>
    <t>16L0942</t>
  </si>
  <si>
    <t>Harris, JaTonya P.</t>
  </si>
  <si>
    <t>16L0991</t>
  </si>
  <si>
    <t>Brightman, Taylor</t>
  </si>
  <si>
    <t>17L0259</t>
  </si>
  <si>
    <t>House, Daniel</t>
  </si>
  <si>
    <t>14L0729</t>
  </si>
  <si>
    <t>Rash, Matthew</t>
  </si>
  <si>
    <t>17L0127</t>
  </si>
  <si>
    <t>Strader, Androcha</t>
  </si>
  <si>
    <t>16L0933</t>
  </si>
  <si>
    <t>Hautt, Ben</t>
  </si>
  <si>
    <t>16L0928</t>
  </si>
  <si>
    <t>GEETU 23 INC., c/o Boyapati, Raman K.</t>
  </si>
  <si>
    <t>14L0709</t>
  </si>
  <si>
    <t>Dunn, Mason</t>
  </si>
  <si>
    <t>Fire Hydrant Leak/Defect/Repair</t>
  </si>
  <si>
    <t>15L0893</t>
  </si>
  <si>
    <t>King, Stephanie</t>
  </si>
  <si>
    <t>17L0285</t>
  </si>
  <si>
    <t>Furth, David</t>
  </si>
  <si>
    <t>17L0251</t>
  </si>
  <si>
    <t>Joly, Colette and Patrick</t>
  </si>
  <si>
    <t>16L0559</t>
  </si>
  <si>
    <t>Hollis, Tammy L.</t>
  </si>
  <si>
    <t>17L0466</t>
  </si>
  <si>
    <t>Thomas, Alicia R.</t>
  </si>
  <si>
    <t>17L0233</t>
  </si>
  <si>
    <t>Forbes, Romona</t>
  </si>
  <si>
    <t>14L0014</t>
  </si>
  <si>
    <t>ECI Holdings, LLC</t>
  </si>
  <si>
    <t>17L0421</t>
  </si>
  <si>
    <t>Hardy, Marc &amp; Stephanie</t>
  </si>
  <si>
    <t>13L0794</t>
  </si>
  <si>
    <t>Mathews, Greg</t>
  </si>
  <si>
    <t>14L0320</t>
  </si>
  <si>
    <t>Outreach Deliverance Ministry</t>
  </si>
  <si>
    <t>13L0243</t>
  </si>
  <si>
    <t>Gilberto, Paul</t>
  </si>
  <si>
    <t>15L0832</t>
  </si>
  <si>
    <t>17L0006</t>
  </si>
  <si>
    <t>Overholt, Will A.</t>
  </si>
  <si>
    <t>17L0245</t>
  </si>
  <si>
    <t>Crow, Robert W.</t>
  </si>
  <si>
    <t>17L0134</t>
  </si>
  <si>
    <t>Gamble, Ruby W.</t>
  </si>
  <si>
    <t>Manhole Defect/Repair</t>
  </si>
  <si>
    <t>17L0433</t>
  </si>
  <si>
    <t>Dunn, Stephanie &amp; Taylor, Eric</t>
  </si>
  <si>
    <t>17L0419</t>
  </si>
  <si>
    <t>Perez, David</t>
  </si>
  <si>
    <t>17L0050</t>
  </si>
  <si>
    <t>Hader, Jesse</t>
  </si>
  <si>
    <t>17L0181</t>
  </si>
  <si>
    <t>Jordan, Ava</t>
  </si>
  <si>
    <t>17L0333</t>
  </si>
  <si>
    <t>Harris, Billie</t>
  </si>
  <si>
    <t>17L0222</t>
  </si>
  <si>
    <t>Scott, Sr., Eric</t>
  </si>
  <si>
    <t>17L0033</t>
  </si>
  <si>
    <t>Simmons, Chauncey</t>
  </si>
  <si>
    <t>Catchbasin Defect/Repair</t>
  </si>
  <si>
    <t>16L1000</t>
  </si>
  <si>
    <t>Littleton, Ernest C.</t>
  </si>
  <si>
    <t>16L1020-1</t>
  </si>
  <si>
    <t>Mitchell, Michael</t>
  </si>
  <si>
    <t>17L0491</t>
  </si>
  <si>
    <t>Newell, Ron'Teah</t>
  </si>
  <si>
    <t>17L0065</t>
  </si>
  <si>
    <t>Wilkie, Kayrethea</t>
  </si>
  <si>
    <t>16L0768</t>
  </si>
  <si>
    <t>Brown, Debra</t>
  </si>
  <si>
    <t>17L0280</t>
  </si>
  <si>
    <t>Henderson, Johnny</t>
  </si>
  <si>
    <t>17L0152</t>
  </si>
  <si>
    <t>Mullally, Karen I.</t>
  </si>
  <si>
    <t>Davis, Melissa v. City of Atlanta</t>
  </si>
  <si>
    <t>1:16-CV-02037-TWT-JKL</t>
  </si>
  <si>
    <t>Doughty, Richard et al. v. City of Atlanta</t>
  </si>
  <si>
    <t>15EV001696</t>
  </si>
  <si>
    <t>Other - Street Design Defect</t>
  </si>
  <si>
    <t>Gerzel, Lydia v. City of Atlanta</t>
  </si>
  <si>
    <t>2015CV264326</t>
  </si>
  <si>
    <t>Stanley Hambrick v. City of Atlanta</t>
  </si>
  <si>
    <t>15EV002061</t>
  </si>
  <si>
    <t xml:space="preserve">Lora Jackson v. James Burke et al. </t>
  </si>
  <si>
    <t>16EV000953</t>
  </si>
  <si>
    <t>Kovalcik, Edward and Bernadette v. City of Atlanta, et al.</t>
  </si>
  <si>
    <t>10EV009673</t>
  </si>
  <si>
    <t>Marshall, Susan v. City of Atlanta</t>
  </si>
  <si>
    <t xml:space="preserve">13EV017841G  </t>
  </si>
  <si>
    <t>McClain, Monica v. City of Atlanta</t>
  </si>
  <si>
    <t>2016CV281887</t>
  </si>
  <si>
    <t>Miller, Rhaquis v. City of Atlanta</t>
  </si>
  <si>
    <t>2014CV251801</t>
  </si>
  <si>
    <t xml:space="preserve">Miller, Sonia and Kemah’j Taylor v. Julien Fowler, et al. </t>
  </si>
  <si>
    <t>2016CV273991</t>
  </si>
  <si>
    <t>Shields, Ralph  v. City of Atlanta</t>
  </si>
  <si>
    <t>14EV001536</t>
  </si>
  <si>
    <t>Other - Motor Vehicle Incident</t>
  </si>
  <si>
    <t>State Farm Mutual Automobile Insurance Company a/s/o Davon Clack Bey v. City of Atlanta</t>
  </si>
  <si>
    <t>16EV003135</t>
  </si>
  <si>
    <t>Stoner, Pamela v. City of Atlanta</t>
  </si>
  <si>
    <t>16EV000908</t>
  </si>
  <si>
    <t>Threet, Kyle v. City of Atlanta</t>
  </si>
  <si>
    <t>14EV001871</t>
  </si>
  <si>
    <t>Toney, Sarah v. City of Atlanta</t>
  </si>
  <si>
    <t>15EV001234</t>
  </si>
  <si>
    <t>Virgil, Joseph vs. City of Atlanta</t>
  </si>
  <si>
    <t>2017EV000849</t>
  </si>
  <si>
    <t>Woods, Arellia and Amanda Hayes v. City of Atlanta</t>
  </si>
  <si>
    <t>15EV004522</t>
  </si>
  <si>
    <t>Adams, Ysitra et al. v. City of Atlanta</t>
  </si>
  <si>
    <t>2017CV291138</t>
  </si>
  <si>
    <t>Zegers, Nicole  v. City of Atlanta</t>
  </si>
  <si>
    <t>16EV003934</t>
  </si>
  <si>
    <t>19 Cases</t>
  </si>
  <si>
    <t>Description of the Case</t>
  </si>
  <si>
    <t>Demand Amount</t>
  </si>
  <si>
    <t>Settlement Amount</t>
  </si>
  <si>
    <t>Watershed Management</t>
  </si>
  <si>
    <t>City Planning</t>
  </si>
  <si>
    <t>Sub-total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</si>
</sst>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164" formatCode="&quot;$&quot;#,##0.00"/>
    <numFmt numFmtId="165" formatCode="&quot;$&quot;#,##0.00;[Red]&quot;$&quot;#,##0.00"/>
    <numFmt numFmtId="166" formatCode="mm/dd/yyyy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2"/>
      <color theme="0"/>
      <name val="Verdana"/>
      <family val="2"/>
    </font>
    <font>
      <b/>
      <sz val="10"/>
      <name val="Verdana"/>
      <family val="2"/>
    </font>
    <font>
      <b/>
      <sz val="7"/>
      <name val="Verdana"/>
      <family val="2"/>
    </font>
    <font>
      <sz val="10"/>
      <name val="Arial"/>
      <family val="2"/>
    </font>
    <font>
      <sz val="10"/>
      <color theme="1"/>
      <name val="Verdana"/>
      <family val="2"/>
    </font>
    <font>
      <b/>
      <u/>
      <sz val="10"/>
      <name val="Verdana"/>
      <family val="2"/>
    </font>
    <font>
      <sz val="10"/>
      <name val="Verdana"/>
      <family val="2"/>
    </font>
    <font>
      <b/>
      <u/>
      <sz val="10"/>
      <color theme="1"/>
      <name val="Verdana"/>
      <family val="2"/>
    </font>
    <font>
      <u/>
      <sz val="10"/>
      <color theme="1"/>
      <name val="Verdana"/>
      <family val="2"/>
    </font>
    <font>
      <b/>
      <sz val="10"/>
      <color theme="1"/>
      <name val="Verdana"/>
      <family val="2"/>
    </font>
    <font>
      <sz val="11"/>
      <color rgb="FFFF0000"/>
      <name val="Calibri"/>
      <family val="2"/>
      <scheme val="minor"/>
    </font>
    <font>
      <u/>
      <sz val="10"/>
      <name val="Verdana"/>
      <family val="2"/>
    </font>
    <font>
      <sz val="12"/>
      <color theme="1"/>
      <name val="Calibri"/>
      <family val="2"/>
      <scheme val="minor"/>
    </font>
    <font>
      <b/>
      <sz val="14"/>
      <color theme="0"/>
      <name val="Verdana"/>
      <family val="2"/>
    </font>
    <font>
      <b/>
      <sz val="11"/>
      <color rgb="FFFF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u/>
      <sz val="12"/>
      <name val="Calibri"/>
      <family val="2"/>
      <scheme val="minor"/>
    </font>
    <font>
      <b/>
      <sz val="11"/>
      <color theme="1"/>
      <name val="Calibri"/>
      <family val="2"/>
    </font>
    <font>
      <b/>
      <sz val="14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66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9" fillId="0" borderId="0"/>
  </cellStyleXfs>
  <cellXfs count="174">
    <xf numFmtId="0" fontId="0" fillId="0" borderId="0" xfId="0"/>
    <xf numFmtId="0" fontId="0" fillId="0" borderId="0" xfId="0" applyFill="1"/>
    <xf numFmtId="0" fontId="6" fillId="0" borderId="0" xfId="0" applyFont="1"/>
    <xf numFmtId="0" fontId="7" fillId="0" borderId="0" xfId="0" applyFont="1" applyBorder="1"/>
    <xf numFmtId="0" fontId="8" fillId="0" borderId="0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right"/>
    </xf>
    <xf numFmtId="0" fontId="9" fillId="0" borderId="0" xfId="0" applyFont="1"/>
    <xf numFmtId="4" fontId="6" fillId="0" borderId="0" xfId="0" applyNumberFormat="1" applyFont="1"/>
    <xf numFmtId="0" fontId="10" fillId="0" borderId="0" xfId="0" applyFont="1"/>
    <xf numFmtId="4" fontId="10" fillId="0" borderId="0" xfId="0" applyNumberFormat="1" applyFont="1"/>
    <xf numFmtId="0" fontId="11" fillId="0" borderId="0" xfId="0" applyFont="1"/>
    <xf numFmtId="4" fontId="11" fillId="0" borderId="0" xfId="0" applyNumberFormat="1" applyFont="1"/>
    <xf numFmtId="0" fontId="6" fillId="0" borderId="0" xfId="0" applyFont="1" applyAlignment="1">
      <alignment horizontal="right"/>
    </xf>
    <xf numFmtId="0" fontId="8" fillId="0" borderId="0" xfId="0" applyFont="1" applyAlignment="1">
      <alignment shrinkToFit="1"/>
    </xf>
    <xf numFmtId="0" fontId="11" fillId="0" borderId="0" xfId="0" applyFont="1" applyAlignment="1"/>
    <xf numFmtId="0" fontId="6" fillId="0" borderId="0" xfId="0" applyFont="1" applyAlignment="1"/>
    <xf numFmtId="0" fontId="8" fillId="0" borderId="0" xfId="0" applyFont="1" applyFill="1" applyBorder="1" applyAlignment="1">
      <alignment shrinkToFit="1"/>
    </xf>
    <xf numFmtId="0" fontId="11" fillId="0" borderId="0" xfId="0" applyFont="1" applyAlignment="1">
      <alignment horizontal="right"/>
    </xf>
    <xf numFmtId="0" fontId="6" fillId="0" borderId="0" xfId="0" applyFont="1" applyFill="1"/>
    <xf numFmtId="0" fontId="4" fillId="3" borderId="0" xfId="0" applyFont="1" applyFill="1" applyBorder="1"/>
    <xf numFmtId="0" fontId="8" fillId="0" borderId="0" xfId="0" applyFont="1" applyFill="1" applyAlignment="1">
      <alignment shrinkToFit="1"/>
    </xf>
    <xf numFmtId="4" fontId="6" fillId="0" borderId="0" xfId="0" applyNumberFormat="1" applyFont="1" applyFill="1"/>
    <xf numFmtId="0" fontId="10" fillId="0" borderId="0" xfId="0" applyFont="1" applyFill="1"/>
    <xf numFmtId="4" fontId="10" fillId="0" borderId="0" xfId="0" applyNumberFormat="1" applyFont="1" applyFill="1"/>
    <xf numFmtId="0" fontId="6" fillId="0" borderId="0" xfId="0" applyFont="1" applyFill="1" applyAlignment="1">
      <alignment horizontal="right"/>
    </xf>
    <xf numFmtId="0" fontId="3" fillId="3" borderId="0" xfId="0" applyFont="1" applyFill="1" applyBorder="1"/>
    <xf numFmtId="0" fontId="4" fillId="3" borderId="4" xfId="0" applyFont="1" applyFill="1" applyBorder="1"/>
    <xf numFmtId="4" fontId="8" fillId="0" borderId="0" xfId="0" applyNumberFormat="1" applyFont="1" applyBorder="1" applyAlignment="1">
      <alignment horizontal="right"/>
    </xf>
    <xf numFmtId="0" fontId="13" fillId="0" borderId="0" xfId="0" applyFont="1" applyBorder="1" applyAlignment="1">
      <alignment horizontal="right"/>
    </xf>
    <xf numFmtId="4" fontId="13" fillId="0" borderId="0" xfId="0" applyNumberFormat="1" applyFont="1" applyBorder="1" applyAlignment="1">
      <alignment horizontal="right"/>
    </xf>
    <xf numFmtId="4" fontId="8" fillId="0" borderId="0" xfId="0" applyNumberFormat="1" applyFont="1" applyFill="1" applyBorder="1" applyAlignment="1">
      <alignment horizontal="right"/>
    </xf>
    <xf numFmtId="0" fontId="11" fillId="4" borderId="3" xfId="0" applyFont="1" applyFill="1" applyBorder="1"/>
    <xf numFmtId="164" fontId="11" fillId="4" borderId="3" xfId="0" applyNumberFormat="1" applyFont="1" applyFill="1" applyBorder="1" applyAlignment="1"/>
    <xf numFmtId="0" fontId="12" fillId="0" borderId="0" xfId="0" applyFont="1"/>
    <xf numFmtId="164" fontId="6" fillId="0" borderId="0" xfId="0" applyNumberFormat="1" applyFont="1"/>
    <xf numFmtId="164" fontId="0" fillId="0" borderId="0" xfId="0" applyNumberFormat="1"/>
    <xf numFmtId="164" fontId="16" fillId="0" borderId="0" xfId="0" applyNumberFormat="1" applyFont="1"/>
    <xf numFmtId="0" fontId="14" fillId="0" borderId="0" xfId="0" applyFont="1" applyAlignment="1">
      <alignment vertical="top" wrapText="1"/>
    </xf>
    <xf numFmtId="0" fontId="17" fillId="0" borderId="2" xfId="0" applyFont="1" applyBorder="1" applyAlignment="1">
      <alignment horizontal="center" vertical="top" wrapText="1"/>
    </xf>
    <xf numFmtId="0" fontId="14" fillId="0" borderId="1" xfId="0" applyFont="1" applyBorder="1" applyAlignment="1">
      <alignment vertical="top" wrapText="1"/>
    </xf>
    <xf numFmtId="0" fontId="14" fillId="0" borderId="0" xfId="0" applyFont="1" applyAlignment="1">
      <alignment horizontal="center" vertical="top" wrapText="1"/>
    </xf>
    <xf numFmtId="14" fontId="14" fillId="0" borderId="6" xfId="0" applyNumberFormat="1" applyFont="1" applyFill="1" applyBorder="1" applyAlignment="1">
      <alignment vertical="top" wrapText="1"/>
    </xf>
    <xf numFmtId="0" fontId="0" fillId="0" borderId="0" xfId="0" applyAlignment="1">
      <alignment wrapText="1"/>
    </xf>
    <xf numFmtId="0" fontId="3" fillId="3" borderId="8" xfId="0" applyFont="1" applyFill="1" applyBorder="1" applyAlignment="1">
      <alignment wrapText="1"/>
    </xf>
    <xf numFmtId="0" fontId="3" fillId="3" borderId="5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164" fontId="6" fillId="4" borderId="3" xfId="0" applyNumberFormat="1" applyFont="1" applyFill="1" applyBorder="1"/>
    <xf numFmtId="0" fontId="19" fillId="0" borderId="12" xfId="2" applyFill="1" applyBorder="1"/>
    <xf numFmtId="0" fontId="19" fillId="0" borderId="12" xfId="2" applyBorder="1"/>
    <xf numFmtId="0" fontId="19" fillId="0" borderId="12" xfId="2" applyFont="1" applyBorder="1" applyAlignment="1">
      <alignment wrapText="1"/>
    </xf>
    <xf numFmtId="166" fontId="19" fillId="0" borderId="12" xfId="2" applyNumberFormat="1" applyBorder="1"/>
    <xf numFmtId="0" fontId="19" fillId="0" borderId="12" xfId="2" applyFont="1" applyBorder="1"/>
    <xf numFmtId="0" fontId="8" fillId="0" borderId="12" xfId="0" applyFont="1" applyBorder="1" applyAlignment="1">
      <alignment horizontal="left"/>
    </xf>
    <xf numFmtId="0" fontId="8" fillId="0" borderId="12" xfId="0" applyFont="1" applyBorder="1" applyAlignment="1">
      <alignment shrinkToFit="1"/>
    </xf>
    <xf numFmtId="0" fontId="8" fillId="0" borderId="12" xfId="0" applyFont="1" applyBorder="1" applyAlignment="1">
      <alignment horizontal="center"/>
    </xf>
    <xf numFmtId="14" fontId="8" fillId="0" borderId="12" xfId="0" applyNumberFormat="1" applyFont="1" applyBorder="1" applyAlignment="1">
      <alignment shrinkToFit="1"/>
    </xf>
    <xf numFmtId="0" fontId="8" fillId="0" borderId="12" xfId="0" applyFont="1" applyBorder="1"/>
    <xf numFmtId="0" fontId="19" fillId="0" borderId="12" xfId="2" applyBorder="1" applyAlignment="1"/>
    <xf numFmtId="0" fontId="0" fillId="0" borderId="0" xfId="0" applyAlignment="1"/>
    <xf numFmtId="0" fontId="8" fillId="0" borderId="15" xfId="0" applyFont="1" applyFill="1" applyBorder="1" applyAlignment="1">
      <alignment horizontal="left" shrinkToFit="1"/>
    </xf>
    <xf numFmtId="0" fontId="8" fillId="0" borderId="15" xfId="0" applyFont="1" applyFill="1" applyBorder="1" applyAlignment="1">
      <alignment shrinkToFit="1"/>
    </xf>
    <xf numFmtId="14" fontId="8" fillId="0" borderId="15" xfId="0" applyNumberFormat="1" applyFont="1" applyFill="1" applyBorder="1" applyAlignment="1">
      <alignment shrinkToFit="1"/>
    </xf>
    <xf numFmtId="0" fontId="8" fillId="0" borderId="15" xfId="0" applyFont="1" applyFill="1" applyBorder="1"/>
    <xf numFmtId="0" fontId="17" fillId="6" borderId="11" xfId="0" applyFont="1" applyFill="1" applyBorder="1" applyAlignment="1">
      <alignment horizontal="center" vertical="top" wrapText="1"/>
    </xf>
    <xf numFmtId="0" fontId="14" fillId="0" borderId="1" xfId="0" applyFont="1" applyFill="1" applyBorder="1" applyAlignment="1">
      <alignment horizontal="center" vertical="top" wrapText="1"/>
    </xf>
    <xf numFmtId="14" fontId="14" fillId="0" borderId="1" xfId="0" applyNumberFormat="1" applyFont="1" applyFill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0" fontId="14" fillId="0" borderId="0" xfId="0" applyFont="1" applyFill="1" applyAlignment="1">
      <alignment vertical="top" wrapText="1"/>
    </xf>
    <xf numFmtId="14" fontId="14" fillId="0" borderId="0" xfId="0" applyNumberFormat="1" applyFont="1" applyAlignment="1">
      <alignment horizontal="center" vertical="top" wrapText="1"/>
    </xf>
    <xf numFmtId="0" fontId="8" fillId="10" borderId="12" xfId="0" applyFont="1" applyFill="1" applyBorder="1" applyAlignment="1">
      <alignment horizontal="left"/>
    </xf>
    <xf numFmtId="0" fontId="8" fillId="10" borderId="12" xfId="0" applyFont="1" applyFill="1" applyBorder="1" applyAlignment="1">
      <alignment shrinkToFit="1"/>
    </xf>
    <xf numFmtId="0" fontId="3" fillId="10" borderId="12" xfId="0" applyFont="1" applyFill="1" applyBorder="1" applyAlignment="1">
      <alignment horizontal="left"/>
    </xf>
    <xf numFmtId="0" fontId="3" fillId="10" borderId="12" xfId="0" applyFont="1" applyFill="1" applyBorder="1" applyAlignment="1">
      <alignment shrinkToFit="1"/>
    </xf>
    <xf numFmtId="0" fontId="8" fillId="10" borderId="12" xfId="0" applyFont="1" applyFill="1" applyBorder="1" applyAlignment="1"/>
    <xf numFmtId="4" fontId="8" fillId="10" borderId="12" xfId="0" applyNumberFormat="1" applyFont="1" applyFill="1" applyBorder="1"/>
    <xf numFmtId="14" fontId="8" fillId="10" borderId="12" xfId="0" applyNumberFormat="1" applyFont="1" applyFill="1" applyBorder="1" applyAlignment="1">
      <alignment shrinkToFit="1"/>
    </xf>
    <xf numFmtId="0" fontId="3" fillId="11" borderId="12" xfId="0" applyFont="1" applyFill="1" applyBorder="1" applyAlignment="1">
      <alignment horizontal="right"/>
    </xf>
    <xf numFmtId="4" fontId="3" fillId="11" borderId="12" xfId="0" applyNumberFormat="1" applyFont="1" applyFill="1" applyBorder="1" applyAlignment="1">
      <alignment shrinkToFit="1"/>
    </xf>
    <xf numFmtId="4" fontId="3" fillId="11" borderId="12" xfId="0" applyNumberFormat="1" applyFont="1" applyFill="1" applyBorder="1"/>
    <xf numFmtId="0" fontId="18" fillId="10" borderId="7" xfId="1" applyFont="1" applyFill="1" applyBorder="1" applyAlignment="1">
      <alignment horizontal="center" wrapText="1" shrinkToFit="1"/>
    </xf>
    <xf numFmtId="164" fontId="18" fillId="10" borderId="7" xfId="1" applyNumberFormat="1" applyFont="1" applyFill="1" applyBorder="1" applyAlignment="1">
      <alignment horizontal="center" wrapText="1" shrinkToFit="1"/>
    </xf>
    <xf numFmtId="4" fontId="18" fillId="10" borderId="7" xfId="1" applyNumberFormat="1" applyFont="1" applyFill="1" applyBorder="1" applyAlignment="1">
      <alignment horizontal="center" wrapText="1" shrinkToFit="1"/>
    </xf>
    <xf numFmtId="0" fontId="18" fillId="10" borderId="7" xfId="1" applyNumberFormat="1" applyFont="1" applyFill="1" applyBorder="1" applyAlignment="1">
      <alignment horizontal="center" wrapText="1" shrinkToFit="1"/>
    </xf>
    <xf numFmtId="14" fontId="18" fillId="10" borderId="7" xfId="1" applyNumberFormat="1" applyFont="1" applyFill="1" applyBorder="1" applyAlignment="1">
      <alignment horizontal="center" wrapText="1" shrinkToFit="1"/>
    </xf>
    <xf numFmtId="0" fontId="19" fillId="0" borderId="0" xfId="2"/>
    <xf numFmtId="0" fontId="19" fillId="0" borderId="0" xfId="2" applyFont="1"/>
    <xf numFmtId="4" fontId="19" fillId="0" borderId="0" xfId="2" applyNumberFormat="1" applyAlignment="1">
      <alignment horizontal="right"/>
    </xf>
    <xf numFmtId="166" fontId="19" fillId="0" borderId="0" xfId="2" applyNumberFormat="1"/>
    <xf numFmtId="0" fontId="8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shrinkToFit="1"/>
    </xf>
    <xf numFmtId="0" fontId="8" fillId="0" borderId="0" xfId="0" applyFont="1" applyFill="1" applyBorder="1" applyAlignment="1"/>
    <xf numFmtId="4" fontId="8" fillId="0" borderId="0" xfId="0" applyNumberFormat="1" applyFont="1" applyFill="1" applyBorder="1"/>
    <xf numFmtId="14" fontId="8" fillId="0" borderId="0" xfId="0" applyNumberFormat="1" applyFont="1" applyFill="1" applyBorder="1" applyAlignment="1">
      <alignment shrinkToFit="1"/>
    </xf>
    <xf numFmtId="0" fontId="8" fillId="0" borderId="12" xfId="0" applyFont="1" applyFill="1" applyBorder="1" applyAlignment="1">
      <alignment horizontal="left"/>
    </xf>
    <xf numFmtId="0" fontId="8" fillId="0" borderId="12" xfId="0" applyFont="1" applyFill="1" applyBorder="1" applyAlignment="1">
      <alignment shrinkToFit="1"/>
    </xf>
    <xf numFmtId="0" fontId="3" fillId="0" borderId="12" xfId="0" applyFont="1" applyFill="1" applyBorder="1" applyAlignment="1">
      <alignment horizontal="left"/>
    </xf>
    <xf numFmtId="0" fontId="3" fillId="0" borderId="12" xfId="0" applyFont="1" applyFill="1" applyBorder="1" applyAlignment="1">
      <alignment shrinkToFit="1"/>
    </xf>
    <xf numFmtId="0" fontId="8" fillId="0" borderId="12" xfId="0" applyFont="1" applyFill="1" applyBorder="1" applyAlignment="1"/>
    <xf numFmtId="4" fontId="8" fillId="0" borderId="12" xfId="0" applyNumberFormat="1" applyFont="1" applyFill="1" applyBorder="1"/>
    <xf numFmtId="14" fontId="8" fillId="0" borderId="12" xfId="0" applyNumberFormat="1" applyFont="1" applyFill="1" applyBorder="1" applyAlignment="1">
      <alignment shrinkToFit="1"/>
    </xf>
    <xf numFmtId="0" fontId="20" fillId="0" borderId="0" xfId="0" applyFont="1"/>
    <xf numFmtId="0" fontId="8" fillId="10" borderId="15" xfId="0" applyFont="1" applyFill="1" applyBorder="1" applyAlignment="1">
      <alignment horizontal="left"/>
    </xf>
    <xf numFmtId="0" fontId="8" fillId="10" borderId="15" xfId="0" applyFont="1" applyFill="1" applyBorder="1" applyAlignment="1">
      <alignment shrinkToFit="1"/>
    </xf>
    <xf numFmtId="0" fontId="3" fillId="10" borderId="16" xfId="0" applyFont="1" applyFill="1" applyBorder="1" applyAlignment="1">
      <alignment horizontal="left"/>
    </xf>
    <xf numFmtId="0" fontId="0" fillId="10" borderId="18" xfId="0" applyFill="1" applyBorder="1" applyAlignment="1"/>
    <xf numFmtId="0" fontId="8" fillId="10" borderId="17" xfId="0" applyFont="1" applyFill="1" applyBorder="1" applyAlignment="1">
      <alignment shrinkToFit="1"/>
    </xf>
    <xf numFmtId="0" fontId="8" fillId="10" borderId="15" xfId="0" applyFont="1" applyFill="1" applyBorder="1" applyAlignment="1"/>
    <xf numFmtId="4" fontId="8" fillId="10" borderId="15" xfId="0" applyNumberFormat="1" applyFont="1" applyFill="1" applyBorder="1" applyAlignment="1">
      <alignment shrinkToFit="1"/>
    </xf>
    <xf numFmtId="4" fontId="8" fillId="10" borderId="15" xfId="0" applyNumberFormat="1" applyFont="1" applyFill="1" applyBorder="1"/>
    <xf numFmtId="14" fontId="8" fillId="10" borderId="15" xfId="0" applyNumberFormat="1" applyFont="1" applyFill="1" applyBorder="1" applyAlignment="1">
      <alignment shrinkToFit="1"/>
    </xf>
    <xf numFmtId="14" fontId="3" fillId="11" borderId="12" xfId="0" applyNumberFormat="1" applyFont="1" applyFill="1" applyBorder="1" applyAlignment="1">
      <alignment shrinkToFit="1"/>
    </xf>
    <xf numFmtId="0" fontId="14" fillId="0" borderId="6" xfId="0" applyFont="1" applyBorder="1" applyAlignment="1">
      <alignment vertical="top" wrapText="1"/>
    </xf>
    <xf numFmtId="0" fontId="14" fillId="0" borderId="1" xfId="0" applyFont="1" applyBorder="1" applyAlignment="1">
      <alignment horizontal="left" vertical="top" wrapText="1"/>
    </xf>
    <xf numFmtId="164" fontId="14" fillId="7" borderId="1" xfId="0" applyNumberFormat="1" applyFont="1" applyFill="1" applyBorder="1" applyAlignment="1">
      <alignment horizontal="right" vertical="top" wrapText="1"/>
    </xf>
    <xf numFmtId="0" fontId="14" fillId="8" borderId="19" xfId="0" applyNumberFormat="1" applyFont="1" applyFill="1" applyBorder="1" applyAlignment="1">
      <alignment vertical="top" wrapText="1"/>
    </xf>
    <xf numFmtId="14" fontId="14" fillId="0" borderId="6" xfId="0" applyNumberFormat="1" applyFont="1" applyBorder="1" applyAlignment="1">
      <alignment vertical="top" wrapText="1"/>
    </xf>
    <xf numFmtId="0" fontId="14" fillId="8" borderId="20" xfId="0" applyNumberFormat="1" applyFont="1" applyFill="1" applyBorder="1" applyAlignment="1">
      <alignment vertical="top" wrapText="1"/>
    </xf>
    <xf numFmtId="0" fontId="14" fillId="0" borderId="7" xfId="0" applyFont="1" applyBorder="1" applyAlignment="1">
      <alignment horizontal="center" vertical="top" wrapText="1"/>
    </xf>
    <xf numFmtId="0" fontId="14" fillId="0" borderId="7" xfId="0" applyFont="1" applyBorder="1" applyAlignment="1">
      <alignment vertical="top" wrapText="1"/>
    </xf>
    <xf numFmtId="164" fontId="14" fillId="7" borderId="7" xfId="0" applyNumberFormat="1" applyFont="1" applyFill="1" applyBorder="1" applyAlignment="1">
      <alignment vertical="top" wrapText="1"/>
    </xf>
    <xf numFmtId="14" fontId="14" fillId="0" borderId="7" xfId="0" applyNumberFormat="1" applyFont="1" applyFill="1" applyBorder="1" applyAlignment="1">
      <alignment horizontal="center" vertical="top" wrapText="1"/>
    </xf>
    <xf numFmtId="165" fontId="14" fillId="7" borderId="1" xfId="0" applyNumberFormat="1" applyFont="1" applyFill="1" applyBorder="1" applyAlignment="1">
      <alignment horizontal="right" vertical="top" wrapText="1"/>
    </xf>
    <xf numFmtId="8" fontId="14" fillId="7" borderId="1" xfId="0" applyNumberFormat="1" applyFont="1" applyFill="1" applyBorder="1" applyAlignment="1">
      <alignment horizontal="right" vertical="top"/>
    </xf>
    <xf numFmtId="164" fontId="14" fillId="0" borderId="0" xfId="0" applyNumberFormat="1" applyFont="1" applyAlignment="1">
      <alignment horizontal="right" vertical="top" wrapText="1"/>
    </xf>
    <xf numFmtId="0" fontId="21" fillId="12" borderId="11" xfId="0" applyFont="1" applyFill="1" applyBorder="1" applyAlignment="1">
      <alignment horizontal="center" vertical="top" wrapText="1"/>
    </xf>
    <xf numFmtId="164" fontId="21" fillId="12" borderId="11" xfId="0" applyNumberFormat="1" applyFont="1" applyFill="1" applyBorder="1" applyAlignment="1">
      <alignment horizontal="center" vertical="top" wrapText="1"/>
    </xf>
    <xf numFmtId="14" fontId="21" fillId="12" borderId="11" xfId="0" applyNumberFormat="1" applyFont="1" applyFill="1" applyBorder="1" applyAlignment="1">
      <alignment horizontal="center" vertical="top" wrapText="1"/>
    </xf>
    <xf numFmtId="14" fontId="21" fillId="12" borderId="1" xfId="0" applyNumberFormat="1" applyFont="1" applyFill="1" applyBorder="1" applyAlignment="1">
      <alignment horizontal="center" vertical="top" wrapText="1"/>
    </xf>
    <xf numFmtId="0" fontId="20" fillId="0" borderId="0" xfId="0" applyFont="1" applyAlignment="1">
      <alignment horizontal="right" wrapText="1"/>
    </xf>
    <xf numFmtId="0" fontId="19" fillId="0" borderId="0" xfId="2" applyFont="1" applyAlignment="1">
      <alignment wrapText="1"/>
    </xf>
    <xf numFmtId="0" fontId="3" fillId="10" borderId="12" xfId="0" applyFont="1" applyFill="1" applyBorder="1" applyAlignment="1">
      <alignment horizontal="left" wrapText="1"/>
    </xf>
    <xf numFmtId="0" fontId="19" fillId="0" borderId="0" xfId="2" applyAlignment="1">
      <alignment wrapText="1"/>
    </xf>
    <xf numFmtId="0" fontId="22" fillId="0" borderId="0" xfId="2" applyFont="1"/>
    <xf numFmtId="4" fontId="22" fillId="0" borderId="0" xfId="2" applyNumberFormat="1" applyFont="1" applyAlignment="1">
      <alignment horizontal="right"/>
    </xf>
    <xf numFmtId="166" fontId="22" fillId="0" borderId="0" xfId="2" applyNumberFormat="1" applyFont="1"/>
    <xf numFmtId="4" fontId="3" fillId="11" borderId="12" xfId="0" applyNumberFormat="1" applyFont="1" applyFill="1" applyBorder="1" applyAlignment="1">
      <alignment wrapText="1" shrinkToFit="1"/>
    </xf>
    <xf numFmtId="0" fontId="3" fillId="11" borderId="12" xfId="0" applyNumberFormat="1" applyFont="1" applyFill="1" applyBorder="1" applyAlignment="1">
      <alignment shrinkToFit="1"/>
    </xf>
    <xf numFmtId="0" fontId="3" fillId="0" borderId="13" xfId="0" applyFont="1" applyFill="1" applyBorder="1" applyAlignment="1">
      <alignment horizontal="left"/>
    </xf>
    <xf numFmtId="0" fontId="3" fillId="0" borderId="12" xfId="0" applyFont="1" applyFill="1" applyBorder="1" applyAlignment="1"/>
    <xf numFmtId="0" fontId="3" fillId="11" borderId="12" xfId="0" applyNumberFormat="1" applyFont="1" applyFill="1" applyBorder="1" applyAlignment="1">
      <alignment wrapText="1" shrinkToFit="1"/>
    </xf>
    <xf numFmtId="0" fontId="3" fillId="9" borderId="15" xfId="0" applyNumberFormat="1" applyFont="1" applyFill="1" applyBorder="1"/>
    <xf numFmtId="4" fontId="3" fillId="9" borderId="15" xfId="0" applyNumberFormat="1" applyFont="1" applyFill="1" applyBorder="1"/>
    <xf numFmtId="164" fontId="18" fillId="10" borderId="7" xfId="1" applyNumberFormat="1" applyFont="1" applyFill="1" applyBorder="1" applyAlignment="1">
      <alignment horizontal="center"/>
    </xf>
    <xf numFmtId="0" fontId="23" fillId="5" borderId="6" xfId="0" applyFont="1" applyFill="1" applyBorder="1" applyAlignment="1">
      <alignment vertical="top" wrapText="1"/>
    </xf>
    <xf numFmtId="0" fontId="23" fillId="11" borderId="21" xfId="0" applyFont="1" applyFill="1" applyBorder="1" applyAlignment="1">
      <alignment vertical="top" wrapText="1"/>
    </xf>
    <xf numFmtId="0" fontId="23" fillId="11" borderId="21" xfId="0" applyFont="1" applyFill="1" applyBorder="1" applyAlignment="1">
      <alignment horizontal="center" vertical="top" wrapText="1"/>
    </xf>
    <xf numFmtId="164" fontId="23" fillId="11" borderId="21" xfId="0" applyNumberFormat="1" applyFont="1" applyFill="1" applyBorder="1" applyAlignment="1">
      <alignment horizontal="center" vertical="top" wrapText="1"/>
    </xf>
    <xf numFmtId="14" fontId="23" fillId="11" borderId="21" xfId="0" applyNumberFormat="1" applyFont="1" applyFill="1" applyBorder="1" applyAlignment="1">
      <alignment vertical="top" wrapText="1"/>
    </xf>
    <xf numFmtId="14" fontId="23" fillId="11" borderId="19" xfId="0" applyNumberFormat="1" applyFont="1" applyFill="1" applyBorder="1" applyAlignment="1">
      <alignment vertical="top" wrapText="1"/>
    </xf>
    <xf numFmtId="0" fontId="23" fillId="0" borderId="0" xfId="0" applyFont="1" applyAlignment="1">
      <alignment vertical="top" wrapText="1"/>
    </xf>
    <xf numFmtId="0" fontId="3" fillId="11" borderId="13" xfId="0" applyFont="1" applyFill="1" applyBorder="1" applyAlignment="1">
      <alignment horizontal="right"/>
    </xf>
    <xf numFmtId="0" fontId="0" fillId="11" borderId="14" xfId="0" applyFill="1" applyBorder="1" applyAlignment="1"/>
    <xf numFmtId="0" fontId="3" fillId="11" borderId="14" xfId="0" applyFont="1" applyFill="1" applyBorder="1" applyAlignment="1">
      <alignment horizontal="right"/>
    </xf>
    <xf numFmtId="0" fontId="3" fillId="10" borderId="13" xfId="0" applyFont="1" applyFill="1" applyBorder="1" applyAlignment="1">
      <alignment horizontal="left"/>
    </xf>
    <xf numFmtId="0" fontId="0" fillId="10" borderId="14" xfId="0" applyFill="1" applyBorder="1" applyAlignment="1"/>
    <xf numFmtId="0" fontId="3" fillId="9" borderId="16" xfId="0" applyFont="1" applyFill="1" applyBorder="1" applyAlignment="1">
      <alignment horizontal="right"/>
    </xf>
    <xf numFmtId="0" fontId="3" fillId="9" borderId="17" xfId="0" applyFont="1" applyFill="1" applyBorder="1" applyAlignment="1">
      <alignment horizontal="right"/>
    </xf>
    <xf numFmtId="0" fontId="15" fillId="2" borderId="8" xfId="0" applyFont="1" applyFill="1" applyBorder="1" applyAlignment="1">
      <alignment horizontal="center"/>
    </xf>
    <xf numFmtId="0" fontId="15" fillId="2" borderId="0" xfId="0" applyFont="1" applyFill="1" applyBorder="1" applyAlignment="1">
      <alignment horizontal="center"/>
    </xf>
    <xf numFmtId="0" fontId="15" fillId="2" borderId="5" xfId="0" applyFont="1" applyFill="1" applyBorder="1" applyAlignment="1">
      <alignment horizontal="center"/>
    </xf>
    <xf numFmtId="0" fontId="11" fillId="4" borderId="3" xfId="0" applyFont="1" applyFill="1" applyBorder="1" applyAlignment="1">
      <alignment horizontal="right"/>
    </xf>
    <xf numFmtId="0" fontId="6" fillId="4" borderId="3" xfId="0" applyFont="1" applyFill="1" applyBorder="1" applyAlignment="1">
      <alignment horizontal="right"/>
    </xf>
    <xf numFmtId="0" fontId="2" fillId="2" borderId="8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5" fillId="3" borderId="0" xfId="0" applyFont="1" applyFill="1" applyBorder="1" applyAlignment="1"/>
    <xf numFmtId="0" fontId="5" fillId="3" borderId="5" xfId="0" applyFont="1" applyFill="1" applyBorder="1" applyAlignment="1"/>
    <xf numFmtId="0" fontId="3" fillId="3" borderId="4" xfId="0" applyFont="1" applyFill="1" applyBorder="1" applyAlignment="1">
      <alignment horizontal="center"/>
    </xf>
    <xf numFmtId="0" fontId="5" fillId="3" borderId="4" xfId="0" applyFont="1" applyFill="1" applyBorder="1" applyAlignment="1"/>
    <xf numFmtId="0" fontId="5" fillId="3" borderId="10" xfId="0" applyFont="1" applyFill="1" applyBorder="1" applyAlignment="1"/>
  </cellXfs>
  <cellStyles count="3"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colors>
    <mruColors>
      <color rgb="FFFFFF99"/>
      <color rgb="FFFF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3"/>
  <sheetViews>
    <sheetView tabSelected="1" view="pageLayout" zoomScale="80" zoomScaleNormal="100" zoomScalePageLayoutView="80" workbookViewId="0">
      <selection activeCell="C30" sqref="C30"/>
    </sheetView>
  </sheetViews>
  <sheetFormatPr defaultRowHeight="15" x14ac:dyDescent="0.25"/>
  <cols>
    <col min="1" max="1" width="10" customWidth="1"/>
    <col min="2" max="2" width="28.42578125" customWidth="1"/>
    <col min="3" max="3" width="23.85546875" style="43" customWidth="1"/>
    <col min="4" max="4" width="14.5703125" customWidth="1"/>
    <col min="5" max="5" width="28.28515625" style="43" customWidth="1"/>
    <col min="6" max="6" width="4.140625" style="60" customWidth="1"/>
    <col min="7" max="7" width="14" customWidth="1"/>
    <col min="8" max="8" width="15" customWidth="1"/>
    <col min="9" max="9" width="12.5703125" customWidth="1"/>
    <col min="10" max="10" width="12.140625" customWidth="1"/>
    <col min="11" max="11" width="7.5703125" customWidth="1"/>
  </cols>
  <sheetData>
    <row r="1" spans="1:11" ht="79.5" customHeight="1" x14ac:dyDescent="0.25">
      <c r="A1" s="81" t="s">
        <v>0</v>
      </c>
      <c r="B1" s="81" t="s">
        <v>1</v>
      </c>
      <c r="C1" s="81" t="s">
        <v>2</v>
      </c>
      <c r="D1" s="81" t="s">
        <v>3</v>
      </c>
      <c r="E1" s="82" t="s">
        <v>4</v>
      </c>
      <c r="F1" s="145"/>
      <c r="G1" s="83" t="s">
        <v>5</v>
      </c>
      <c r="H1" s="83" t="s">
        <v>6</v>
      </c>
      <c r="I1" s="84" t="s">
        <v>7</v>
      </c>
      <c r="J1" s="85" t="s">
        <v>8</v>
      </c>
      <c r="K1" s="84" t="s">
        <v>9</v>
      </c>
    </row>
    <row r="2" spans="1:11" s="1" customFormat="1" x14ac:dyDescent="0.25">
      <c r="A2" s="96"/>
      <c r="B2" s="97"/>
      <c r="C2" s="98"/>
      <c r="D2" s="99"/>
      <c r="E2" s="97"/>
      <c r="F2" s="100"/>
      <c r="G2" s="97"/>
      <c r="H2" s="97"/>
      <c r="I2" s="101"/>
      <c r="J2" s="101"/>
      <c r="K2" s="102"/>
    </row>
    <row r="3" spans="1:11" ht="30" x14ac:dyDescent="0.25">
      <c r="A3" s="86" t="s">
        <v>98</v>
      </c>
      <c r="B3" s="86" t="s">
        <v>99</v>
      </c>
      <c r="C3" s="132" t="s">
        <v>100</v>
      </c>
      <c r="D3" s="86"/>
      <c r="E3" s="86" t="s">
        <v>11</v>
      </c>
      <c r="F3" s="87">
        <v>1</v>
      </c>
      <c r="G3" s="88">
        <v>740</v>
      </c>
      <c r="H3" s="88">
        <v>739.97</v>
      </c>
      <c r="I3" s="89">
        <v>41680</v>
      </c>
      <c r="J3" s="89">
        <v>43004</v>
      </c>
      <c r="K3" s="86" t="s">
        <v>15</v>
      </c>
    </row>
    <row r="4" spans="1:11" x14ac:dyDescent="0.25">
      <c r="A4" s="54"/>
      <c r="B4" s="55"/>
      <c r="C4" s="56"/>
      <c r="D4" s="153" t="s">
        <v>88</v>
      </c>
      <c r="E4" s="154"/>
      <c r="F4" s="78">
        <v>1</v>
      </c>
      <c r="G4" s="79">
        <f>SUM(G3)</f>
        <v>740</v>
      </c>
      <c r="H4" s="80">
        <f>SUM(H3)</f>
        <v>739.97</v>
      </c>
      <c r="I4" s="80"/>
      <c r="J4" s="57"/>
      <c r="K4" s="58"/>
    </row>
    <row r="5" spans="1:11" ht="26.25" x14ac:dyDescent="0.25">
      <c r="A5" s="71"/>
      <c r="B5" s="72"/>
      <c r="C5" s="133" t="s">
        <v>100</v>
      </c>
      <c r="D5" s="74"/>
      <c r="E5" s="72"/>
      <c r="F5" s="75"/>
      <c r="G5" s="72"/>
      <c r="H5" s="72"/>
      <c r="I5" s="76"/>
      <c r="J5" s="76"/>
      <c r="K5" s="77"/>
    </row>
    <row r="6" spans="1:11" s="1" customFormat="1" x14ac:dyDescent="0.25">
      <c r="A6" s="90"/>
      <c r="B6" s="17"/>
      <c r="C6" s="91"/>
      <c r="D6" s="92"/>
      <c r="E6" s="17"/>
      <c r="F6" s="93"/>
      <c r="G6" s="17"/>
      <c r="H6" s="17"/>
      <c r="I6" s="94"/>
      <c r="J6" s="94"/>
      <c r="K6" s="95"/>
    </row>
    <row r="7" spans="1:11" x14ac:dyDescent="0.25">
      <c r="A7" s="86" t="s">
        <v>101</v>
      </c>
      <c r="B7" s="86" t="s">
        <v>102</v>
      </c>
      <c r="C7" s="87" t="s">
        <v>86</v>
      </c>
      <c r="D7" s="86"/>
      <c r="E7" s="86" t="s">
        <v>11</v>
      </c>
      <c r="F7" s="87">
        <v>1</v>
      </c>
      <c r="G7" s="88">
        <v>11291.23</v>
      </c>
      <c r="H7" s="88">
        <v>11291.23</v>
      </c>
      <c r="I7" s="89">
        <v>42526</v>
      </c>
      <c r="J7" s="89">
        <v>42997</v>
      </c>
      <c r="K7" s="86" t="s">
        <v>15</v>
      </c>
    </row>
    <row r="8" spans="1:11" x14ac:dyDescent="0.25">
      <c r="A8" s="86" t="s">
        <v>103</v>
      </c>
      <c r="B8" s="86" t="s">
        <v>104</v>
      </c>
      <c r="C8" s="87" t="s">
        <v>86</v>
      </c>
      <c r="D8" s="86"/>
      <c r="E8" s="86" t="s">
        <v>11</v>
      </c>
      <c r="F8" s="87">
        <v>1</v>
      </c>
      <c r="G8" s="88">
        <v>1927.5</v>
      </c>
      <c r="H8" s="88">
        <v>1550</v>
      </c>
      <c r="I8" s="89">
        <v>42784</v>
      </c>
      <c r="J8" s="89">
        <v>42971</v>
      </c>
      <c r="K8" s="86" t="s">
        <v>15</v>
      </c>
    </row>
    <row r="9" spans="1:11" x14ac:dyDescent="0.25">
      <c r="A9" s="86" t="s">
        <v>105</v>
      </c>
      <c r="B9" s="86" t="s">
        <v>106</v>
      </c>
      <c r="C9" s="87" t="s">
        <v>86</v>
      </c>
      <c r="D9" s="86"/>
      <c r="E9" s="86" t="s">
        <v>11</v>
      </c>
      <c r="F9" s="87">
        <v>1</v>
      </c>
      <c r="G9" s="88">
        <v>925</v>
      </c>
      <c r="H9" s="88">
        <v>925</v>
      </c>
      <c r="I9" s="89">
        <v>41828</v>
      </c>
      <c r="J9" s="89">
        <v>42979</v>
      </c>
      <c r="K9" s="86" t="s">
        <v>15</v>
      </c>
    </row>
    <row r="10" spans="1:11" x14ac:dyDescent="0.25">
      <c r="A10" s="86" t="s">
        <v>107</v>
      </c>
      <c r="B10" s="86" t="s">
        <v>108</v>
      </c>
      <c r="C10" s="87" t="s">
        <v>86</v>
      </c>
      <c r="D10" s="86"/>
      <c r="E10" s="86" t="s">
        <v>11</v>
      </c>
      <c r="F10" s="87">
        <v>1</v>
      </c>
      <c r="G10" s="88">
        <v>2300.04</v>
      </c>
      <c r="H10" s="88">
        <v>500</v>
      </c>
      <c r="I10" s="89">
        <v>42693</v>
      </c>
      <c r="J10" s="89">
        <v>42941</v>
      </c>
      <c r="K10" s="86" t="s">
        <v>15</v>
      </c>
    </row>
    <row r="11" spans="1:11" x14ac:dyDescent="0.25">
      <c r="A11" s="54"/>
      <c r="B11" s="55"/>
      <c r="C11" s="56"/>
      <c r="D11" s="153" t="s">
        <v>88</v>
      </c>
      <c r="E11" s="155"/>
      <c r="F11" s="78">
        <v>4</v>
      </c>
      <c r="G11" s="79">
        <f>SUM(G7:G10)</f>
        <v>16443.77</v>
      </c>
      <c r="H11" s="80">
        <f>SUM(H7:H10)</f>
        <v>14266.23</v>
      </c>
      <c r="I11" s="80"/>
      <c r="J11" s="57"/>
      <c r="K11" s="58"/>
    </row>
    <row r="12" spans="1:11" x14ac:dyDescent="0.25">
      <c r="A12" s="71"/>
      <c r="B12" s="72"/>
      <c r="C12" s="73" t="s">
        <v>86</v>
      </c>
      <c r="D12" s="74"/>
      <c r="E12" s="72"/>
      <c r="F12" s="75"/>
      <c r="G12" s="72"/>
      <c r="H12" s="72"/>
      <c r="I12" s="76"/>
      <c r="J12" s="76"/>
      <c r="K12" s="77"/>
    </row>
    <row r="13" spans="1:11" s="1" customFormat="1" x14ac:dyDescent="0.25">
      <c r="A13" s="96"/>
      <c r="B13" s="97"/>
      <c r="C13" s="98"/>
      <c r="D13" s="99"/>
      <c r="E13" s="97"/>
      <c r="F13" s="100"/>
      <c r="G13" s="97"/>
      <c r="H13" s="97"/>
      <c r="I13" s="101"/>
      <c r="J13" s="101"/>
      <c r="K13" s="102"/>
    </row>
    <row r="14" spans="1:11" x14ac:dyDescent="0.25">
      <c r="A14" s="86" t="s">
        <v>109</v>
      </c>
      <c r="B14" s="86" t="s">
        <v>110</v>
      </c>
      <c r="C14" s="87" t="s">
        <v>111</v>
      </c>
      <c r="D14" s="86"/>
      <c r="E14" s="86" t="s">
        <v>81</v>
      </c>
      <c r="F14" s="87">
        <v>1</v>
      </c>
      <c r="G14" s="88">
        <v>1300</v>
      </c>
      <c r="H14" s="88">
        <v>1300</v>
      </c>
      <c r="I14" s="89">
        <v>42804</v>
      </c>
      <c r="J14" s="89">
        <v>42928</v>
      </c>
      <c r="K14" s="86" t="s">
        <v>15</v>
      </c>
    </row>
    <row r="15" spans="1:11" x14ac:dyDescent="0.25">
      <c r="A15" s="54"/>
      <c r="B15" s="55"/>
      <c r="C15" s="56"/>
      <c r="D15" s="153" t="s">
        <v>88</v>
      </c>
      <c r="E15" s="154"/>
      <c r="F15" s="78">
        <f>SUM(F14)</f>
        <v>1</v>
      </c>
      <c r="G15" s="79">
        <f>SUM(G14)</f>
        <v>1300</v>
      </c>
      <c r="H15" s="80">
        <f>SUM(H14)</f>
        <v>1300</v>
      </c>
      <c r="I15" s="80"/>
      <c r="J15" s="57"/>
      <c r="K15" s="58"/>
    </row>
    <row r="16" spans="1:11" x14ac:dyDescent="0.25">
      <c r="A16" s="71"/>
      <c r="B16" s="72"/>
      <c r="C16" s="73" t="s">
        <v>111</v>
      </c>
      <c r="D16" s="74"/>
      <c r="E16" s="72"/>
      <c r="F16" s="75"/>
      <c r="G16" s="72"/>
      <c r="H16" s="72"/>
      <c r="I16" s="76"/>
      <c r="J16" s="76"/>
      <c r="K16" s="77"/>
    </row>
    <row r="17" spans="1:11" s="1" customFormat="1" x14ac:dyDescent="0.25">
      <c r="A17" s="96"/>
      <c r="B17" s="97"/>
      <c r="C17" s="98"/>
      <c r="D17" s="99"/>
      <c r="E17" s="97"/>
      <c r="F17" s="100"/>
      <c r="G17" s="97"/>
      <c r="H17" s="97"/>
      <c r="I17" s="101"/>
      <c r="J17" s="101"/>
      <c r="K17" s="102"/>
    </row>
    <row r="18" spans="1:11" ht="30" x14ac:dyDescent="0.25">
      <c r="A18" s="86" t="s">
        <v>114</v>
      </c>
      <c r="B18" s="86" t="s">
        <v>115</v>
      </c>
      <c r="C18" s="51" t="s">
        <v>87</v>
      </c>
      <c r="D18" s="53"/>
      <c r="E18" s="134" t="s">
        <v>116</v>
      </c>
      <c r="F18" s="59">
        <f t="shared" ref="F18:F21" si="0">SUM(F15:F17)</f>
        <v>1</v>
      </c>
      <c r="G18" s="88">
        <v>538.95000000000005</v>
      </c>
      <c r="H18" s="88">
        <v>500</v>
      </c>
      <c r="I18" s="89">
        <v>42852</v>
      </c>
      <c r="J18" s="89">
        <v>42949</v>
      </c>
      <c r="K18" s="50" t="s">
        <v>15</v>
      </c>
    </row>
    <row r="19" spans="1:11" x14ac:dyDescent="0.25">
      <c r="A19" s="86" t="s">
        <v>112</v>
      </c>
      <c r="B19" s="86" t="s">
        <v>113</v>
      </c>
      <c r="C19" s="51" t="s">
        <v>87</v>
      </c>
      <c r="D19" s="53" t="s">
        <v>30</v>
      </c>
      <c r="E19" s="86" t="s">
        <v>11</v>
      </c>
      <c r="F19" s="59">
        <f t="shared" si="0"/>
        <v>1</v>
      </c>
      <c r="G19" s="88">
        <v>10852.33</v>
      </c>
      <c r="H19" s="88">
        <v>10156.030000000001</v>
      </c>
      <c r="I19" s="89">
        <v>42481</v>
      </c>
      <c r="J19" s="89">
        <v>43004</v>
      </c>
      <c r="K19" s="50" t="s">
        <v>15</v>
      </c>
    </row>
    <row r="20" spans="1:11" ht="29.25" customHeight="1" x14ac:dyDescent="0.25">
      <c r="A20" s="86" t="s">
        <v>117</v>
      </c>
      <c r="B20" s="86" t="s">
        <v>118</v>
      </c>
      <c r="C20" s="51" t="s">
        <v>87</v>
      </c>
      <c r="D20" s="53" t="s">
        <v>30</v>
      </c>
      <c r="E20" s="86" t="s">
        <v>11</v>
      </c>
      <c r="F20" s="59">
        <v>1</v>
      </c>
      <c r="G20" s="88">
        <v>484.4</v>
      </c>
      <c r="H20" s="88">
        <v>484.4</v>
      </c>
      <c r="I20" s="89">
        <v>42752</v>
      </c>
      <c r="J20" s="89">
        <v>42928</v>
      </c>
      <c r="K20" s="50" t="s">
        <v>15</v>
      </c>
    </row>
    <row r="21" spans="1:11" x14ac:dyDescent="0.25">
      <c r="A21" s="54"/>
      <c r="B21" s="55"/>
      <c r="C21" s="56"/>
      <c r="D21" s="153" t="s">
        <v>88</v>
      </c>
      <c r="E21" s="154"/>
      <c r="F21" s="78">
        <f t="shared" si="0"/>
        <v>3</v>
      </c>
      <c r="G21" s="79">
        <f>SUM(G18:G20)</f>
        <v>11875.68</v>
      </c>
      <c r="H21" s="80">
        <f>SUM(H18:H20)</f>
        <v>11140.43</v>
      </c>
      <c r="I21" s="80"/>
      <c r="J21" s="57"/>
      <c r="K21" s="58"/>
    </row>
    <row r="22" spans="1:11" x14ac:dyDescent="0.25">
      <c r="A22" s="71"/>
      <c r="B22" s="72"/>
      <c r="C22" s="156" t="s">
        <v>87</v>
      </c>
      <c r="D22" s="157"/>
      <c r="E22" s="72"/>
      <c r="F22" s="75"/>
      <c r="G22" s="72"/>
      <c r="H22" s="72"/>
      <c r="I22" s="76"/>
      <c r="J22" s="76"/>
      <c r="K22" s="77"/>
    </row>
    <row r="23" spans="1:11" s="1" customFormat="1" x14ac:dyDescent="0.25">
      <c r="A23" s="96"/>
      <c r="B23" s="97"/>
      <c r="C23" s="98"/>
      <c r="D23" s="99"/>
      <c r="E23" s="97"/>
      <c r="F23" s="100"/>
      <c r="G23" s="97"/>
      <c r="H23" s="97"/>
      <c r="I23" s="101"/>
      <c r="J23" s="101"/>
      <c r="K23" s="102"/>
    </row>
    <row r="24" spans="1:11" x14ac:dyDescent="0.25">
      <c r="A24" s="86" t="s">
        <v>119</v>
      </c>
      <c r="B24" s="86" t="s">
        <v>120</v>
      </c>
      <c r="C24" s="87" t="s">
        <v>19</v>
      </c>
      <c r="D24" s="86"/>
      <c r="E24" s="86" t="s">
        <v>11</v>
      </c>
      <c r="F24" s="59">
        <v>1</v>
      </c>
      <c r="G24" s="88">
        <v>25000</v>
      </c>
      <c r="H24" s="88">
        <v>9000</v>
      </c>
      <c r="I24" s="89">
        <v>42183</v>
      </c>
      <c r="J24" s="89">
        <v>42936</v>
      </c>
      <c r="K24" s="86" t="s">
        <v>15</v>
      </c>
    </row>
    <row r="25" spans="1:11" x14ac:dyDescent="0.25">
      <c r="A25" s="86" t="s">
        <v>121</v>
      </c>
      <c r="B25" s="86" t="s">
        <v>122</v>
      </c>
      <c r="C25" s="87" t="s">
        <v>19</v>
      </c>
      <c r="D25" s="86"/>
      <c r="E25" s="86" t="s">
        <v>11</v>
      </c>
      <c r="F25" s="59">
        <v>1</v>
      </c>
      <c r="G25" s="88">
        <v>6526.98</v>
      </c>
      <c r="H25" s="88">
        <v>6548.67</v>
      </c>
      <c r="I25" s="89">
        <v>42552</v>
      </c>
      <c r="J25" s="89">
        <v>42923</v>
      </c>
      <c r="K25" s="86" t="s">
        <v>15</v>
      </c>
    </row>
    <row r="26" spans="1:11" x14ac:dyDescent="0.25">
      <c r="A26" s="86" t="s">
        <v>123</v>
      </c>
      <c r="B26" s="86" t="s">
        <v>124</v>
      </c>
      <c r="C26" s="87" t="s">
        <v>19</v>
      </c>
      <c r="D26" s="86"/>
      <c r="E26" s="86" t="s">
        <v>11</v>
      </c>
      <c r="F26" s="59">
        <v>1</v>
      </c>
      <c r="G26" s="88">
        <v>25000</v>
      </c>
      <c r="H26" s="88">
        <v>5000</v>
      </c>
      <c r="I26" s="89">
        <v>42529</v>
      </c>
      <c r="J26" s="89">
        <v>42975</v>
      </c>
      <c r="K26" s="86" t="s">
        <v>15</v>
      </c>
    </row>
    <row r="27" spans="1:11" x14ac:dyDescent="0.25">
      <c r="A27" s="86" t="s">
        <v>125</v>
      </c>
      <c r="B27" s="86" t="s">
        <v>126</v>
      </c>
      <c r="C27" s="87" t="s">
        <v>19</v>
      </c>
      <c r="D27" s="86"/>
      <c r="E27" s="86" t="s">
        <v>11</v>
      </c>
      <c r="F27" s="59">
        <v>1</v>
      </c>
      <c r="G27" s="88">
        <v>2894.67</v>
      </c>
      <c r="H27" s="88">
        <v>2689.44</v>
      </c>
      <c r="I27" s="89">
        <v>42607</v>
      </c>
      <c r="J27" s="89">
        <v>42949</v>
      </c>
      <c r="K27" s="86" t="s">
        <v>15</v>
      </c>
    </row>
    <row r="28" spans="1:11" x14ac:dyDescent="0.25">
      <c r="A28" s="86" t="s">
        <v>127</v>
      </c>
      <c r="B28" s="86" t="s">
        <v>128</v>
      </c>
      <c r="C28" s="87" t="s">
        <v>19</v>
      </c>
      <c r="D28" s="86"/>
      <c r="E28" s="86" t="s">
        <v>11</v>
      </c>
      <c r="F28" s="59">
        <v>1</v>
      </c>
      <c r="G28" s="88">
        <v>15000</v>
      </c>
      <c r="H28" s="88">
        <v>2500</v>
      </c>
      <c r="I28" s="89">
        <v>42535</v>
      </c>
      <c r="J28" s="89">
        <v>42936</v>
      </c>
      <c r="K28" s="86" t="s">
        <v>15</v>
      </c>
    </row>
    <row r="29" spans="1:11" x14ac:dyDescent="0.25">
      <c r="A29" s="86" t="s">
        <v>129</v>
      </c>
      <c r="B29" s="86" t="s">
        <v>130</v>
      </c>
      <c r="C29" s="87" t="s">
        <v>19</v>
      </c>
      <c r="D29" s="86"/>
      <c r="E29" s="86" t="s">
        <v>11</v>
      </c>
      <c r="F29" s="59">
        <v>1</v>
      </c>
      <c r="G29" s="88">
        <v>2921.18</v>
      </c>
      <c r="H29" s="88">
        <v>2062.02</v>
      </c>
      <c r="I29" s="89">
        <v>42645</v>
      </c>
      <c r="J29" s="89">
        <v>42975</v>
      </c>
      <c r="K29" s="86" t="s">
        <v>15</v>
      </c>
    </row>
    <row r="30" spans="1:11" x14ac:dyDescent="0.25">
      <c r="A30" s="86" t="s">
        <v>131</v>
      </c>
      <c r="B30" s="86" t="s">
        <v>132</v>
      </c>
      <c r="C30" s="87" t="s">
        <v>19</v>
      </c>
      <c r="D30" s="86"/>
      <c r="E30" s="86" t="s">
        <v>11</v>
      </c>
      <c r="F30" s="59">
        <v>1</v>
      </c>
      <c r="G30" s="88">
        <v>102997.16</v>
      </c>
      <c r="H30" s="88">
        <v>2000</v>
      </c>
      <c r="I30" s="89">
        <v>42745</v>
      </c>
      <c r="J30" s="89">
        <v>43000</v>
      </c>
      <c r="K30" s="86" t="s">
        <v>15</v>
      </c>
    </row>
    <row r="31" spans="1:11" x14ac:dyDescent="0.25">
      <c r="A31" s="86" t="s">
        <v>133</v>
      </c>
      <c r="B31" s="86" t="s">
        <v>134</v>
      </c>
      <c r="C31" s="87" t="s">
        <v>19</v>
      </c>
      <c r="D31" s="86"/>
      <c r="E31" s="86" t="s">
        <v>11</v>
      </c>
      <c r="F31" s="59">
        <v>1</v>
      </c>
      <c r="G31" s="88">
        <v>25000</v>
      </c>
      <c r="H31" s="88">
        <v>2000</v>
      </c>
      <c r="I31" s="89">
        <v>42137</v>
      </c>
      <c r="J31" s="89">
        <v>42986</v>
      </c>
      <c r="K31" s="86" t="s">
        <v>15</v>
      </c>
    </row>
    <row r="32" spans="1:11" x14ac:dyDescent="0.25">
      <c r="A32" s="86" t="s">
        <v>135</v>
      </c>
      <c r="B32" s="86" t="s">
        <v>136</v>
      </c>
      <c r="C32" s="87" t="s">
        <v>19</v>
      </c>
      <c r="D32" s="86"/>
      <c r="E32" s="86" t="s">
        <v>11</v>
      </c>
      <c r="F32" s="59">
        <v>1</v>
      </c>
      <c r="G32" s="88">
        <v>1905.35</v>
      </c>
      <c r="H32" s="88">
        <v>1905.35</v>
      </c>
      <c r="I32" s="89">
        <v>42608</v>
      </c>
      <c r="J32" s="89">
        <v>42937</v>
      </c>
      <c r="K32" s="86" t="s">
        <v>15</v>
      </c>
    </row>
    <row r="33" spans="1:11" x14ac:dyDescent="0.25">
      <c r="A33" s="86" t="s">
        <v>137</v>
      </c>
      <c r="B33" s="86" t="s">
        <v>122</v>
      </c>
      <c r="C33" s="87" t="s">
        <v>19</v>
      </c>
      <c r="D33" s="86"/>
      <c r="E33" s="86" t="s">
        <v>11</v>
      </c>
      <c r="F33" s="59">
        <v>1</v>
      </c>
      <c r="G33" s="88">
        <v>9000</v>
      </c>
      <c r="H33" s="88">
        <v>1350</v>
      </c>
      <c r="I33" s="89">
        <v>42552</v>
      </c>
      <c r="J33" s="89">
        <v>42975</v>
      </c>
      <c r="K33" s="86" t="s">
        <v>15</v>
      </c>
    </row>
    <row r="34" spans="1:11" x14ac:dyDescent="0.25">
      <c r="A34" s="86" t="s">
        <v>138</v>
      </c>
      <c r="B34" s="86" t="s">
        <v>139</v>
      </c>
      <c r="C34" s="87" t="s">
        <v>19</v>
      </c>
      <c r="D34" s="86"/>
      <c r="E34" s="86" t="s">
        <v>11</v>
      </c>
      <c r="F34" s="59">
        <v>1</v>
      </c>
      <c r="G34" s="88">
        <v>1009.81</v>
      </c>
      <c r="H34" s="88">
        <v>892.01</v>
      </c>
      <c r="I34" s="89">
        <v>42796</v>
      </c>
      <c r="J34" s="89">
        <v>42975</v>
      </c>
      <c r="K34" s="86" t="s">
        <v>15</v>
      </c>
    </row>
    <row r="35" spans="1:11" x14ac:dyDescent="0.25">
      <c r="A35" s="86" t="s">
        <v>140</v>
      </c>
      <c r="B35" s="86" t="s">
        <v>141</v>
      </c>
      <c r="C35" s="87" t="s">
        <v>19</v>
      </c>
      <c r="D35" s="86"/>
      <c r="E35" s="86" t="s">
        <v>11</v>
      </c>
      <c r="F35" s="59">
        <v>1</v>
      </c>
      <c r="G35" s="88">
        <v>1067.44</v>
      </c>
      <c r="H35" s="88">
        <v>726.44</v>
      </c>
      <c r="I35" s="89">
        <v>42633</v>
      </c>
      <c r="J35" s="89">
        <v>42926</v>
      </c>
      <c r="K35" s="86" t="s">
        <v>15</v>
      </c>
    </row>
    <row r="36" spans="1:11" x14ac:dyDescent="0.25">
      <c r="A36" s="86" t="s">
        <v>142</v>
      </c>
      <c r="B36" s="86" t="s">
        <v>143</v>
      </c>
      <c r="C36" s="87" t="s">
        <v>19</v>
      </c>
      <c r="D36" s="86"/>
      <c r="E36" s="86" t="s">
        <v>11</v>
      </c>
      <c r="F36" s="59">
        <v>1</v>
      </c>
      <c r="G36" s="88">
        <v>748.59</v>
      </c>
      <c r="H36" s="88">
        <v>578.77</v>
      </c>
      <c r="I36" s="89">
        <v>42833</v>
      </c>
      <c r="J36" s="89">
        <v>42986</v>
      </c>
      <c r="K36" s="86" t="s">
        <v>15</v>
      </c>
    </row>
    <row r="37" spans="1:11" x14ac:dyDescent="0.25">
      <c r="A37" s="86" t="s">
        <v>144</v>
      </c>
      <c r="B37" s="86" t="s">
        <v>145</v>
      </c>
      <c r="C37" s="87" t="s">
        <v>19</v>
      </c>
      <c r="D37" s="86"/>
      <c r="E37" s="86" t="s">
        <v>11</v>
      </c>
      <c r="F37" s="59">
        <v>1</v>
      </c>
      <c r="G37" s="88">
        <v>610</v>
      </c>
      <c r="H37" s="88">
        <v>482.83</v>
      </c>
      <c r="I37" s="89">
        <v>41890</v>
      </c>
      <c r="J37" s="89">
        <v>42936</v>
      </c>
      <c r="K37" s="86" t="s">
        <v>15</v>
      </c>
    </row>
    <row r="38" spans="1:11" x14ac:dyDescent="0.25">
      <c r="A38" s="86" t="s">
        <v>146</v>
      </c>
      <c r="B38" s="86" t="s">
        <v>147</v>
      </c>
      <c r="C38" s="87" t="s">
        <v>19</v>
      </c>
      <c r="D38" s="86"/>
      <c r="E38" s="86" t="s">
        <v>11</v>
      </c>
      <c r="F38" s="59">
        <v>1</v>
      </c>
      <c r="G38" s="88">
        <v>425.91</v>
      </c>
      <c r="H38" s="88">
        <v>425.91</v>
      </c>
      <c r="I38" s="89">
        <v>42657</v>
      </c>
      <c r="J38" s="89">
        <v>42937</v>
      </c>
      <c r="K38" s="86" t="s">
        <v>15</v>
      </c>
    </row>
    <row r="39" spans="1:11" x14ac:dyDescent="0.25">
      <c r="A39" s="86" t="s">
        <v>148</v>
      </c>
      <c r="B39" s="86" t="s">
        <v>149</v>
      </c>
      <c r="C39" s="87" t="s">
        <v>19</v>
      </c>
      <c r="D39" s="86"/>
      <c r="E39" s="86" t="s">
        <v>11</v>
      </c>
      <c r="F39" s="59">
        <v>1</v>
      </c>
      <c r="G39" s="88">
        <v>100</v>
      </c>
      <c r="H39" s="88">
        <v>100</v>
      </c>
      <c r="I39" s="89">
        <v>42555</v>
      </c>
      <c r="J39" s="89">
        <v>42941</v>
      </c>
      <c r="K39" s="86" t="s">
        <v>15</v>
      </c>
    </row>
    <row r="40" spans="1:11" x14ac:dyDescent="0.25">
      <c r="A40" s="49"/>
      <c r="B40" s="50"/>
      <c r="C40" s="51"/>
      <c r="D40" s="153" t="s">
        <v>88</v>
      </c>
      <c r="E40" s="154"/>
      <c r="F40" s="78">
        <v>16</v>
      </c>
      <c r="G40" s="79">
        <f>SUM(G24:G39)</f>
        <v>220207.09</v>
      </c>
      <c r="H40" s="80">
        <f>SUM(H24:H39)</f>
        <v>38261.440000000002</v>
      </c>
      <c r="I40" s="52"/>
      <c r="J40" s="52"/>
      <c r="K40" s="50"/>
    </row>
    <row r="41" spans="1:11" x14ac:dyDescent="0.25">
      <c r="A41" s="71"/>
      <c r="B41" s="72"/>
      <c r="C41" s="156" t="s">
        <v>19</v>
      </c>
      <c r="D41" s="157"/>
      <c r="E41" s="72"/>
      <c r="F41" s="75"/>
      <c r="G41" s="72"/>
      <c r="H41" s="72"/>
      <c r="I41" s="76"/>
      <c r="J41" s="76"/>
      <c r="K41" s="77"/>
    </row>
    <row r="42" spans="1:11" s="1" customFormat="1" x14ac:dyDescent="0.25">
      <c r="A42" s="96"/>
      <c r="B42" s="97"/>
      <c r="C42" s="98"/>
      <c r="D42" s="99"/>
      <c r="E42" s="97"/>
      <c r="F42" s="100"/>
      <c r="G42" s="97"/>
      <c r="H42" s="97"/>
      <c r="I42" s="101"/>
      <c r="J42" s="101"/>
      <c r="K42" s="102"/>
    </row>
    <row r="43" spans="1:11" x14ac:dyDescent="0.25">
      <c r="A43" s="86" t="s">
        <v>180</v>
      </c>
      <c r="B43" s="86" t="s">
        <v>181</v>
      </c>
      <c r="C43" s="87" t="s">
        <v>13</v>
      </c>
      <c r="D43" s="87" t="s">
        <v>31</v>
      </c>
      <c r="E43" s="86" t="s">
        <v>116</v>
      </c>
      <c r="F43" s="86">
        <v>1</v>
      </c>
      <c r="G43" s="88">
        <v>210.6</v>
      </c>
      <c r="H43" s="88">
        <v>210.6</v>
      </c>
      <c r="I43" s="89">
        <v>41913</v>
      </c>
      <c r="J43" s="89">
        <v>42971</v>
      </c>
      <c r="K43" s="86" t="s">
        <v>15</v>
      </c>
    </row>
    <row r="44" spans="1:11" x14ac:dyDescent="0.25">
      <c r="A44" s="86" t="s">
        <v>150</v>
      </c>
      <c r="B44" s="86" t="s">
        <v>151</v>
      </c>
      <c r="C44" s="87" t="s">
        <v>13</v>
      </c>
      <c r="D44" s="87" t="s">
        <v>31</v>
      </c>
      <c r="E44" s="86" t="s">
        <v>11</v>
      </c>
      <c r="F44" s="86">
        <v>1</v>
      </c>
      <c r="G44" s="88">
        <v>9444.5300000000007</v>
      </c>
      <c r="H44" s="88">
        <v>9188.4500000000007</v>
      </c>
      <c r="I44" s="89">
        <v>42660</v>
      </c>
      <c r="J44" s="89">
        <v>42972</v>
      </c>
      <c r="K44" s="86" t="s">
        <v>15</v>
      </c>
    </row>
    <row r="45" spans="1:11" x14ac:dyDescent="0.25">
      <c r="A45" s="86" t="s">
        <v>152</v>
      </c>
      <c r="B45" s="86" t="s">
        <v>153</v>
      </c>
      <c r="C45" s="87" t="s">
        <v>13</v>
      </c>
      <c r="D45" s="87" t="s">
        <v>31</v>
      </c>
      <c r="E45" s="86" t="s">
        <v>11</v>
      </c>
      <c r="F45" s="86">
        <v>1</v>
      </c>
      <c r="G45" s="88">
        <v>20000</v>
      </c>
      <c r="H45" s="88">
        <v>6000</v>
      </c>
      <c r="I45" s="89">
        <v>42695</v>
      </c>
      <c r="J45" s="89">
        <v>42975</v>
      </c>
      <c r="K45" s="86" t="s">
        <v>15</v>
      </c>
    </row>
    <row r="46" spans="1:11" x14ac:dyDescent="0.25">
      <c r="A46" s="86" t="s">
        <v>154</v>
      </c>
      <c r="B46" s="86" t="s">
        <v>155</v>
      </c>
      <c r="C46" s="87" t="s">
        <v>13</v>
      </c>
      <c r="D46" s="87" t="s">
        <v>31</v>
      </c>
      <c r="E46" s="87" t="s">
        <v>11</v>
      </c>
      <c r="F46" s="86">
        <v>1</v>
      </c>
      <c r="G46" s="88">
        <v>3011</v>
      </c>
      <c r="H46" s="88">
        <v>2661</v>
      </c>
      <c r="I46" s="89">
        <v>42849</v>
      </c>
      <c r="J46" s="89">
        <v>43004</v>
      </c>
      <c r="K46" s="86" t="s">
        <v>15</v>
      </c>
    </row>
    <row r="47" spans="1:11" x14ac:dyDescent="0.25">
      <c r="A47" s="86" t="s">
        <v>156</v>
      </c>
      <c r="B47" s="86" t="s">
        <v>157</v>
      </c>
      <c r="C47" s="87" t="s">
        <v>13</v>
      </c>
      <c r="D47" s="87" t="s">
        <v>31</v>
      </c>
      <c r="E47" s="86" t="s">
        <v>11</v>
      </c>
      <c r="F47" s="86">
        <v>1</v>
      </c>
      <c r="G47" s="88">
        <v>2640</v>
      </c>
      <c r="H47" s="88">
        <v>2640</v>
      </c>
      <c r="I47" s="89">
        <v>42128</v>
      </c>
      <c r="J47" s="89">
        <v>42965</v>
      </c>
      <c r="K47" s="86" t="s">
        <v>15</v>
      </c>
    </row>
    <row r="48" spans="1:11" x14ac:dyDescent="0.25">
      <c r="A48" s="86" t="s">
        <v>158</v>
      </c>
      <c r="B48" s="86" t="s">
        <v>159</v>
      </c>
      <c r="C48" s="87" t="s">
        <v>13</v>
      </c>
      <c r="D48" s="87" t="s">
        <v>31</v>
      </c>
      <c r="E48" s="86" t="s">
        <v>11</v>
      </c>
      <c r="F48" s="86">
        <v>1</v>
      </c>
      <c r="G48" s="88">
        <v>1987.18</v>
      </c>
      <c r="H48" s="88">
        <v>1987.18</v>
      </c>
      <c r="I48" s="89">
        <v>42849</v>
      </c>
      <c r="J48" s="89">
        <v>42993</v>
      </c>
      <c r="K48" s="86" t="s">
        <v>15</v>
      </c>
    </row>
    <row r="49" spans="1:11" x14ac:dyDescent="0.25">
      <c r="A49" s="86" t="s">
        <v>162</v>
      </c>
      <c r="B49" s="86" t="s">
        <v>163</v>
      </c>
      <c r="C49" s="87" t="s">
        <v>13</v>
      </c>
      <c r="D49" s="87" t="s">
        <v>31</v>
      </c>
      <c r="E49" s="86" t="s">
        <v>11</v>
      </c>
      <c r="F49" s="86">
        <v>1</v>
      </c>
      <c r="G49" s="88">
        <v>1617.52</v>
      </c>
      <c r="H49" s="88">
        <v>1617.52</v>
      </c>
      <c r="I49" s="89">
        <v>42604</v>
      </c>
      <c r="J49" s="89">
        <v>42941</v>
      </c>
      <c r="K49" s="86" t="s">
        <v>15</v>
      </c>
    </row>
    <row r="50" spans="1:11" x14ac:dyDescent="0.25">
      <c r="A50" s="86" t="s">
        <v>164</v>
      </c>
      <c r="B50" s="86" t="s">
        <v>165</v>
      </c>
      <c r="C50" s="87" t="s">
        <v>13</v>
      </c>
      <c r="D50" s="87" t="s">
        <v>31</v>
      </c>
      <c r="E50" s="86" t="s">
        <v>11</v>
      </c>
      <c r="F50" s="86">
        <v>1</v>
      </c>
      <c r="G50" s="88">
        <v>1337</v>
      </c>
      <c r="H50" s="88">
        <v>1337</v>
      </c>
      <c r="I50" s="89">
        <v>42668</v>
      </c>
      <c r="J50" s="89">
        <v>42949</v>
      </c>
      <c r="K50" s="86" t="s">
        <v>15</v>
      </c>
    </row>
    <row r="51" spans="1:11" s="103" customFormat="1" x14ac:dyDescent="0.25">
      <c r="A51" s="135"/>
      <c r="B51" s="135"/>
      <c r="C51" s="135"/>
      <c r="D51" s="135"/>
      <c r="E51" s="131" t="s">
        <v>296</v>
      </c>
      <c r="F51" s="135">
        <f>SUM(F43:F50)</f>
        <v>8</v>
      </c>
      <c r="G51" s="136">
        <f>SUM(G43:G50)</f>
        <v>40247.83</v>
      </c>
      <c r="H51" s="136">
        <f>SUM(H43:H50)</f>
        <v>25641.750000000004</v>
      </c>
      <c r="I51" s="137"/>
      <c r="J51" s="137"/>
      <c r="K51" s="135"/>
    </row>
    <row r="52" spans="1:11" x14ac:dyDescent="0.25">
      <c r="A52" s="86"/>
      <c r="B52" s="86"/>
      <c r="C52" s="87"/>
      <c r="D52" s="87"/>
      <c r="E52" s="86"/>
      <c r="F52" s="86"/>
      <c r="G52" s="88"/>
      <c r="H52" s="88"/>
      <c r="I52" s="89"/>
      <c r="J52" s="89"/>
      <c r="K52" s="86"/>
    </row>
    <row r="53" spans="1:11" x14ac:dyDescent="0.25">
      <c r="A53" s="86" t="s">
        <v>160</v>
      </c>
      <c r="B53" s="86" t="s">
        <v>161</v>
      </c>
      <c r="C53" s="87" t="s">
        <v>13</v>
      </c>
      <c r="D53" s="87" t="s">
        <v>21</v>
      </c>
      <c r="E53" s="86" t="s">
        <v>22</v>
      </c>
      <c r="F53" s="86">
        <v>1</v>
      </c>
      <c r="G53" s="88">
        <v>4500</v>
      </c>
      <c r="H53" s="88">
        <v>1842.9</v>
      </c>
      <c r="I53" s="89">
        <v>42184</v>
      </c>
      <c r="J53" s="89">
        <v>42948</v>
      </c>
      <c r="K53" s="86" t="s">
        <v>15</v>
      </c>
    </row>
    <row r="54" spans="1:11" x14ac:dyDescent="0.25">
      <c r="A54" s="86" t="s">
        <v>166</v>
      </c>
      <c r="B54" s="86" t="s">
        <v>167</v>
      </c>
      <c r="C54" s="87" t="s">
        <v>13</v>
      </c>
      <c r="D54" s="87" t="s">
        <v>21</v>
      </c>
      <c r="E54" s="86" t="s">
        <v>22</v>
      </c>
      <c r="F54" s="86">
        <v>1</v>
      </c>
      <c r="G54" s="88">
        <v>2800</v>
      </c>
      <c r="H54" s="88">
        <v>1000</v>
      </c>
      <c r="I54" s="89">
        <v>42654</v>
      </c>
      <c r="J54" s="89">
        <v>42993</v>
      </c>
      <c r="K54" s="86" t="s">
        <v>15</v>
      </c>
    </row>
    <row r="55" spans="1:11" x14ac:dyDescent="0.25">
      <c r="A55" s="86" t="s">
        <v>168</v>
      </c>
      <c r="B55" s="86" t="s">
        <v>169</v>
      </c>
      <c r="C55" s="87" t="s">
        <v>13</v>
      </c>
      <c r="D55" s="87" t="s">
        <v>21</v>
      </c>
      <c r="E55" s="86" t="s">
        <v>22</v>
      </c>
      <c r="F55" s="86">
        <v>1</v>
      </c>
      <c r="G55" s="88">
        <v>930.77</v>
      </c>
      <c r="H55" s="88">
        <v>718.92</v>
      </c>
      <c r="I55" s="89">
        <v>42762</v>
      </c>
      <c r="J55" s="89">
        <v>42927</v>
      </c>
      <c r="K55" s="86" t="s">
        <v>15</v>
      </c>
    </row>
    <row r="56" spans="1:11" x14ac:dyDescent="0.25">
      <c r="A56" s="86" t="s">
        <v>172</v>
      </c>
      <c r="B56" s="86" t="s">
        <v>173</v>
      </c>
      <c r="C56" s="87" t="s">
        <v>13</v>
      </c>
      <c r="D56" s="87" t="s">
        <v>21</v>
      </c>
      <c r="E56" s="86" t="s">
        <v>22</v>
      </c>
      <c r="F56" s="86">
        <v>1</v>
      </c>
      <c r="G56" s="88">
        <v>350.46</v>
      </c>
      <c r="H56" s="88">
        <v>445.38</v>
      </c>
      <c r="I56" s="89">
        <v>42792</v>
      </c>
      <c r="J56" s="89">
        <v>42951</v>
      </c>
      <c r="K56" s="86" t="s">
        <v>15</v>
      </c>
    </row>
    <row r="57" spans="1:11" x14ac:dyDescent="0.25">
      <c r="A57" s="86" t="s">
        <v>174</v>
      </c>
      <c r="B57" s="86" t="s">
        <v>175</v>
      </c>
      <c r="C57" s="87" t="s">
        <v>13</v>
      </c>
      <c r="D57" s="87" t="s">
        <v>21</v>
      </c>
      <c r="E57" s="86" t="s">
        <v>22</v>
      </c>
      <c r="F57" s="86">
        <v>1</v>
      </c>
      <c r="G57" s="88">
        <v>351.96</v>
      </c>
      <c r="H57" s="88">
        <v>309.72000000000003</v>
      </c>
      <c r="I57" s="89">
        <v>42666</v>
      </c>
      <c r="J57" s="89">
        <v>42923</v>
      </c>
      <c r="K57" s="86" t="s">
        <v>15</v>
      </c>
    </row>
    <row r="58" spans="1:11" x14ac:dyDescent="0.25">
      <c r="A58" s="86" t="s">
        <v>178</v>
      </c>
      <c r="B58" s="86" t="s">
        <v>179</v>
      </c>
      <c r="C58" s="87" t="s">
        <v>13</v>
      </c>
      <c r="D58" s="87" t="s">
        <v>21</v>
      </c>
      <c r="E58" s="86" t="s">
        <v>22</v>
      </c>
      <c r="F58" s="86">
        <v>1</v>
      </c>
      <c r="G58" s="88">
        <v>580</v>
      </c>
      <c r="H58" s="88">
        <v>290.25</v>
      </c>
      <c r="I58" s="89">
        <v>42817</v>
      </c>
      <c r="J58" s="89">
        <v>42971</v>
      </c>
      <c r="K58" s="86" t="s">
        <v>15</v>
      </c>
    </row>
    <row r="59" spans="1:11" x14ac:dyDescent="0.25">
      <c r="A59" s="86" t="s">
        <v>182</v>
      </c>
      <c r="B59" s="86" t="s">
        <v>183</v>
      </c>
      <c r="C59" s="87" t="s">
        <v>13</v>
      </c>
      <c r="D59" s="87" t="s">
        <v>21</v>
      </c>
      <c r="E59" s="86" t="s">
        <v>22</v>
      </c>
      <c r="F59" s="86">
        <v>1</v>
      </c>
      <c r="G59" s="88">
        <v>114.2</v>
      </c>
      <c r="H59" s="88">
        <v>78.22</v>
      </c>
      <c r="I59" s="89">
        <v>42749</v>
      </c>
      <c r="J59" s="89">
        <v>42986</v>
      </c>
      <c r="K59" s="86" t="s">
        <v>15</v>
      </c>
    </row>
    <row r="60" spans="1:11" x14ac:dyDescent="0.25">
      <c r="A60" s="86" t="s">
        <v>176</v>
      </c>
      <c r="B60" s="86" t="s">
        <v>177</v>
      </c>
      <c r="C60" s="87" t="s">
        <v>13</v>
      </c>
      <c r="D60" s="87" t="s">
        <v>21</v>
      </c>
      <c r="E60" s="86" t="s">
        <v>85</v>
      </c>
      <c r="F60" s="86">
        <v>1</v>
      </c>
      <c r="G60" s="88">
        <v>500</v>
      </c>
      <c r="H60" s="88">
        <v>300</v>
      </c>
      <c r="I60" s="89">
        <v>42630</v>
      </c>
      <c r="J60" s="89">
        <v>42975</v>
      </c>
      <c r="K60" s="86" t="s">
        <v>15</v>
      </c>
    </row>
    <row r="61" spans="1:11" x14ac:dyDescent="0.25">
      <c r="A61" s="86" t="s">
        <v>170</v>
      </c>
      <c r="B61" s="86" t="s">
        <v>171</v>
      </c>
      <c r="C61" s="87" t="s">
        <v>13</v>
      </c>
      <c r="D61" s="87" t="s">
        <v>21</v>
      </c>
      <c r="E61" s="86" t="s">
        <v>11</v>
      </c>
      <c r="F61" s="86">
        <v>1</v>
      </c>
      <c r="G61" s="88">
        <v>687.72</v>
      </c>
      <c r="H61" s="88">
        <v>687.72</v>
      </c>
      <c r="I61" s="89">
        <v>42717</v>
      </c>
      <c r="J61" s="89">
        <v>42936</v>
      </c>
      <c r="K61" s="86" t="s">
        <v>15</v>
      </c>
    </row>
    <row r="62" spans="1:11" s="103" customFormat="1" x14ac:dyDescent="0.25">
      <c r="A62" s="135"/>
      <c r="B62" s="135"/>
      <c r="C62" s="135"/>
      <c r="D62" s="135"/>
      <c r="E62" s="131" t="s">
        <v>296</v>
      </c>
      <c r="F62" s="135">
        <f>SUM(F53:F61)</f>
        <v>9</v>
      </c>
      <c r="G62" s="136">
        <f>SUM(G53:G61)</f>
        <v>10815.109999999999</v>
      </c>
      <c r="H62" s="136">
        <f>SUM(H53:H61)</f>
        <v>5673.1100000000006</v>
      </c>
      <c r="I62" s="137"/>
      <c r="J62" s="137"/>
      <c r="K62" s="135"/>
    </row>
    <row r="63" spans="1:11" x14ac:dyDescent="0.25">
      <c r="A63" s="54"/>
      <c r="B63" s="55"/>
      <c r="C63" s="56"/>
      <c r="D63" s="153" t="s">
        <v>88</v>
      </c>
      <c r="E63" s="154"/>
      <c r="F63" s="139">
        <f>SUM(F62,F51)</f>
        <v>17</v>
      </c>
      <c r="G63" s="79">
        <f>SUM(G62,G51)</f>
        <v>51062.94</v>
      </c>
      <c r="H63" s="79">
        <f>SUM(H62,H51)</f>
        <v>31314.860000000004</v>
      </c>
      <c r="I63" s="80"/>
      <c r="J63" s="57"/>
      <c r="K63" s="58"/>
    </row>
    <row r="64" spans="1:11" x14ac:dyDescent="0.25">
      <c r="A64" s="71"/>
      <c r="B64" s="72"/>
      <c r="C64" s="156" t="s">
        <v>13</v>
      </c>
      <c r="D64" s="157"/>
      <c r="E64" s="72"/>
      <c r="F64" s="75"/>
      <c r="G64" s="72"/>
      <c r="H64" s="72"/>
      <c r="I64" s="76"/>
      <c r="J64" s="76"/>
      <c r="K64" s="77"/>
    </row>
    <row r="65" spans="1:11" s="1" customFormat="1" x14ac:dyDescent="0.25">
      <c r="A65" s="96"/>
      <c r="B65" s="97"/>
      <c r="C65" s="98"/>
      <c r="D65" s="99"/>
      <c r="E65" s="97"/>
      <c r="F65" s="100"/>
      <c r="G65" s="97"/>
      <c r="H65" s="97"/>
      <c r="I65" s="101"/>
      <c r="J65" s="101"/>
      <c r="K65" s="102"/>
    </row>
    <row r="66" spans="1:11" x14ac:dyDescent="0.25">
      <c r="A66" s="86" t="s">
        <v>211</v>
      </c>
      <c r="B66" s="86" t="s">
        <v>212</v>
      </c>
      <c r="C66" s="87" t="s">
        <v>10</v>
      </c>
      <c r="D66" s="87" t="s">
        <v>18</v>
      </c>
      <c r="E66" s="86" t="s">
        <v>83</v>
      </c>
      <c r="F66" s="87">
        <v>1</v>
      </c>
      <c r="G66" s="88">
        <v>2782</v>
      </c>
      <c r="H66" s="88">
        <v>2000</v>
      </c>
      <c r="I66" s="89">
        <v>37987</v>
      </c>
      <c r="J66" s="89">
        <v>42997</v>
      </c>
      <c r="K66" s="86" t="s">
        <v>12</v>
      </c>
    </row>
    <row r="67" spans="1:11" x14ac:dyDescent="0.25">
      <c r="A67" s="86" t="s">
        <v>227</v>
      </c>
      <c r="B67" s="86" t="s">
        <v>228</v>
      </c>
      <c r="C67" s="87" t="s">
        <v>10</v>
      </c>
      <c r="D67" s="87" t="s">
        <v>18</v>
      </c>
      <c r="E67" s="86" t="s">
        <v>17</v>
      </c>
      <c r="F67" s="87">
        <v>1</v>
      </c>
      <c r="G67" s="88">
        <v>1592.7</v>
      </c>
      <c r="H67" s="88">
        <v>441</v>
      </c>
      <c r="I67" s="89">
        <v>42755</v>
      </c>
      <c r="J67" s="89">
        <v>42971</v>
      </c>
      <c r="K67" s="86" t="s">
        <v>12</v>
      </c>
    </row>
    <row r="68" spans="1:11" x14ac:dyDescent="0.25">
      <c r="A68" s="86" t="s">
        <v>242</v>
      </c>
      <c r="B68" s="86" t="s">
        <v>243</v>
      </c>
      <c r="C68" s="87" t="s">
        <v>10</v>
      </c>
      <c r="D68" s="87" t="s">
        <v>18</v>
      </c>
      <c r="E68" s="86" t="s">
        <v>17</v>
      </c>
      <c r="F68" s="87">
        <v>1</v>
      </c>
      <c r="G68" s="88">
        <v>258.12</v>
      </c>
      <c r="H68" s="88">
        <v>258.12</v>
      </c>
      <c r="I68" s="89">
        <v>42743</v>
      </c>
      <c r="J68" s="89">
        <v>43005</v>
      </c>
      <c r="K68" s="86" t="s">
        <v>12</v>
      </c>
    </row>
    <row r="69" spans="1:11" x14ac:dyDescent="0.25">
      <c r="A69" s="86" t="s">
        <v>246</v>
      </c>
      <c r="B69" s="86" t="s">
        <v>247</v>
      </c>
      <c r="C69" s="87" t="s">
        <v>10</v>
      </c>
      <c r="D69" s="87" t="s">
        <v>18</v>
      </c>
      <c r="E69" s="86" t="s">
        <v>17</v>
      </c>
      <c r="F69" s="87">
        <v>1</v>
      </c>
      <c r="G69" s="88">
        <v>174.95</v>
      </c>
      <c r="H69" s="88">
        <v>174.95</v>
      </c>
      <c r="I69" s="89">
        <v>42826</v>
      </c>
      <c r="J69" s="89">
        <v>42984</v>
      </c>
      <c r="K69" s="86" t="s">
        <v>12</v>
      </c>
    </row>
    <row r="70" spans="1:11" ht="30" x14ac:dyDescent="0.25">
      <c r="A70" s="86" t="s">
        <v>188</v>
      </c>
      <c r="B70" s="86" t="s">
        <v>189</v>
      </c>
      <c r="C70" s="87" t="s">
        <v>10</v>
      </c>
      <c r="D70" s="87" t="s">
        <v>18</v>
      </c>
      <c r="E70" s="134" t="s">
        <v>190</v>
      </c>
      <c r="F70" s="87">
        <v>1</v>
      </c>
      <c r="G70" s="88">
        <v>10484.51</v>
      </c>
      <c r="H70" s="88">
        <v>7250</v>
      </c>
      <c r="I70" s="89">
        <v>41786</v>
      </c>
      <c r="J70" s="89">
        <v>42951</v>
      </c>
      <c r="K70" s="86" t="s">
        <v>12</v>
      </c>
    </row>
    <row r="71" spans="1:11" x14ac:dyDescent="0.25">
      <c r="A71" s="86" t="s">
        <v>205</v>
      </c>
      <c r="B71" s="86" t="s">
        <v>206</v>
      </c>
      <c r="C71" s="87" t="s">
        <v>10</v>
      </c>
      <c r="D71" s="87" t="s">
        <v>18</v>
      </c>
      <c r="E71" s="86" t="s">
        <v>28</v>
      </c>
      <c r="F71" s="87">
        <v>1</v>
      </c>
      <c r="G71" s="88">
        <v>2911.37</v>
      </c>
      <c r="H71" s="88">
        <v>2261.92</v>
      </c>
      <c r="I71" s="89">
        <v>42687</v>
      </c>
      <c r="J71" s="89">
        <v>42954</v>
      </c>
      <c r="K71" s="86" t="s">
        <v>12</v>
      </c>
    </row>
    <row r="72" spans="1:11" x14ac:dyDescent="0.25">
      <c r="A72" s="86" t="s">
        <v>225</v>
      </c>
      <c r="B72" s="86" t="s">
        <v>226</v>
      </c>
      <c r="C72" s="87" t="s">
        <v>10</v>
      </c>
      <c r="D72" s="87" t="s">
        <v>18</v>
      </c>
      <c r="E72" s="86" t="s">
        <v>28</v>
      </c>
      <c r="F72" s="87">
        <v>1</v>
      </c>
      <c r="G72" s="88">
        <v>661.68</v>
      </c>
      <c r="H72" s="88">
        <v>468.8</v>
      </c>
      <c r="I72" s="89">
        <v>42744</v>
      </c>
      <c r="J72" s="89">
        <v>42923</v>
      </c>
      <c r="K72" s="86" t="s">
        <v>12</v>
      </c>
    </row>
    <row r="73" spans="1:11" x14ac:dyDescent="0.25">
      <c r="A73" s="86" t="s">
        <v>191</v>
      </c>
      <c r="B73" s="86" t="s">
        <v>192</v>
      </c>
      <c r="C73" s="87" t="s">
        <v>10</v>
      </c>
      <c r="D73" s="87" t="s">
        <v>18</v>
      </c>
      <c r="E73" s="86" t="s">
        <v>11</v>
      </c>
      <c r="F73" s="87">
        <v>1</v>
      </c>
      <c r="G73" s="88">
        <v>17000</v>
      </c>
      <c r="H73" s="88">
        <v>6500</v>
      </c>
      <c r="I73" s="89">
        <v>42325</v>
      </c>
      <c r="J73" s="89">
        <v>42975</v>
      </c>
      <c r="K73" s="86" t="s">
        <v>12</v>
      </c>
    </row>
    <row r="74" spans="1:11" ht="30" x14ac:dyDescent="0.25">
      <c r="A74" s="86" t="s">
        <v>193</v>
      </c>
      <c r="B74" s="86" t="s">
        <v>194</v>
      </c>
      <c r="C74" s="87" t="s">
        <v>10</v>
      </c>
      <c r="D74" s="87" t="s">
        <v>18</v>
      </c>
      <c r="E74" s="134" t="s">
        <v>24</v>
      </c>
      <c r="F74" s="87">
        <v>1</v>
      </c>
      <c r="G74" s="88">
        <v>4704.5</v>
      </c>
      <c r="H74" s="88">
        <v>4704.5</v>
      </c>
      <c r="I74" s="89">
        <v>42751</v>
      </c>
      <c r="J74" s="89">
        <v>42944</v>
      </c>
      <c r="K74" s="86" t="s">
        <v>12</v>
      </c>
    </row>
    <row r="75" spans="1:11" ht="30" x14ac:dyDescent="0.25">
      <c r="A75" s="86" t="s">
        <v>209</v>
      </c>
      <c r="B75" s="86" t="s">
        <v>210</v>
      </c>
      <c r="C75" s="87" t="s">
        <v>10</v>
      </c>
      <c r="D75" s="87" t="s">
        <v>18</v>
      </c>
      <c r="E75" s="134" t="s">
        <v>24</v>
      </c>
      <c r="F75" s="87">
        <v>1</v>
      </c>
      <c r="G75" s="88">
        <v>4378</v>
      </c>
      <c r="H75" s="88">
        <v>2190</v>
      </c>
      <c r="I75" s="89">
        <v>41710</v>
      </c>
      <c r="J75" s="89">
        <v>42944</v>
      </c>
      <c r="K75" s="86" t="s">
        <v>12</v>
      </c>
    </row>
    <row r="76" spans="1:11" ht="30" x14ac:dyDescent="0.25">
      <c r="A76" s="86" t="s">
        <v>214</v>
      </c>
      <c r="B76" s="86" t="s">
        <v>215</v>
      </c>
      <c r="C76" s="87" t="s">
        <v>10</v>
      </c>
      <c r="D76" s="87" t="s">
        <v>18</v>
      </c>
      <c r="E76" s="134" t="s">
        <v>24</v>
      </c>
      <c r="F76" s="87">
        <v>1</v>
      </c>
      <c r="G76" s="88">
        <v>1000</v>
      </c>
      <c r="H76" s="88">
        <v>1000</v>
      </c>
      <c r="I76" s="89">
        <v>42688</v>
      </c>
      <c r="J76" s="89">
        <v>42984</v>
      </c>
      <c r="K76" s="86" t="s">
        <v>12</v>
      </c>
    </row>
    <row r="77" spans="1:11" ht="30" x14ac:dyDescent="0.25">
      <c r="A77" s="86" t="s">
        <v>216</v>
      </c>
      <c r="B77" s="86" t="s">
        <v>217</v>
      </c>
      <c r="C77" s="87" t="s">
        <v>10</v>
      </c>
      <c r="D77" s="87" t="s">
        <v>18</v>
      </c>
      <c r="E77" s="134" t="s">
        <v>24</v>
      </c>
      <c r="F77" s="87">
        <v>1</v>
      </c>
      <c r="G77" s="88">
        <v>547</v>
      </c>
      <c r="H77" s="88">
        <v>547</v>
      </c>
      <c r="I77" s="89">
        <v>42773</v>
      </c>
      <c r="J77" s="89">
        <v>42937</v>
      </c>
      <c r="K77" s="86" t="s">
        <v>12</v>
      </c>
    </row>
    <row r="78" spans="1:11" ht="30" x14ac:dyDescent="0.25">
      <c r="A78" s="86" t="s">
        <v>231</v>
      </c>
      <c r="B78" s="86" t="s">
        <v>232</v>
      </c>
      <c r="C78" s="87" t="s">
        <v>10</v>
      </c>
      <c r="D78" s="87" t="s">
        <v>18</v>
      </c>
      <c r="E78" s="134" t="s">
        <v>24</v>
      </c>
      <c r="F78" s="87">
        <v>1</v>
      </c>
      <c r="G78" s="88">
        <v>876</v>
      </c>
      <c r="H78" s="88">
        <v>438</v>
      </c>
      <c r="I78" s="89">
        <v>42803</v>
      </c>
      <c r="J78" s="89">
        <v>42936</v>
      </c>
      <c r="K78" s="86" t="s">
        <v>12</v>
      </c>
    </row>
    <row r="79" spans="1:11" ht="30" x14ac:dyDescent="0.25">
      <c r="A79" s="86" t="s">
        <v>207</v>
      </c>
      <c r="B79" s="86" t="s">
        <v>208</v>
      </c>
      <c r="C79" s="87" t="s">
        <v>10</v>
      </c>
      <c r="D79" s="87" t="s">
        <v>18</v>
      </c>
      <c r="E79" s="134" t="s">
        <v>24</v>
      </c>
      <c r="F79" s="87">
        <v>1</v>
      </c>
      <c r="G79" s="88">
        <v>8350.39</v>
      </c>
      <c r="H79" s="88">
        <v>2253.08</v>
      </c>
      <c r="I79" s="89">
        <v>41275</v>
      </c>
      <c r="J79" s="89">
        <v>42996</v>
      </c>
      <c r="K79" s="86" t="s">
        <v>12</v>
      </c>
    </row>
    <row r="80" spans="1:11" x14ac:dyDescent="0.25">
      <c r="A80" s="86" t="s">
        <v>213</v>
      </c>
      <c r="B80" s="86" t="s">
        <v>34</v>
      </c>
      <c r="C80" s="87" t="s">
        <v>10</v>
      </c>
      <c r="D80" s="87" t="s">
        <v>18</v>
      </c>
      <c r="E80" s="134" t="s">
        <v>33</v>
      </c>
      <c r="F80" s="87">
        <v>1</v>
      </c>
      <c r="G80" s="88">
        <v>11473.31</v>
      </c>
      <c r="H80" s="88">
        <v>2000</v>
      </c>
      <c r="I80" s="89">
        <v>41897</v>
      </c>
      <c r="J80" s="89">
        <v>42951</v>
      </c>
      <c r="K80" s="86" t="s">
        <v>12</v>
      </c>
    </row>
    <row r="81" spans="1:11" ht="30" x14ac:dyDescent="0.25">
      <c r="A81" s="86" t="s">
        <v>184</v>
      </c>
      <c r="B81" s="86" t="s">
        <v>185</v>
      </c>
      <c r="C81" s="87" t="s">
        <v>10</v>
      </c>
      <c r="D81" s="87" t="s">
        <v>18</v>
      </c>
      <c r="E81" s="134" t="s">
        <v>29</v>
      </c>
      <c r="F81" s="87">
        <v>1</v>
      </c>
      <c r="G81" s="88">
        <v>31492.75</v>
      </c>
      <c r="H81" s="88">
        <v>18734.419999999998</v>
      </c>
      <c r="I81" s="89">
        <v>42614</v>
      </c>
      <c r="J81" s="89">
        <v>42943</v>
      </c>
      <c r="K81" s="86" t="s">
        <v>12</v>
      </c>
    </row>
    <row r="82" spans="1:11" ht="30" x14ac:dyDescent="0.25">
      <c r="A82" s="86" t="s">
        <v>223</v>
      </c>
      <c r="B82" s="86" t="s">
        <v>224</v>
      </c>
      <c r="C82" s="87" t="s">
        <v>10</v>
      </c>
      <c r="D82" s="87" t="s">
        <v>18</v>
      </c>
      <c r="E82" s="134" t="s">
        <v>29</v>
      </c>
      <c r="F82" s="87">
        <v>1</v>
      </c>
      <c r="G82" s="88">
        <v>475</v>
      </c>
      <c r="H82" s="88">
        <v>475</v>
      </c>
      <c r="I82" s="89">
        <v>42822</v>
      </c>
      <c r="J82" s="89">
        <v>42971</v>
      </c>
      <c r="K82" s="86" t="s">
        <v>12</v>
      </c>
    </row>
    <row r="83" spans="1:11" s="103" customFormat="1" x14ac:dyDescent="0.25">
      <c r="A83" s="135"/>
      <c r="B83" s="135"/>
      <c r="C83" s="135"/>
      <c r="D83" s="135"/>
      <c r="E83" s="131" t="s">
        <v>296</v>
      </c>
      <c r="F83" s="135">
        <f>SUM(F66:F82)</f>
        <v>17</v>
      </c>
      <c r="G83" s="136">
        <f>SUM(G66:G82)</f>
        <v>99162.28</v>
      </c>
      <c r="H83" s="136">
        <f>SUM(H66:H82)</f>
        <v>51696.79</v>
      </c>
      <c r="I83" s="137"/>
      <c r="J83" s="137"/>
      <c r="K83" s="135"/>
    </row>
    <row r="84" spans="1:11" x14ac:dyDescent="0.25">
      <c r="A84" s="86"/>
      <c r="B84" s="86"/>
      <c r="C84" s="87"/>
      <c r="D84" s="87"/>
      <c r="E84" s="86"/>
      <c r="F84" s="87"/>
      <c r="G84" s="88"/>
      <c r="H84" s="88"/>
      <c r="I84" s="89"/>
      <c r="J84" s="89"/>
      <c r="K84" s="86"/>
    </row>
    <row r="85" spans="1:11" x14ac:dyDescent="0.25">
      <c r="A85" s="86" t="s">
        <v>233</v>
      </c>
      <c r="B85" s="86" t="s">
        <v>234</v>
      </c>
      <c r="C85" s="87" t="s">
        <v>10</v>
      </c>
      <c r="D85" s="87" t="s">
        <v>16</v>
      </c>
      <c r="E85" s="86" t="s">
        <v>235</v>
      </c>
      <c r="F85" s="87">
        <v>1</v>
      </c>
      <c r="G85" s="88">
        <v>435</v>
      </c>
      <c r="H85" s="88">
        <v>435</v>
      </c>
      <c r="I85" s="89">
        <v>42642</v>
      </c>
      <c r="J85" s="89">
        <v>42922</v>
      </c>
      <c r="K85" s="86" t="s">
        <v>15</v>
      </c>
    </row>
    <row r="86" spans="1:11" x14ac:dyDescent="0.25">
      <c r="A86" s="86" t="s">
        <v>201</v>
      </c>
      <c r="B86" s="86" t="s">
        <v>202</v>
      </c>
      <c r="C86" s="87" t="s">
        <v>10</v>
      </c>
      <c r="D86" s="87" t="s">
        <v>16</v>
      </c>
      <c r="E86" s="86" t="s">
        <v>17</v>
      </c>
      <c r="F86" s="87">
        <v>1</v>
      </c>
      <c r="G86" s="88">
        <v>4651.22</v>
      </c>
      <c r="H86" s="88">
        <v>2889.91</v>
      </c>
      <c r="I86" s="89">
        <v>42748</v>
      </c>
      <c r="J86" s="89">
        <v>42985</v>
      </c>
      <c r="K86" s="86" t="s">
        <v>12</v>
      </c>
    </row>
    <row r="87" spans="1:11" x14ac:dyDescent="0.25">
      <c r="A87" s="86" t="s">
        <v>221</v>
      </c>
      <c r="B87" s="86" t="s">
        <v>222</v>
      </c>
      <c r="C87" s="87" t="s">
        <v>10</v>
      </c>
      <c r="D87" s="87" t="s">
        <v>16</v>
      </c>
      <c r="E87" s="86" t="s">
        <v>17</v>
      </c>
      <c r="F87" s="87">
        <v>1</v>
      </c>
      <c r="G87" s="88">
        <v>2100</v>
      </c>
      <c r="H87" s="88">
        <v>500</v>
      </c>
      <c r="I87" s="89">
        <v>42840</v>
      </c>
      <c r="J87" s="89">
        <v>42970</v>
      </c>
      <c r="K87" s="86" t="s">
        <v>12</v>
      </c>
    </row>
    <row r="88" spans="1:11" x14ac:dyDescent="0.25">
      <c r="A88" s="86" t="s">
        <v>238</v>
      </c>
      <c r="B88" s="86" t="s">
        <v>239</v>
      </c>
      <c r="C88" s="87" t="s">
        <v>10</v>
      </c>
      <c r="D88" s="87" t="s">
        <v>16</v>
      </c>
      <c r="E88" s="86" t="s">
        <v>17</v>
      </c>
      <c r="F88" s="87">
        <v>1</v>
      </c>
      <c r="G88" s="88">
        <v>600</v>
      </c>
      <c r="H88" s="88">
        <v>325</v>
      </c>
      <c r="I88" s="89">
        <v>42714</v>
      </c>
      <c r="J88" s="89">
        <v>42964</v>
      </c>
      <c r="K88" s="86" t="s">
        <v>12</v>
      </c>
    </row>
    <row r="89" spans="1:11" x14ac:dyDescent="0.25">
      <c r="A89" s="86" t="s">
        <v>197</v>
      </c>
      <c r="B89" s="86" t="s">
        <v>198</v>
      </c>
      <c r="C89" s="87" t="s">
        <v>10</v>
      </c>
      <c r="D89" s="87" t="s">
        <v>16</v>
      </c>
      <c r="E89" s="87" t="s">
        <v>84</v>
      </c>
      <c r="F89" s="87">
        <v>1</v>
      </c>
      <c r="G89" s="88">
        <v>7000</v>
      </c>
      <c r="H89" s="88">
        <v>3152.46</v>
      </c>
      <c r="I89" s="89">
        <v>42492</v>
      </c>
      <c r="J89" s="89">
        <v>42937</v>
      </c>
      <c r="K89" s="86" t="s">
        <v>12</v>
      </c>
    </row>
    <row r="90" spans="1:11" x14ac:dyDescent="0.25">
      <c r="A90" s="86" t="s">
        <v>218</v>
      </c>
      <c r="B90" s="86" t="s">
        <v>219</v>
      </c>
      <c r="C90" s="87" t="s">
        <v>10</v>
      </c>
      <c r="D90" s="87" t="s">
        <v>16</v>
      </c>
      <c r="E90" s="86" t="s">
        <v>220</v>
      </c>
      <c r="F90" s="87">
        <v>1</v>
      </c>
      <c r="G90" s="88">
        <v>611.54999999999995</v>
      </c>
      <c r="H90" s="88">
        <v>500</v>
      </c>
      <c r="I90" s="89">
        <v>42788</v>
      </c>
      <c r="J90" s="89">
        <v>42975</v>
      </c>
      <c r="K90" s="86" t="s">
        <v>12</v>
      </c>
    </row>
    <row r="91" spans="1:11" x14ac:dyDescent="0.25">
      <c r="A91" s="86" t="s">
        <v>229</v>
      </c>
      <c r="B91" s="86" t="s">
        <v>230</v>
      </c>
      <c r="C91" s="87" t="s">
        <v>10</v>
      </c>
      <c r="D91" s="87" t="s">
        <v>16</v>
      </c>
      <c r="E91" s="86" t="s">
        <v>220</v>
      </c>
      <c r="F91" s="87">
        <v>1</v>
      </c>
      <c r="G91" s="88">
        <v>499.01</v>
      </c>
      <c r="H91" s="88">
        <v>438.09</v>
      </c>
      <c r="I91" s="89">
        <v>42852</v>
      </c>
      <c r="J91" s="89">
        <v>42984</v>
      </c>
      <c r="K91" s="86" t="s">
        <v>12</v>
      </c>
    </row>
    <row r="92" spans="1:11" x14ac:dyDescent="0.25">
      <c r="A92" s="86" t="s">
        <v>236</v>
      </c>
      <c r="B92" s="86" t="s">
        <v>237</v>
      </c>
      <c r="C92" s="87" t="s">
        <v>10</v>
      </c>
      <c r="D92" s="87" t="s">
        <v>16</v>
      </c>
      <c r="E92" s="86" t="s">
        <v>220</v>
      </c>
      <c r="F92" s="87">
        <v>1</v>
      </c>
      <c r="G92" s="88">
        <v>1296.45</v>
      </c>
      <c r="H92" s="88">
        <v>351.1</v>
      </c>
      <c r="I92" s="89">
        <v>42662</v>
      </c>
      <c r="J92" s="89">
        <v>42926</v>
      </c>
      <c r="K92" s="86" t="s">
        <v>12</v>
      </c>
    </row>
    <row r="93" spans="1:11" x14ac:dyDescent="0.25">
      <c r="A93" s="86" t="s">
        <v>240</v>
      </c>
      <c r="B93" s="86" t="s">
        <v>241</v>
      </c>
      <c r="C93" s="87" t="s">
        <v>10</v>
      </c>
      <c r="D93" s="87" t="s">
        <v>16</v>
      </c>
      <c r="E93" s="86" t="s">
        <v>220</v>
      </c>
      <c r="F93" s="87">
        <v>1</v>
      </c>
      <c r="G93" s="88">
        <v>299.14999999999998</v>
      </c>
      <c r="H93" s="88">
        <v>294.24</v>
      </c>
      <c r="I93" s="89">
        <v>42918</v>
      </c>
      <c r="J93" s="89">
        <v>42986</v>
      </c>
      <c r="K93" s="86" t="s">
        <v>12</v>
      </c>
    </row>
    <row r="94" spans="1:11" x14ac:dyDescent="0.25">
      <c r="A94" s="86" t="s">
        <v>248</v>
      </c>
      <c r="B94" s="86" t="s">
        <v>249</v>
      </c>
      <c r="C94" s="87" t="s">
        <v>10</v>
      </c>
      <c r="D94" s="87" t="s">
        <v>16</v>
      </c>
      <c r="E94" s="86" t="s">
        <v>220</v>
      </c>
      <c r="F94" s="87">
        <v>1</v>
      </c>
      <c r="G94" s="88">
        <v>289.14999999999998</v>
      </c>
      <c r="H94" s="88">
        <v>161.97999999999999</v>
      </c>
      <c r="I94" s="89">
        <v>42776</v>
      </c>
      <c r="J94" s="89">
        <v>42975</v>
      </c>
      <c r="K94" s="86" t="s">
        <v>12</v>
      </c>
    </row>
    <row r="95" spans="1:11" x14ac:dyDescent="0.25">
      <c r="A95" s="86" t="s">
        <v>186</v>
      </c>
      <c r="B95" s="86" t="s">
        <v>187</v>
      </c>
      <c r="C95" s="87" t="s">
        <v>10</v>
      </c>
      <c r="D95" s="87" t="s">
        <v>16</v>
      </c>
      <c r="E95" s="86" t="s">
        <v>26</v>
      </c>
      <c r="F95" s="87">
        <v>1</v>
      </c>
      <c r="G95" s="88">
        <v>89862.18</v>
      </c>
      <c r="H95" s="88">
        <v>13000</v>
      </c>
      <c r="I95" s="89">
        <v>42528</v>
      </c>
      <c r="J95" s="89">
        <v>42944</v>
      </c>
      <c r="K95" s="86" t="s">
        <v>12</v>
      </c>
    </row>
    <row r="96" spans="1:11" x14ac:dyDescent="0.25">
      <c r="A96" s="86" t="s">
        <v>195</v>
      </c>
      <c r="B96" s="86" t="s">
        <v>196</v>
      </c>
      <c r="C96" s="87" t="s">
        <v>10</v>
      </c>
      <c r="D96" s="87" t="s">
        <v>16</v>
      </c>
      <c r="E96" s="86" t="s">
        <v>26</v>
      </c>
      <c r="F96" s="87">
        <v>1</v>
      </c>
      <c r="G96" s="88">
        <v>3504.29</v>
      </c>
      <c r="H96" s="88">
        <v>3200</v>
      </c>
      <c r="I96" s="89">
        <v>42749</v>
      </c>
      <c r="J96" s="89">
        <v>42937</v>
      </c>
      <c r="K96" s="86" t="s">
        <v>12</v>
      </c>
    </row>
    <row r="97" spans="1:11" x14ac:dyDescent="0.25">
      <c r="A97" s="86" t="s">
        <v>203</v>
      </c>
      <c r="B97" s="86" t="s">
        <v>204</v>
      </c>
      <c r="C97" s="87" t="s">
        <v>10</v>
      </c>
      <c r="D97" s="87" t="s">
        <v>16</v>
      </c>
      <c r="E97" s="86" t="s">
        <v>26</v>
      </c>
      <c r="F97" s="87">
        <v>1</v>
      </c>
      <c r="G97" s="88">
        <v>5200</v>
      </c>
      <c r="H97" s="88">
        <v>2600</v>
      </c>
      <c r="I97" s="89">
        <v>41442</v>
      </c>
      <c r="J97" s="89">
        <v>42941</v>
      </c>
      <c r="K97" s="86" t="s">
        <v>12</v>
      </c>
    </row>
    <row r="98" spans="1:11" x14ac:dyDescent="0.25">
      <c r="A98" s="86" t="s">
        <v>244</v>
      </c>
      <c r="B98" s="86" t="s">
        <v>245</v>
      </c>
      <c r="C98" s="87" t="s">
        <v>10</v>
      </c>
      <c r="D98" s="87" t="s">
        <v>16</v>
      </c>
      <c r="E98" s="86" t="s">
        <v>26</v>
      </c>
      <c r="F98" s="87">
        <v>1</v>
      </c>
      <c r="G98" s="88">
        <v>196</v>
      </c>
      <c r="H98" s="88">
        <v>196</v>
      </c>
      <c r="I98" s="89">
        <v>42620</v>
      </c>
      <c r="J98" s="89">
        <v>42948</v>
      </c>
      <c r="K98" s="86" t="s">
        <v>12</v>
      </c>
    </row>
    <row r="99" spans="1:11" x14ac:dyDescent="0.25">
      <c r="A99" s="86" t="s">
        <v>199</v>
      </c>
      <c r="B99" s="86" t="s">
        <v>200</v>
      </c>
      <c r="C99" s="87" t="s">
        <v>10</v>
      </c>
      <c r="D99" s="87" t="s">
        <v>16</v>
      </c>
      <c r="E99" s="86" t="s">
        <v>27</v>
      </c>
      <c r="F99" s="87">
        <v>1</v>
      </c>
      <c r="G99" s="88">
        <v>5000</v>
      </c>
      <c r="H99" s="88">
        <v>3000</v>
      </c>
      <c r="I99" s="89">
        <v>42893</v>
      </c>
      <c r="J99" s="89">
        <v>43000</v>
      </c>
      <c r="K99" s="86" t="s">
        <v>12</v>
      </c>
    </row>
    <row r="100" spans="1:11" s="103" customFormat="1" x14ac:dyDescent="0.25">
      <c r="A100" s="135"/>
      <c r="B100" s="135"/>
      <c r="C100" s="135"/>
      <c r="D100" s="135"/>
      <c r="E100" s="131" t="s">
        <v>296</v>
      </c>
      <c r="F100" s="135">
        <f>SUM(F85:F99)</f>
        <v>15</v>
      </c>
      <c r="G100" s="136">
        <f>SUM(G85:G99)</f>
        <v>121543.99999999999</v>
      </c>
      <c r="H100" s="136">
        <f>SUM(H85:H99)</f>
        <v>31043.78</v>
      </c>
      <c r="I100" s="137"/>
      <c r="J100" s="137"/>
      <c r="K100" s="135"/>
    </row>
    <row r="101" spans="1:11" s="103" customFormat="1" x14ac:dyDescent="0.25">
      <c r="A101" s="98"/>
      <c r="B101" s="141"/>
      <c r="C101" s="140"/>
      <c r="D101" s="153" t="s">
        <v>88</v>
      </c>
      <c r="E101" s="154"/>
      <c r="F101" s="142">
        <f>SUM(F100,F83)</f>
        <v>32</v>
      </c>
      <c r="G101" s="138">
        <f>SUM(G100,G83)</f>
        <v>220706.27999999997</v>
      </c>
      <c r="H101" s="138">
        <f>SUM(H100,H83)</f>
        <v>82740.570000000007</v>
      </c>
      <c r="I101" s="80"/>
      <c r="J101" s="80"/>
      <c r="K101" s="113"/>
    </row>
    <row r="102" spans="1:11" x14ac:dyDescent="0.25">
      <c r="A102" s="104"/>
      <c r="B102" s="105"/>
      <c r="C102" s="106" t="s">
        <v>10</v>
      </c>
      <c r="D102" s="107"/>
      <c r="E102" s="108"/>
      <c r="F102" s="109"/>
      <c r="G102" s="110"/>
      <c r="H102" s="110"/>
      <c r="I102" s="111"/>
      <c r="J102" s="111"/>
      <c r="K102" s="112"/>
    </row>
    <row r="103" spans="1:11" x14ac:dyDescent="0.25">
      <c r="A103" s="61"/>
      <c r="B103" s="62"/>
      <c r="C103" s="62"/>
      <c r="D103" s="158" t="s">
        <v>59</v>
      </c>
      <c r="E103" s="159"/>
      <c r="F103" s="143">
        <f>SUM(F101,F63,F40,F21,F15,F11,F4)</f>
        <v>74</v>
      </c>
      <c r="G103" s="144">
        <f>SUM(G101,G63,G40,G21,G15,G11,G4)</f>
        <v>522335.75999999995</v>
      </c>
      <c r="H103" s="144">
        <f>SUM(H101,H63,H40,H21,H15,H11,H4)</f>
        <v>179763.5</v>
      </c>
      <c r="I103" s="144"/>
      <c r="J103" s="63"/>
      <c r="K103" s="64"/>
    </row>
  </sheetData>
  <mergeCells count="11">
    <mergeCell ref="D40:E40"/>
    <mergeCell ref="D63:E63"/>
    <mergeCell ref="C64:D64"/>
    <mergeCell ref="D103:E103"/>
    <mergeCell ref="C41:D41"/>
    <mergeCell ref="D101:E101"/>
    <mergeCell ref="D4:E4"/>
    <mergeCell ref="D11:E11"/>
    <mergeCell ref="D21:E21"/>
    <mergeCell ref="C22:D22"/>
    <mergeCell ref="D15:E15"/>
  </mergeCells>
  <printOptions horizontalCentered="1" gridLines="1"/>
  <pageMargins left="0.25" right="0.25" top="1" bottom="0.75" header="0.3" footer="0.3"/>
  <pageSetup scale="75" fitToHeight="0" orientation="landscape" r:id="rId1"/>
  <headerFooter>
    <oddHeader>&amp;C&amp;"Verdana,Bold"&amp;12FY2018, Q1
TORT CLAIM SETTLEMENT REPORT</oddHeader>
    <oddFooter>&amp;L&amp;"-,Bold"&amp;9FY2018 Q1 Tort Claim Settlement Report&amp;C&amp;9&amp;D&amp;R&amp;9Page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U21"/>
  <sheetViews>
    <sheetView topLeftCell="B4" zoomScale="80" zoomScaleNormal="80" workbookViewId="0">
      <selection activeCell="H10" sqref="H10"/>
    </sheetView>
  </sheetViews>
  <sheetFormatPr defaultColWidth="9.140625" defaultRowHeight="42.75" customHeight="1" x14ac:dyDescent="0.25"/>
  <cols>
    <col min="1" max="1" width="10.5703125" style="38" hidden="1" customWidth="1"/>
    <col min="2" max="2" width="14.5703125" style="41" customWidth="1"/>
    <col min="3" max="3" width="20" style="41" customWidth="1"/>
    <col min="4" max="4" width="18.5703125" style="41" customWidth="1"/>
    <col min="5" max="6" width="17.7109375" style="41" customWidth="1"/>
    <col min="7" max="7" width="20.7109375" style="126" customWidth="1"/>
    <col min="8" max="8" width="21.5703125" style="126" customWidth="1"/>
    <col min="9" max="9" width="13.28515625" style="70" customWidth="1"/>
    <col min="10" max="10" width="27.7109375" style="70" hidden="1" customWidth="1"/>
    <col min="11" max="11" width="12.85546875" style="38" customWidth="1"/>
    <col min="12" max="14" width="9.140625" style="38"/>
    <col min="15" max="15" width="0" style="38" hidden="1" customWidth="1"/>
    <col min="16" max="17" width="9.140625" style="38"/>
    <col min="18" max="18" width="38.28515625" style="38" customWidth="1"/>
    <col min="19" max="16384" width="9.140625" style="38"/>
  </cols>
  <sheetData>
    <row r="1" spans="1:21" s="39" customFormat="1" ht="73.5" customHeight="1" thickBot="1" x14ac:dyDescent="0.3">
      <c r="A1" s="65" t="s">
        <v>62</v>
      </c>
      <c r="B1" s="127" t="s">
        <v>73</v>
      </c>
      <c r="C1" s="127" t="s">
        <v>95</v>
      </c>
      <c r="D1" s="127" t="s">
        <v>63</v>
      </c>
      <c r="E1" s="127" t="s">
        <v>2</v>
      </c>
      <c r="F1" s="127" t="s">
        <v>291</v>
      </c>
      <c r="G1" s="128" t="s">
        <v>292</v>
      </c>
      <c r="H1" s="128" t="s">
        <v>293</v>
      </c>
      <c r="I1" s="129" t="s">
        <v>89</v>
      </c>
      <c r="J1" s="130" t="s">
        <v>96</v>
      </c>
      <c r="K1" s="130" t="s">
        <v>97</v>
      </c>
    </row>
    <row r="2" spans="1:21" ht="54.75" customHeight="1" x14ac:dyDescent="0.25">
      <c r="A2" s="118"/>
      <c r="B2" s="68" t="s">
        <v>64</v>
      </c>
      <c r="C2" s="68" t="s">
        <v>284</v>
      </c>
      <c r="D2" s="68" t="s">
        <v>285</v>
      </c>
      <c r="E2" s="68" t="s">
        <v>295</v>
      </c>
      <c r="F2" s="68" t="s">
        <v>74</v>
      </c>
      <c r="G2" s="124">
        <v>145000</v>
      </c>
      <c r="H2" s="124">
        <v>60000</v>
      </c>
      <c r="I2" s="67">
        <v>43004</v>
      </c>
      <c r="J2" s="117"/>
      <c r="K2" s="68">
        <v>1</v>
      </c>
    </row>
    <row r="3" spans="1:21" ht="42.75" customHeight="1" x14ac:dyDescent="0.25">
      <c r="A3" s="118"/>
      <c r="B3" s="68" t="s">
        <v>64</v>
      </c>
      <c r="C3" s="66" t="s">
        <v>259</v>
      </c>
      <c r="D3" s="66" t="s">
        <v>260</v>
      </c>
      <c r="E3" s="66" t="s">
        <v>295</v>
      </c>
      <c r="F3" s="66" t="s">
        <v>74</v>
      </c>
      <c r="G3" s="124">
        <v>70000</v>
      </c>
      <c r="H3" s="124">
        <v>17000</v>
      </c>
      <c r="I3" s="67">
        <v>42990</v>
      </c>
      <c r="J3" s="117"/>
      <c r="K3" s="68">
        <v>1</v>
      </c>
    </row>
    <row r="4" spans="1:21" ht="42.75" customHeight="1" x14ac:dyDescent="0.25">
      <c r="A4" s="118"/>
      <c r="B4" s="68" t="s">
        <v>65</v>
      </c>
      <c r="C4" s="68" t="s">
        <v>286</v>
      </c>
      <c r="D4" s="40" t="s">
        <v>287</v>
      </c>
      <c r="E4" s="68" t="s">
        <v>94</v>
      </c>
      <c r="F4" s="68" t="s">
        <v>75</v>
      </c>
      <c r="G4" s="116">
        <v>437500</v>
      </c>
      <c r="H4" s="116">
        <v>255699</v>
      </c>
      <c r="I4" s="67">
        <v>42990</v>
      </c>
      <c r="J4" s="119"/>
      <c r="K4" s="68">
        <v>1</v>
      </c>
    </row>
    <row r="5" spans="1:21" ht="42.75" customHeight="1" x14ac:dyDescent="0.25">
      <c r="A5" s="118"/>
      <c r="B5" s="120" t="s">
        <v>64</v>
      </c>
      <c r="C5" s="120" t="s">
        <v>257</v>
      </c>
      <c r="D5" s="121" t="s">
        <v>258</v>
      </c>
      <c r="E5" s="120" t="s">
        <v>19</v>
      </c>
      <c r="F5" s="68" t="s">
        <v>81</v>
      </c>
      <c r="G5" s="122">
        <v>300000</v>
      </c>
      <c r="H5" s="122">
        <v>174000</v>
      </c>
      <c r="I5" s="123">
        <v>42957</v>
      </c>
      <c r="J5" s="119"/>
      <c r="K5" s="68">
        <v>1</v>
      </c>
    </row>
    <row r="6" spans="1:21" ht="63.75" customHeight="1" x14ac:dyDescent="0.25">
      <c r="A6" s="114"/>
      <c r="B6" s="66" t="s">
        <v>65</v>
      </c>
      <c r="C6" s="66" t="s">
        <v>269</v>
      </c>
      <c r="D6" s="66" t="s">
        <v>270</v>
      </c>
      <c r="E6" s="68" t="s">
        <v>19</v>
      </c>
      <c r="F6" s="66" t="s">
        <v>74</v>
      </c>
      <c r="G6" s="124">
        <v>110000</v>
      </c>
      <c r="H6" s="124">
        <v>50000</v>
      </c>
      <c r="I6" s="67">
        <v>42990</v>
      </c>
      <c r="J6" s="119"/>
      <c r="K6" s="68">
        <v>1</v>
      </c>
    </row>
    <row r="7" spans="1:21" ht="42.75" customHeight="1" x14ac:dyDescent="0.25">
      <c r="A7" s="114"/>
      <c r="B7" s="66" t="s">
        <v>65</v>
      </c>
      <c r="C7" s="66" t="s">
        <v>267</v>
      </c>
      <c r="D7" s="66" t="s">
        <v>268</v>
      </c>
      <c r="E7" s="68" t="s">
        <v>19</v>
      </c>
      <c r="F7" s="66" t="s">
        <v>74</v>
      </c>
      <c r="G7" s="124">
        <v>15000</v>
      </c>
      <c r="H7" s="124">
        <v>15000</v>
      </c>
      <c r="I7" s="67">
        <v>43004</v>
      </c>
      <c r="J7" s="119"/>
      <c r="K7" s="68">
        <v>1</v>
      </c>
    </row>
    <row r="8" spans="1:21" ht="109.5" customHeight="1" x14ac:dyDescent="0.25">
      <c r="A8" s="42"/>
      <c r="B8" s="68" t="s">
        <v>64</v>
      </c>
      <c r="C8" s="68" t="s">
        <v>274</v>
      </c>
      <c r="D8" s="68" t="s">
        <v>275</v>
      </c>
      <c r="E8" s="68" t="s">
        <v>19</v>
      </c>
      <c r="F8" s="68" t="s">
        <v>74</v>
      </c>
      <c r="G8" s="116">
        <v>4459.26</v>
      </c>
      <c r="H8" s="125">
        <v>3500</v>
      </c>
      <c r="I8" s="67">
        <v>42927</v>
      </c>
      <c r="J8" s="117"/>
      <c r="K8" s="68">
        <v>1</v>
      </c>
      <c r="U8" s="69"/>
    </row>
    <row r="9" spans="1:21" ht="42.75" customHeight="1" x14ac:dyDescent="0.25">
      <c r="A9" s="118"/>
      <c r="B9" s="68" t="s">
        <v>64</v>
      </c>
      <c r="C9" s="68" t="s">
        <v>271</v>
      </c>
      <c r="D9" s="68" t="s">
        <v>272</v>
      </c>
      <c r="E9" s="68" t="s">
        <v>19</v>
      </c>
      <c r="F9" s="68" t="s">
        <v>273</v>
      </c>
      <c r="G9" s="124">
        <v>42500</v>
      </c>
      <c r="H9" s="124">
        <v>27500</v>
      </c>
      <c r="I9" s="67">
        <v>42976</v>
      </c>
      <c r="J9" s="119"/>
      <c r="K9" s="68">
        <v>1</v>
      </c>
      <c r="O9" s="38" t="s">
        <v>90</v>
      </c>
    </row>
    <row r="10" spans="1:21" ht="42.75" customHeight="1" x14ac:dyDescent="0.25">
      <c r="A10" s="114"/>
      <c r="B10" s="68" t="s">
        <v>93</v>
      </c>
      <c r="C10" s="68" t="s">
        <v>250</v>
      </c>
      <c r="D10" s="115" t="s">
        <v>251</v>
      </c>
      <c r="E10" s="68" t="s">
        <v>13</v>
      </c>
      <c r="F10" s="68" t="s">
        <v>81</v>
      </c>
      <c r="G10" s="116">
        <v>91000</v>
      </c>
      <c r="H10" s="116">
        <v>91000</v>
      </c>
      <c r="I10" s="67">
        <v>42976</v>
      </c>
      <c r="J10" s="119"/>
      <c r="K10" s="68">
        <v>1</v>
      </c>
    </row>
    <row r="11" spans="1:21" ht="72.75" customHeight="1" x14ac:dyDescent="0.25">
      <c r="A11" s="118"/>
      <c r="B11" s="68" t="s">
        <v>64</v>
      </c>
      <c r="C11" s="68" t="s">
        <v>261</v>
      </c>
      <c r="D11" s="68" t="s">
        <v>262</v>
      </c>
      <c r="E11" s="68" t="s">
        <v>13</v>
      </c>
      <c r="F11" s="68" t="s">
        <v>254</v>
      </c>
      <c r="G11" s="116">
        <v>2000000</v>
      </c>
      <c r="H11" s="116">
        <v>1110000</v>
      </c>
      <c r="I11" s="67">
        <v>42941</v>
      </c>
      <c r="J11" s="117"/>
      <c r="K11" s="68">
        <v>1</v>
      </c>
    </row>
    <row r="12" spans="1:21" ht="42.75" customHeight="1" x14ac:dyDescent="0.25">
      <c r="A12" s="114"/>
      <c r="B12" s="68" t="s">
        <v>64</v>
      </c>
      <c r="C12" s="68" t="s">
        <v>252</v>
      </c>
      <c r="D12" s="115" t="s">
        <v>253</v>
      </c>
      <c r="E12" s="68" t="s">
        <v>13</v>
      </c>
      <c r="F12" s="68" t="s">
        <v>254</v>
      </c>
      <c r="G12" s="116">
        <v>750000</v>
      </c>
      <c r="H12" s="116">
        <v>250000</v>
      </c>
      <c r="I12" s="67">
        <v>42941</v>
      </c>
      <c r="J12" s="119"/>
      <c r="K12" s="68">
        <v>1</v>
      </c>
    </row>
    <row r="13" spans="1:21" ht="42.75" customHeight="1" x14ac:dyDescent="0.25">
      <c r="A13" s="118"/>
      <c r="B13" s="68" t="s">
        <v>65</v>
      </c>
      <c r="C13" s="68" t="s">
        <v>255</v>
      </c>
      <c r="D13" s="68" t="s">
        <v>256</v>
      </c>
      <c r="E13" s="68" t="s">
        <v>13</v>
      </c>
      <c r="F13" s="68" t="s">
        <v>92</v>
      </c>
      <c r="G13" s="116">
        <v>725000</v>
      </c>
      <c r="H13" s="116">
        <v>275000</v>
      </c>
      <c r="I13" s="67">
        <v>42976</v>
      </c>
      <c r="J13" s="117"/>
      <c r="K13" s="68">
        <v>1</v>
      </c>
    </row>
    <row r="14" spans="1:21" ht="42.75" customHeight="1" x14ac:dyDescent="0.25">
      <c r="A14" s="118"/>
      <c r="B14" s="66" t="s">
        <v>64</v>
      </c>
      <c r="C14" s="66" t="s">
        <v>280</v>
      </c>
      <c r="D14" s="66" t="s">
        <v>281</v>
      </c>
      <c r="E14" s="66" t="s">
        <v>13</v>
      </c>
      <c r="F14" s="68" t="s">
        <v>92</v>
      </c>
      <c r="G14" s="124">
        <v>450000</v>
      </c>
      <c r="H14" s="124">
        <v>250000</v>
      </c>
      <c r="I14" s="67">
        <v>42976</v>
      </c>
      <c r="J14" s="117"/>
      <c r="K14" s="68">
        <v>1</v>
      </c>
    </row>
    <row r="15" spans="1:21" ht="42.75" customHeight="1" x14ac:dyDescent="0.25">
      <c r="A15" s="42"/>
      <c r="B15" s="66" t="s">
        <v>64</v>
      </c>
      <c r="C15" s="66" t="s">
        <v>276</v>
      </c>
      <c r="D15" s="66" t="s">
        <v>277</v>
      </c>
      <c r="E15" s="66" t="s">
        <v>13</v>
      </c>
      <c r="F15" s="66" t="s">
        <v>92</v>
      </c>
      <c r="G15" s="124">
        <v>150000</v>
      </c>
      <c r="H15" s="124">
        <v>10000</v>
      </c>
      <c r="I15" s="67">
        <v>43004</v>
      </c>
      <c r="J15" s="117"/>
      <c r="K15" s="68">
        <v>1</v>
      </c>
    </row>
    <row r="16" spans="1:21" ht="42.75" customHeight="1" x14ac:dyDescent="0.25">
      <c r="A16" s="118"/>
      <c r="B16" s="68" t="s">
        <v>64</v>
      </c>
      <c r="C16" s="68" t="s">
        <v>288</v>
      </c>
      <c r="D16" s="68" t="s">
        <v>289</v>
      </c>
      <c r="E16" s="68" t="s">
        <v>13</v>
      </c>
      <c r="F16" s="68" t="s">
        <v>92</v>
      </c>
      <c r="G16" s="116">
        <v>250000</v>
      </c>
      <c r="H16" s="116">
        <v>4500</v>
      </c>
      <c r="I16" s="67">
        <v>42927</v>
      </c>
      <c r="J16" s="117"/>
      <c r="K16" s="68">
        <v>1</v>
      </c>
    </row>
    <row r="17" spans="1:15" ht="42.75" customHeight="1" x14ac:dyDescent="0.25">
      <c r="A17" s="118"/>
      <c r="B17" s="68" t="s">
        <v>64</v>
      </c>
      <c r="C17" s="68" t="s">
        <v>282</v>
      </c>
      <c r="D17" s="68" t="s">
        <v>283</v>
      </c>
      <c r="E17" s="66" t="s">
        <v>294</v>
      </c>
      <c r="F17" s="68" t="s">
        <v>91</v>
      </c>
      <c r="G17" s="116">
        <v>1000000</v>
      </c>
      <c r="H17" s="116">
        <v>237500</v>
      </c>
      <c r="I17" s="67">
        <v>43004</v>
      </c>
      <c r="J17" s="119"/>
      <c r="K17" s="68">
        <v>1</v>
      </c>
    </row>
    <row r="18" spans="1:15" ht="42.75" customHeight="1" x14ac:dyDescent="0.25">
      <c r="A18" s="118"/>
      <c r="B18" s="68" t="s">
        <v>65</v>
      </c>
      <c r="C18" s="68" t="s">
        <v>265</v>
      </c>
      <c r="D18" s="68" t="s">
        <v>266</v>
      </c>
      <c r="E18" s="66" t="s">
        <v>294</v>
      </c>
      <c r="F18" s="68" t="s">
        <v>91</v>
      </c>
      <c r="G18" s="116">
        <v>50000</v>
      </c>
      <c r="H18" s="116">
        <v>5000</v>
      </c>
      <c r="I18" s="67">
        <v>43004</v>
      </c>
      <c r="J18" s="119"/>
      <c r="K18" s="68">
        <v>1</v>
      </c>
    </row>
    <row r="19" spans="1:15" ht="42.75" customHeight="1" x14ac:dyDescent="0.25">
      <c r="A19" s="42"/>
      <c r="B19" s="68" t="s">
        <v>64</v>
      </c>
      <c r="C19" s="68" t="s">
        <v>278</v>
      </c>
      <c r="D19" s="68" t="s">
        <v>279</v>
      </c>
      <c r="E19" s="66" t="s">
        <v>294</v>
      </c>
      <c r="F19" s="68" t="s">
        <v>91</v>
      </c>
      <c r="G19" s="116">
        <v>15000</v>
      </c>
      <c r="H19" s="116">
        <v>2500</v>
      </c>
      <c r="I19" s="67">
        <v>42927</v>
      </c>
      <c r="J19" s="119"/>
      <c r="K19" s="68">
        <v>1</v>
      </c>
    </row>
    <row r="20" spans="1:15" ht="42.75" customHeight="1" x14ac:dyDescent="0.25">
      <c r="A20" s="114"/>
      <c r="B20" s="66" t="s">
        <v>64</v>
      </c>
      <c r="C20" s="66" t="s">
        <v>263</v>
      </c>
      <c r="D20" s="66" t="s">
        <v>264</v>
      </c>
      <c r="E20" s="66" t="s">
        <v>294</v>
      </c>
      <c r="F20" s="66" t="s">
        <v>91</v>
      </c>
      <c r="G20" s="124">
        <v>10000</v>
      </c>
      <c r="H20" s="124">
        <v>5000</v>
      </c>
      <c r="I20" s="67">
        <v>43004</v>
      </c>
      <c r="J20" s="117"/>
      <c r="K20" s="68">
        <v>1</v>
      </c>
      <c r="O20" s="38" t="s">
        <v>90</v>
      </c>
    </row>
    <row r="21" spans="1:15" s="152" customFormat="1" ht="27" customHeight="1" x14ac:dyDescent="0.25">
      <c r="A21" s="146"/>
      <c r="B21" s="147"/>
      <c r="C21" s="147"/>
      <c r="D21" s="148"/>
      <c r="E21" s="147"/>
      <c r="F21" s="147" t="s">
        <v>290</v>
      </c>
      <c r="G21" s="149">
        <f>SUM(G2:G20)</f>
        <v>6615459.2599999998</v>
      </c>
      <c r="H21" s="149">
        <f>SUM(H2:H20)</f>
        <v>2843199</v>
      </c>
      <c r="I21" s="149"/>
      <c r="J21" s="150"/>
      <c r="K21" s="151"/>
    </row>
  </sheetData>
  <printOptions horizontalCentered="1"/>
  <pageMargins left="0.25" right="0.25" top="0.75" bottom="0.75" header="0.3" footer="0.3"/>
  <pageSetup scale="64" fitToHeight="0" orientation="portrait" r:id="rId1"/>
  <headerFooter>
    <oddHeader>&amp;C&amp;"Verdana,Bold"&amp;12Litigation Settlements and Judgements
&amp;"Verdana,Regular"FY2018 Quarter 1</oddHeader>
    <oddFooter>&amp;L&amp;10Law/Litigation Settlements and Judgements&amp;C&amp;10&amp;D&amp;R&amp;10Page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M87"/>
  <sheetViews>
    <sheetView view="pageLayout" zoomScaleNormal="100" workbookViewId="0">
      <selection activeCell="A85" sqref="A85"/>
    </sheetView>
  </sheetViews>
  <sheetFormatPr defaultRowHeight="15" x14ac:dyDescent="0.25"/>
  <cols>
    <col min="1" max="1" width="42.28515625" customWidth="1"/>
    <col min="2" max="2" width="10.42578125" customWidth="1"/>
    <col min="3" max="3" width="8" customWidth="1"/>
    <col min="4" max="4" width="3.28515625" customWidth="1"/>
    <col min="5" max="5" width="19.42578125" customWidth="1"/>
    <col min="6" max="6" width="2.85546875" customWidth="1"/>
    <col min="7" max="7" width="18.140625" customWidth="1"/>
    <col min="8" max="8" width="3.140625" customWidth="1"/>
  </cols>
  <sheetData>
    <row r="1" spans="1:10" ht="27" customHeight="1" x14ac:dyDescent="0.25">
      <c r="A1" s="160" t="s">
        <v>66</v>
      </c>
      <c r="B1" s="161"/>
      <c r="C1" s="161"/>
      <c r="D1" s="161"/>
      <c r="E1" s="161"/>
      <c r="F1" s="161"/>
      <c r="G1" s="161"/>
      <c r="H1" s="162"/>
    </row>
    <row r="2" spans="1:10" ht="27" customHeight="1" x14ac:dyDescent="0.25">
      <c r="A2" s="160" t="s">
        <v>67</v>
      </c>
      <c r="B2" s="161"/>
      <c r="C2" s="161"/>
      <c r="D2" s="161"/>
      <c r="E2" s="161"/>
      <c r="F2" s="161"/>
      <c r="G2" s="161"/>
      <c r="H2" s="162"/>
    </row>
    <row r="3" spans="1:10" ht="27" customHeight="1" x14ac:dyDescent="0.25">
      <c r="A3" s="165" t="s">
        <v>72</v>
      </c>
      <c r="B3" s="166"/>
      <c r="C3" s="166"/>
      <c r="D3" s="166"/>
      <c r="E3" s="166"/>
      <c r="F3" s="166"/>
      <c r="G3" s="166"/>
      <c r="H3" s="167"/>
    </row>
    <row r="4" spans="1:10" ht="27" customHeight="1" x14ac:dyDescent="0.25">
      <c r="A4" s="165" t="s">
        <v>71</v>
      </c>
      <c r="B4" s="166"/>
      <c r="C4" s="166"/>
      <c r="D4" s="166"/>
      <c r="E4" s="166"/>
      <c r="F4" s="166"/>
      <c r="G4" s="166"/>
      <c r="H4" s="167"/>
    </row>
    <row r="5" spans="1:10" x14ac:dyDescent="0.25">
      <c r="A5" s="44" t="s">
        <v>36</v>
      </c>
      <c r="B5" s="20"/>
      <c r="C5" s="26"/>
      <c r="D5" s="26"/>
      <c r="E5" s="26"/>
      <c r="F5" s="26"/>
      <c r="G5" s="26"/>
      <c r="H5" s="45"/>
    </row>
    <row r="6" spans="1:10" x14ac:dyDescent="0.25">
      <c r="A6" s="46" t="s">
        <v>37</v>
      </c>
      <c r="B6" s="20"/>
      <c r="C6" s="168" t="s">
        <v>38</v>
      </c>
      <c r="D6" s="169"/>
      <c r="E6" s="168" t="s">
        <v>39</v>
      </c>
      <c r="F6" s="169"/>
      <c r="G6" s="168" t="s">
        <v>40</v>
      </c>
      <c r="H6" s="170"/>
    </row>
    <row r="7" spans="1:10" x14ac:dyDescent="0.25">
      <c r="A7" s="47" t="s">
        <v>41</v>
      </c>
      <c r="B7" s="27"/>
      <c r="C7" s="171" t="s">
        <v>42</v>
      </c>
      <c r="D7" s="172"/>
      <c r="E7" s="171" t="s">
        <v>43</v>
      </c>
      <c r="F7" s="172"/>
      <c r="G7" s="171" t="s">
        <v>44</v>
      </c>
      <c r="H7" s="173"/>
    </row>
    <row r="8" spans="1:10" x14ac:dyDescent="0.25">
      <c r="A8" s="2"/>
      <c r="B8" s="2"/>
      <c r="C8" s="2"/>
      <c r="D8" s="2"/>
      <c r="E8" s="2"/>
      <c r="F8" s="2"/>
      <c r="G8" s="2"/>
      <c r="H8" s="2"/>
    </row>
    <row r="9" spans="1:10" x14ac:dyDescent="0.25">
      <c r="A9" s="7" t="s">
        <v>78</v>
      </c>
      <c r="B9" s="2"/>
      <c r="C9" s="2"/>
      <c r="D9" s="2"/>
      <c r="E9" s="2"/>
      <c r="F9" s="2"/>
      <c r="G9" s="2"/>
      <c r="H9" s="2"/>
    </row>
    <row r="10" spans="1:10" x14ac:dyDescent="0.25">
      <c r="A10" s="2" t="s">
        <v>79</v>
      </c>
      <c r="B10" s="2"/>
      <c r="C10" s="9">
        <v>1</v>
      </c>
      <c r="D10" s="9"/>
      <c r="E10" s="10">
        <v>450000</v>
      </c>
      <c r="F10" s="10"/>
      <c r="G10" s="10">
        <v>200000</v>
      </c>
      <c r="H10" s="8"/>
      <c r="J10" s="36"/>
    </row>
    <row r="11" spans="1:10" x14ac:dyDescent="0.25">
      <c r="A11" s="2"/>
      <c r="B11" s="6" t="s">
        <v>46</v>
      </c>
      <c r="C11" s="11">
        <f>SUM(C10:C10)</f>
        <v>1</v>
      </c>
      <c r="D11" s="11"/>
      <c r="E11" s="12">
        <f>SUM(E10:E10)</f>
        <v>450000</v>
      </c>
      <c r="F11" s="12"/>
      <c r="G11" s="12">
        <f>SUM(G10:G10)</f>
        <v>200000</v>
      </c>
      <c r="H11" s="8"/>
    </row>
    <row r="12" spans="1:10" x14ac:dyDescent="0.25">
      <c r="A12" s="2"/>
      <c r="B12" s="2"/>
      <c r="C12" s="2"/>
      <c r="D12" s="2"/>
      <c r="E12" s="2"/>
      <c r="F12" s="2"/>
      <c r="G12" s="2"/>
      <c r="H12" s="2"/>
    </row>
    <row r="13" spans="1:10" x14ac:dyDescent="0.25">
      <c r="A13" s="3" t="s">
        <v>45</v>
      </c>
      <c r="B13" s="4"/>
      <c r="C13" s="5"/>
      <c r="D13" s="5"/>
      <c r="E13" s="5"/>
      <c r="F13" s="5"/>
      <c r="G13" s="5"/>
      <c r="H13" s="4"/>
    </row>
    <row r="14" spans="1:10" x14ac:dyDescent="0.25">
      <c r="A14" s="4" t="s">
        <v>11</v>
      </c>
      <c r="B14" s="6" t="s">
        <v>46</v>
      </c>
      <c r="C14" s="29">
        <v>4</v>
      </c>
      <c r="D14" s="4"/>
      <c r="E14" s="30">
        <v>29486.58</v>
      </c>
      <c r="F14" s="28"/>
      <c r="G14" s="30">
        <v>14518.51</v>
      </c>
      <c r="H14" s="31"/>
    </row>
    <row r="15" spans="1:10" x14ac:dyDescent="0.25">
      <c r="A15" s="2"/>
      <c r="B15" s="2"/>
      <c r="C15" s="11">
        <f>SUM(C14)</f>
        <v>4</v>
      </c>
      <c r="D15" s="11"/>
      <c r="E15" s="12">
        <f>SUM(E14)</f>
        <v>29486.58</v>
      </c>
      <c r="F15" s="11"/>
      <c r="G15" s="12">
        <f>SUM(G14)</f>
        <v>14518.51</v>
      </c>
      <c r="H15" s="8"/>
    </row>
    <row r="16" spans="1:10" x14ac:dyDescent="0.25">
      <c r="A16" s="7" t="s">
        <v>47</v>
      </c>
      <c r="B16" s="2"/>
      <c r="C16" s="2"/>
      <c r="D16" s="2"/>
      <c r="E16" s="2"/>
      <c r="F16" s="2"/>
      <c r="G16" s="2"/>
      <c r="H16" s="2"/>
    </row>
    <row r="17" spans="1:13" x14ac:dyDescent="0.25">
      <c r="A17" s="11" t="s">
        <v>23</v>
      </c>
      <c r="B17" s="2"/>
      <c r="C17" s="2"/>
      <c r="D17" s="2"/>
      <c r="E17" s="2"/>
      <c r="F17" s="2"/>
      <c r="G17" s="2"/>
      <c r="H17" s="2"/>
    </row>
    <row r="18" spans="1:13" x14ac:dyDescent="0.25">
      <c r="A18" s="2" t="s">
        <v>25</v>
      </c>
      <c r="B18" s="2"/>
      <c r="C18" s="2">
        <v>2</v>
      </c>
      <c r="D18" s="2"/>
      <c r="E18" s="8">
        <v>53076.84</v>
      </c>
      <c r="F18" s="2"/>
      <c r="G18" s="8">
        <v>40150</v>
      </c>
      <c r="H18" s="31"/>
    </row>
    <row r="19" spans="1:13" x14ac:dyDescent="0.25">
      <c r="A19" s="2" t="s">
        <v>11</v>
      </c>
      <c r="B19" s="2"/>
      <c r="C19" s="9">
        <v>3</v>
      </c>
      <c r="D19" s="2"/>
      <c r="E19" s="10">
        <v>7172.58</v>
      </c>
      <c r="F19" s="10"/>
      <c r="G19" s="10">
        <v>7098.05</v>
      </c>
      <c r="H19" s="8"/>
    </row>
    <row r="20" spans="1:13" x14ac:dyDescent="0.25">
      <c r="A20" s="2"/>
      <c r="B20" s="13" t="s">
        <v>48</v>
      </c>
      <c r="C20" s="2">
        <f>SUM(C18:C19)</f>
        <v>5</v>
      </c>
      <c r="D20" s="2"/>
      <c r="E20" s="8">
        <f>SUM(E18:E19)</f>
        <v>60249.42</v>
      </c>
      <c r="F20" s="8"/>
      <c r="G20" s="8">
        <f>SUM(G18:G19)</f>
        <v>47248.05</v>
      </c>
      <c r="H20" s="8"/>
    </row>
    <row r="21" spans="1:13" x14ac:dyDescent="0.25">
      <c r="A21" s="11" t="s">
        <v>30</v>
      </c>
      <c r="B21" s="2"/>
      <c r="C21" s="2"/>
      <c r="D21" s="2"/>
      <c r="E21" s="2"/>
      <c r="F21" s="2"/>
      <c r="G21" s="2"/>
      <c r="H21" s="2"/>
    </row>
    <row r="22" spans="1:13" x14ac:dyDescent="0.25">
      <c r="A22" s="2" t="s">
        <v>11</v>
      </c>
      <c r="B22" s="2"/>
      <c r="C22" s="9">
        <v>1</v>
      </c>
      <c r="D22" s="2"/>
      <c r="E22" s="10">
        <v>5283.06</v>
      </c>
      <c r="F22" s="10"/>
      <c r="G22" s="10">
        <v>4283.0600000000004</v>
      </c>
      <c r="H22" s="8"/>
    </row>
    <row r="23" spans="1:13" x14ac:dyDescent="0.25">
      <c r="A23" s="2"/>
      <c r="B23" s="13" t="s">
        <v>48</v>
      </c>
      <c r="C23" s="2">
        <f>SUM(C22:C22)</f>
        <v>1</v>
      </c>
      <c r="D23" s="2"/>
      <c r="E23" s="8">
        <f>SUM(E22:E22)</f>
        <v>5283.06</v>
      </c>
      <c r="F23" s="8"/>
      <c r="G23" s="8">
        <f>SUM(G22:G22)</f>
        <v>4283.0600000000004</v>
      </c>
      <c r="H23" s="8"/>
    </row>
    <row r="24" spans="1:13" x14ac:dyDescent="0.25">
      <c r="A24" s="2"/>
      <c r="B24" s="6" t="s">
        <v>46</v>
      </c>
      <c r="C24" s="11">
        <f>SUM(C23,C20)</f>
        <v>6</v>
      </c>
      <c r="D24" s="11"/>
      <c r="E24" s="12">
        <f>SUM(E23,E20)</f>
        <v>65532.479999999996</v>
      </c>
      <c r="F24" s="12"/>
      <c r="G24" s="12">
        <f>SUM(G23,G20)</f>
        <v>51531.11</v>
      </c>
      <c r="H24" s="8"/>
    </row>
    <row r="25" spans="1:13" x14ac:dyDescent="0.25">
      <c r="A25" s="7" t="s">
        <v>49</v>
      </c>
      <c r="B25" s="2"/>
      <c r="C25" s="2"/>
      <c r="D25" s="2"/>
      <c r="E25" s="2"/>
      <c r="F25" s="2"/>
      <c r="G25" s="2"/>
      <c r="H25" s="2"/>
    </row>
    <row r="26" spans="1:13" x14ac:dyDescent="0.25">
      <c r="A26" s="2" t="s">
        <v>82</v>
      </c>
      <c r="B26" s="2"/>
      <c r="C26" s="2">
        <v>1</v>
      </c>
      <c r="D26" s="2"/>
      <c r="E26" s="8">
        <v>30000</v>
      </c>
      <c r="F26" s="8"/>
      <c r="G26" s="8">
        <v>17500</v>
      </c>
      <c r="H26" s="8"/>
    </row>
    <row r="27" spans="1:13" x14ac:dyDescent="0.25">
      <c r="A27" s="2" t="s">
        <v>76</v>
      </c>
      <c r="B27" s="2"/>
      <c r="C27" s="2">
        <v>5</v>
      </c>
      <c r="D27" s="2"/>
      <c r="E27" s="8">
        <v>4575000</v>
      </c>
      <c r="F27" s="10"/>
      <c r="G27" s="8">
        <v>529500</v>
      </c>
      <c r="H27" s="8"/>
      <c r="I27" s="36"/>
      <c r="J27" s="36"/>
      <c r="K27" s="36"/>
      <c r="M27" s="36"/>
    </row>
    <row r="28" spans="1:13" x14ac:dyDescent="0.25">
      <c r="A28" s="2" t="s">
        <v>20</v>
      </c>
      <c r="B28" s="2"/>
      <c r="C28" s="2">
        <v>3</v>
      </c>
      <c r="D28" s="2"/>
      <c r="E28" s="8">
        <v>3725.19</v>
      </c>
      <c r="F28" s="2"/>
      <c r="G28" s="8">
        <v>2249.04</v>
      </c>
      <c r="H28" s="8"/>
    </row>
    <row r="29" spans="1:13" x14ac:dyDescent="0.25">
      <c r="A29" s="2" t="s">
        <v>11</v>
      </c>
      <c r="B29" s="2"/>
      <c r="C29" s="2">
        <v>19</v>
      </c>
      <c r="D29" s="2"/>
      <c r="E29" s="8">
        <v>206744.54</v>
      </c>
      <c r="F29" s="8"/>
      <c r="G29" s="8">
        <v>84521.59</v>
      </c>
      <c r="H29" s="8"/>
    </row>
    <row r="30" spans="1:13" x14ac:dyDescent="0.25">
      <c r="A30" s="2" t="s">
        <v>77</v>
      </c>
      <c r="B30" s="2"/>
      <c r="C30" s="9">
        <v>2</v>
      </c>
      <c r="D30" s="2"/>
      <c r="E30" s="10">
        <v>85000</v>
      </c>
      <c r="F30" s="10"/>
      <c r="G30" s="10">
        <v>33000</v>
      </c>
      <c r="H30" s="8"/>
      <c r="I30" s="36"/>
      <c r="J30" s="36"/>
      <c r="K30" s="36"/>
    </row>
    <row r="31" spans="1:13" x14ac:dyDescent="0.25">
      <c r="A31" s="2"/>
      <c r="B31" s="6" t="s">
        <v>46</v>
      </c>
      <c r="C31" s="11">
        <f>SUM(C26:C30)</f>
        <v>30</v>
      </c>
      <c r="D31" s="11"/>
      <c r="E31" s="12">
        <f>SUM(E26:E30)</f>
        <v>4900469.7300000004</v>
      </c>
      <c r="F31" s="12"/>
      <c r="G31" s="12">
        <f>SUM(G26:G30)</f>
        <v>666770.63</v>
      </c>
      <c r="H31" s="8"/>
    </row>
    <row r="32" spans="1:13" x14ac:dyDescent="0.25">
      <c r="A32" s="2"/>
      <c r="B32" s="6"/>
      <c r="C32" s="11"/>
      <c r="D32" s="11"/>
      <c r="E32" s="12"/>
      <c r="F32" s="12"/>
      <c r="G32" s="12"/>
      <c r="H32" s="2"/>
    </row>
    <row r="33" spans="1:10" x14ac:dyDescent="0.25">
      <c r="A33" s="7" t="s">
        <v>50</v>
      </c>
      <c r="B33" s="2"/>
      <c r="C33" s="2"/>
      <c r="D33" s="2"/>
      <c r="E33" s="2"/>
      <c r="F33" s="2"/>
      <c r="G33" s="2"/>
      <c r="H33" s="2"/>
    </row>
    <row r="34" spans="1:10" x14ac:dyDescent="0.25">
      <c r="A34" s="11" t="s">
        <v>14</v>
      </c>
      <c r="B34" s="13"/>
      <c r="C34" s="2"/>
      <c r="D34" s="2"/>
      <c r="E34" s="2"/>
      <c r="F34" s="2"/>
      <c r="G34" s="2"/>
      <c r="H34" s="2"/>
    </row>
    <row r="35" spans="1:10" x14ac:dyDescent="0.25">
      <c r="A35" s="2" t="s">
        <v>51</v>
      </c>
      <c r="B35" s="13"/>
      <c r="C35" s="2">
        <v>1</v>
      </c>
      <c r="D35" s="2"/>
      <c r="E35" s="8">
        <v>47.06</v>
      </c>
      <c r="F35" s="2"/>
      <c r="G35" s="8">
        <v>47.06</v>
      </c>
      <c r="H35" s="8"/>
    </row>
    <row r="36" spans="1:10" x14ac:dyDescent="0.25">
      <c r="A36" s="2" t="s">
        <v>11</v>
      </c>
      <c r="B36" s="2"/>
      <c r="C36" s="2">
        <v>5</v>
      </c>
      <c r="D36" s="2"/>
      <c r="E36" s="8">
        <v>18733.29</v>
      </c>
      <c r="F36" s="8"/>
      <c r="G36" s="8">
        <v>18733.29</v>
      </c>
      <c r="H36" s="8"/>
    </row>
    <row r="37" spans="1:10" x14ac:dyDescent="0.25">
      <c r="A37" s="2" t="s">
        <v>69</v>
      </c>
      <c r="B37" s="2"/>
      <c r="C37" s="9">
        <v>1</v>
      </c>
      <c r="D37" s="9"/>
      <c r="E37" s="10">
        <v>150000</v>
      </c>
      <c r="F37" s="10"/>
      <c r="G37" s="10">
        <v>75000</v>
      </c>
      <c r="H37" s="8"/>
      <c r="J37" s="36"/>
    </row>
    <row r="38" spans="1:10" x14ac:dyDescent="0.25">
      <c r="A38" s="2"/>
      <c r="B38" s="13" t="s">
        <v>48</v>
      </c>
      <c r="C38" s="2">
        <f>SUM(C35:C37)</f>
        <v>7</v>
      </c>
      <c r="D38" s="2"/>
      <c r="E38" s="8">
        <f>SUM(E35:E37)</f>
        <v>168780.35</v>
      </c>
      <c r="F38" s="8"/>
      <c r="G38" s="8">
        <f>SUM(G35:G37)</f>
        <v>93780.35</v>
      </c>
      <c r="H38" s="8"/>
    </row>
    <row r="39" spans="1:10" x14ac:dyDescent="0.25">
      <c r="A39" s="2"/>
      <c r="B39" s="13"/>
      <c r="C39" s="2"/>
      <c r="D39" s="2"/>
      <c r="E39" s="8"/>
      <c r="F39" s="8"/>
      <c r="G39" s="8"/>
      <c r="H39" s="2"/>
    </row>
    <row r="40" spans="1:10" x14ac:dyDescent="0.25">
      <c r="A40" s="11" t="s">
        <v>52</v>
      </c>
      <c r="B40" s="2"/>
      <c r="C40" s="2"/>
      <c r="D40" s="2"/>
      <c r="E40" s="2"/>
      <c r="F40" s="2"/>
      <c r="G40" s="2"/>
      <c r="H40" s="2"/>
    </row>
    <row r="41" spans="1:10" x14ac:dyDescent="0.25">
      <c r="A41" s="14" t="s">
        <v>22</v>
      </c>
      <c r="B41" s="2"/>
      <c r="C41" s="2">
        <v>5</v>
      </c>
      <c r="D41" s="2"/>
      <c r="E41" s="8">
        <v>2533.86</v>
      </c>
      <c r="F41" s="8"/>
      <c r="G41" s="8">
        <v>1504.08</v>
      </c>
      <c r="H41" s="8"/>
    </row>
    <row r="42" spans="1:10" x14ac:dyDescent="0.25">
      <c r="A42" s="14" t="s">
        <v>32</v>
      </c>
      <c r="B42" s="2"/>
      <c r="C42" s="2">
        <v>2</v>
      </c>
      <c r="D42" s="2"/>
      <c r="E42" s="8">
        <v>2840.3</v>
      </c>
      <c r="F42" s="8"/>
      <c r="G42" s="8">
        <v>833.95</v>
      </c>
      <c r="H42" s="8"/>
    </row>
    <row r="43" spans="1:10" x14ac:dyDescent="0.25">
      <c r="A43" s="2" t="s">
        <v>11</v>
      </c>
      <c r="B43" s="2"/>
      <c r="C43" s="9">
        <v>1</v>
      </c>
      <c r="D43" s="9"/>
      <c r="E43" s="10">
        <v>1778.37</v>
      </c>
      <c r="F43" s="10"/>
      <c r="G43" s="10">
        <v>1660.12</v>
      </c>
      <c r="H43" s="8"/>
    </row>
    <row r="44" spans="1:10" x14ac:dyDescent="0.25">
      <c r="A44" s="2"/>
      <c r="B44" s="13" t="s">
        <v>48</v>
      </c>
      <c r="C44" s="2">
        <f>SUM(C41:C43)</f>
        <v>8</v>
      </c>
      <c r="D44" s="2"/>
      <c r="E44" s="8">
        <f>SUM(E41:E43)</f>
        <v>7152.53</v>
      </c>
      <c r="F44" s="2"/>
      <c r="G44" s="8">
        <f>SUM(G41:G43)</f>
        <v>3998.1499999999996</v>
      </c>
      <c r="H44" s="8"/>
    </row>
    <row r="45" spans="1:10" x14ac:dyDescent="0.25">
      <c r="A45" s="2"/>
      <c r="B45" s="6" t="s">
        <v>46</v>
      </c>
      <c r="C45" s="11">
        <f>SUM(C44,C38)</f>
        <v>15</v>
      </c>
      <c r="D45" s="11"/>
      <c r="E45" s="12">
        <f>SUM(E44,E38)</f>
        <v>175932.88</v>
      </c>
      <c r="F45" s="12"/>
      <c r="G45" s="12">
        <f>SUM(G44,G38)</f>
        <v>97778.5</v>
      </c>
      <c r="H45" s="8"/>
    </row>
    <row r="46" spans="1:10" x14ac:dyDescent="0.25">
      <c r="A46" s="2"/>
      <c r="B46" s="2"/>
      <c r="C46" s="2"/>
      <c r="D46" s="2"/>
      <c r="E46" s="2"/>
      <c r="F46" s="2"/>
      <c r="G46" s="2"/>
      <c r="H46" s="2"/>
    </row>
    <row r="47" spans="1:10" x14ac:dyDescent="0.25">
      <c r="A47" s="7" t="s">
        <v>53</v>
      </c>
      <c r="B47" s="2"/>
      <c r="C47" s="2"/>
      <c r="D47" s="2"/>
      <c r="E47" s="2"/>
      <c r="F47" s="2"/>
      <c r="G47" s="2"/>
      <c r="H47" s="2"/>
    </row>
    <row r="48" spans="1:10" x14ac:dyDescent="0.25">
      <c r="A48" s="15" t="s">
        <v>18</v>
      </c>
      <c r="B48" s="16"/>
      <c r="C48" s="2"/>
      <c r="D48" s="2"/>
      <c r="E48" s="2"/>
      <c r="F48" s="2"/>
      <c r="G48" s="2"/>
      <c r="H48" s="2"/>
    </row>
    <row r="49" spans="1:11" x14ac:dyDescent="0.25">
      <c r="A49" s="14" t="s">
        <v>17</v>
      </c>
      <c r="B49" s="2"/>
      <c r="C49" s="2">
        <v>3</v>
      </c>
      <c r="D49" s="2"/>
      <c r="E49" s="8">
        <v>2043.42</v>
      </c>
      <c r="F49" s="8"/>
      <c r="G49" s="8">
        <v>1675</v>
      </c>
      <c r="H49" s="8"/>
    </row>
    <row r="50" spans="1:11" x14ac:dyDescent="0.25">
      <c r="A50" s="2" t="s">
        <v>68</v>
      </c>
      <c r="B50" s="16"/>
      <c r="C50" s="2">
        <v>1</v>
      </c>
      <c r="D50" s="2"/>
      <c r="E50" s="8">
        <v>13577.21</v>
      </c>
      <c r="F50" s="8"/>
      <c r="G50" s="8">
        <v>13577.21</v>
      </c>
      <c r="H50" s="8"/>
      <c r="I50" s="36"/>
      <c r="J50" s="36"/>
      <c r="K50" s="36"/>
    </row>
    <row r="51" spans="1:11" x14ac:dyDescent="0.25">
      <c r="A51" s="17" t="s">
        <v>28</v>
      </c>
      <c r="B51" s="2"/>
      <c r="C51" s="2">
        <v>3</v>
      </c>
      <c r="D51" s="2"/>
      <c r="E51" s="8">
        <v>2023.73</v>
      </c>
      <c r="F51" s="8"/>
      <c r="G51" s="8">
        <v>1951.74</v>
      </c>
      <c r="H51" s="8"/>
    </row>
    <row r="52" spans="1:11" x14ac:dyDescent="0.25">
      <c r="A52" s="17" t="s">
        <v>11</v>
      </c>
      <c r="B52" s="2"/>
      <c r="C52" s="2">
        <v>4</v>
      </c>
      <c r="D52" s="2"/>
      <c r="E52" s="8">
        <v>7769.87</v>
      </c>
      <c r="F52" s="8"/>
      <c r="G52" s="8">
        <v>3945.36</v>
      </c>
      <c r="H52" s="8"/>
    </row>
    <row r="53" spans="1:11" x14ac:dyDescent="0.25">
      <c r="A53" s="2" t="s">
        <v>69</v>
      </c>
      <c r="B53" s="2"/>
      <c r="C53" s="2">
        <v>1</v>
      </c>
      <c r="D53" s="2"/>
      <c r="E53" s="8">
        <v>41000</v>
      </c>
      <c r="F53" s="8"/>
      <c r="G53" s="8">
        <v>35000</v>
      </c>
      <c r="H53" s="8"/>
      <c r="J53" s="36"/>
    </row>
    <row r="54" spans="1:11" x14ac:dyDescent="0.25">
      <c r="A54" s="17" t="s">
        <v>35</v>
      </c>
      <c r="B54" s="2"/>
      <c r="C54" s="2">
        <v>1</v>
      </c>
      <c r="D54" s="2"/>
      <c r="E54" s="8">
        <v>422.5</v>
      </c>
      <c r="F54" s="8"/>
      <c r="G54" s="8">
        <v>422.5</v>
      </c>
      <c r="H54" s="8"/>
    </row>
    <row r="55" spans="1:11" x14ac:dyDescent="0.25">
      <c r="A55" s="17" t="s">
        <v>24</v>
      </c>
      <c r="B55" s="2"/>
      <c r="C55" s="2">
        <v>5</v>
      </c>
      <c r="D55" s="2"/>
      <c r="E55" s="8">
        <v>6786.9</v>
      </c>
      <c r="F55" s="8"/>
      <c r="G55" s="8">
        <v>3672.23</v>
      </c>
      <c r="H55" s="8"/>
    </row>
    <row r="56" spans="1:11" x14ac:dyDescent="0.25">
      <c r="A56" s="17" t="s">
        <v>33</v>
      </c>
      <c r="B56" s="2"/>
      <c r="C56" s="2">
        <v>2</v>
      </c>
      <c r="D56" s="2"/>
      <c r="E56" s="8">
        <v>4865</v>
      </c>
      <c r="F56" s="8"/>
      <c r="G56" s="8">
        <v>3765</v>
      </c>
      <c r="H56" s="8"/>
    </row>
    <row r="57" spans="1:11" x14ac:dyDescent="0.25">
      <c r="A57" s="17" t="s">
        <v>29</v>
      </c>
      <c r="B57" s="2"/>
      <c r="C57" s="9">
        <v>6</v>
      </c>
      <c r="D57" s="2"/>
      <c r="E57" s="10">
        <v>121500.52</v>
      </c>
      <c r="F57" s="8"/>
      <c r="G57" s="10">
        <v>16100.52</v>
      </c>
      <c r="H57" s="8"/>
    </row>
    <row r="58" spans="1:11" x14ac:dyDescent="0.25">
      <c r="A58" s="14"/>
      <c r="B58" s="13" t="s">
        <v>48</v>
      </c>
      <c r="C58" s="2">
        <f>SUM(C49:C57)</f>
        <v>26</v>
      </c>
      <c r="D58" s="2"/>
      <c r="E58" s="8">
        <f>SUM(E49:E57)</f>
        <v>199989.15</v>
      </c>
      <c r="F58" s="8"/>
      <c r="G58" s="8">
        <f>SUM(G49:G57)</f>
        <v>80109.56</v>
      </c>
      <c r="H58" s="8"/>
    </row>
    <row r="59" spans="1:11" x14ac:dyDescent="0.25">
      <c r="A59" s="15" t="s">
        <v>60</v>
      </c>
      <c r="B59" s="13"/>
      <c r="C59" s="2"/>
      <c r="D59" s="2"/>
      <c r="E59" s="8"/>
      <c r="F59" s="8"/>
      <c r="G59" s="8"/>
      <c r="H59" s="2"/>
    </row>
    <row r="60" spans="1:11" x14ac:dyDescent="0.25">
      <c r="A60" s="17" t="s">
        <v>11</v>
      </c>
      <c r="B60" s="13"/>
      <c r="C60" s="9">
        <v>1</v>
      </c>
      <c r="D60" s="2"/>
      <c r="E60" s="10">
        <v>1944</v>
      </c>
      <c r="F60" s="8"/>
      <c r="G60" s="10">
        <v>1944</v>
      </c>
      <c r="H60" s="8"/>
    </row>
    <row r="61" spans="1:11" x14ac:dyDescent="0.25">
      <c r="A61" s="14"/>
      <c r="B61" s="13"/>
      <c r="C61" s="2">
        <f>SUM(C60)</f>
        <v>1</v>
      </c>
      <c r="D61" s="2"/>
      <c r="E61" s="8">
        <f>SUM(E60)</f>
        <v>1944</v>
      </c>
      <c r="F61" s="8"/>
      <c r="G61" s="8">
        <f>SUM(G60)</f>
        <v>1944</v>
      </c>
      <c r="H61" s="8"/>
    </row>
    <row r="62" spans="1:11" x14ac:dyDescent="0.25">
      <c r="A62" s="14"/>
      <c r="B62" s="13"/>
      <c r="C62" s="2"/>
      <c r="D62" s="2"/>
      <c r="E62" s="8"/>
      <c r="F62" s="8"/>
      <c r="G62" s="8"/>
      <c r="H62" s="2"/>
    </row>
    <row r="63" spans="1:11" x14ac:dyDescent="0.25">
      <c r="A63" s="15" t="s">
        <v>54</v>
      </c>
      <c r="B63" s="16"/>
      <c r="C63" s="2"/>
      <c r="D63" s="2"/>
      <c r="E63" s="8"/>
      <c r="F63" s="8"/>
      <c r="G63" s="8"/>
      <c r="H63" s="2"/>
    </row>
    <row r="64" spans="1:11" x14ac:dyDescent="0.25">
      <c r="A64" s="17" t="s">
        <v>11</v>
      </c>
      <c r="B64" s="2"/>
      <c r="C64" s="9">
        <v>3</v>
      </c>
      <c r="D64" s="2"/>
      <c r="E64" s="10">
        <v>76896.75</v>
      </c>
      <c r="F64" s="8"/>
      <c r="G64" s="10">
        <v>9500</v>
      </c>
      <c r="H64" s="8"/>
    </row>
    <row r="65" spans="1:8" x14ac:dyDescent="0.25">
      <c r="A65" s="17"/>
      <c r="B65" s="13" t="s">
        <v>48</v>
      </c>
      <c r="C65" s="2">
        <f>SUM(C64)</f>
        <v>3</v>
      </c>
      <c r="D65" s="2"/>
      <c r="E65" s="8">
        <f>SUM(E64)</f>
        <v>76896.75</v>
      </c>
      <c r="F65" s="8"/>
      <c r="G65" s="8">
        <f>SUM(G64)</f>
        <v>9500</v>
      </c>
      <c r="H65" s="8"/>
    </row>
    <row r="66" spans="1:8" x14ac:dyDescent="0.25">
      <c r="A66" s="17"/>
      <c r="B66" s="2"/>
      <c r="C66" s="2"/>
      <c r="D66" s="2"/>
      <c r="E66" s="8"/>
      <c r="F66" s="8"/>
      <c r="G66" s="8"/>
      <c r="H66" s="2"/>
    </row>
    <row r="67" spans="1:8" x14ac:dyDescent="0.25">
      <c r="A67" s="15" t="s">
        <v>55</v>
      </c>
      <c r="B67" s="2"/>
      <c r="C67" s="2"/>
      <c r="D67" s="2"/>
      <c r="E67" s="8"/>
      <c r="F67" s="8"/>
      <c r="G67" s="8"/>
      <c r="H67" s="2"/>
    </row>
    <row r="68" spans="1:8" x14ac:dyDescent="0.25">
      <c r="A68" s="16" t="s">
        <v>17</v>
      </c>
      <c r="B68" s="2"/>
      <c r="C68" s="2">
        <v>4</v>
      </c>
      <c r="D68" s="2"/>
      <c r="E68" s="8">
        <v>7619.29</v>
      </c>
      <c r="F68" s="8"/>
      <c r="G68" s="8">
        <v>2082.33</v>
      </c>
      <c r="H68" s="8"/>
    </row>
    <row r="69" spans="1:8" x14ac:dyDescent="0.25">
      <c r="A69" s="14" t="s">
        <v>56</v>
      </c>
      <c r="B69" s="2"/>
      <c r="C69" s="2">
        <v>1</v>
      </c>
      <c r="D69" s="2"/>
      <c r="E69" s="8">
        <v>1105.47</v>
      </c>
      <c r="F69" s="8"/>
      <c r="G69" s="8">
        <v>500</v>
      </c>
      <c r="H69" s="8"/>
    </row>
    <row r="70" spans="1:8" x14ac:dyDescent="0.25">
      <c r="A70" s="17" t="s">
        <v>28</v>
      </c>
      <c r="B70" s="2"/>
      <c r="C70" s="2">
        <v>2</v>
      </c>
      <c r="D70" s="2"/>
      <c r="E70" s="8">
        <v>3306.18</v>
      </c>
      <c r="F70" s="8"/>
      <c r="G70" s="8">
        <v>700</v>
      </c>
      <c r="H70" s="8"/>
    </row>
    <row r="71" spans="1:8" s="1" customFormat="1" x14ac:dyDescent="0.25">
      <c r="A71" s="21" t="s">
        <v>57</v>
      </c>
      <c r="B71" s="19"/>
      <c r="C71" s="19">
        <v>10</v>
      </c>
      <c r="D71" s="19"/>
      <c r="E71" s="22">
        <v>46146.67</v>
      </c>
      <c r="F71" s="22"/>
      <c r="G71" s="22">
        <v>17781.88</v>
      </c>
      <c r="H71" s="22"/>
    </row>
    <row r="72" spans="1:8" x14ac:dyDescent="0.25">
      <c r="A72" s="14" t="s">
        <v>70</v>
      </c>
      <c r="B72" s="2"/>
      <c r="C72" s="2">
        <v>1</v>
      </c>
      <c r="D72" s="2"/>
      <c r="E72" s="8">
        <v>225000</v>
      </c>
      <c r="F72" s="8"/>
      <c r="G72" s="8">
        <v>70000</v>
      </c>
      <c r="H72" s="8"/>
    </row>
    <row r="73" spans="1:8" s="1" customFormat="1" x14ac:dyDescent="0.25">
      <c r="A73" s="21" t="s">
        <v>61</v>
      </c>
      <c r="B73" s="19"/>
      <c r="C73" s="19">
        <v>1</v>
      </c>
      <c r="D73" s="19"/>
      <c r="E73" s="22">
        <v>40000</v>
      </c>
      <c r="F73" s="22"/>
      <c r="G73" s="22">
        <v>34000</v>
      </c>
      <c r="H73" s="22"/>
    </row>
    <row r="74" spans="1:8" s="1" customFormat="1" x14ac:dyDescent="0.25">
      <c r="A74" s="21" t="s">
        <v>27</v>
      </c>
      <c r="B74" s="19"/>
      <c r="C74" s="19">
        <v>2</v>
      </c>
      <c r="D74" s="19"/>
      <c r="E74" s="22">
        <v>224533</v>
      </c>
      <c r="F74" s="22"/>
      <c r="G74" s="22">
        <v>68500</v>
      </c>
      <c r="H74" s="22"/>
    </row>
    <row r="75" spans="1:8" x14ac:dyDescent="0.25">
      <c r="A75" s="2" t="s">
        <v>80</v>
      </c>
      <c r="B75" s="2"/>
      <c r="C75" s="2">
        <v>1</v>
      </c>
      <c r="D75" s="2"/>
      <c r="E75" s="8">
        <v>4577452.68</v>
      </c>
      <c r="F75" s="8"/>
      <c r="G75" s="8">
        <v>2909000</v>
      </c>
      <c r="H75" s="8"/>
    </row>
    <row r="76" spans="1:8" s="1" customFormat="1" x14ac:dyDescent="0.25">
      <c r="A76" s="17" t="s">
        <v>11</v>
      </c>
      <c r="B76" s="19"/>
      <c r="C76" s="23">
        <v>4</v>
      </c>
      <c r="D76" s="19"/>
      <c r="E76" s="24">
        <v>8107.61</v>
      </c>
      <c r="F76" s="22"/>
      <c r="G76" s="24">
        <v>4174.62</v>
      </c>
      <c r="H76" s="22"/>
    </row>
    <row r="77" spans="1:8" s="1" customFormat="1" x14ac:dyDescent="0.25">
      <c r="A77" s="21"/>
      <c r="B77" s="25" t="s">
        <v>48</v>
      </c>
      <c r="C77" s="19">
        <f>SUM(C68:C76)</f>
        <v>26</v>
      </c>
      <c r="D77" s="19"/>
      <c r="E77" s="22">
        <f>SUM(E68:E76)</f>
        <v>5133270.9000000004</v>
      </c>
      <c r="F77" s="22"/>
      <c r="G77" s="22">
        <f>SUM(G68:G76)</f>
        <v>3106738.83</v>
      </c>
      <c r="H77" s="22"/>
    </row>
    <row r="78" spans="1:8" x14ac:dyDescent="0.25">
      <c r="A78" s="2"/>
      <c r="B78" s="18" t="s">
        <v>58</v>
      </c>
      <c r="C78" s="11">
        <f>SUM(C77,C65,C61,C58)</f>
        <v>56</v>
      </c>
      <c r="D78" s="11"/>
      <c r="E78" s="12">
        <f>SUM(E77,E65,E61,E58)</f>
        <v>5412100.8000000007</v>
      </c>
      <c r="F78" s="12"/>
      <c r="G78" s="12">
        <f>SUM(G77,G65,G61,G58)</f>
        <v>3198292.39</v>
      </c>
      <c r="H78" s="8"/>
    </row>
    <row r="79" spans="1:8" x14ac:dyDescent="0.25">
      <c r="A79" s="2"/>
      <c r="B79" s="2"/>
      <c r="C79" s="2"/>
      <c r="D79" s="2"/>
      <c r="E79" s="8"/>
      <c r="F79" s="2"/>
      <c r="G79" s="2"/>
      <c r="H79" s="2"/>
    </row>
    <row r="80" spans="1:8" ht="21" customHeight="1" thickBot="1" x14ac:dyDescent="0.3">
      <c r="A80" s="163" t="s">
        <v>59</v>
      </c>
      <c r="B80" s="164"/>
      <c r="C80" s="32">
        <f>SUM(C78,C45,C31,C24,C15,C11)</f>
        <v>112</v>
      </c>
      <c r="D80" s="33"/>
      <c r="E80" s="33">
        <f>SUM(E78,E45,E31,E24,E15,E11)</f>
        <v>11033522.470000001</v>
      </c>
      <c r="F80" s="33"/>
      <c r="G80" s="33">
        <f>SUM(G78,G45,G31,G24,G15,G11)</f>
        <v>4228891.1399999997</v>
      </c>
      <c r="H80" s="48"/>
    </row>
    <row r="81" spans="1:8" ht="15.75" thickTop="1" x14ac:dyDescent="0.25">
      <c r="A81" s="2"/>
      <c r="B81" s="2"/>
      <c r="C81" s="2"/>
      <c r="D81" s="2"/>
      <c r="E81" s="2"/>
      <c r="F81" s="2"/>
      <c r="G81" s="2"/>
      <c r="H81" s="2"/>
    </row>
    <row r="82" spans="1:8" x14ac:dyDescent="0.25">
      <c r="A82" s="2"/>
      <c r="B82" s="2"/>
      <c r="C82" s="2"/>
      <c r="D82" s="2"/>
      <c r="E82" s="35"/>
      <c r="F82" s="35"/>
      <c r="G82" s="35"/>
      <c r="H82" s="2"/>
    </row>
    <row r="83" spans="1:8" x14ac:dyDescent="0.25">
      <c r="A83" s="2"/>
      <c r="B83" s="2"/>
      <c r="C83" s="2"/>
      <c r="D83" s="2"/>
      <c r="E83" s="35"/>
      <c r="F83" s="35"/>
      <c r="G83" s="35"/>
      <c r="H83" s="2"/>
    </row>
    <row r="84" spans="1:8" x14ac:dyDescent="0.25">
      <c r="A84" s="2"/>
      <c r="B84" s="2"/>
      <c r="C84" s="2"/>
      <c r="D84" s="2"/>
      <c r="E84" s="35"/>
      <c r="F84" s="35"/>
      <c r="G84" s="35"/>
      <c r="H84" s="2"/>
    </row>
    <row r="85" spans="1:8" x14ac:dyDescent="0.25">
      <c r="C85" s="2"/>
      <c r="E85" s="35"/>
      <c r="F85" s="36"/>
      <c r="G85" s="35"/>
    </row>
    <row r="86" spans="1:8" x14ac:dyDescent="0.25">
      <c r="B86" s="2"/>
      <c r="C86" s="2"/>
      <c r="E86" s="35"/>
      <c r="F86" s="36"/>
      <c r="G86" s="35"/>
    </row>
    <row r="87" spans="1:8" x14ac:dyDescent="0.25">
      <c r="B87" s="2"/>
      <c r="C87" s="34"/>
      <c r="E87" s="37"/>
      <c r="F87" s="37"/>
      <c r="G87" s="37"/>
    </row>
  </sheetData>
  <mergeCells count="11">
    <mergeCell ref="A1:H1"/>
    <mergeCell ref="A2:H2"/>
    <mergeCell ref="A80:B80"/>
    <mergeCell ref="A3:H3"/>
    <mergeCell ref="A4:H4"/>
    <mergeCell ref="C6:D6"/>
    <mergeCell ref="E6:F6"/>
    <mergeCell ref="G6:H6"/>
    <mergeCell ref="C7:D7"/>
    <mergeCell ref="E7:F7"/>
    <mergeCell ref="G7:H7"/>
  </mergeCells>
  <printOptions horizontalCentered="1"/>
  <pageMargins left="0.7" right="0.7" top="1" bottom="0.75" header="0.3" footer="0.3"/>
  <pageSetup scale="84" fitToHeight="0" orientation="portrait" r:id="rId1"/>
  <headerFooter>
    <oddFooter>&amp;L&amp;8Law/Litigation and Claim Settlements&amp;C&amp;8&amp;D&amp;R&amp;8Page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FY2018 Q1 Claim Settlements</vt:lpstr>
      <vt:lpstr>Litigation S &amp; J Report</vt:lpstr>
      <vt:lpstr>Lit. &amp; Claim Settlements Report</vt:lpstr>
      <vt:lpstr>'Litigation S &amp; J Report'!Print_Area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 BURNS</dc:creator>
  <cp:lastModifiedBy>Burns, Gwen</cp:lastModifiedBy>
  <cp:lastPrinted>2019-07-03T12:53:49Z</cp:lastPrinted>
  <dcterms:created xsi:type="dcterms:W3CDTF">2014-12-09T18:41:37Z</dcterms:created>
  <dcterms:modified xsi:type="dcterms:W3CDTF">2019-07-23T20:15:35Z</dcterms:modified>
</cp:coreProperties>
</file>