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ityofatlanta-my.sharepoint.com/personal/gburns_atlantaga_gov/Documents/GORA/2019/"/>
    </mc:Choice>
  </mc:AlternateContent>
  <xr:revisionPtr revIDLastSave="0" documentId="8_{A8501980-E7DB-4FF6-AB9B-F7F13E5FF90A}" xr6:coauthVersionLast="36" xr6:coauthVersionMax="36" xr10:uidLastSave="{00000000-0000-0000-0000-000000000000}"/>
  <bookViews>
    <workbookView xWindow="0" yWindow="0" windowWidth="28800" windowHeight="13320" firstSheet="2" activeTab="2" xr2:uid="{00000000-000D-0000-FFFF-FFFF00000000}"/>
  </bookViews>
  <sheets>
    <sheet name="Sheet5" sheetId="19" r:id="rId1"/>
    <sheet name="Sheet3" sheetId="11" r:id="rId2"/>
    <sheet name="FY2018 Q2 Claim Settlements" sheetId="1" r:id="rId3"/>
    <sheet name="Lit. &amp; Claim Settlements Report" sheetId="8" state="hidden" r:id="rId4"/>
    <sheet name="Litigation S &amp; J Report" sheetId="9" r:id="rId5"/>
  </sheets>
  <definedNames>
    <definedName name="_xlnm.Print_Area" localSheetId="4">'Litigation S &amp; J Report'!$A$1:$K$18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2" i="1" l="1"/>
  <c r="H122" i="1"/>
  <c r="G122" i="1"/>
  <c r="F122" i="1"/>
  <c r="F105" i="1"/>
  <c r="H105" i="1"/>
  <c r="G105" i="1"/>
  <c r="G123" i="1" l="1"/>
  <c r="H123" i="1"/>
  <c r="H20" i="1"/>
  <c r="G20" i="1"/>
  <c r="G72" i="1" l="1"/>
  <c r="F46" i="1"/>
  <c r="F20" i="1"/>
  <c r="F10" i="1"/>
  <c r="F15" i="1"/>
  <c r="F6" i="1"/>
  <c r="F125" i="1" l="1"/>
  <c r="H18" i="9"/>
  <c r="G18" i="9"/>
  <c r="H72" i="1" l="1"/>
  <c r="H46" i="1"/>
  <c r="G46" i="1"/>
  <c r="H15" i="1"/>
  <c r="G15" i="1"/>
  <c r="H10" i="1"/>
  <c r="G10" i="1"/>
  <c r="H6" i="1"/>
  <c r="G6" i="1"/>
  <c r="G125" i="1" l="1"/>
  <c r="H125" i="1"/>
  <c r="I101" i="11"/>
  <c r="H101" i="11"/>
  <c r="C77" i="8" l="1"/>
  <c r="E77" i="8"/>
  <c r="G77" i="8"/>
  <c r="C58" i="8"/>
  <c r="E58" i="8"/>
  <c r="G58" i="8"/>
  <c r="G38" i="8"/>
  <c r="E38" i="8"/>
  <c r="C38" i="8"/>
  <c r="G31" i="8"/>
  <c r="E31" i="8"/>
  <c r="C31" i="8"/>
  <c r="G11" i="8"/>
  <c r="E11" i="8"/>
  <c r="C11" i="8"/>
  <c r="G65" i="8" l="1"/>
  <c r="E65" i="8"/>
  <c r="C65" i="8"/>
  <c r="G61" i="8"/>
  <c r="E61" i="8"/>
  <c r="C61" i="8"/>
  <c r="G44" i="8"/>
  <c r="E44" i="8"/>
  <c r="C44" i="8"/>
  <c r="G23" i="8"/>
  <c r="E23" i="8"/>
  <c r="C23" i="8"/>
  <c r="G20" i="8"/>
  <c r="E20" i="8"/>
  <c r="C20" i="8"/>
  <c r="G15" i="8"/>
  <c r="E15" i="8"/>
  <c r="C15" i="8"/>
  <c r="G78" i="8" l="1"/>
  <c r="C78" i="8"/>
  <c r="E78" i="8"/>
  <c r="C24" i="8"/>
  <c r="E24" i="8"/>
  <c r="C45" i="8"/>
  <c r="C80" i="8" s="1"/>
  <c r="G45" i="8"/>
  <c r="G80" i="8" s="1"/>
  <c r="G24" i="8"/>
  <c r="E45" i="8"/>
  <c r="E80" i="8" l="1"/>
</calcChain>
</file>

<file path=xl/sharedStrings.xml><?xml version="1.0" encoding="utf-8"?>
<sst xmlns="http://schemas.openxmlformats.org/spreadsheetml/2006/main" count="1554" uniqueCount="365">
  <si>
    <t>Claim Number</t>
  </si>
  <si>
    <t>Claimant</t>
  </si>
  <si>
    <t>Department</t>
  </si>
  <si>
    <t>Bureau</t>
  </si>
  <si>
    <t>Type of Claim</t>
  </si>
  <si>
    <t>Amount of Demand</t>
  </si>
  <si>
    <t>Amount of Settlement</t>
  </si>
  <si>
    <t>Date of Loss</t>
  </si>
  <si>
    <t>Date Settled</t>
  </si>
  <si>
    <t>Fund Acct</t>
  </si>
  <si>
    <t>Watershed</t>
  </si>
  <si>
    <t>Vehicular Accident</t>
  </si>
  <si>
    <t>WS</t>
  </si>
  <si>
    <t>Public Works</t>
  </si>
  <si>
    <t>Solid Waste Services</t>
  </si>
  <si>
    <t>GF</t>
  </si>
  <si>
    <t>Waste Water</t>
  </si>
  <si>
    <t>Construction Cut</t>
  </si>
  <si>
    <t>Drinking Water</t>
  </si>
  <si>
    <t>Police</t>
  </si>
  <si>
    <t>Other</t>
  </si>
  <si>
    <t>Transportation</t>
  </si>
  <si>
    <t>Pothole/Street Defect</t>
  </si>
  <si>
    <t>Parks</t>
  </si>
  <si>
    <t>Water Main Leak/Defect/Repair</t>
  </si>
  <si>
    <t>Fallen Tree/Limb</t>
  </si>
  <si>
    <t>Sanitary Sewer Back Up</t>
  </si>
  <si>
    <t>Storm Water Flooding</t>
  </si>
  <si>
    <t>Metal Plate</t>
  </si>
  <si>
    <t>Water Meter Leak/Defect/Repair</t>
  </si>
  <si>
    <t>Recreation</t>
  </si>
  <si>
    <t>Solid Waste</t>
  </si>
  <si>
    <t>Street Resurfacing Project</t>
  </si>
  <si>
    <t>Water Meter Installation</t>
  </si>
  <si>
    <t>Comcast</t>
  </si>
  <si>
    <t>Water Main Installation</t>
  </si>
  <si>
    <t xml:space="preserve">DEPARTMENT   </t>
  </si>
  <si>
    <t>BUREAU/OFFICE</t>
  </si>
  <si>
    <t>NUMBER</t>
  </si>
  <si>
    <t>AMOUNT</t>
  </si>
  <si>
    <t>AMOUNT OF</t>
  </si>
  <si>
    <t>TYPE OF CLAIM</t>
  </si>
  <si>
    <t>SETTLED</t>
  </si>
  <si>
    <t>OF DEMAND</t>
  </si>
  <si>
    <t>SETTLEMENT</t>
  </si>
  <si>
    <t>FIRE RESCUE</t>
  </si>
  <si>
    <t>TOTAL</t>
  </si>
  <si>
    <t>PARKS AND RECREATION</t>
  </si>
  <si>
    <t>Sub-Total</t>
  </si>
  <si>
    <t>POLICE</t>
  </si>
  <si>
    <t>PUBLIC WORKS</t>
  </si>
  <si>
    <t>Trash Yard/Waste Removal</t>
  </si>
  <si>
    <t>Transportation Services</t>
  </si>
  <si>
    <t>WATERSHED MANAGEMENT</t>
  </si>
  <si>
    <t>Protection</t>
  </si>
  <si>
    <t>Waste Water Treatment &amp; Collections</t>
  </si>
  <si>
    <t>Manhole Defect</t>
  </si>
  <si>
    <t>Sanitary Sewer Back up</t>
  </si>
  <si>
    <t>Total</t>
  </si>
  <si>
    <t>GRAND TOTAL</t>
  </si>
  <si>
    <t>Water Management</t>
  </si>
  <si>
    <t>Sanitary Sewer Main Collapse/Break</t>
  </si>
  <si>
    <t>Service Date</t>
  </si>
  <si>
    <t>Case No.</t>
  </si>
  <si>
    <t>Courts</t>
  </si>
  <si>
    <t>Fulton State</t>
  </si>
  <si>
    <t>Fulton Superior</t>
  </si>
  <si>
    <t>CITY OF ATLANTA</t>
  </si>
  <si>
    <t>DEPARTMENT OF LAW</t>
  </si>
  <si>
    <t>Employment Dispute (Lawsuit)</t>
  </si>
  <si>
    <t>Vehicular Accident (Lawsuit)</t>
  </si>
  <si>
    <t>Sanitary Sewer Back Up (Lawsuit)</t>
  </si>
  <si>
    <t>FY2015 Q1</t>
  </si>
  <si>
    <t>TORT LITIGATION AND CLAIM SETTLEMENT REPORT</t>
  </si>
  <si>
    <t>Court</t>
  </si>
  <si>
    <t>Motor Vehicle Accident</t>
  </si>
  <si>
    <t>Employment Dispute</t>
  </si>
  <si>
    <t>Civil Rights Violations (Lawsuits)</t>
  </si>
  <si>
    <t>Vehicular Accident (Lawsuits)</t>
  </si>
  <si>
    <t>AVIATION</t>
  </si>
  <si>
    <t>Injury at Airport (Lawsuit)</t>
  </si>
  <si>
    <t>Storm Water Flooding (Lawsuit)</t>
  </si>
  <si>
    <t>Civil Rights Violation</t>
  </si>
  <si>
    <t xml:space="preserve">Civil Rights Violations </t>
  </si>
  <si>
    <t>Debris/Object from Vehicle</t>
  </si>
  <si>
    <t>Sidewalk Hazard/Defect</t>
  </si>
  <si>
    <t>Fire Rescue</t>
  </si>
  <si>
    <t>Farmer, Florence</t>
  </si>
  <si>
    <t xml:space="preserve">Department Total        </t>
  </si>
  <si>
    <t>Park and Recreation</t>
  </si>
  <si>
    <t>Settlement or Disposition Date</t>
  </si>
  <si>
    <t>Water Meter Injury</t>
  </si>
  <si>
    <t>Sidewalk Defect</t>
  </si>
  <si>
    <t>Fulton Magistrate</t>
  </si>
  <si>
    <t>USDC</t>
  </si>
  <si>
    <t xml:space="preserve">Style of Case </t>
  </si>
  <si>
    <t>Fund Account</t>
  </si>
  <si>
    <t>Inv</t>
  </si>
  <si>
    <t>Property, Personal Injury or Both</t>
  </si>
  <si>
    <t>Date Denied</t>
  </si>
  <si>
    <t>Days to Liability Decision</t>
  </si>
  <si>
    <t>Qtr</t>
  </si>
  <si>
    <t>CC Dist</t>
  </si>
  <si>
    <t>Baker Blanding, Investigator</t>
  </si>
  <si>
    <t>Property</t>
  </si>
  <si>
    <t>General Fund</t>
  </si>
  <si>
    <t>Janine Johnson-Edmonds</t>
  </si>
  <si>
    <t>Oliver, Jacqueline</t>
  </si>
  <si>
    <t>Toni Booth-Comer, Investigator</t>
  </si>
  <si>
    <t>Municipal Court</t>
  </si>
  <si>
    <t>Wrongful arrest</t>
  </si>
  <si>
    <t>Personal</t>
  </si>
  <si>
    <t>Duriel Bolden</t>
  </si>
  <si>
    <t>Gwendolyn Burns, Investigator</t>
  </si>
  <si>
    <t>Cynthia Matthews</t>
  </si>
  <si>
    <t>Water and Sewer Fund</t>
  </si>
  <si>
    <t>Fire Hydrant Leak/Defect/Repair</t>
  </si>
  <si>
    <t>Parks &amp; Recreation</t>
  </si>
  <si>
    <t>17L0498</t>
  </si>
  <si>
    <t>Young, Meredith P.</t>
  </si>
  <si>
    <t>General Liability</t>
  </si>
  <si>
    <t>17L0113-A</t>
  </si>
  <si>
    <t>Full Circle Restoration, Inc.</t>
  </si>
  <si>
    <t>16L0304</t>
  </si>
  <si>
    <t>Brakebill, William</t>
  </si>
  <si>
    <t>15L0625</t>
  </si>
  <si>
    <t>Walton, Martinique</t>
  </si>
  <si>
    <t>17L0497</t>
  </si>
  <si>
    <t>Williams, Rickey</t>
  </si>
  <si>
    <t>Claude Cole</t>
  </si>
  <si>
    <t>17L0001</t>
  </si>
  <si>
    <t>Buckhead Exchange FCA LLC</t>
  </si>
  <si>
    <t>16L0765</t>
  </si>
  <si>
    <t>Goble, Stacy</t>
  </si>
  <si>
    <t>Traffic Signal/Sign Defect</t>
  </si>
  <si>
    <t>16L0732-A</t>
  </si>
  <si>
    <t>Blanton, Geneva</t>
  </si>
  <si>
    <t>16L0459</t>
  </si>
  <si>
    <t>Sherrell, Richard</t>
  </si>
  <si>
    <t>17L0465</t>
  </si>
  <si>
    <t>deGolian, William D.</t>
  </si>
  <si>
    <t>16L0683</t>
  </si>
  <si>
    <t>Gay, Keesha A.</t>
  </si>
  <si>
    <t>17L0365-C</t>
  </si>
  <si>
    <t>Michelin North America, Inc.</t>
  </si>
  <si>
    <t>16L0462</t>
  </si>
  <si>
    <t>Rodgers, Willie</t>
  </si>
  <si>
    <t>16L0683-B</t>
  </si>
  <si>
    <t>Edwards, Jannah</t>
  </si>
  <si>
    <t>17L0228</t>
  </si>
  <si>
    <t>Belliappa, Goutham</t>
  </si>
  <si>
    <t>16L1047</t>
  </si>
  <si>
    <t>Armstrong, Dylan</t>
  </si>
  <si>
    <t>17L0538</t>
  </si>
  <si>
    <t>The Hertz Corporation</t>
  </si>
  <si>
    <t>15L0674</t>
  </si>
  <si>
    <t>Marshall, Jenail</t>
  </si>
  <si>
    <t>16L0823</t>
  </si>
  <si>
    <t>Williams, Cynthia</t>
  </si>
  <si>
    <t>16L0800</t>
  </si>
  <si>
    <t>Madesko, Nermina</t>
  </si>
  <si>
    <t>15L0669-A</t>
  </si>
  <si>
    <t>Kenner, Zicorey</t>
  </si>
  <si>
    <t>16L1013</t>
  </si>
  <si>
    <t>Bryant, Corey T.</t>
  </si>
  <si>
    <t>15L0669-B</t>
  </si>
  <si>
    <t>Armour, Icesis</t>
  </si>
  <si>
    <t>17L0365-A</t>
  </si>
  <si>
    <t>Vertus, Dave</t>
  </si>
  <si>
    <t>16L0828</t>
  </si>
  <si>
    <t>Braswell, Carliss</t>
  </si>
  <si>
    <t>17L0485</t>
  </si>
  <si>
    <t>Rogers, Susanna</t>
  </si>
  <si>
    <t>16L1026</t>
  </si>
  <si>
    <t>Strahm, Melanie</t>
  </si>
  <si>
    <t>17L0164</t>
  </si>
  <si>
    <t>Maddox, John Scott</t>
  </si>
  <si>
    <t>16L0569</t>
  </si>
  <si>
    <t>Roberts, Tieffan</t>
  </si>
  <si>
    <t>15L0892-A</t>
  </si>
  <si>
    <t>17L0253-A</t>
  </si>
  <si>
    <t>Williams, Janita A.</t>
  </si>
  <si>
    <t>17L0692</t>
  </si>
  <si>
    <t>Siders, Brandon</t>
  </si>
  <si>
    <t>16L0930</t>
  </si>
  <si>
    <t>Fibertek Inc., C/O Rejean Bousquet</t>
  </si>
  <si>
    <t>16L0670</t>
  </si>
  <si>
    <t>Render, Antonio M.</t>
  </si>
  <si>
    <t>16L0670-A</t>
  </si>
  <si>
    <t>Brinson, James</t>
  </si>
  <si>
    <t>17L0380</t>
  </si>
  <si>
    <t>Kelso, Matthew R.</t>
  </si>
  <si>
    <t>17L0400</t>
  </si>
  <si>
    <t>Howard, Coetta</t>
  </si>
  <si>
    <t>17L0309</t>
  </si>
  <si>
    <t>Goodwin, Christina</t>
  </si>
  <si>
    <t>17L0631</t>
  </si>
  <si>
    <t>Miller, Courtney L.</t>
  </si>
  <si>
    <t>17L0046</t>
  </si>
  <si>
    <t>Bailey, Christopher</t>
  </si>
  <si>
    <t>15L0749</t>
  </si>
  <si>
    <t>George, Lamarra</t>
  </si>
  <si>
    <t>17L0536</t>
  </si>
  <si>
    <t>Eisalou, Hosein K.</t>
  </si>
  <si>
    <t>17L0016-A</t>
  </si>
  <si>
    <t>Dutta, Suchitra</t>
  </si>
  <si>
    <t>17L0614</t>
  </si>
  <si>
    <t>Sims, Bobby C</t>
  </si>
  <si>
    <t>16L1046</t>
  </si>
  <si>
    <t>Parham, Meghan R.</t>
  </si>
  <si>
    <t>17L0119-A</t>
  </si>
  <si>
    <t>Woodey, Deborah</t>
  </si>
  <si>
    <t>17L0525</t>
  </si>
  <si>
    <t>Bercoon, Marc</t>
  </si>
  <si>
    <t>17L0646</t>
  </si>
  <si>
    <t>Caldwell, Staci</t>
  </si>
  <si>
    <t>17L0007-A</t>
  </si>
  <si>
    <t>16L0776</t>
  </si>
  <si>
    <t>Porter, Bridgette</t>
  </si>
  <si>
    <t>17L0667</t>
  </si>
  <si>
    <t>Tucker, Joanne</t>
  </si>
  <si>
    <t>16L0799</t>
  </si>
  <si>
    <t>Simone, Ciara</t>
  </si>
  <si>
    <t>Human Resources</t>
  </si>
  <si>
    <t>17L0348</t>
  </si>
  <si>
    <t>Gutlon, Alicia</t>
  </si>
  <si>
    <t>Lost/Mishandled Property</t>
  </si>
  <si>
    <t>17L0378</t>
  </si>
  <si>
    <t>Lewis, Stacy M.</t>
  </si>
  <si>
    <t>17L0063</t>
  </si>
  <si>
    <t>17L0544</t>
  </si>
  <si>
    <t>Lefcort, Steven</t>
  </si>
  <si>
    <t>17L0461</t>
  </si>
  <si>
    <t>Nguyen, Thien-Hang</t>
  </si>
  <si>
    <t>17L0481</t>
  </si>
  <si>
    <t>Dennis, Jeffrey</t>
  </si>
  <si>
    <t>17L0294</t>
  </si>
  <si>
    <t>Tekle, Yohannes</t>
  </si>
  <si>
    <t>17L0506</t>
  </si>
  <si>
    <t>Irving, Gabrielle S.</t>
  </si>
  <si>
    <t>17L0329</t>
  </si>
  <si>
    <t>Luke, Alithia M.</t>
  </si>
  <si>
    <t>17L0119-B</t>
  </si>
  <si>
    <t>Woodey, Douglas</t>
  </si>
  <si>
    <t>16L0943</t>
  </si>
  <si>
    <t>Smith, Erin</t>
  </si>
  <si>
    <t>17L0238-A</t>
  </si>
  <si>
    <t>Lane, Joshua Hillel Krider</t>
  </si>
  <si>
    <t>16L0739</t>
  </si>
  <si>
    <t>Howell, Anthony</t>
  </si>
  <si>
    <t>17L0132</t>
  </si>
  <si>
    <t>Johnson, Jr., Milton</t>
  </si>
  <si>
    <t>17L0279</t>
  </si>
  <si>
    <t>Baptist Towers</t>
  </si>
  <si>
    <t>17L0366</t>
  </si>
  <si>
    <t>Lu, Cong</t>
  </si>
  <si>
    <t>17L0504</t>
  </si>
  <si>
    <t>Williams, Marcus</t>
  </si>
  <si>
    <t>17L0483</t>
  </si>
  <si>
    <t>Crosby, Debbie</t>
  </si>
  <si>
    <t>16L0732-C</t>
  </si>
  <si>
    <t>USAA, a/s/o, McGruder, Wendy A.</t>
  </si>
  <si>
    <t>16L0728</t>
  </si>
  <si>
    <t>Griffith, Cannon</t>
  </si>
  <si>
    <t>17L0617</t>
  </si>
  <si>
    <t>Rackley, Jimmy L</t>
  </si>
  <si>
    <t>17L0669</t>
  </si>
  <si>
    <t>Stewert, Adrien</t>
  </si>
  <si>
    <t>14L0205</t>
  </si>
  <si>
    <t>Johnson, Sim</t>
  </si>
  <si>
    <t>17L0453</t>
  </si>
  <si>
    <t>Gianneschi, Paul R.</t>
  </si>
  <si>
    <t>16L1023-1</t>
  </si>
  <si>
    <t>Alexander, Jermaine</t>
  </si>
  <si>
    <t>15L0917</t>
  </si>
  <si>
    <t>Morinek, Celeste</t>
  </si>
  <si>
    <t>17L0302</t>
  </si>
  <si>
    <t>Sanderson, Teresa</t>
  </si>
  <si>
    <t>17L0253-B</t>
  </si>
  <si>
    <t>Curry, Jarkeith</t>
  </si>
  <si>
    <t>17L0477</t>
  </si>
  <si>
    <t>Miller, Anthony K.</t>
  </si>
  <si>
    <t>16L1063</t>
  </si>
  <si>
    <t>Piszko, Paul</t>
  </si>
  <si>
    <t>Sanitary Sewer Clean Out Defect/Installation/Repair</t>
  </si>
  <si>
    <t>17L0088</t>
  </si>
  <si>
    <t>Landry, Craig</t>
  </si>
  <si>
    <t>17L0013</t>
  </si>
  <si>
    <t>Rose, Gordon D.</t>
  </si>
  <si>
    <t>17L0701</t>
  </si>
  <si>
    <t>Dozier, Jonathan</t>
  </si>
  <si>
    <t>16L0981</t>
  </si>
  <si>
    <t>Daugherty,  Melissa</t>
  </si>
  <si>
    <t>16L1038</t>
  </si>
  <si>
    <t>Paige, Gregory T.</t>
  </si>
  <si>
    <t>17L0261</t>
  </si>
  <si>
    <t>Trawick, Latonia M.</t>
  </si>
  <si>
    <t>16L0228</t>
  </si>
  <si>
    <t>Severini, Alexandra</t>
  </si>
  <si>
    <t>17L0761</t>
  </si>
  <si>
    <t>Maddox, Jacquard H.</t>
  </si>
  <si>
    <t>14L0489</t>
  </si>
  <si>
    <t>Tanner, Jeremy</t>
  </si>
  <si>
    <t>17L0171</t>
  </si>
  <si>
    <t>Damper, Mary Ann</t>
  </si>
  <si>
    <t>17L0663</t>
  </si>
  <si>
    <t>West, Traci</t>
  </si>
  <si>
    <t>Towing of Vehicle</t>
  </si>
  <si>
    <t>16L0963</t>
  </si>
  <si>
    <t>Bond, Carolyn</t>
  </si>
  <si>
    <t>17L0393</t>
  </si>
  <si>
    <t>James, Jennifer K.</t>
  </si>
  <si>
    <t>Storm Water Main Collapse/Break/Repair</t>
  </si>
  <si>
    <t>17L0478</t>
  </si>
  <si>
    <t>Pelliccia, Jacqueline</t>
  </si>
  <si>
    <t>17L0169</t>
  </si>
  <si>
    <t>Beckton, Yashica</t>
  </si>
  <si>
    <t>16L0229</t>
  </si>
  <si>
    <t>Smith, Magrick L.</t>
  </si>
  <si>
    <t>17L0335</t>
  </si>
  <si>
    <t>Maddox, Arthur</t>
  </si>
  <si>
    <t>99 Claims</t>
  </si>
  <si>
    <t>Allstate Fire and Casualty Insurance Company a/s/o Osbaldo Pena v. City of Atlanta</t>
  </si>
  <si>
    <t>17MS090392</t>
  </si>
  <si>
    <t>Keshanna Spencer, As Surviving Heir and Administratix of the The Estate of Bernard Moore, Deceased V. COA</t>
  </si>
  <si>
    <t>16EV001890</t>
  </si>
  <si>
    <t>Pough, Shevon V. COA</t>
  </si>
  <si>
    <t>17MS087366</t>
  </si>
  <si>
    <t>Johnson, Jacquie V. COA</t>
  </si>
  <si>
    <t>16EV004594</t>
  </si>
  <si>
    <t>Sidewalk Defect - Negligence</t>
  </si>
  <si>
    <t>Barnes, Darrin V. COA</t>
  </si>
  <si>
    <t>17MS092456</t>
  </si>
  <si>
    <t>Allstate Northbrook Indeminty Comapny as Subrogee of George Payne v. Michael Flood and COA</t>
  </si>
  <si>
    <t>17MS090688</t>
  </si>
  <si>
    <t>Hutchinson, Kareem V. COA</t>
  </si>
  <si>
    <t>17EV000776</t>
  </si>
  <si>
    <t>Other - Street Sign Defect - Negligence</t>
  </si>
  <si>
    <t>Smith, Lana v. City of Atlanta, et al</t>
  </si>
  <si>
    <t>2017CV285188</t>
  </si>
  <si>
    <t xml:space="preserve"> Doyle, James v. City of Atlanta</t>
  </si>
  <si>
    <t>1:16-CV-4051-LMM-LTW</t>
  </si>
  <si>
    <t>Oliviera, Kelly  v. City of Atlanta</t>
  </si>
  <si>
    <t>1:14-CV-0708-CC-JSA</t>
  </si>
  <si>
    <t>Green, Shely v. City of Atlanta</t>
  </si>
  <si>
    <t>1:16-CV-04297-ELR</t>
  </si>
  <si>
    <t>Beckley, Elizabeth v. City of Atlanta</t>
  </si>
  <si>
    <t>1:16-cv-01435-MHC</t>
  </si>
  <si>
    <t>Cook, Larry Todd vs. City of Atlanta, GDOT</t>
  </si>
  <si>
    <t>16EV003686</t>
  </si>
  <si>
    <t>Other - Street Light Defect - Negligence</t>
  </si>
  <si>
    <t>Calhoun, Valerie &amp; James, et al. vs. City of Atlanta</t>
  </si>
  <si>
    <t>2016CV281257</t>
  </si>
  <si>
    <t>Sanitary Sewer Backup</t>
  </si>
  <si>
    <t>Sanchez, Ralph vs. City of Atlanta</t>
  </si>
  <si>
    <t>16EV000714</t>
  </si>
  <si>
    <t>Construction Cut - Negligence</t>
  </si>
  <si>
    <t>White, Latasha vs. City of Atlanta</t>
  </si>
  <si>
    <t>16EV004759</t>
  </si>
  <si>
    <t>16 Cases</t>
  </si>
  <si>
    <t>Description of the Case</t>
  </si>
  <si>
    <t>Demand Amount</t>
  </si>
  <si>
    <t>Settlement Amount</t>
  </si>
  <si>
    <t>Watershed Management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</si>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</sst>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.00;[Red]&quot;$&quot;#,##0.00"/>
    <numFmt numFmtId="166" formatCode="mm/dd/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2"/>
      <color theme="0"/>
      <name val="Verdana"/>
      <family val="2"/>
    </font>
    <font>
      <b/>
      <sz val="10"/>
      <name val="Verdana"/>
      <family val="2"/>
    </font>
    <font>
      <b/>
      <sz val="7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b/>
      <u/>
      <sz val="10"/>
      <name val="Verdana"/>
      <family val="2"/>
    </font>
    <font>
      <sz val="10"/>
      <name val="Verdana"/>
      <family val="2"/>
    </font>
    <font>
      <b/>
      <u/>
      <sz val="10"/>
      <color theme="1"/>
      <name val="Verdana"/>
      <family val="2"/>
    </font>
    <font>
      <u/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rgb="FFFF0000"/>
      <name val="Calibri"/>
      <family val="2"/>
      <scheme val="minor"/>
    </font>
    <font>
      <u/>
      <sz val="10"/>
      <name val="Verdana"/>
      <family val="2"/>
    </font>
    <font>
      <sz val="12"/>
      <color theme="1"/>
      <name val="Calibri"/>
      <family val="2"/>
      <scheme val="minor"/>
    </font>
    <font>
      <b/>
      <sz val="14"/>
      <color theme="0"/>
      <name val="Verdana"/>
      <family val="2"/>
    </font>
    <font>
      <b/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b/>
      <sz val="16"/>
      <color rgb="FFC00000"/>
      <name val="Calibri"/>
      <family val="2"/>
    </font>
    <font>
      <b/>
      <sz val="16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Verdana"/>
      <family val="2"/>
    </font>
    <font>
      <b/>
      <u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62">
    <xf numFmtId="0" fontId="0" fillId="0" borderId="0" xfId="0"/>
    <xf numFmtId="0" fontId="0" fillId="0" borderId="0" xfId="0" applyFill="1"/>
    <xf numFmtId="0" fontId="6" fillId="0" borderId="0" xfId="0" applyFont="1"/>
    <xf numFmtId="0" fontId="7" fillId="0" borderId="0" xfId="0" applyFont="1" applyBorder="1"/>
    <xf numFmtId="0" fontId="8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9" fillId="0" borderId="0" xfId="0" applyFont="1"/>
    <xf numFmtId="4" fontId="6" fillId="0" borderId="0" xfId="0" applyNumberFormat="1" applyFont="1"/>
    <xf numFmtId="0" fontId="10" fillId="0" borderId="0" xfId="0" applyFont="1"/>
    <xf numFmtId="4" fontId="10" fillId="0" borderId="0" xfId="0" applyNumberFormat="1" applyFont="1"/>
    <xf numFmtId="0" fontId="11" fillId="0" borderId="0" xfId="0" applyFont="1"/>
    <xf numFmtId="4" fontId="11" fillId="0" borderId="0" xfId="0" applyNumberFormat="1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shrinkToFit="1"/>
    </xf>
    <xf numFmtId="0" fontId="11" fillId="0" borderId="0" xfId="0" applyFont="1" applyAlignment="1"/>
    <xf numFmtId="0" fontId="6" fillId="0" borderId="0" xfId="0" applyFont="1" applyAlignment="1"/>
    <xf numFmtId="0" fontId="8" fillId="0" borderId="0" xfId="0" applyFont="1" applyFill="1" applyBorder="1" applyAlignment="1">
      <alignment shrinkToFit="1"/>
    </xf>
    <xf numFmtId="0" fontId="11" fillId="0" borderId="0" xfId="0" applyFont="1" applyAlignment="1">
      <alignment horizontal="right"/>
    </xf>
    <xf numFmtId="0" fontId="6" fillId="0" borderId="0" xfId="0" applyFont="1" applyFill="1"/>
    <xf numFmtId="0" fontId="4" fillId="3" borderId="0" xfId="0" applyFont="1" applyFill="1" applyBorder="1"/>
    <xf numFmtId="0" fontId="8" fillId="0" borderId="0" xfId="0" applyFont="1" applyFill="1" applyAlignment="1">
      <alignment shrinkToFit="1"/>
    </xf>
    <xf numFmtId="4" fontId="6" fillId="0" borderId="0" xfId="0" applyNumberFormat="1" applyFont="1" applyFill="1"/>
    <xf numFmtId="0" fontId="10" fillId="0" borderId="0" xfId="0" applyFont="1" applyFill="1"/>
    <xf numFmtId="4" fontId="10" fillId="0" borderId="0" xfId="0" applyNumberFormat="1" applyFont="1" applyFill="1"/>
    <xf numFmtId="0" fontId="6" fillId="0" borderId="0" xfId="0" applyFont="1" applyFill="1" applyAlignment="1">
      <alignment horizontal="right"/>
    </xf>
    <xf numFmtId="0" fontId="3" fillId="3" borderId="0" xfId="0" applyFont="1" applyFill="1" applyBorder="1"/>
    <xf numFmtId="0" fontId="4" fillId="3" borderId="4" xfId="0" applyFont="1" applyFill="1" applyBorder="1"/>
    <xf numFmtId="4" fontId="8" fillId="0" borderId="0" xfId="0" applyNumberFormat="1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4" fontId="13" fillId="0" borderId="0" xfId="0" applyNumberFormat="1" applyFont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0" fontId="11" fillId="5" borderId="3" xfId="0" applyFont="1" applyFill="1" applyBorder="1"/>
    <xf numFmtId="164" fontId="11" fillId="5" borderId="3" xfId="0" applyNumberFormat="1" applyFont="1" applyFill="1" applyBorder="1" applyAlignment="1"/>
    <xf numFmtId="0" fontId="12" fillId="0" borderId="0" xfId="0" applyFont="1"/>
    <xf numFmtId="164" fontId="6" fillId="0" borderId="0" xfId="0" applyNumberFormat="1" applyFont="1"/>
    <xf numFmtId="164" fontId="0" fillId="0" borderId="0" xfId="0" applyNumberFormat="1"/>
    <xf numFmtId="164" fontId="16" fillId="0" borderId="0" xfId="0" applyNumberFormat="1" applyFont="1"/>
    <xf numFmtId="0" fontId="14" fillId="0" borderId="0" xfId="0" applyFont="1" applyAlignment="1">
      <alignment vertical="top" wrapText="1"/>
    </xf>
    <xf numFmtId="0" fontId="17" fillId="0" borderId="2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 applyBorder="1" applyAlignment="1">
      <alignment vertical="top" wrapText="1"/>
    </xf>
    <xf numFmtId="14" fontId="14" fillId="0" borderId="6" xfId="0" applyNumberFormat="1" applyFont="1" applyFill="1" applyBorder="1" applyAlignment="1">
      <alignment vertical="top" wrapText="1"/>
    </xf>
    <xf numFmtId="0" fontId="0" fillId="0" borderId="0" xfId="0" applyAlignment="1">
      <alignment wrapText="1"/>
    </xf>
    <xf numFmtId="0" fontId="3" fillId="3" borderId="8" xfId="0" applyFont="1" applyFill="1" applyBorder="1" applyAlignment="1">
      <alignment wrapText="1"/>
    </xf>
    <xf numFmtId="0" fontId="3" fillId="3" borderId="5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164" fontId="6" fillId="5" borderId="3" xfId="0" applyNumberFormat="1" applyFont="1" applyFill="1" applyBorder="1"/>
    <xf numFmtId="0" fontId="19" fillId="0" borderId="12" xfId="2" applyBorder="1"/>
    <xf numFmtId="0" fontId="8" fillId="0" borderId="12" xfId="0" applyFont="1" applyBorder="1" applyAlignment="1">
      <alignment horizontal="left"/>
    </xf>
    <xf numFmtId="0" fontId="8" fillId="0" borderId="12" xfId="0" applyFont="1" applyBorder="1" applyAlignment="1">
      <alignment shrinkToFit="1"/>
    </xf>
    <xf numFmtId="0" fontId="8" fillId="0" borderId="12" xfId="0" applyFont="1" applyBorder="1" applyAlignment="1">
      <alignment horizontal="center"/>
    </xf>
    <xf numFmtId="14" fontId="8" fillId="0" borderId="12" xfId="0" applyNumberFormat="1" applyFont="1" applyBorder="1" applyAlignment="1">
      <alignment shrinkToFit="1"/>
    </xf>
    <xf numFmtId="0" fontId="8" fillId="0" borderId="12" xfId="0" applyFont="1" applyBorder="1"/>
    <xf numFmtId="0" fontId="0" fillId="0" borderId="0" xfId="0" applyAlignment="1"/>
    <xf numFmtId="0" fontId="8" fillId="0" borderId="15" xfId="0" applyFont="1" applyFill="1" applyBorder="1" applyAlignment="1">
      <alignment horizontal="left" shrinkToFit="1"/>
    </xf>
    <xf numFmtId="0" fontId="8" fillId="0" borderId="15" xfId="0" applyFont="1" applyFill="1" applyBorder="1" applyAlignment="1">
      <alignment shrinkToFit="1"/>
    </xf>
    <xf numFmtId="14" fontId="8" fillId="0" borderId="15" xfId="0" applyNumberFormat="1" applyFont="1" applyFill="1" applyBorder="1" applyAlignment="1">
      <alignment shrinkToFit="1"/>
    </xf>
    <xf numFmtId="0" fontId="8" fillId="0" borderId="15" xfId="0" applyFont="1" applyFill="1" applyBorder="1"/>
    <xf numFmtId="0" fontId="17" fillId="6" borderId="11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center" vertical="top" wrapText="1"/>
    </xf>
    <xf numFmtId="14" fontId="14" fillId="0" borderId="1" xfId="0" applyNumberFormat="1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4" fillId="0" borderId="0" xfId="0" applyFont="1" applyFill="1" applyAlignment="1">
      <alignment vertical="top" wrapText="1"/>
    </xf>
    <xf numFmtId="14" fontId="14" fillId="4" borderId="1" xfId="0" applyNumberFormat="1" applyFont="1" applyFill="1" applyBorder="1" applyAlignment="1">
      <alignment horizontal="center" vertical="top" wrapText="1"/>
    </xf>
    <xf numFmtId="164" fontId="14" fillId="0" borderId="0" xfId="0" applyNumberFormat="1" applyFont="1" applyAlignment="1">
      <alignment vertical="top" wrapText="1"/>
    </xf>
    <xf numFmtId="14" fontId="14" fillId="0" borderId="0" xfId="0" applyNumberFormat="1" applyFont="1" applyAlignment="1">
      <alignment horizontal="center" vertical="top" wrapText="1"/>
    </xf>
    <xf numFmtId="0" fontId="18" fillId="9" borderId="7" xfId="1" applyFont="1" applyFill="1" applyBorder="1" applyAlignment="1">
      <alignment horizontal="center" wrapText="1" shrinkToFit="1"/>
    </xf>
    <xf numFmtId="164" fontId="18" fillId="9" borderId="7" xfId="1" applyNumberFormat="1" applyFont="1" applyFill="1" applyBorder="1" applyAlignment="1">
      <alignment horizontal="center" wrapText="1" shrinkToFit="1"/>
    </xf>
    <xf numFmtId="4" fontId="18" fillId="9" borderId="7" xfId="1" applyNumberFormat="1" applyFont="1" applyFill="1" applyBorder="1" applyAlignment="1">
      <alignment horizontal="center" wrapText="1" shrinkToFit="1"/>
    </xf>
    <xf numFmtId="0" fontId="18" fillId="9" borderId="7" xfId="1" applyNumberFormat="1" applyFont="1" applyFill="1" applyBorder="1" applyAlignment="1">
      <alignment horizontal="center" wrapText="1" shrinkToFit="1"/>
    </xf>
    <xf numFmtId="14" fontId="18" fillId="9" borderId="7" xfId="1" applyNumberFormat="1" applyFont="1" applyFill="1" applyBorder="1" applyAlignment="1">
      <alignment horizontal="center" wrapText="1" shrinkToFit="1"/>
    </xf>
    <xf numFmtId="0" fontId="19" fillId="0" borderId="0" xfId="0" applyFont="1" applyAlignment="1"/>
    <xf numFmtId="4" fontId="0" fillId="0" borderId="0" xfId="0" applyNumberFormat="1" applyAlignment="1">
      <alignment horizontal="right"/>
    </xf>
    <xf numFmtId="166" fontId="0" fillId="0" borderId="0" xfId="0" applyNumberFormat="1" applyAlignment="1"/>
    <xf numFmtId="0" fontId="0" fillId="0" borderId="0" xfId="0" applyNumberFormat="1" applyAlignment="1"/>
    <xf numFmtId="0" fontId="19" fillId="8" borderId="0" xfId="0" applyFont="1" applyFill="1" applyAlignment="1"/>
    <xf numFmtId="0" fontId="21" fillId="8" borderId="0" xfId="0" applyFont="1" applyFill="1" applyAlignment="1"/>
    <xf numFmtId="4" fontId="21" fillId="8" borderId="0" xfId="0" applyNumberFormat="1" applyFont="1" applyFill="1" applyAlignment="1"/>
    <xf numFmtId="4" fontId="22" fillId="8" borderId="0" xfId="0" applyNumberFormat="1" applyFont="1" applyFill="1" applyAlignment="1"/>
    <xf numFmtId="0" fontId="0" fillId="0" borderId="0" xfId="0" applyFill="1" applyBorder="1" applyAlignment="1"/>
    <xf numFmtId="0" fontId="23" fillId="0" borderId="0" xfId="0" applyFont="1"/>
    <xf numFmtId="0" fontId="24" fillId="4" borderId="0" xfId="0" applyFont="1" applyFill="1" applyBorder="1" applyAlignment="1">
      <alignment horizontal="left"/>
    </xf>
    <xf numFmtId="0" fontId="24" fillId="4" borderId="0" xfId="0" applyFont="1" applyFill="1" applyBorder="1" applyAlignment="1">
      <alignment shrinkToFit="1"/>
    </xf>
    <xf numFmtId="0" fontId="20" fillId="4" borderId="0" xfId="0" applyFont="1" applyFill="1" applyBorder="1" applyAlignment="1">
      <alignment horizontal="left"/>
    </xf>
    <xf numFmtId="14" fontId="24" fillId="4" borderId="0" xfId="0" applyNumberFormat="1" applyFont="1" applyFill="1" applyBorder="1" applyAlignment="1">
      <alignment shrinkToFit="1"/>
    </xf>
    <xf numFmtId="0" fontId="11" fillId="4" borderId="0" xfId="0" applyFont="1" applyFill="1" applyBorder="1" applyAlignment="1">
      <alignment horizontal="left"/>
    </xf>
    <xf numFmtId="0" fontId="0" fillId="4" borderId="0" xfId="0" applyFill="1"/>
    <xf numFmtId="0" fontId="14" fillId="0" borderId="1" xfId="0" applyFont="1" applyFill="1" applyBorder="1" applyAlignment="1">
      <alignment horizontal="left" vertical="top" wrapText="1"/>
    </xf>
    <xf numFmtId="165" fontId="14" fillId="7" borderId="1" xfId="0" applyNumberFormat="1" applyFont="1" applyFill="1" applyBorder="1" applyAlignment="1">
      <alignment horizontal="right" vertical="top" wrapText="1"/>
    </xf>
    <xf numFmtId="0" fontId="14" fillId="0" borderId="6" xfId="0" applyFont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164" fontId="14" fillId="7" borderId="1" xfId="0" applyNumberFormat="1" applyFont="1" applyFill="1" applyBorder="1" applyAlignment="1">
      <alignment horizontal="right" vertical="top" wrapText="1"/>
    </xf>
    <xf numFmtId="14" fontId="14" fillId="0" borderId="6" xfId="0" applyNumberFormat="1" applyFont="1" applyBorder="1" applyAlignment="1">
      <alignment vertical="top" wrapText="1"/>
    </xf>
    <xf numFmtId="14" fontId="14" fillId="0" borderId="1" xfId="0" applyNumberFormat="1" applyFont="1" applyBorder="1" applyAlignment="1">
      <alignment horizontal="center" vertical="top" wrapText="1"/>
    </xf>
    <xf numFmtId="0" fontId="14" fillId="4" borderId="1" xfId="0" applyFont="1" applyFill="1" applyBorder="1" applyAlignment="1">
      <alignment horizontal="center" vertical="top" wrapText="1"/>
    </xf>
    <xf numFmtId="0" fontId="14" fillId="4" borderId="1" xfId="0" applyFont="1" applyFill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14" fontId="14" fillId="0" borderId="0" xfId="0" applyNumberFormat="1" applyFont="1" applyAlignment="1">
      <alignment horizontal="left" vertical="top" wrapText="1"/>
    </xf>
    <xf numFmtId="0" fontId="14" fillId="0" borderId="1" xfId="0" applyNumberFormat="1" applyFont="1" applyFill="1" applyBorder="1" applyAlignment="1">
      <alignment horizontal="center" vertical="top" wrapText="1"/>
    </xf>
    <xf numFmtId="0" fontId="25" fillId="11" borderId="11" xfId="0" applyFont="1" applyFill="1" applyBorder="1" applyAlignment="1">
      <alignment horizontal="center" vertical="top" wrapText="1"/>
    </xf>
    <xf numFmtId="164" fontId="25" fillId="11" borderId="11" xfId="0" applyNumberFormat="1" applyFont="1" applyFill="1" applyBorder="1" applyAlignment="1">
      <alignment horizontal="center" vertical="top" wrapText="1"/>
    </xf>
    <xf numFmtId="14" fontId="25" fillId="11" borderId="11" xfId="0" applyNumberFormat="1" applyFont="1" applyFill="1" applyBorder="1" applyAlignment="1">
      <alignment horizontal="center" vertical="top" wrapText="1"/>
    </xf>
    <xf numFmtId="14" fontId="25" fillId="11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4" fontId="14" fillId="0" borderId="0" xfId="0" applyNumberFormat="1" applyFont="1" applyAlignment="1">
      <alignment vertical="top" wrapText="1"/>
    </xf>
    <xf numFmtId="0" fontId="19" fillId="0" borderId="0" xfId="0" applyFont="1" applyFill="1" applyBorder="1" applyAlignment="1"/>
    <xf numFmtId="0" fontId="3" fillId="10" borderId="12" xfId="0" applyFont="1" applyFill="1" applyBorder="1" applyAlignment="1">
      <alignment horizontal="right"/>
    </xf>
    <xf numFmtId="4" fontId="3" fillId="10" borderId="12" xfId="0" applyNumberFormat="1" applyFont="1" applyFill="1" applyBorder="1" applyAlignment="1">
      <alignment shrinkToFit="1"/>
    </xf>
    <xf numFmtId="4" fontId="3" fillId="10" borderId="12" xfId="0" applyNumberFormat="1" applyFont="1" applyFill="1" applyBorder="1"/>
    <xf numFmtId="0" fontId="8" fillId="9" borderId="12" xfId="0" applyFont="1" applyFill="1" applyBorder="1" applyAlignment="1">
      <alignment horizontal="left"/>
    </xf>
    <xf numFmtId="0" fontId="8" fillId="9" borderId="12" xfId="0" applyFont="1" applyFill="1" applyBorder="1" applyAlignment="1">
      <alignment shrinkToFit="1"/>
    </xf>
    <xf numFmtId="0" fontId="3" fillId="9" borderId="12" xfId="0" applyFont="1" applyFill="1" applyBorder="1" applyAlignment="1">
      <alignment horizontal="left"/>
    </xf>
    <xf numFmtId="0" fontId="3" fillId="9" borderId="12" xfId="0" applyFont="1" applyFill="1" applyBorder="1" applyAlignment="1">
      <alignment shrinkToFit="1"/>
    </xf>
    <xf numFmtId="0" fontId="8" fillId="9" borderId="12" xfId="0" applyFont="1" applyFill="1" applyBorder="1" applyAlignment="1"/>
    <xf numFmtId="4" fontId="8" fillId="9" borderId="12" xfId="0" applyNumberFormat="1" applyFont="1" applyFill="1" applyBorder="1"/>
    <xf numFmtId="14" fontId="8" fillId="9" borderId="12" xfId="0" applyNumberFormat="1" applyFont="1" applyFill="1" applyBorder="1" applyAlignment="1">
      <alignment shrinkToFit="1"/>
    </xf>
    <xf numFmtId="0" fontId="19" fillId="0" borderId="0" xfId="0" applyFont="1" applyFill="1" applyAlignment="1"/>
    <xf numFmtId="0" fontId="24" fillId="9" borderId="0" xfId="0" applyFont="1" applyFill="1" applyBorder="1" applyAlignment="1">
      <alignment horizontal="left"/>
    </xf>
    <xf numFmtId="0" fontId="24" fillId="9" borderId="0" xfId="0" applyFont="1" applyFill="1" applyBorder="1" applyAlignment="1">
      <alignment shrinkToFit="1"/>
    </xf>
    <xf numFmtId="0" fontId="11" fillId="9" borderId="0" xfId="0" applyFont="1" applyFill="1" applyBorder="1" applyAlignment="1">
      <alignment horizontal="left"/>
    </xf>
    <xf numFmtId="0" fontId="20" fillId="9" borderId="0" xfId="0" applyFont="1" applyFill="1" applyBorder="1" applyAlignment="1">
      <alignment shrinkToFit="1"/>
    </xf>
    <xf numFmtId="0" fontId="24" fillId="9" borderId="0" xfId="0" applyFont="1" applyFill="1" applyBorder="1" applyAlignment="1"/>
    <xf numFmtId="4" fontId="24" fillId="9" borderId="0" xfId="0" applyNumberFormat="1" applyFont="1" applyFill="1" applyBorder="1"/>
    <xf numFmtId="14" fontId="24" fillId="9" borderId="0" xfId="0" applyNumberFormat="1" applyFont="1" applyFill="1" applyBorder="1" applyAlignment="1">
      <alignment shrinkToFit="1"/>
    </xf>
    <xf numFmtId="0" fontId="26" fillId="0" borderId="0" xfId="0" applyFont="1" applyAlignment="1">
      <alignment horizontal="right" wrapText="1"/>
    </xf>
    <xf numFmtId="0" fontId="26" fillId="0" borderId="0" xfId="0" applyFont="1" applyAlignment="1"/>
    <xf numFmtId="0" fontId="27" fillId="0" borderId="0" xfId="0" applyFont="1" applyAlignment="1"/>
    <xf numFmtId="4" fontId="26" fillId="0" borderId="0" xfId="0" applyNumberFormat="1" applyFont="1" applyAlignment="1">
      <alignment horizontal="right"/>
    </xf>
    <xf numFmtId="166" fontId="26" fillId="0" borderId="0" xfId="0" applyNumberFormat="1" applyFont="1" applyAlignment="1"/>
    <xf numFmtId="0" fontId="26" fillId="0" borderId="0" xfId="0" applyFont="1" applyFill="1" applyBorder="1" applyAlignment="1"/>
    <xf numFmtId="0" fontId="26" fillId="0" borderId="0" xfId="0" applyFont="1"/>
    <xf numFmtId="0" fontId="27" fillId="0" borderId="0" xfId="0" applyFont="1" applyFill="1" applyBorder="1" applyAlignment="1"/>
    <xf numFmtId="0" fontId="3" fillId="11" borderId="15" xfId="0" applyNumberFormat="1" applyFont="1" applyFill="1" applyBorder="1"/>
    <xf numFmtId="4" fontId="3" fillId="11" borderId="15" xfId="0" applyNumberFormat="1" applyFont="1" applyFill="1" applyBorder="1"/>
    <xf numFmtId="164" fontId="18" fillId="9" borderId="7" xfId="1" applyNumberFormat="1" applyFont="1" applyFill="1" applyBorder="1" applyAlignment="1">
      <alignment horizontal="center"/>
    </xf>
    <xf numFmtId="0" fontId="28" fillId="0" borderId="0" xfId="0" applyFont="1" applyAlignment="1">
      <alignment vertical="top" wrapText="1"/>
    </xf>
    <xf numFmtId="0" fontId="29" fillId="9" borderId="0" xfId="0" applyFont="1" applyFill="1" applyAlignment="1">
      <alignment horizontal="center" vertical="top" wrapText="1"/>
    </xf>
    <xf numFmtId="164" fontId="29" fillId="9" borderId="0" xfId="0" applyNumberFormat="1" applyFont="1" applyFill="1" applyAlignment="1">
      <alignment vertical="top" wrapText="1"/>
    </xf>
    <xf numFmtId="14" fontId="29" fillId="9" borderId="0" xfId="0" applyNumberFormat="1" applyFont="1" applyFill="1" applyAlignment="1">
      <alignment horizontal="center" vertical="top" wrapText="1"/>
    </xf>
    <xf numFmtId="14" fontId="28" fillId="9" borderId="0" xfId="0" applyNumberFormat="1" applyFont="1" applyFill="1" applyAlignment="1">
      <alignment horizontal="center" vertical="top" wrapText="1"/>
    </xf>
    <xf numFmtId="0" fontId="3" fillId="10" borderId="13" xfId="0" applyFont="1" applyFill="1" applyBorder="1" applyAlignment="1">
      <alignment horizontal="right"/>
    </xf>
    <xf numFmtId="0" fontId="0" fillId="10" borderId="14" xfId="0" applyFill="1" applyBorder="1" applyAlignment="1"/>
    <xf numFmtId="0" fontId="3" fillId="9" borderId="13" xfId="0" applyFont="1" applyFill="1" applyBorder="1" applyAlignment="1">
      <alignment horizontal="left"/>
    </xf>
    <xf numFmtId="0" fontId="0" fillId="9" borderId="14" xfId="0" applyFill="1" applyBorder="1" applyAlignment="1"/>
    <xf numFmtId="0" fontId="3" fillId="11" borderId="16" xfId="0" applyFont="1" applyFill="1" applyBorder="1" applyAlignment="1">
      <alignment horizontal="right"/>
    </xf>
    <xf numFmtId="0" fontId="3" fillId="11" borderId="17" xfId="0" applyFont="1" applyFill="1" applyBorder="1" applyAlignment="1">
      <alignment horizontal="right"/>
    </xf>
    <xf numFmtId="0" fontId="15" fillId="2" borderId="8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right"/>
    </xf>
    <xf numFmtId="0" fontId="6" fillId="5" borderId="3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5" fillId="3" borderId="0" xfId="0" applyFont="1" applyFill="1" applyBorder="1" applyAlignment="1"/>
    <xf numFmtId="0" fontId="5" fillId="3" borderId="5" xfId="0" applyFont="1" applyFill="1" applyBorder="1" applyAlignment="1"/>
    <xf numFmtId="0" fontId="3" fillId="3" borderId="4" xfId="0" applyFont="1" applyFill="1" applyBorder="1" applyAlignment="1">
      <alignment horizontal="center"/>
    </xf>
    <xf numFmtId="0" fontId="5" fillId="3" borderId="4" xfId="0" applyFont="1" applyFill="1" applyBorder="1" applyAlignment="1"/>
    <xf numFmtId="0" fontId="5" fillId="3" borderId="10" xfId="0" applyFont="1" applyFill="1" applyBorder="1" applyAlignment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colors>
    <mruColors>
      <color rgb="FFFFFF66"/>
      <color rgb="FFFFFF99"/>
      <color rgb="FFFFFFCC"/>
      <color rgb="FFA2A3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opLeftCell="E1" zoomScale="70" zoomScaleNormal="70" workbookViewId="0">
      <selection activeCell="H101" sqref="H101"/>
    </sheetView>
  </sheetViews>
  <sheetFormatPr defaultColWidth="44.28515625" defaultRowHeight="15" x14ac:dyDescent="0.25"/>
  <cols>
    <col min="1" max="1" width="12.85546875" style="55" customWidth="1"/>
    <col min="2" max="2" width="27.7109375" style="55" customWidth="1"/>
    <col min="3" max="3" width="44.28515625" style="55"/>
    <col min="4" max="4" width="22.28515625" style="55" customWidth="1"/>
    <col min="5" max="5" width="28.7109375" style="55" customWidth="1"/>
    <col min="6" max="6" width="29.140625" style="55" customWidth="1"/>
    <col min="7" max="7" width="21.28515625" style="55" customWidth="1"/>
    <col min="8" max="8" width="20.28515625" style="55" customWidth="1"/>
    <col min="9" max="9" width="16" style="55" customWidth="1"/>
    <col min="10" max="10" width="15.85546875" style="55" customWidth="1"/>
    <col min="11" max="11" width="14.85546875" style="55" customWidth="1"/>
    <col min="12" max="12" width="13.7109375" style="55" customWidth="1"/>
    <col min="13" max="13" width="12.5703125" style="55" customWidth="1"/>
    <col min="14" max="14" width="10.5703125" style="55" customWidth="1"/>
    <col min="15" max="15" width="6.7109375" style="55" customWidth="1"/>
    <col min="16" max="16" width="7.42578125" style="55" customWidth="1"/>
    <col min="17" max="16384" width="44.28515625" style="55"/>
  </cols>
  <sheetData>
    <row r="1" spans="1:16" s="43" customFormat="1" ht="70.5" customHeight="1" x14ac:dyDescent="0.25">
      <c r="A1" s="68" t="s">
        <v>0</v>
      </c>
      <c r="B1" s="68" t="s">
        <v>1</v>
      </c>
      <c r="C1" s="68" t="s">
        <v>97</v>
      </c>
      <c r="D1" s="68" t="s">
        <v>2</v>
      </c>
      <c r="E1" s="68" t="s">
        <v>3</v>
      </c>
      <c r="F1" s="69" t="s">
        <v>4</v>
      </c>
      <c r="G1" s="69" t="s">
        <v>98</v>
      </c>
      <c r="H1" s="70" t="s">
        <v>5</v>
      </c>
      <c r="I1" s="70" t="s">
        <v>6</v>
      </c>
      <c r="J1" s="71" t="s">
        <v>7</v>
      </c>
      <c r="K1" s="72" t="s">
        <v>8</v>
      </c>
      <c r="L1" s="68" t="s">
        <v>99</v>
      </c>
      <c r="M1" s="71" t="s">
        <v>9</v>
      </c>
      <c r="N1" s="71" t="s">
        <v>100</v>
      </c>
      <c r="O1" s="71" t="s">
        <v>101</v>
      </c>
      <c r="P1" s="71" t="s">
        <v>102</v>
      </c>
    </row>
    <row r="2" spans="1:16" x14ac:dyDescent="0.25">
      <c r="A2" s="55" t="s">
        <v>118</v>
      </c>
      <c r="B2" s="55" t="s">
        <v>119</v>
      </c>
      <c r="C2" s="55" t="s">
        <v>113</v>
      </c>
      <c r="D2" s="73" t="s">
        <v>10</v>
      </c>
      <c r="E2" s="73" t="s">
        <v>18</v>
      </c>
      <c r="F2" s="55" t="s">
        <v>24</v>
      </c>
      <c r="G2" s="55" t="s">
        <v>120</v>
      </c>
      <c r="H2" s="74">
        <v>279744</v>
      </c>
      <c r="I2" s="74">
        <v>166000</v>
      </c>
      <c r="J2" s="75">
        <v>42922</v>
      </c>
      <c r="K2" s="75">
        <v>43060</v>
      </c>
      <c r="M2" s="55" t="s">
        <v>115</v>
      </c>
      <c r="N2" s="76">
        <v>44</v>
      </c>
      <c r="O2" s="55">
        <v>2</v>
      </c>
      <c r="P2" s="55">
        <v>8</v>
      </c>
    </row>
    <row r="3" spans="1:16" x14ac:dyDescent="0.25">
      <c r="A3" s="55" t="s">
        <v>121</v>
      </c>
      <c r="B3" s="55" t="s">
        <v>122</v>
      </c>
      <c r="C3" s="55" t="s">
        <v>106</v>
      </c>
      <c r="D3" s="73" t="s">
        <v>10</v>
      </c>
      <c r="E3" s="73" t="s">
        <v>18</v>
      </c>
      <c r="F3" s="55" t="s">
        <v>116</v>
      </c>
      <c r="G3" s="55" t="s">
        <v>120</v>
      </c>
      <c r="H3" s="74">
        <v>95359.86</v>
      </c>
      <c r="I3" s="74">
        <v>95359.86</v>
      </c>
      <c r="J3" s="75">
        <v>42579</v>
      </c>
      <c r="K3" s="75">
        <v>43091</v>
      </c>
      <c r="M3" s="55" t="s">
        <v>115</v>
      </c>
      <c r="N3" s="76">
        <v>30</v>
      </c>
      <c r="O3" s="55">
        <v>2</v>
      </c>
      <c r="P3" s="55">
        <v>3</v>
      </c>
    </row>
    <row r="4" spans="1:16" x14ac:dyDescent="0.25">
      <c r="A4" s="55" t="s">
        <v>123</v>
      </c>
      <c r="B4" s="55" t="s">
        <v>124</v>
      </c>
      <c r="C4" s="55" t="s">
        <v>113</v>
      </c>
      <c r="D4" s="73" t="s">
        <v>10</v>
      </c>
      <c r="E4" s="73" t="s">
        <v>16</v>
      </c>
      <c r="F4" s="55" t="s">
        <v>26</v>
      </c>
      <c r="G4" s="55" t="s">
        <v>120</v>
      </c>
      <c r="H4" s="74">
        <v>138734.04999999999</v>
      </c>
      <c r="I4" s="74">
        <v>85000</v>
      </c>
      <c r="J4" s="75">
        <v>42368</v>
      </c>
      <c r="K4" s="75">
        <v>43028</v>
      </c>
      <c r="M4" s="55" t="s">
        <v>115</v>
      </c>
      <c r="O4" s="55">
        <v>2</v>
      </c>
      <c r="P4" s="55">
        <v>7</v>
      </c>
    </row>
    <row r="5" spans="1:16" x14ac:dyDescent="0.25">
      <c r="A5" s="55" t="s">
        <v>125</v>
      </c>
      <c r="B5" s="55" t="s">
        <v>126</v>
      </c>
      <c r="C5" s="55" t="s">
        <v>106</v>
      </c>
      <c r="D5" s="77" t="s">
        <v>109</v>
      </c>
      <c r="F5" s="55" t="s">
        <v>110</v>
      </c>
      <c r="G5" s="55" t="s">
        <v>120</v>
      </c>
      <c r="H5" s="74">
        <v>75000</v>
      </c>
      <c r="I5" s="74">
        <v>75000</v>
      </c>
      <c r="J5" s="75">
        <v>42055</v>
      </c>
      <c r="K5" s="75">
        <v>43059</v>
      </c>
      <c r="O5" s="55">
        <v>2</v>
      </c>
      <c r="P5" s="55">
        <v>4</v>
      </c>
    </row>
    <row r="6" spans="1:16" x14ac:dyDescent="0.25">
      <c r="A6" s="55" t="s">
        <v>127</v>
      </c>
      <c r="B6" s="55" t="s">
        <v>128</v>
      </c>
      <c r="C6" s="55" t="s">
        <v>129</v>
      </c>
      <c r="D6" s="73" t="s">
        <v>19</v>
      </c>
      <c r="F6" s="55" t="s">
        <v>82</v>
      </c>
      <c r="G6" s="55" t="s">
        <v>120</v>
      </c>
      <c r="H6" s="74">
        <v>150000</v>
      </c>
      <c r="I6" s="74">
        <v>50000</v>
      </c>
      <c r="J6" s="75">
        <v>42908</v>
      </c>
      <c r="K6" s="75">
        <v>43012</v>
      </c>
      <c r="M6" s="55" t="s">
        <v>105</v>
      </c>
      <c r="N6" s="76">
        <v>5</v>
      </c>
      <c r="O6" s="55">
        <v>2</v>
      </c>
      <c r="P6" s="55">
        <v>2</v>
      </c>
    </row>
    <row r="7" spans="1:16" x14ac:dyDescent="0.25">
      <c r="A7" s="55" t="s">
        <v>130</v>
      </c>
      <c r="B7" s="55" t="s">
        <v>131</v>
      </c>
      <c r="C7" s="55" t="s">
        <v>113</v>
      </c>
      <c r="D7" s="73" t="s">
        <v>10</v>
      </c>
      <c r="E7" s="73" t="s">
        <v>18</v>
      </c>
      <c r="F7" s="55" t="s">
        <v>24</v>
      </c>
      <c r="G7" s="55" t="s">
        <v>120</v>
      </c>
      <c r="H7" s="74">
        <v>20789</v>
      </c>
      <c r="I7" s="74">
        <v>20789</v>
      </c>
      <c r="J7" s="75">
        <v>42668</v>
      </c>
      <c r="K7" s="75">
        <v>43090</v>
      </c>
      <c r="M7" s="55" t="s">
        <v>115</v>
      </c>
      <c r="N7" s="76">
        <v>154</v>
      </c>
      <c r="O7" s="55">
        <v>2</v>
      </c>
      <c r="P7" s="55">
        <v>7</v>
      </c>
    </row>
    <row r="8" spans="1:16" x14ac:dyDescent="0.25">
      <c r="A8" s="55" t="s">
        <v>132</v>
      </c>
      <c r="B8" s="55" t="s">
        <v>133</v>
      </c>
      <c r="C8" s="55" t="s">
        <v>113</v>
      </c>
      <c r="D8" s="73" t="s">
        <v>13</v>
      </c>
      <c r="E8" s="73" t="s">
        <v>21</v>
      </c>
      <c r="F8" s="55" t="s">
        <v>134</v>
      </c>
      <c r="G8" s="55" t="s">
        <v>120</v>
      </c>
      <c r="H8" s="74">
        <v>100000</v>
      </c>
      <c r="I8" s="74">
        <v>20000</v>
      </c>
      <c r="J8" s="75">
        <v>42616</v>
      </c>
      <c r="K8" s="75">
        <v>43087</v>
      </c>
      <c r="M8" s="55" t="s">
        <v>105</v>
      </c>
      <c r="N8" s="76">
        <v>412</v>
      </c>
      <c r="O8" s="55">
        <v>2</v>
      </c>
      <c r="P8" s="55">
        <v>2</v>
      </c>
    </row>
    <row r="9" spans="1:16" x14ac:dyDescent="0.25">
      <c r="A9" s="55" t="s">
        <v>135</v>
      </c>
      <c r="B9" s="55" t="s">
        <v>136</v>
      </c>
      <c r="C9" s="55" t="s">
        <v>103</v>
      </c>
      <c r="D9" s="73" t="s">
        <v>10</v>
      </c>
      <c r="E9" s="73" t="s">
        <v>16</v>
      </c>
      <c r="F9" s="55" t="s">
        <v>11</v>
      </c>
      <c r="G9" s="73" t="s">
        <v>111</v>
      </c>
      <c r="H9" s="74">
        <v>85780.66</v>
      </c>
      <c r="I9" s="74">
        <v>19000</v>
      </c>
      <c r="J9" s="75">
        <v>42594</v>
      </c>
      <c r="K9" s="75">
        <v>43024</v>
      </c>
      <c r="M9" s="55" t="s">
        <v>115</v>
      </c>
      <c r="N9" s="76">
        <v>45</v>
      </c>
      <c r="O9" s="55">
        <v>2</v>
      </c>
      <c r="P9" s="55">
        <v>1</v>
      </c>
    </row>
    <row r="10" spans="1:16" x14ac:dyDescent="0.25">
      <c r="A10" s="55" t="s">
        <v>137</v>
      </c>
      <c r="B10" s="55" t="s">
        <v>138</v>
      </c>
      <c r="C10" s="55" t="s">
        <v>106</v>
      </c>
      <c r="D10" s="73" t="s">
        <v>19</v>
      </c>
      <c r="F10" s="55" t="s">
        <v>11</v>
      </c>
      <c r="G10" s="73" t="s">
        <v>111</v>
      </c>
      <c r="H10" s="74">
        <v>500000</v>
      </c>
      <c r="I10" s="74">
        <v>17000</v>
      </c>
      <c r="J10" s="75">
        <v>42489</v>
      </c>
      <c r="K10" s="75">
        <v>43012</v>
      </c>
      <c r="M10" s="55" t="s">
        <v>105</v>
      </c>
      <c r="N10" s="76">
        <v>130</v>
      </c>
      <c r="O10" s="55">
        <v>2</v>
      </c>
      <c r="P10" s="55">
        <v>11</v>
      </c>
    </row>
    <row r="11" spans="1:16" x14ac:dyDescent="0.25">
      <c r="A11" s="55" t="s">
        <v>139</v>
      </c>
      <c r="B11" s="55" t="s">
        <v>140</v>
      </c>
      <c r="C11" s="55" t="s">
        <v>113</v>
      </c>
      <c r="D11" s="73" t="s">
        <v>10</v>
      </c>
      <c r="E11" s="73" t="s">
        <v>16</v>
      </c>
      <c r="F11" s="55" t="s">
        <v>26</v>
      </c>
      <c r="G11" s="55" t="s">
        <v>120</v>
      </c>
      <c r="H11" s="74">
        <v>15460</v>
      </c>
      <c r="I11" s="74">
        <v>15460</v>
      </c>
      <c r="J11" s="75">
        <v>42868</v>
      </c>
      <c r="K11" s="75">
        <v>43087</v>
      </c>
      <c r="M11" s="55" t="s">
        <v>115</v>
      </c>
      <c r="N11" s="76">
        <v>18</v>
      </c>
      <c r="O11" s="55">
        <v>2</v>
      </c>
      <c r="P11" s="55">
        <v>7</v>
      </c>
    </row>
    <row r="12" spans="1:16" x14ac:dyDescent="0.25">
      <c r="A12" s="55" t="s">
        <v>141</v>
      </c>
      <c r="B12" s="55" t="s">
        <v>142</v>
      </c>
      <c r="C12" s="55" t="s">
        <v>106</v>
      </c>
      <c r="D12" s="73" t="s">
        <v>10</v>
      </c>
      <c r="E12" s="73" t="s">
        <v>18</v>
      </c>
      <c r="F12" s="55" t="s">
        <v>11</v>
      </c>
      <c r="G12" s="73" t="s">
        <v>111</v>
      </c>
      <c r="H12" s="74">
        <v>25000</v>
      </c>
      <c r="I12" s="74">
        <v>14000</v>
      </c>
      <c r="J12" s="75">
        <v>42582</v>
      </c>
      <c r="K12" s="75">
        <v>43025</v>
      </c>
      <c r="M12" s="55" t="s">
        <v>115</v>
      </c>
      <c r="N12" s="76">
        <v>168</v>
      </c>
      <c r="O12" s="55">
        <v>2</v>
      </c>
      <c r="P12" s="55">
        <v>6</v>
      </c>
    </row>
    <row r="13" spans="1:16" x14ac:dyDescent="0.25">
      <c r="A13" s="55" t="s">
        <v>143</v>
      </c>
      <c r="B13" s="55" t="s">
        <v>144</v>
      </c>
      <c r="C13" s="55" t="s">
        <v>108</v>
      </c>
      <c r="D13" s="73" t="s">
        <v>13</v>
      </c>
      <c r="E13" s="73" t="s">
        <v>31</v>
      </c>
      <c r="F13" s="55" t="s">
        <v>11</v>
      </c>
      <c r="G13" s="73" t="s">
        <v>104</v>
      </c>
      <c r="H13" s="74">
        <v>18846.05</v>
      </c>
      <c r="I13" s="74">
        <v>12942.16</v>
      </c>
      <c r="J13" s="75">
        <v>42849</v>
      </c>
      <c r="K13" s="75">
        <v>43024</v>
      </c>
      <c r="M13" s="55" t="s">
        <v>105</v>
      </c>
      <c r="N13" s="76">
        <v>44</v>
      </c>
      <c r="O13" s="55">
        <v>2</v>
      </c>
      <c r="P13" s="55">
        <v>4</v>
      </c>
    </row>
    <row r="14" spans="1:16" x14ac:dyDescent="0.25">
      <c r="A14" s="55" t="s">
        <v>145</v>
      </c>
      <c r="B14" s="55" t="s">
        <v>146</v>
      </c>
      <c r="C14" s="55" t="s">
        <v>106</v>
      </c>
      <c r="D14" s="73" t="s">
        <v>19</v>
      </c>
      <c r="F14" s="55" t="s">
        <v>11</v>
      </c>
      <c r="G14" s="73" t="s">
        <v>104</v>
      </c>
      <c r="H14" s="74">
        <v>12924.99</v>
      </c>
      <c r="I14" s="74">
        <v>12924.99</v>
      </c>
      <c r="J14" s="75">
        <v>42443</v>
      </c>
      <c r="K14" s="75">
        <v>43024</v>
      </c>
      <c r="M14" s="55" t="s">
        <v>105</v>
      </c>
      <c r="N14" s="76">
        <v>82</v>
      </c>
      <c r="O14" s="55">
        <v>2</v>
      </c>
      <c r="P14" s="55">
        <v>11</v>
      </c>
    </row>
    <row r="15" spans="1:16" x14ac:dyDescent="0.25">
      <c r="A15" s="55" t="s">
        <v>147</v>
      </c>
      <c r="B15" s="55" t="s">
        <v>148</v>
      </c>
      <c r="C15" s="55" t="s">
        <v>106</v>
      </c>
      <c r="D15" s="73" t="s">
        <v>10</v>
      </c>
      <c r="E15" s="73" t="s">
        <v>18</v>
      </c>
      <c r="F15" s="55" t="s">
        <v>11</v>
      </c>
      <c r="G15" s="73" t="s">
        <v>111</v>
      </c>
      <c r="H15" s="74">
        <v>56500</v>
      </c>
      <c r="I15" s="74">
        <v>12000</v>
      </c>
      <c r="J15" s="75">
        <v>42582</v>
      </c>
      <c r="K15" s="75">
        <v>43025</v>
      </c>
      <c r="M15" s="55" t="s">
        <v>115</v>
      </c>
      <c r="N15" s="76">
        <v>168</v>
      </c>
      <c r="O15" s="55">
        <v>2</v>
      </c>
      <c r="P15" s="55">
        <v>6</v>
      </c>
    </row>
    <row r="16" spans="1:16" x14ac:dyDescent="0.25">
      <c r="A16" s="55" t="s">
        <v>149</v>
      </c>
      <c r="B16" s="55" t="s">
        <v>150</v>
      </c>
      <c r="C16" s="55" t="s">
        <v>108</v>
      </c>
      <c r="D16" s="73" t="s">
        <v>10</v>
      </c>
      <c r="E16" s="73" t="s">
        <v>18</v>
      </c>
      <c r="F16" s="55" t="s">
        <v>24</v>
      </c>
      <c r="G16" s="55" t="s">
        <v>120</v>
      </c>
      <c r="H16" s="74">
        <v>11798</v>
      </c>
      <c r="I16" s="74">
        <v>11798</v>
      </c>
      <c r="J16" s="75">
        <v>42724</v>
      </c>
      <c r="K16" s="75">
        <v>43024</v>
      </c>
      <c r="M16" s="55" t="s">
        <v>115</v>
      </c>
      <c r="N16" s="76">
        <v>99</v>
      </c>
      <c r="O16" s="55">
        <v>2</v>
      </c>
    </row>
    <row r="17" spans="1:16" x14ac:dyDescent="0.25">
      <c r="A17" s="55" t="s">
        <v>151</v>
      </c>
      <c r="B17" s="55" t="s">
        <v>152</v>
      </c>
      <c r="C17" s="55" t="s">
        <v>103</v>
      </c>
      <c r="D17" s="73" t="s">
        <v>19</v>
      </c>
      <c r="F17" s="55" t="s">
        <v>11</v>
      </c>
      <c r="G17" s="73" t="s">
        <v>111</v>
      </c>
      <c r="H17" s="74">
        <v>20000</v>
      </c>
      <c r="I17" s="74">
        <v>9250</v>
      </c>
      <c r="J17" s="75">
        <v>42680</v>
      </c>
      <c r="K17" s="75">
        <v>43090</v>
      </c>
      <c r="M17" s="55" t="s">
        <v>105</v>
      </c>
      <c r="N17" s="76">
        <v>40</v>
      </c>
      <c r="O17" s="55">
        <v>2</v>
      </c>
      <c r="P17" s="55">
        <v>7</v>
      </c>
    </row>
    <row r="18" spans="1:16" x14ac:dyDescent="0.25">
      <c r="A18" s="55" t="s">
        <v>153</v>
      </c>
      <c r="B18" s="55" t="s">
        <v>154</v>
      </c>
      <c r="C18" s="55" t="s">
        <v>103</v>
      </c>
      <c r="D18" s="73" t="s">
        <v>13</v>
      </c>
      <c r="E18" s="73" t="s">
        <v>31</v>
      </c>
      <c r="F18" s="55" t="s">
        <v>11</v>
      </c>
      <c r="G18" s="73" t="s">
        <v>104</v>
      </c>
      <c r="H18" s="74">
        <v>9037.7000000000007</v>
      </c>
      <c r="I18" s="74">
        <v>9037.7000000000007</v>
      </c>
      <c r="J18" s="75">
        <v>42780</v>
      </c>
      <c r="K18" s="75">
        <v>43024</v>
      </c>
      <c r="M18" s="55" t="s">
        <v>105</v>
      </c>
      <c r="N18" s="76">
        <v>7</v>
      </c>
      <c r="O18" s="55">
        <v>2</v>
      </c>
      <c r="P18" s="55">
        <v>12</v>
      </c>
    </row>
    <row r="19" spans="1:16" x14ac:dyDescent="0.25">
      <c r="A19" s="55" t="s">
        <v>155</v>
      </c>
      <c r="B19" s="55" t="s">
        <v>156</v>
      </c>
      <c r="C19" s="55" t="s">
        <v>103</v>
      </c>
      <c r="D19" s="73" t="s">
        <v>13</v>
      </c>
      <c r="E19" s="73" t="s">
        <v>21</v>
      </c>
      <c r="F19" s="55" t="s">
        <v>11</v>
      </c>
      <c r="G19" s="73" t="s">
        <v>111</v>
      </c>
      <c r="H19" s="74">
        <v>100000</v>
      </c>
      <c r="I19" s="74">
        <v>8500</v>
      </c>
      <c r="J19" s="75">
        <v>42264</v>
      </c>
      <c r="K19" s="75">
        <v>43011</v>
      </c>
      <c r="M19" s="55" t="s">
        <v>105</v>
      </c>
      <c r="N19" s="76">
        <v>43</v>
      </c>
      <c r="O19" s="55">
        <v>2</v>
      </c>
      <c r="P19" s="55">
        <v>1</v>
      </c>
    </row>
    <row r="20" spans="1:16" x14ac:dyDescent="0.25">
      <c r="A20" s="55" t="s">
        <v>157</v>
      </c>
      <c r="B20" s="55" t="s">
        <v>158</v>
      </c>
      <c r="C20" s="55" t="s">
        <v>114</v>
      </c>
      <c r="D20" s="73" t="s">
        <v>19</v>
      </c>
      <c r="F20" s="55" t="s">
        <v>11</v>
      </c>
      <c r="G20" s="73" t="s">
        <v>104</v>
      </c>
      <c r="H20" s="74">
        <v>7523.18</v>
      </c>
      <c r="I20" s="74">
        <v>8023.18</v>
      </c>
      <c r="J20" s="75">
        <v>42559</v>
      </c>
      <c r="K20" s="75">
        <v>43048</v>
      </c>
      <c r="M20" s="55" t="s">
        <v>105</v>
      </c>
      <c r="N20" s="76">
        <v>88</v>
      </c>
      <c r="O20" s="55">
        <v>2</v>
      </c>
      <c r="P20" s="55">
        <v>3</v>
      </c>
    </row>
    <row r="21" spans="1:16" x14ac:dyDescent="0.25">
      <c r="A21" s="55" t="s">
        <v>159</v>
      </c>
      <c r="B21" s="55" t="s">
        <v>160</v>
      </c>
      <c r="C21" s="55" t="s">
        <v>106</v>
      </c>
      <c r="D21" s="73" t="s">
        <v>19</v>
      </c>
      <c r="F21" s="55" t="s">
        <v>11</v>
      </c>
      <c r="G21" s="73" t="s">
        <v>111</v>
      </c>
      <c r="H21" s="74">
        <v>25000</v>
      </c>
      <c r="I21" s="74">
        <v>8000</v>
      </c>
      <c r="J21" s="75">
        <v>42608</v>
      </c>
      <c r="K21" s="75">
        <v>43070</v>
      </c>
      <c r="M21" s="55" t="s">
        <v>105</v>
      </c>
      <c r="N21" s="76">
        <v>58</v>
      </c>
      <c r="O21" s="55">
        <v>2</v>
      </c>
      <c r="P21" s="55">
        <v>3</v>
      </c>
    </row>
    <row r="22" spans="1:16" x14ac:dyDescent="0.25">
      <c r="A22" s="55" t="s">
        <v>161</v>
      </c>
      <c r="B22" s="55" t="s">
        <v>162</v>
      </c>
      <c r="C22" s="55" t="s">
        <v>106</v>
      </c>
      <c r="D22" s="73" t="s">
        <v>10</v>
      </c>
      <c r="E22" s="73" t="s">
        <v>18</v>
      </c>
      <c r="F22" s="55" t="s">
        <v>11</v>
      </c>
      <c r="G22" s="73" t="s">
        <v>111</v>
      </c>
      <c r="H22" s="74">
        <v>25000</v>
      </c>
      <c r="I22" s="74">
        <v>7500</v>
      </c>
      <c r="J22" s="75">
        <v>42248</v>
      </c>
      <c r="K22" s="75">
        <v>43011</v>
      </c>
      <c r="M22" s="55" t="s">
        <v>115</v>
      </c>
      <c r="N22" s="76">
        <v>338</v>
      </c>
      <c r="O22" s="55">
        <v>2</v>
      </c>
      <c r="P22" s="55">
        <v>9</v>
      </c>
    </row>
    <row r="23" spans="1:16" x14ac:dyDescent="0.25">
      <c r="A23" s="55" t="s">
        <v>163</v>
      </c>
      <c r="B23" s="55" t="s">
        <v>164</v>
      </c>
      <c r="C23" s="55" t="s">
        <v>103</v>
      </c>
      <c r="D23" s="73" t="s">
        <v>19</v>
      </c>
      <c r="F23" s="55" t="s">
        <v>11</v>
      </c>
      <c r="G23" s="73" t="s">
        <v>104</v>
      </c>
      <c r="H23" s="74">
        <v>7776.82</v>
      </c>
      <c r="I23" s="74">
        <v>7064.95</v>
      </c>
      <c r="J23" s="75">
        <v>42681</v>
      </c>
      <c r="K23" s="75">
        <v>43034</v>
      </c>
      <c r="M23" s="55" t="s">
        <v>105</v>
      </c>
      <c r="N23" s="76">
        <v>98</v>
      </c>
      <c r="O23" s="55">
        <v>2</v>
      </c>
      <c r="P23" s="55">
        <v>7</v>
      </c>
    </row>
    <row r="24" spans="1:16" x14ac:dyDescent="0.25">
      <c r="A24" s="55" t="s">
        <v>165</v>
      </c>
      <c r="B24" s="55" t="s">
        <v>166</v>
      </c>
      <c r="C24" s="55" t="s">
        <v>106</v>
      </c>
      <c r="D24" s="73" t="s">
        <v>10</v>
      </c>
      <c r="E24" s="73" t="s">
        <v>18</v>
      </c>
      <c r="F24" s="55" t="s">
        <v>11</v>
      </c>
      <c r="G24" s="73" t="s">
        <v>111</v>
      </c>
      <c r="H24" s="74">
        <v>25000</v>
      </c>
      <c r="I24" s="74">
        <v>7000</v>
      </c>
      <c r="J24" s="75">
        <v>42248</v>
      </c>
      <c r="K24" s="75">
        <v>43012</v>
      </c>
      <c r="M24" s="55" t="s">
        <v>115</v>
      </c>
      <c r="N24" s="76">
        <v>338</v>
      </c>
      <c r="O24" s="55">
        <v>2</v>
      </c>
      <c r="P24" s="55">
        <v>9</v>
      </c>
    </row>
    <row r="25" spans="1:16" x14ac:dyDescent="0.25">
      <c r="A25" s="55" t="s">
        <v>167</v>
      </c>
      <c r="B25" s="55" t="s">
        <v>168</v>
      </c>
      <c r="C25" s="55" t="s">
        <v>108</v>
      </c>
      <c r="D25" s="73" t="s">
        <v>13</v>
      </c>
      <c r="E25" s="73" t="s">
        <v>31</v>
      </c>
      <c r="F25" s="55" t="s">
        <v>11</v>
      </c>
      <c r="G25" s="73" t="s">
        <v>104</v>
      </c>
      <c r="H25" s="74">
        <v>6559.36</v>
      </c>
      <c r="I25" s="74">
        <v>6900.1</v>
      </c>
      <c r="J25" s="75">
        <v>42849</v>
      </c>
      <c r="K25" s="75">
        <v>43069</v>
      </c>
      <c r="M25" s="55" t="s">
        <v>105</v>
      </c>
      <c r="N25" s="76">
        <v>69</v>
      </c>
      <c r="O25" s="55">
        <v>2</v>
      </c>
      <c r="P25" s="55">
        <v>4</v>
      </c>
    </row>
    <row r="26" spans="1:16" x14ac:dyDescent="0.25">
      <c r="A26" s="55" t="s">
        <v>169</v>
      </c>
      <c r="B26" s="55" t="s">
        <v>170</v>
      </c>
      <c r="C26" s="55" t="s">
        <v>103</v>
      </c>
      <c r="D26" s="73" t="s">
        <v>86</v>
      </c>
      <c r="F26" s="55" t="s">
        <v>11</v>
      </c>
      <c r="G26" s="73" t="s">
        <v>111</v>
      </c>
      <c r="H26" s="74">
        <v>100000</v>
      </c>
      <c r="I26" s="74">
        <v>6000</v>
      </c>
      <c r="J26" s="75">
        <v>42592</v>
      </c>
      <c r="K26" s="75">
        <v>43046</v>
      </c>
      <c r="M26" s="55" t="s">
        <v>105</v>
      </c>
      <c r="N26" s="76">
        <v>67</v>
      </c>
      <c r="O26" s="55">
        <v>2</v>
      </c>
      <c r="P26" s="55">
        <v>8</v>
      </c>
    </row>
    <row r="27" spans="1:16" x14ac:dyDescent="0.25">
      <c r="A27" s="55" t="s">
        <v>171</v>
      </c>
      <c r="B27" s="55" t="s">
        <v>172</v>
      </c>
      <c r="C27" s="55" t="s">
        <v>103</v>
      </c>
      <c r="D27" s="73" t="s">
        <v>19</v>
      </c>
      <c r="F27" s="55" t="s">
        <v>11</v>
      </c>
      <c r="G27" s="73" t="s">
        <v>104</v>
      </c>
      <c r="H27" s="74">
        <v>6766.96</v>
      </c>
      <c r="I27" s="74">
        <v>5813.04</v>
      </c>
      <c r="J27" s="75">
        <v>42871</v>
      </c>
      <c r="K27" s="75">
        <v>43024</v>
      </c>
      <c r="M27" s="55" t="s">
        <v>105</v>
      </c>
      <c r="N27" s="76">
        <v>8</v>
      </c>
      <c r="O27" s="55">
        <v>2</v>
      </c>
      <c r="P27" s="55">
        <v>6</v>
      </c>
    </row>
    <row r="28" spans="1:16" x14ac:dyDescent="0.25">
      <c r="A28" s="55" t="s">
        <v>173</v>
      </c>
      <c r="B28" s="55" t="s">
        <v>174</v>
      </c>
      <c r="C28" s="55" t="s">
        <v>106</v>
      </c>
      <c r="D28" s="73" t="s">
        <v>19</v>
      </c>
      <c r="F28" s="55" t="s">
        <v>11</v>
      </c>
      <c r="G28" s="73" t="s">
        <v>104</v>
      </c>
      <c r="H28" s="74">
        <v>5587.35</v>
      </c>
      <c r="I28" s="74">
        <v>5587.35</v>
      </c>
      <c r="J28" s="75">
        <v>42649</v>
      </c>
      <c r="K28" s="75">
        <v>43034</v>
      </c>
      <c r="M28" s="55" t="s">
        <v>105</v>
      </c>
      <c r="N28" s="76">
        <v>136</v>
      </c>
      <c r="O28" s="55">
        <v>2</v>
      </c>
      <c r="P28" s="55">
        <v>2</v>
      </c>
    </row>
    <row r="29" spans="1:16" x14ac:dyDescent="0.25">
      <c r="A29" s="55" t="s">
        <v>175</v>
      </c>
      <c r="B29" s="55" t="s">
        <v>176</v>
      </c>
      <c r="C29" s="55" t="s">
        <v>108</v>
      </c>
      <c r="D29" s="73" t="s">
        <v>10</v>
      </c>
      <c r="E29" s="73" t="s">
        <v>18</v>
      </c>
      <c r="F29" s="55" t="s">
        <v>17</v>
      </c>
      <c r="G29" s="55" t="s">
        <v>120</v>
      </c>
      <c r="H29" s="74">
        <v>8413.26</v>
      </c>
      <c r="I29" s="74">
        <v>5547.54</v>
      </c>
      <c r="J29" s="75">
        <v>42735</v>
      </c>
      <c r="K29" s="75">
        <v>43014</v>
      </c>
      <c r="M29" s="55" t="s">
        <v>115</v>
      </c>
      <c r="N29" s="76">
        <v>156</v>
      </c>
      <c r="O29" s="55">
        <v>2</v>
      </c>
      <c r="P29" s="55">
        <v>7</v>
      </c>
    </row>
    <row r="30" spans="1:16" x14ac:dyDescent="0.25">
      <c r="A30" s="55" t="s">
        <v>179</v>
      </c>
      <c r="B30" s="55" t="s">
        <v>87</v>
      </c>
      <c r="C30" s="55" t="s">
        <v>103</v>
      </c>
      <c r="D30" s="73" t="s">
        <v>19</v>
      </c>
      <c r="F30" s="55" t="s">
        <v>11</v>
      </c>
      <c r="G30" s="73" t="s">
        <v>111</v>
      </c>
      <c r="H30" s="74">
        <v>50000</v>
      </c>
      <c r="I30" s="74">
        <v>5000</v>
      </c>
      <c r="J30" s="75">
        <v>42328</v>
      </c>
      <c r="K30" s="75">
        <v>43012</v>
      </c>
      <c r="M30" s="55" t="s">
        <v>105</v>
      </c>
      <c r="N30" s="76">
        <v>1</v>
      </c>
      <c r="O30" s="55">
        <v>2</v>
      </c>
      <c r="P30" s="55">
        <v>4</v>
      </c>
    </row>
    <row r="31" spans="1:16" x14ac:dyDescent="0.25">
      <c r="A31" s="55" t="s">
        <v>177</v>
      </c>
      <c r="B31" s="55" t="s">
        <v>178</v>
      </c>
      <c r="C31" s="55" t="s">
        <v>106</v>
      </c>
      <c r="D31" s="73" t="s">
        <v>13</v>
      </c>
      <c r="E31" s="73" t="s">
        <v>31</v>
      </c>
      <c r="F31" s="55" t="s">
        <v>11</v>
      </c>
      <c r="G31" s="73" t="s">
        <v>111</v>
      </c>
      <c r="H31" s="74">
        <v>100000</v>
      </c>
      <c r="I31" s="74">
        <v>5000</v>
      </c>
      <c r="J31" s="75">
        <v>42395</v>
      </c>
      <c r="K31" s="75">
        <v>43066</v>
      </c>
      <c r="M31" s="55" t="s">
        <v>105</v>
      </c>
      <c r="N31" s="76">
        <v>64</v>
      </c>
      <c r="O31" s="55">
        <v>2</v>
      </c>
      <c r="P31" s="55">
        <v>10</v>
      </c>
    </row>
    <row r="32" spans="1:16" x14ac:dyDescent="0.25">
      <c r="A32" s="55" t="s">
        <v>180</v>
      </c>
      <c r="B32" s="55" t="s">
        <v>181</v>
      </c>
      <c r="C32" s="55" t="s">
        <v>106</v>
      </c>
      <c r="D32" s="73" t="s">
        <v>10</v>
      </c>
      <c r="E32" s="73" t="s">
        <v>16</v>
      </c>
      <c r="F32" s="55" t="s">
        <v>11</v>
      </c>
      <c r="G32" s="73" t="s">
        <v>111</v>
      </c>
      <c r="H32" s="74">
        <v>105520</v>
      </c>
      <c r="I32" s="74">
        <v>5000</v>
      </c>
      <c r="J32" s="75">
        <v>42822</v>
      </c>
      <c r="K32" s="75">
        <v>43060</v>
      </c>
      <c r="M32" s="55" t="s">
        <v>115</v>
      </c>
      <c r="N32" s="76">
        <v>20</v>
      </c>
      <c r="O32" s="55">
        <v>2</v>
      </c>
      <c r="P32" s="55">
        <v>8</v>
      </c>
    </row>
    <row r="33" spans="1:16" x14ac:dyDescent="0.25">
      <c r="A33" s="55" t="s">
        <v>182</v>
      </c>
      <c r="B33" s="55" t="s">
        <v>183</v>
      </c>
      <c r="C33" s="55" t="s">
        <v>103</v>
      </c>
      <c r="D33" s="73" t="s">
        <v>13</v>
      </c>
      <c r="E33" s="73" t="s">
        <v>21</v>
      </c>
      <c r="F33" s="55" t="s">
        <v>11</v>
      </c>
      <c r="G33" s="73" t="s">
        <v>104</v>
      </c>
      <c r="H33" s="74">
        <v>4617</v>
      </c>
      <c r="I33" s="74">
        <v>4856.17</v>
      </c>
      <c r="J33" s="75">
        <v>42994</v>
      </c>
      <c r="K33" s="75">
        <v>43068</v>
      </c>
      <c r="M33" s="55" t="s">
        <v>105</v>
      </c>
      <c r="N33" s="76">
        <v>2</v>
      </c>
      <c r="O33" s="55">
        <v>2</v>
      </c>
      <c r="P33" s="55">
        <v>4</v>
      </c>
    </row>
    <row r="34" spans="1:16" x14ac:dyDescent="0.25">
      <c r="A34" s="55" t="s">
        <v>184</v>
      </c>
      <c r="B34" s="55" t="s">
        <v>185</v>
      </c>
      <c r="C34" s="55" t="s">
        <v>113</v>
      </c>
      <c r="D34" s="73" t="s">
        <v>10</v>
      </c>
      <c r="E34" s="73" t="s">
        <v>18</v>
      </c>
      <c r="F34" s="55" t="s">
        <v>24</v>
      </c>
      <c r="G34" s="55" t="s">
        <v>120</v>
      </c>
      <c r="H34" s="74">
        <v>4555</v>
      </c>
      <c r="I34" s="74">
        <v>4555</v>
      </c>
      <c r="J34" s="75">
        <v>42584</v>
      </c>
      <c r="K34" s="75">
        <v>43048</v>
      </c>
      <c r="M34" s="55" t="s">
        <v>115</v>
      </c>
      <c r="N34" s="76">
        <v>168</v>
      </c>
      <c r="O34" s="55">
        <v>2</v>
      </c>
    </row>
    <row r="35" spans="1:16" x14ac:dyDescent="0.25">
      <c r="A35" s="55" t="s">
        <v>186</v>
      </c>
      <c r="B35" s="55" t="s">
        <v>187</v>
      </c>
      <c r="C35" s="55" t="s">
        <v>103</v>
      </c>
      <c r="D35" s="73" t="s">
        <v>10</v>
      </c>
      <c r="E35" s="73" t="s">
        <v>16</v>
      </c>
      <c r="F35" s="55" t="s">
        <v>11</v>
      </c>
      <c r="G35" s="73" t="s">
        <v>111</v>
      </c>
      <c r="H35" s="74">
        <v>4711.55</v>
      </c>
      <c r="I35" s="74">
        <v>4500</v>
      </c>
      <c r="J35" s="75">
        <v>42503</v>
      </c>
      <c r="K35" s="75">
        <v>43024</v>
      </c>
      <c r="M35" s="55" t="s">
        <v>115</v>
      </c>
      <c r="N35" s="76">
        <v>10</v>
      </c>
      <c r="O35" s="55">
        <v>2</v>
      </c>
      <c r="P35" s="55">
        <v>9</v>
      </c>
    </row>
    <row r="36" spans="1:16" x14ac:dyDescent="0.25">
      <c r="A36" s="55" t="s">
        <v>188</v>
      </c>
      <c r="B36" s="55" t="s">
        <v>189</v>
      </c>
      <c r="C36" s="55" t="s">
        <v>103</v>
      </c>
      <c r="D36" s="73" t="s">
        <v>10</v>
      </c>
      <c r="E36" s="73" t="s">
        <v>16</v>
      </c>
      <c r="F36" s="55" t="s">
        <v>11</v>
      </c>
      <c r="G36" s="73" t="s">
        <v>111</v>
      </c>
      <c r="H36" s="74">
        <v>4711.55</v>
      </c>
      <c r="I36" s="74">
        <v>4500</v>
      </c>
      <c r="J36" s="75">
        <v>42503</v>
      </c>
      <c r="K36" s="75">
        <v>43018</v>
      </c>
      <c r="M36" s="55" t="s">
        <v>115</v>
      </c>
      <c r="N36" s="76">
        <v>10</v>
      </c>
      <c r="O36" s="55">
        <v>2</v>
      </c>
      <c r="P36" s="55">
        <v>9</v>
      </c>
    </row>
    <row r="37" spans="1:16" x14ac:dyDescent="0.25">
      <c r="A37" s="55" t="s">
        <v>190</v>
      </c>
      <c r="B37" s="55" t="s">
        <v>191</v>
      </c>
      <c r="C37" s="55" t="s">
        <v>103</v>
      </c>
      <c r="D37" s="73" t="s">
        <v>10</v>
      </c>
      <c r="E37" s="73" t="s">
        <v>16</v>
      </c>
      <c r="F37" s="55" t="s">
        <v>11</v>
      </c>
      <c r="G37" s="73" t="s">
        <v>104</v>
      </c>
      <c r="H37" s="74">
        <v>6745.14</v>
      </c>
      <c r="I37" s="74">
        <v>4428.8999999999996</v>
      </c>
      <c r="J37" s="75">
        <v>42823</v>
      </c>
      <c r="K37" s="75">
        <v>43048</v>
      </c>
      <c r="M37" s="55" t="s">
        <v>115</v>
      </c>
      <c r="N37" s="76">
        <v>55</v>
      </c>
      <c r="O37" s="55">
        <v>2</v>
      </c>
      <c r="P37" s="55">
        <v>8</v>
      </c>
    </row>
    <row r="38" spans="1:16" x14ac:dyDescent="0.25">
      <c r="A38" s="55" t="s">
        <v>192</v>
      </c>
      <c r="B38" s="55" t="s">
        <v>193</v>
      </c>
      <c r="C38" s="55" t="s">
        <v>108</v>
      </c>
      <c r="D38" s="73" t="s">
        <v>13</v>
      </c>
      <c r="E38" s="73" t="s">
        <v>31</v>
      </c>
      <c r="F38" s="55" t="s">
        <v>11</v>
      </c>
      <c r="G38" s="73" t="s">
        <v>104</v>
      </c>
      <c r="H38" s="74">
        <v>4543.7700000000004</v>
      </c>
      <c r="I38" s="74">
        <v>4000</v>
      </c>
      <c r="J38" s="75">
        <v>42849</v>
      </c>
      <c r="K38" s="75">
        <v>43011</v>
      </c>
      <c r="M38" s="55" t="s">
        <v>105</v>
      </c>
      <c r="N38" s="76">
        <v>27</v>
      </c>
      <c r="O38" s="55">
        <v>2</v>
      </c>
      <c r="P38" s="55">
        <v>4</v>
      </c>
    </row>
    <row r="39" spans="1:16" x14ac:dyDescent="0.25">
      <c r="A39" s="55" t="s">
        <v>194</v>
      </c>
      <c r="B39" s="55" t="s">
        <v>195</v>
      </c>
      <c r="C39" s="55" t="s">
        <v>103</v>
      </c>
      <c r="D39" s="73" t="s">
        <v>13</v>
      </c>
      <c r="E39" s="73" t="s">
        <v>21</v>
      </c>
      <c r="F39" s="55" t="s">
        <v>85</v>
      </c>
      <c r="G39" s="55" t="s">
        <v>120</v>
      </c>
      <c r="H39" s="74">
        <v>10350</v>
      </c>
      <c r="I39" s="74">
        <v>3750</v>
      </c>
      <c r="J39" s="75">
        <v>42799</v>
      </c>
      <c r="K39" s="75">
        <v>43011</v>
      </c>
      <c r="M39" s="55" t="s">
        <v>105</v>
      </c>
      <c r="N39" s="76">
        <v>2</v>
      </c>
      <c r="O39" s="55">
        <v>2</v>
      </c>
      <c r="P39" s="55">
        <v>5</v>
      </c>
    </row>
    <row r="40" spans="1:16" x14ac:dyDescent="0.25">
      <c r="A40" s="55" t="s">
        <v>196</v>
      </c>
      <c r="B40" s="55" t="s">
        <v>197</v>
      </c>
      <c r="C40" s="55" t="s">
        <v>103</v>
      </c>
      <c r="D40" s="73" t="s">
        <v>13</v>
      </c>
      <c r="E40" s="73" t="s">
        <v>21</v>
      </c>
      <c r="F40" s="55" t="s">
        <v>11</v>
      </c>
      <c r="G40" s="73" t="s">
        <v>104</v>
      </c>
      <c r="H40" s="74">
        <v>6539.75</v>
      </c>
      <c r="I40" s="74">
        <v>3724</v>
      </c>
      <c r="J40" s="75">
        <v>42929</v>
      </c>
      <c r="K40" s="75">
        <v>43046</v>
      </c>
      <c r="M40" s="55" t="s">
        <v>105</v>
      </c>
      <c r="N40" s="76">
        <v>1</v>
      </c>
      <c r="O40" s="55">
        <v>2</v>
      </c>
      <c r="P40" s="55">
        <v>12</v>
      </c>
    </row>
    <row r="41" spans="1:16" x14ac:dyDescent="0.25">
      <c r="A41" s="55" t="s">
        <v>198</v>
      </c>
      <c r="B41" s="55" t="s">
        <v>199</v>
      </c>
      <c r="C41" s="55" t="s">
        <v>103</v>
      </c>
      <c r="D41" s="73" t="s">
        <v>19</v>
      </c>
      <c r="F41" s="55" t="s">
        <v>11</v>
      </c>
      <c r="G41" s="73" t="s">
        <v>104</v>
      </c>
      <c r="H41" s="74">
        <v>3900</v>
      </c>
      <c r="I41" s="74">
        <v>3549.18</v>
      </c>
      <c r="J41" s="75">
        <v>42706</v>
      </c>
      <c r="K41" s="75">
        <v>43066</v>
      </c>
      <c r="M41" s="55" t="s">
        <v>105</v>
      </c>
      <c r="N41" s="76">
        <v>74</v>
      </c>
      <c r="O41" s="55">
        <v>2</v>
      </c>
    </row>
    <row r="42" spans="1:16" x14ac:dyDescent="0.25">
      <c r="A42" s="55" t="s">
        <v>200</v>
      </c>
      <c r="B42" s="55" t="s">
        <v>201</v>
      </c>
      <c r="C42" s="55" t="s">
        <v>106</v>
      </c>
      <c r="D42" s="73" t="s">
        <v>19</v>
      </c>
      <c r="F42" s="55" t="s">
        <v>11</v>
      </c>
      <c r="G42" s="73" t="s">
        <v>111</v>
      </c>
      <c r="H42" s="74">
        <v>50000</v>
      </c>
      <c r="I42" s="74">
        <v>3500</v>
      </c>
      <c r="J42" s="75">
        <v>42269</v>
      </c>
      <c r="K42" s="75">
        <v>43048</v>
      </c>
      <c r="M42" s="55" t="s">
        <v>105</v>
      </c>
      <c r="N42" s="76">
        <v>399</v>
      </c>
      <c r="O42" s="55">
        <v>2</v>
      </c>
      <c r="P42" s="55">
        <v>4</v>
      </c>
    </row>
    <row r="43" spans="1:16" x14ac:dyDescent="0.25">
      <c r="A43" s="55" t="s">
        <v>202</v>
      </c>
      <c r="B43" s="55" t="s">
        <v>203</v>
      </c>
      <c r="C43" s="55" t="s">
        <v>106</v>
      </c>
      <c r="D43" s="73" t="s">
        <v>19</v>
      </c>
      <c r="F43" s="55" t="s">
        <v>11</v>
      </c>
      <c r="G43" s="73" t="s">
        <v>104</v>
      </c>
      <c r="H43" s="74">
        <v>4000</v>
      </c>
      <c r="I43" s="74">
        <v>3231.47</v>
      </c>
      <c r="J43" s="75">
        <v>42931</v>
      </c>
      <c r="K43" s="75">
        <v>43096</v>
      </c>
      <c r="M43" s="55" t="s">
        <v>105</v>
      </c>
      <c r="N43" s="76">
        <v>36</v>
      </c>
      <c r="O43" s="55">
        <v>2</v>
      </c>
      <c r="P43" s="55">
        <v>6</v>
      </c>
    </row>
    <row r="44" spans="1:16" x14ac:dyDescent="0.25">
      <c r="A44" s="55" t="s">
        <v>204</v>
      </c>
      <c r="B44" s="55" t="s">
        <v>205</v>
      </c>
      <c r="C44" s="55" t="s">
        <v>108</v>
      </c>
      <c r="D44" s="73" t="s">
        <v>13</v>
      </c>
      <c r="E44" s="73" t="s">
        <v>31</v>
      </c>
      <c r="F44" s="55" t="s">
        <v>11</v>
      </c>
      <c r="G44" s="73" t="s">
        <v>104</v>
      </c>
      <c r="H44" s="74">
        <v>2959.4</v>
      </c>
      <c r="I44" s="74">
        <v>2959.4</v>
      </c>
      <c r="J44" s="75">
        <v>42571</v>
      </c>
      <c r="K44" s="75">
        <v>43018</v>
      </c>
      <c r="M44" s="55" t="s">
        <v>105</v>
      </c>
      <c r="N44" s="76">
        <v>133</v>
      </c>
      <c r="O44" s="55">
        <v>2</v>
      </c>
      <c r="P44" s="55">
        <v>4</v>
      </c>
    </row>
    <row r="45" spans="1:16" x14ac:dyDescent="0.25">
      <c r="A45" s="55" t="s">
        <v>206</v>
      </c>
      <c r="B45" s="55" t="s">
        <v>207</v>
      </c>
      <c r="C45" s="55" t="s">
        <v>106</v>
      </c>
      <c r="D45" s="73" t="s">
        <v>13</v>
      </c>
      <c r="E45" s="73" t="s">
        <v>31</v>
      </c>
      <c r="F45" s="55" t="s">
        <v>11</v>
      </c>
      <c r="G45" s="73" t="s">
        <v>104</v>
      </c>
      <c r="H45" s="74">
        <v>2955.97</v>
      </c>
      <c r="I45" s="74">
        <v>2955.97</v>
      </c>
      <c r="J45" s="75">
        <v>42873</v>
      </c>
      <c r="K45" s="75">
        <v>43048</v>
      </c>
      <c r="M45" s="55" t="s">
        <v>105</v>
      </c>
      <c r="N45" s="76">
        <v>8</v>
      </c>
      <c r="O45" s="55">
        <v>2</v>
      </c>
      <c r="P45" s="55">
        <v>10</v>
      </c>
    </row>
    <row r="46" spans="1:16" x14ac:dyDescent="0.25">
      <c r="A46" s="55" t="s">
        <v>208</v>
      </c>
      <c r="B46" s="55" t="s">
        <v>209</v>
      </c>
      <c r="C46" s="55" t="s">
        <v>106</v>
      </c>
      <c r="D46" s="73" t="s">
        <v>13</v>
      </c>
      <c r="E46" s="73" t="s">
        <v>31</v>
      </c>
      <c r="F46" s="55" t="s">
        <v>11</v>
      </c>
      <c r="G46" s="73" t="s">
        <v>104</v>
      </c>
      <c r="H46" s="74">
        <v>2901.88</v>
      </c>
      <c r="I46" s="74">
        <v>2901.88</v>
      </c>
      <c r="J46" s="75">
        <v>42646</v>
      </c>
      <c r="K46" s="75">
        <v>43024</v>
      </c>
      <c r="M46" s="55" t="s">
        <v>105</v>
      </c>
      <c r="N46" s="76">
        <v>80</v>
      </c>
      <c r="O46" s="55">
        <v>2</v>
      </c>
      <c r="P46" s="55">
        <v>6</v>
      </c>
    </row>
    <row r="47" spans="1:16" x14ac:dyDescent="0.25">
      <c r="A47" s="55" t="s">
        <v>210</v>
      </c>
      <c r="B47" s="55" t="s">
        <v>211</v>
      </c>
      <c r="C47" s="55" t="s">
        <v>103</v>
      </c>
      <c r="D47" s="73" t="s">
        <v>19</v>
      </c>
      <c r="F47" s="55" t="s">
        <v>11</v>
      </c>
      <c r="G47" s="73" t="s">
        <v>111</v>
      </c>
      <c r="H47" s="74">
        <v>2894.67</v>
      </c>
      <c r="I47" s="74">
        <v>2380</v>
      </c>
      <c r="J47" s="75">
        <v>42607</v>
      </c>
      <c r="K47" s="75">
        <v>43011</v>
      </c>
      <c r="M47" s="55" t="s">
        <v>105</v>
      </c>
      <c r="N47" s="76">
        <v>57</v>
      </c>
      <c r="O47" s="55">
        <v>2</v>
      </c>
      <c r="P47" s="55">
        <v>12</v>
      </c>
    </row>
    <row r="48" spans="1:16" x14ac:dyDescent="0.25">
      <c r="A48" s="55" t="s">
        <v>212</v>
      </c>
      <c r="B48" s="55" t="s">
        <v>213</v>
      </c>
      <c r="C48" s="55" t="s">
        <v>103</v>
      </c>
      <c r="D48" s="73" t="s">
        <v>19</v>
      </c>
      <c r="F48" s="55" t="s">
        <v>11</v>
      </c>
      <c r="G48" s="73" t="s">
        <v>104</v>
      </c>
      <c r="H48" s="74">
        <v>2873.59</v>
      </c>
      <c r="I48" s="74">
        <v>2350</v>
      </c>
      <c r="J48" s="75">
        <v>42926</v>
      </c>
      <c r="K48" s="75">
        <v>43096</v>
      </c>
      <c r="M48" s="55" t="s">
        <v>105</v>
      </c>
      <c r="N48" s="76">
        <v>18</v>
      </c>
      <c r="O48" s="55">
        <v>2</v>
      </c>
    </row>
    <row r="49" spans="1:16" x14ac:dyDescent="0.25">
      <c r="A49" s="55" t="s">
        <v>214</v>
      </c>
      <c r="B49" s="55" t="s">
        <v>215</v>
      </c>
      <c r="C49" s="55" t="s">
        <v>114</v>
      </c>
      <c r="D49" s="73" t="s">
        <v>13</v>
      </c>
      <c r="E49" s="73" t="s">
        <v>21</v>
      </c>
      <c r="F49" s="55" t="s">
        <v>22</v>
      </c>
      <c r="G49" s="55" t="s">
        <v>120</v>
      </c>
      <c r="H49" s="74">
        <v>2859.45</v>
      </c>
      <c r="I49" s="74">
        <v>2157.11</v>
      </c>
      <c r="J49" s="75">
        <v>42985</v>
      </c>
      <c r="K49" s="75">
        <v>43084</v>
      </c>
      <c r="M49" s="55" t="s">
        <v>105</v>
      </c>
      <c r="N49" s="76">
        <v>49</v>
      </c>
      <c r="O49" s="55">
        <v>2</v>
      </c>
      <c r="P49" s="55">
        <v>9</v>
      </c>
    </row>
    <row r="50" spans="1:16" x14ac:dyDescent="0.25">
      <c r="A50" s="55" t="s">
        <v>216</v>
      </c>
      <c r="B50" s="55" t="s">
        <v>107</v>
      </c>
      <c r="C50" s="55" t="s">
        <v>103</v>
      </c>
      <c r="D50" s="73" t="s">
        <v>86</v>
      </c>
      <c r="F50" s="55" t="s">
        <v>11</v>
      </c>
      <c r="G50" s="73" t="s">
        <v>104</v>
      </c>
      <c r="H50" s="74">
        <v>2712.97</v>
      </c>
      <c r="I50" s="74">
        <v>2095.46</v>
      </c>
      <c r="J50" s="75">
        <v>42693</v>
      </c>
      <c r="K50" s="75">
        <v>43070</v>
      </c>
      <c r="M50" s="55" t="s">
        <v>105</v>
      </c>
      <c r="N50" s="76">
        <v>1</v>
      </c>
      <c r="O50" s="55">
        <v>2</v>
      </c>
      <c r="P50" s="55">
        <v>2</v>
      </c>
    </row>
    <row r="51" spans="1:16" x14ac:dyDescent="0.25">
      <c r="A51" s="55" t="s">
        <v>217</v>
      </c>
      <c r="B51" s="55" t="s">
        <v>218</v>
      </c>
      <c r="C51" s="55" t="s">
        <v>106</v>
      </c>
      <c r="D51" s="73" t="s">
        <v>19</v>
      </c>
      <c r="F51" s="55" t="s">
        <v>11</v>
      </c>
      <c r="G51" s="73" t="s">
        <v>104</v>
      </c>
      <c r="H51" s="74">
        <v>2000</v>
      </c>
      <c r="I51" s="74">
        <v>2000</v>
      </c>
      <c r="J51" s="75">
        <v>42543</v>
      </c>
      <c r="K51" s="75">
        <v>43018</v>
      </c>
      <c r="M51" s="55" t="s">
        <v>105</v>
      </c>
      <c r="N51" s="76">
        <v>202</v>
      </c>
      <c r="O51" s="55">
        <v>2</v>
      </c>
      <c r="P51" s="55">
        <v>12</v>
      </c>
    </row>
    <row r="52" spans="1:16" x14ac:dyDescent="0.25">
      <c r="A52" s="55" t="s">
        <v>219</v>
      </c>
      <c r="B52" s="55" t="s">
        <v>220</v>
      </c>
      <c r="C52" s="55" t="s">
        <v>106</v>
      </c>
      <c r="D52" s="73" t="s">
        <v>10</v>
      </c>
      <c r="E52" s="73" t="s">
        <v>18</v>
      </c>
      <c r="F52" s="55" t="s">
        <v>85</v>
      </c>
      <c r="G52" s="55" t="s">
        <v>120</v>
      </c>
      <c r="H52" s="74">
        <v>5000</v>
      </c>
      <c r="I52" s="74">
        <v>2000</v>
      </c>
      <c r="J52" s="75">
        <v>42993</v>
      </c>
      <c r="K52" s="75">
        <v>43090</v>
      </c>
      <c r="M52" s="55" t="s">
        <v>115</v>
      </c>
      <c r="N52" s="76">
        <v>34</v>
      </c>
      <c r="O52" s="55">
        <v>2</v>
      </c>
    </row>
    <row r="53" spans="1:16" x14ac:dyDescent="0.25">
      <c r="A53" s="55" t="s">
        <v>221</v>
      </c>
      <c r="B53" s="55" t="s">
        <v>222</v>
      </c>
      <c r="C53" s="55" t="s">
        <v>106</v>
      </c>
      <c r="D53" s="73" t="s">
        <v>223</v>
      </c>
      <c r="F53" s="55" t="s">
        <v>11</v>
      </c>
      <c r="G53" s="73" t="s">
        <v>111</v>
      </c>
      <c r="H53" s="74">
        <v>7141</v>
      </c>
      <c r="I53" s="74">
        <v>1700</v>
      </c>
      <c r="J53" s="75">
        <v>42559</v>
      </c>
      <c r="K53" s="75">
        <v>43060</v>
      </c>
      <c r="M53" s="55" t="s">
        <v>105</v>
      </c>
      <c r="N53" s="76">
        <v>55</v>
      </c>
      <c r="O53" s="55">
        <v>2</v>
      </c>
      <c r="P53" s="55">
        <v>6</v>
      </c>
    </row>
    <row r="54" spans="1:16" x14ac:dyDescent="0.25">
      <c r="A54" s="55" t="s">
        <v>224</v>
      </c>
      <c r="B54" s="55" t="s">
        <v>225</v>
      </c>
      <c r="C54" s="55" t="s">
        <v>114</v>
      </c>
      <c r="D54" s="73" t="s">
        <v>19</v>
      </c>
      <c r="F54" s="55" t="s">
        <v>226</v>
      </c>
      <c r="G54" s="55" t="s">
        <v>120</v>
      </c>
      <c r="H54" s="74">
        <v>3358.96</v>
      </c>
      <c r="I54" s="74">
        <v>1697.64</v>
      </c>
      <c r="J54" s="75">
        <v>42709</v>
      </c>
      <c r="K54" s="75">
        <v>43012</v>
      </c>
      <c r="M54" s="55" t="s">
        <v>105</v>
      </c>
      <c r="N54" s="76">
        <v>17</v>
      </c>
      <c r="O54" s="55">
        <v>2</v>
      </c>
      <c r="P54" s="55">
        <v>6</v>
      </c>
    </row>
    <row r="55" spans="1:16" x14ac:dyDescent="0.25">
      <c r="A55" s="55" t="s">
        <v>227</v>
      </c>
      <c r="B55" s="55" t="s">
        <v>228</v>
      </c>
      <c r="C55" s="55" t="s">
        <v>103</v>
      </c>
      <c r="D55" s="73" t="s">
        <v>19</v>
      </c>
      <c r="F55" s="55" t="s">
        <v>11</v>
      </c>
      <c r="G55" s="73" t="s">
        <v>104</v>
      </c>
      <c r="H55" s="74">
        <v>1445.72</v>
      </c>
      <c r="I55" s="74">
        <v>1431.55</v>
      </c>
      <c r="J55" s="75">
        <v>42783</v>
      </c>
      <c r="K55" s="75">
        <v>43048</v>
      </c>
      <c r="M55" s="55" t="s">
        <v>105</v>
      </c>
      <c r="N55" s="76">
        <v>40</v>
      </c>
      <c r="O55" s="55">
        <v>2</v>
      </c>
      <c r="P55" s="55">
        <v>8</v>
      </c>
    </row>
    <row r="56" spans="1:16" x14ac:dyDescent="0.25">
      <c r="A56" s="55" t="s">
        <v>229</v>
      </c>
      <c r="B56" s="55" t="s">
        <v>34</v>
      </c>
      <c r="C56" s="55" t="s">
        <v>103</v>
      </c>
      <c r="D56" s="73" t="s">
        <v>10</v>
      </c>
      <c r="E56" s="73" t="s">
        <v>18</v>
      </c>
      <c r="F56" s="55" t="s">
        <v>33</v>
      </c>
      <c r="G56" s="55" t="s">
        <v>120</v>
      </c>
      <c r="H56" s="74">
        <v>7860.27</v>
      </c>
      <c r="I56" s="74">
        <v>1430.19</v>
      </c>
      <c r="J56" s="75">
        <v>42633</v>
      </c>
      <c r="K56" s="75">
        <v>43048</v>
      </c>
      <c r="M56" s="55" t="s">
        <v>115</v>
      </c>
      <c r="N56" s="76">
        <v>122</v>
      </c>
      <c r="O56" s="55">
        <v>2</v>
      </c>
    </row>
    <row r="57" spans="1:16" x14ac:dyDescent="0.25">
      <c r="A57" s="55" t="s">
        <v>230</v>
      </c>
      <c r="B57" s="55" t="s">
        <v>231</v>
      </c>
      <c r="C57" s="55" t="s">
        <v>114</v>
      </c>
      <c r="D57" s="73" t="s">
        <v>13</v>
      </c>
      <c r="E57" s="73" t="s">
        <v>31</v>
      </c>
      <c r="F57" s="55" t="s">
        <v>11</v>
      </c>
      <c r="G57" s="73" t="s">
        <v>104</v>
      </c>
      <c r="H57" s="74">
        <v>1787</v>
      </c>
      <c r="I57" s="74">
        <v>1367.84</v>
      </c>
      <c r="J57" s="75">
        <v>42913</v>
      </c>
      <c r="K57" s="75">
        <v>43096</v>
      </c>
      <c r="M57" s="55" t="s">
        <v>105</v>
      </c>
      <c r="N57" s="76">
        <v>53</v>
      </c>
      <c r="O57" s="55">
        <v>2</v>
      </c>
      <c r="P57" s="55">
        <v>5</v>
      </c>
    </row>
    <row r="58" spans="1:16" x14ac:dyDescent="0.25">
      <c r="A58" s="55" t="s">
        <v>232</v>
      </c>
      <c r="B58" s="55" t="s">
        <v>233</v>
      </c>
      <c r="C58" s="55" t="s">
        <v>103</v>
      </c>
      <c r="D58" s="73" t="s">
        <v>19</v>
      </c>
      <c r="F58" s="55" t="s">
        <v>11</v>
      </c>
      <c r="G58" s="73" t="s">
        <v>104</v>
      </c>
      <c r="H58" s="74">
        <v>1438.79</v>
      </c>
      <c r="I58" s="74">
        <v>1364.64</v>
      </c>
      <c r="J58" s="75">
        <v>42887</v>
      </c>
      <c r="K58" s="75">
        <v>43066</v>
      </c>
      <c r="M58" s="55" t="s">
        <v>105</v>
      </c>
      <c r="N58" s="76">
        <v>36</v>
      </c>
      <c r="O58" s="55">
        <v>2</v>
      </c>
      <c r="P58" s="55">
        <v>12</v>
      </c>
    </row>
    <row r="59" spans="1:16" x14ac:dyDescent="0.25">
      <c r="A59" s="55" t="s">
        <v>234</v>
      </c>
      <c r="B59" s="55" t="s">
        <v>235</v>
      </c>
      <c r="C59" s="55" t="s">
        <v>114</v>
      </c>
      <c r="D59" s="73" t="s">
        <v>10</v>
      </c>
      <c r="E59" s="73" t="s">
        <v>18</v>
      </c>
      <c r="F59" s="55" t="s">
        <v>11</v>
      </c>
      <c r="G59" s="73" t="s">
        <v>104</v>
      </c>
      <c r="H59" s="74">
        <v>2000</v>
      </c>
      <c r="I59" s="74">
        <v>1185.71</v>
      </c>
      <c r="J59" s="75">
        <v>42773</v>
      </c>
      <c r="K59" s="75">
        <v>43046</v>
      </c>
      <c r="M59" s="55" t="s">
        <v>115</v>
      </c>
      <c r="N59" s="76">
        <v>43</v>
      </c>
      <c r="O59" s="55">
        <v>2</v>
      </c>
      <c r="P59" s="55">
        <v>3</v>
      </c>
    </row>
    <row r="60" spans="1:16" x14ac:dyDescent="0.25">
      <c r="A60" s="55" t="s">
        <v>236</v>
      </c>
      <c r="B60" s="55" t="s">
        <v>237</v>
      </c>
      <c r="C60" s="55" t="s">
        <v>103</v>
      </c>
      <c r="D60" s="73" t="s">
        <v>19</v>
      </c>
      <c r="F60" s="55" t="s">
        <v>11</v>
      </c>
      <c r="G60" s="73" t="s">
        <v>104</v>
      </c>
      <c r="H60" s="74">
        <v>1190.8399999999999</v>
      </c>
      <c r="I60" s="74">
        <v>1185.6300000000001</v>
      </c>
      <c r="J60" s="75">
        <v>42839</v>
      </c>
      <c r="K60" s="75">
        <v>43039</v>
      </c>
      <c r="M60" s="55" t="s">
        <v>105</v>
      </c>
      <c r="N60" s="76">
        <v>3</v>
      </c>
      <c r="O60" s="55">
        <v>2</v>
      </c>
      <c r="P60" s="55">
        <v>6</v>
      </c>
    </row>
    <row r="61" spans="1:16" x14ac:dyDescent="0.25">
      <c r="A61" s="55" t="s">
        <v>238</v>
      </c>
      <c r="B61" s="55" t="s">
        <v>239</v>
      </c>
      <c r="C61" s="55" t="s">
        <v>108</v>
      </c>
      <c r="D61" s="73" t="s">
        <v>117</v>
      </c>
      <c r="E61" s="73" t="s">
        <v>23</v>
      </c>
      <c r="F61" s="55" t="s">
        <v>11</v>
      </c>
      <c r="G61" s="73" t="s">
        <v>104</v>
      </c>
      <c r="H61" s="74">
        <v>1158.2</v>
      </c>
      <c r="I61" s="74">
        <v>1158.2</v>
      </c>
      <c r="J61" s="75">
        <v>42898</v>
      </c>
      <c r="K61" s="75">
        <v>43024</v>
      </c>
      <c r="M61" s="55" t="s">
        <v>105</v>
      </c>
      <c r="N61" s="76">
        <v>36</v>
      </c>
      <c r="O61" s="55">
        <v>2</v>
      </c>
      <c r="P61" s="55">
        <v>3</v>
      </c>
    </row>
    <row r="62" spans="1:16" x14ac:dyDescent="0.25">
      <c r="A62" s="55" t="s">
        <v>240</v>
      </c>
      <c r="B62" s="55" t="s">
        <v>241</v>
      </c>
      <c r="C62" s="55" t="s">
        <v>108</v>
      </c>
      <c r="D62" s="73" t="s">
        <v>13</v>
      </c>
      <c r="E62" s="73" t="s">
        <v>21</v>
      </c>
      <c r="F62" s="55" t="s">
        <v>22</v>
      </c>
      <c r="G62" s="55" t="s">
        <v>120</v>
      </c>
      <c r="H62" s="74">
        <v>1141.6600000000001</v>
      </c>
      <c r="I62" s="74">
        <v>1141.6600000000001</v>
      </c>
      <c r="J62" s="75">
        <v>42847</v>
      </c>
      <c r="K62" s="75">
        <v>43011</v>
      </c>
      <c r="M62" s="55" t="s">
        <v>105</v>
      </c>
      <c r="N62" s="76">
        <v>99</v>
      </c>
      <c r="O62" s="55">
        <v>2</v>
      </c>
      <c r="P62" s="55">
        <v>10</v>
      </c>
    </row>
    <row r="63" spans="1:16" x14ac:dyDescent="0.25">
      <c r="A63" s="55" t="s">
        <v>242</v>
      </c>
      <c r="B63" s="55" t="s">
        <v>243</v>
      </c>
      <c r="C63" s="55" t="s">
        <v>103</v>
      </c>
      <c r="D63" s="73" t="s">
        <v>19</v>
      </c>
      <c r="F63" s="55" t="s">
        <v>11</v>
      </c>
      <c r="G63" s="73" t="s">
        <v>111</v>
      </c>
      <c r="H63" s="74">
        <v>1608</v>
      </c>
      <c r="I63" s="74">
        <v>1120</v>
      </c>
      <c r="J63" s="75">
        <v>42607</v>
      </c>
      <c r="K63" s="75">
        <v>43012</v>
      </c>
      <c r="M63" s="55" t="s">
        <v>105</v>
      </c>
      <c r="N63" s="76">
        <v>57</v>
      </c>
      <c r="O63" s="55">
        <v>2</v>
      </c>
      <c r="P63" s="55">
        <v>12</v>
      </c>
    </row>
    <row r="64" spans="1:16" x14ac:dyDescent="0.25">
      <c r="A64" s="55" t="s">
        <v>244</v>
      </c>
      <c r="B64" s="55" t="s">
        <v>245</v>
      </c>
      <c r="C64" s="55" t="s">
        <v>108</v>
      </c>
      <c r="D64" s="73" t="s">
        <v>117</v>
      </c>
      <c r="E64" s="73" t="s">
        <v>23</v>
      </c>
      <c r="F64" s="55" t="s">
        <v>25</v>
      </c>
      <c r="G64" s="55" t="s">
        <v>120</v>
      </c>
      <c r="H64" s="74">
        <v>1035.6199999999999</v>
      </c>
      <c r="I64" s="74">
        <v>1035.6199999999999</v>
      </c>
      <c r="J64" s="75">
        <v>42582</v>
      </c>
      <c r="K64" s="75">
        <v>43012</v>
      </c>
      <c r="M64" s="55" t="s">
        <v>105</v>
      </c>
      <c r="N64" s="76">
        <v>138</v>
      </c>
      <c r="O64" s="55">
        <v>2</v>
      </c>
    </row>
    <row r="65" spans="1:16" x14ac:dyDescent="0.25">
      <c r="A65" s="55" t="s">
        <v>246</v>
      </c>
      <c r="B65" s="55" t="s">
        <v>247</v>
      </c>
      <c r="C65" s="55" t="s">
        <v>103</v>
      </c>
      <c r="D65" s="73" t="s">
        <v>13</v>
      </c>
      <c r="E65" s="73" t="s">
        <v>21</v>
      </c>
      <c r="F65" s="55" t="s">
        <v>11</v>
      </c>
      <c r="G65" s="73" t="s">
        <v>104</v>
      </c>
      <c r="H65" s="74">
        <v>1000</v>
      </c>
      <c r="I65" s="74">
        <v>1000</v>
      </c>
      <c r="J65" s="75">
        <v>42723</v>
      </c>
      <c r="K65" s="75">
        <v>43083</v>
      </c>
      <c r="M65" s="55" t="s">
        <v>105</v>
      </c>
      <c r="N65" s="76">
        <v>6</v>
      </c>
      <c r="O65" s="55">
        <v>2</v>
      </c>
      <c r="P65" s="55">
        <v>6</v>
      </c>
    </row>
    <row r="66" spans="1:16" x14ac:dyDescent="0.25">
      <c r="A66" s="55" t="s">
        <v>248</v>
      </c>
      <c r="B66" s="55" t="s">
        <v>249</v>
      </c>
      <c r="C66" s="55" t="s">
        <v>108</v>
      </c>
      <c r="D66" s="73" t="s">
        <v>10</v>
      </c>
      <c r="E66" s="73" t="s">
        <v>18</v>
      </c>
      <c r="F66" s="55" t="s">
        <v>28</v>
      </c>
      <c r="G66" s="55" t="s">
        <v>120</v>
      </c>
      <c r="H66" s="74">
        <v>2244.29</v>
      </c>
      <c r="I66" s="74">
        <v>1000</v>
      </c>
      <c r="J66" s="75">
        <v>42581</v>
      </c>
      <c r="K66" s="75">
        <v>43012</v>
      </c>
      <c r="M66" s="55" t="s">
        <v>115</v>
      </c>
      <c r="N66" s="76">
        <v>226</v>
      </c>
      <c r="O66" s="55">
        <v>2</v>
      </c>
      <c r="P66" s="55">
        <v>2</v>
      </c>
    </row>
    <row r="67" spans="1:16" x14ac:dyDescent="0.25">
      <c r="A67" s="55" t="s">
        <v>250</v>
      </c>
      <c r="B67" s="55" t="s">
        <v>251</v>
      </c>
      <c r="C67" s="55" t="s">
        <v>106</v>
      </c>
      <c r="D67" s="73" t="s">
        <v>10</v>
      </c>
      <c r="E67" s="73" t="s">
        <v>16</v>
      </c>
      <c r="F67" s="55" t="s">
        <v>26</v>
      </c>
      <c r="G67" s="55" t="s">
        <v>120</v>
      </c>
      <c r="H67" s="74">
        <v>2585.61</v>
      </c>
      <c r="I67" s="74">
        <v>1000</v>
      </c>
      <c r="J67" s="75">
        <v>42759</v>
      </c>
      <c r="K67" s="75">
        <v>43034</v>
      </c>
      <c r="M67" s="55" t="s">
        <v>115</v>
      </c>
      <c r="N67" s="76">
        <v>74</v>
      </c>
      <c r="O67" s="55">
        <v>2</v>
      </c>
      <c r="P67" s="55">
        <v>12</v>
      </c>
    </row>
    <row r="68" spans="1:16" x14ac:dyDescent="0.25">
      <c r="A68" s="55" t="s">
        <v>252</v>
      </c>
      <c r="B68" s="55" t="s">
        <v>253</v>
      </c>
      <c r="C68" s="55" t="s">
        <v>108</v>
      </c>
      <c r="D68" s="73" t="s">
        <v>86</v>
      </c>
      <c r="F68" s="55" t="s">
        <v>11</v>
      </c>
      <c r="G68" s="73" t="s">
        <v>104</v>
      </c>
      <c r="H68" s="74">
        <v>993.24</v>
      </c>
      <c r="I68" s="74">
        <v>993.24</v>
      </c>
      <c r="J68" s="75">
        <v>42809</v>
      </c>
      <c r="K68" s="75">
        <v>43048</v>
      </c>
      <c r="M68" s="55" t="s">
        <v>105</v>
      </c>
      <c r="N68" s="76">
        <v>112</v>
      </c>
      <c r="O68" s="55">
        <v>2</v>
      </c>
      <c r="P68" s="55">
        <v>11</v>
      </c>
    </row>
    <row r="69" spans="1:16" x14ac:dyDescent="0.25">
      <c r="A69" s="55" t="s">
        <v>254</v>
      </c>
      <c r="B69" s="55" t="s">
        <v>255</v>
      </c>
      <c r="C69" s="55" t="s">
        <v>108</v>
      </c>
      <c r="D69" s="73" t="s">
        <v>10</v>
      </c>
      <c r="E69" s="73" t="s">
        <v>18</v>
      </c>
      <c r="F69" s="55" t="s">
        <v>24</v>
      </c>
      <c r="G69" s="55" t="s">
        <v>120</v>
      </c>
      <c r="H69" s="74">
        <v>848</v>
      </c>
      <c r="I69" s="74">
        <v>848</v>
      </c>
      <c r="J69" s="75">
        <v>42807</v>
      </c>
      <c r="K69" s="75">
        <v>43096</v>
      </c>
      <c r="M69" s="55" t="s">
        <v>115</v>
      </c>
      <c r="N69" s="76">
        <v>98</v>
      </c>
      <c r="O69" s="55">
        <v>2</v>
      </c>
      <c r="P69" s="55">
        <v>7</v>
      </c>
    </row>
    <row r="70" spans="1:16" x14ac:dyDescent="0.25">
      <c r="A70" s="55" t="s">
        <v>256</v>
      </c>
      <c r="B70" s="55" t="s">
        <v>257</v>
      </c>
      <c r="C70" s="55" t="s">
        <v>113</v>
      </c>
      <c r="D70" s="73" t="s">
        <v>109</v>
      </c>
      <c r="E70" s="73"/>
      <c r="F70" s="55" t="s">
        <v>110</v>
      </c>
      <c r="G70" s="55" t="s">
        <v>120</v>
      </c>
      <c r="H70" s="74">
        <v>900</v>
      </c>
      <c r="I70" s="74">
        <v>826.72</v>
      </c>
      <c r="J70" s="75">
        <v>42768</v>
      </c>
      <c r="K70" s="75">
        <v>43026</v>
      </c>
      <c r="M70" s="55" t="s">
        <v>105</v>
      </c>
      <c r="O70" s="55">
        <v>2</v>
      </c>
      <c r="P70" s="55">
        <v>4</v>
      </c>
    </row>
    <row r="71" spans="1:16" x14ac:dyDescent="0.25">
      <c r="A71" s="55" t="s">
        <v>258</v>
      </c>
      <c r="B71" s="55" t="s">
        <v>259</v>
      </c>
      <c r="C71" s="55" t="s">
        <v>106</v>
      </c>
      <c r="D71" s="73" t="s">
        <v>10</v>
      </c>
      <c r="E71" s="73" t="s">
        <v>16</v>
      </c>
      <c r="F71" s="55" t="s">
        <v>11</v>
      </c>
      <c r="G71" s="73" t="s">
        <v>104</v>
      </c>
      <c r="H71" s="74">
        <v>862.8</v>
      </c>
      <c r="I71" s="74">
        <v>786.21</v>
      </c>
      <c r="J71" s="75">
        <v>42893</v>
      </c>
      <c r="K71" s="75">
        <v>43096</v>
      </c>
      <c r="N71" s="76">
        <v>22</v>
      </c>
      <c r="O71" s="55">
        <v>2</v>
      </c>
      <c r="P71" s="55">
        <v>12</v>
      </c>
    </row>
    <row r="72" spans="1:16" x14ac:dyDescent="0.25">
      <c r="A72" s="55" t="s">
        <v>260</v>
      </c>
      <c r="B72" s="55" t="s">
        <v>261</v>
      </c>
      <c r="C72" s="55" t="s">
        <v>103</v>
      </c>
      <c r="D72" s="73" t="s">
        <v>10</v>
      </c>
      <c r="E72" s="73" t="s">
        <v>18</v>
      </c>
      <c r="F72" s="55" t="s">
        <v>11</v>
      </c>
      <c r="G72" s="73" t="s">
        <v>104</v>
      </c>
      <c r="H72" s="74">
        <v>780.66</v>
      </c>
      <c r="I72" s="74">
        <v>780.66</v>
      </c>
      <c r="J72" s="75">
        <v>42598</v>
      </c>
      <c r="K72" s="75">
        <v>43024</v>
      </c>
      <c r="L72" s="75">
        <v>42891</v>
      </c>
      <c r="M72" s="55" t="s">
        <v>115</v>
      </c>
      <c r="N72" s="76">
        <v>1</v>
      </c>
      <c r="O72" s="55">
        <v>2</v>
      </c>
      <c r="P72" s="55">
        <v>1</v>
      </c>
    </row>
    <row r="73" spans="1:16" x14ac:dyDescent="0.25">
      <c r="A73" s="55" t="s">
        <v>262</v>
      </c>
      <c r="B73" s="55" t="s">
        <v>263</v>
      </c>
      <c r="C73" s="55" t="s">
        <v>114</v>
      </c>
      <c r="D73" s="73" t="s">
        <v>10</v>
      </c>
      <c r="E73" s="73" t="s">
        <v>18</v>
      </c>
      <c r="F73" s="55" t="s">
        <v>24</v>
      </c>
      <c r="G73" s="55" t="s">
        <v>120</v>
      </c>
      <c r="H73" s="74">
        <v>779.63</v>
      </c>
      <c r="I73" s="74">
        <v>779.63</v>
      </c>
      <c r="J73" s="75">
        <v>42571</v>
      </c>
      <c r="K73" s="75">
        <v>43048</v>
      </c>
      <c r="M73" s="55" t="s">
        <v>115</v>
      </c>
      <c r="N73" s="76">
        <v>206</v>
      </c>
      <c r="O73" s="55">
        <v>2</v>
      </c>
      <c r="P73" s="55">
        <v>8</v>
      </c>
    </row>
    <row r="74" spans="1:16" x14ac:dyDescent="0.25">
      <c r="A74" s="55" t="s">
        <v>264</v>
      </c>
      <c r="B74" s="55" t="s">
        <v>265</v>
      </c>
      <c r="C74" s="55" t="s">
        <v>114</v>
      </c>
      <c r="D74" s="73" t="s">
        <v>13</v>
      </c>
      <c r="E74" s="73" t="s">
        <v>21</v>
      </c>
      <c r="F74" s="55" t="s">
        <v>11</v>
      </c>
      <c r="G74" s="73" t="s">
        <v>104</v>
      </c>
      <c r="H74" s="74">
        <v>2306.25</v>
      </c>
      <c r="I74" s="74">
        <v>692</v>
      </c>
      <c r="J74" s="75">
        <v>42975</v>
      </c>
      <c r="K74" s="75">
        <v>43090</v>
      </c>
      <c r="M74" s="55" t="s">
        <v>105</v>
      </c>
      <c r="N74" s="76">
        <v>37</v>
      </c>
      <c r="O74" s="55">
        <v>2</v>
      </c>
      <c r="P74" s="55">
        <v>5</v>
      </c>
    </row>
    <row r="75" spans="1:16" x14ac:dyDescent="0.25">
      <c r="A75" s="55" t="s">
        <v>266</v>
      </c>
      <c r="B75" s="55" t="s">
        <v>267</v>
      </c>
      <c r="C75" s="55" t="s">
        <v>103</v>
      </c>
      <c r="D75" s="73" t="s">
        <v>19</v>
      </c>
      <c r="F75" s="55" t="s">
        <v>11</v>
      </c>
      <c r="G75" s="73" t="s">
        <v>104</v>
      </c>
      <c r="H75" s="74">
        <v>635.53</v>
      </c>
      <c r="I75" s="74">
        <v>635.53</v>
      </c>
      <c r="J75" s="75">
        <v>42954</v>
      </c>
      <c r="K75" s="75">
        <v>43090</v>
      </c>
      <c r="M75" s="55" t="s">
        <v>105</v>
      </c>
      <c r="N75" s="76">
        <v>23</v>
      </c>
      <c r="O75" s="55">
        <v>2</v>
      </c>
      <c r="P75" s="55">
        <v>9</v>
      </c>
    </row>
    <row r="76" spans="1:16" x14ac:dyDescent="0.25">
      <c r="A76" s="55" t="s">
        <v>268</v>
      </c>
      <c r="B76" s="55" t="s">
        <v>269</v>
      </c>
      <c r="C76" s="55" t="s">
        <v>103</v>
      </c>
      <c r="D76" s="73" t="s">
        <v>13</v>
      </c>
      <c r="E76" s="73" t="s">
        <v>31</v>
      </c>
      <c r="F76" s="55" t="s">
        <v>11</v>
      </c>
      <c r="G76" s="73" t="s">
        <v>104</v>
      </c>
      <c r="H76" s="74">
        <v>625</v>
      </c>
      <c r="I76" s="74">
        <v>625</v>
      </c>
      <c r="J76" s="75">
        <v>41654</v>
      </c>
      <c r="K76" s="75">
        <v>43012</v>
      </c>
      <c r="N76" s="76">
        <v>1</v>
      </c>
      <c r="O76" s="55">
        <v>2</v>
      </c>
    </row>
    <row r="77" spans="1:16" x14ac:dyDescent="0.25">
      <c r="A77" s="55" t="s">
        <v>270</v>
      </c>
      <c r="B77" s="55" t="s">
        <v>271</v>
      </c>
      <c r="C77" s="55" t="s">
        <v>114</v>
      </c>
      <c r="D77" s="73" t="s">
        <v>13</v>
      </c>
      <c r="E77" s="73" t="s">
        <v>21</v>
      </c>
      <c r="F77" s="55" t="s">
        <v>22</v>
      </c>
      <c r="G77" s="55" t="s">
        <v>120</v>
      </c>
      <c r="H77" s="74">
        <v>594</v>
      </c>
      <c r="I77" s="74">
        <v>594</v>
      </c>
      <c r="J77" s="75">
        <v>42902</v>
      </c>
      <c r="K77" s="75">
        <v>43096</v>
      </c>
      <c r="M77" s="55" t="s">
        <v>105</v>
      </c>
      <c r="N77" s="76">
        <v>92</v>
      </c>
      <c r="O77" s="55">
        <v>2</v>
      </c>
      <c r="P77" s="55">
        <v>7</v>
      </c>
    </row>
    <row r="78" spans="1:16" x14ac:dyDescent="0.25">
      <c r="A78" s="55" t="s">
        <v>272</v>
      </c>
      <c r="B78" s="55" t="s">
        <v>273</v>
      </c>
      <c r="C78" s="55" t="s">
        <v>112</v>
      </c>
      <c r="D78" s="73" t="s">
        <v>10</v>
      </c>
      <c r="E78" s="73" t="s">
        <v>16</v>
      </c>
      <c r="F78" s="55" t="s">
        <v>17</v>
      </c>
      <c r="G78" s="55" t="s">
        <v>120</v>
      </c>
      <c r="H78" s="74">
        <v>2667.36</v>
      </c>
      <c r="I78" s="74">
        <v>526.85</v>
      </c>
      <c r="J78" s="75">
        <v>42714</v>
      </c>
      <c r="K78" s="75">
        <v>43011</v>
      </c>
      <c r="M78" s="55" t="s">
        <v>115</v>
      </c>
      <c r="N78" s="76">
        <v>8</v>
      </c>
      <c r="O78" s="55">
        <v>2</v>
      </c>
      <c r="P78" s="55">
        <v>10</v>
      </c>
    </row>
    <row r="79" spans="1:16" x14ac:dyDescent="0.25">
      <c r="A79" s="55" t="s">
        <v>274</v>
      </c>
      <c r="B79" s="55" t="s">
        <v>275</v>
      </c>
      <c r="C79" s="55" t="s">
        <v>114</v>
      </c>
      <c r="D79" s="73" t="s">
        <v>10</v>
      </c>
      <c r="E79" s="73" t="s">
        <v>18</v>
      </c>
      <c r="F79" s="55" t="s">
        <v>28</v>
      </c>
      <c r="G79" s="55" t="s">
        <v>120</v>
      </c>
      <c r="H79" s="74">
        <v>1095.57</v>
      </c>
      <c r="I79" s="74">
        <v>520.78</v>
      </c>
      <c r="J79" s="75">
        <v>42313</v>
      </c>
      <c r="K79" s="75">
        <v>43034</v>
      </c>
      <c r="M79" s="55" t="s">
        <v>115</v>
      </c>
      <c r="N79" s="76">
        <v>136</v>
      </c>
      <c r="O79" s="55">
        <v>2</v>
      </c>
      <c r="P79" s="55">
        <v>8</v>
      </c>
    </row>
    <row r="80" spans="1:16" x14ac:dyDescent="0.25">
      <c r="A80" s="55" t="s">
        <v>276</v>
      </c>
      <c r="B80" s="55" t="s">
        <v>277</v>
      </c>
      <c r="C80" s="55" t="s">
        <v>114</v>
      </c>
      <c r="D80" s="73" t="s">
        <v>10</v>
      </c>
      <c r="E80" s="73" t="s">
        <v>18</v>
      </c>
      <c r="F80" s="55" t="s">
        <v>17</v>
      </c>
      <c r="G80" s="55" t="s">
        <v>120</v>
      </c>
      <c r="H80" s="74">
        <v>560.6</v>
      </c>
      <c r="I80" s="74">
        <v>517.51</v>
      </c>
      <c r="J80" s="75">
        <v>42843</v>
      </c>
      <c r="K80" s="75">
        <v>43024</v>
      </c>
      <c r="M80" s="55" t="s">
        <v>115</v>
      </c>
      <c r="N80" s="76">
        <v>46</v>
      </c>
      <c r="O80" s="55">
        <v>2</v>
      </c>
      <c r="P80" s="55">
        <v>9</v>
      </c>
    </row>
    <row r="81" spans="1:16" x14ac:dyDescent="0.25">
      <c r="A81" s="55" t="s">
        <v>278</v>
      </c>
      <c r="B81" s="55" t="s">
        <v>279</v>
      </c>
      <c r="C81" s="55" t="s">
        <v>106</v>
      </c>
      <c r="D81" s="73" t="s">
        <v>10</v>
      </c>
      <c r="E81" s="73" t="s">
        <v>16</v>
      </c>
      <c r="F81" s="55" t="s">
        <v>11</v>
      </c>
      <c r="G81" s="73" t="s">
        <v>111</v>
      </c>
      <c r="H81" s="74">
        <v>105520</v>
      </c>
      <c r="I81" s="74">
        <v>500</v>
      </c>
      <c r="J81" s="75">
        <v>42822</v>
      </c>
      <c r="K81" s="75">
        <v>43041</v>
      </c>
      <c r="M81" s="55" t="s">
        <v>115</v>
      </c>
      <c r="N81" s="76">
        <v>20</v>
      </c>
      <c r="O81" s="55">
        <v>2</v>
      </c>
      <c r="P81" s="55">
        <v>8</v>
      </c>
    </row>
    <row r="82" spans="1:16" x14ac:dyDescent="0.25">
      <c r="A82" s="55" t="s">
        <v>280</v>
      </c>
      <c r="B82" s="55" t="s">
        <v>281</v>
      </c>
      <c r="C82" s="55" t="s">
        <v>114</v>
      </c>
      <c r="D82" s="73" t="s">
        <v>10</v>
      </c>
      <c r="E82" s="73" t="s">
        <v>16</v>
      </c>
      <c r="F82" s="55" t="s">
        <v>17</v>
      </c>
      <c r="G82" s="55" t="s">
        <v>120</v>
      </c>
      <c r="H82" s="74">
        <v>2500</v>
      </c>
      <c r="I82" s="74">
        <v>500</v>
      </c>
      <c r="J82" s="75">
        <v>42751</v>
      </c>
      <c r="K82" s="75">
        <v>43087</v>
      </c>
      <c r="M82" s="55" t="s">
        <v>115</v>
      </c>
      <c r="N82" s="76">
        <v>72</v>
      </c>
      <c r="O82" s="55">
        <v>2</v>
      </c>
      <c r="P82" s="55">
        <v>10</v>
      </c>
    </row>
    <row r="83" spans="1:16" x14ac:dyDescent="0.25">
      <c r="A83" s="55" t="s">
        <v>282</v>
      </c>
      <c r="B83" s="55" t="s">
        <v>283</v>
      </c>
      <c r="C83" s="55" t="s">
        <v>108</v>
      </c>
      <c r="D83" s="73" t="s">
        <v>10</v>
      </c>
      <c r="E83" s="73" t="s">
        <v>16</v>
      </c>
      <c r="F83" s="55" t="s">
        <v>284</v>
      </c>
      <c r="G83" s="55" t="s">
        <v>120</v>
      </c>
      <c r="H83" s="74">
        <v>664.38</v>
      </c>
      <c r="I83" s="74">
        <v>500</v>
      </c>
      <c r="J83" s="75">
        <v>42695</v>
      </c>
      <c r="K83" s="75">
        <v>43048</v>
      </c>
      <c r="M83" s="55" t="s">
        <v>115</v>
      </c>
      <c r="N83" s="76">
        <v>66</v>
      </c>
      <c r="O83" s="55">
        <v>2</v>
      </c>
      <c r="P83" s="55">
        <v>5</v>
      </c>
    </row>
    <row r="84" spans="1:16" x14ac:dyDescent="0.25">
      <c r="A84" s="55" t="s">
        <v>285</v>
      </c>
      <c r="B84" s="55" t="s">
        <v>286</v>
      </c>
      <c r="C84" s="55" t="s">
        <v>114</v>
      </c>
      <c r="D84" s="73" t="s">
        <v>10</v>
      </c>
      <c r="E84" s="73" t="s">
        <v>18</v>
      </c>
      <c r="F84" s="55" t="s">
        <v>28</v>
      </c>
      <c r="G84" s="55" t="s">
        <v>120</v>
      </c>
      <c r="H84" s="74">
        <v>602.77</v>
      </c>
      <c r="I84" s="74">
        <v>437.11</v>
      </c>
      <c r="J84" s="75">
        <v>42603</v>
      </c>
      <c r="K84" s="75">
        <v>43018</v>
      </c>
      <c r="M84" s="55" t="s">
        <v>115</v>
      </c>
      <c r="N84" s="76">
        <v>79</v>
      </c>
      <c r="O84" s="55">
        <v>2</v>
      </c>
      <c r="P84" s="55">
        <v>6</v>
      </c>
    </row>
    <row r="85" spans="1:16" x14ac:dyDescent="0.25">
      <c r="A85" s="55" t="s">
        <v>287</v>
      </c>
      <c r="B85" s="55" t="s">
        <v>288</v>
      </c>
      <c r="C85" s="55" t="s">
        <v>108</v>
      </c>
      <c r="D85" s="73" t="s">
        <v>10</v>
      </c>
      <c r="E85" s="73" t="s">
        <v>18</v>
      </c>
      <c r="F85" s="55" t="s">
        <v>17</v>
      </c>
      <c r="G85" s="55" t="s">
        <v>120</v>
      </c>
      <c r="H85" s="74">
        <v>1090</v>
      </c>
      <c r="I85" s="74">
        <v>295</v>
      </c>
      <c r="J85" s="75">
        <v>42711</v>
      </c>
      <c r="K85" s="75">
        <v>43012</v>
      </c>
      <c r="M85" s="55" t="s">
        <v>115</v>
      </c>
      <c r="N85" s="76">
        <v>174</v>
      </c>
      <c r="O85" s="55">
        <v>2</v>
      </c>
      <c r="P85" s="55">
        <v>10</v>
      </c>
    </row>
    <row r="86" spans="1:16" x14ac:dyDescent="0.25">
      <c r="A86" s="55" t="s">
        <v>289</v>
      </c>
      <c r="B86" s="55" t="s">
        <v>290</v>
      </c>
      <c r="C86" s="55" t="s">
        <v>114</v>
      </c>
      <c r="D86" s="73" t="s">
        <v>10</v>
      </c>
      <c r="E86" s="73" t="s">
        <v>18</v>
      </c>
      <c r="F86" s="55" t="s">
        <v>28</v>
      </c>
      <c r="G86" s="55" t="s">
        <v>120</v>
      </c>
      <c r="H86" s="74">
        <v>371.96</v>
      </c>
      <c r="I86" s="74">
        <v>254.66</v>
      </c>
      <c r="J86" s="75">
        <v>42973</v>
      </c>
      <c r="K86" s="75">
        <v>43096</v>
      </c>
      <c r="M86" s="55" t="s">
        <v>115</v>
      </c>
      <c r="N86" s="76">
        <v>31</v>
      </c>
      <c r="O86" s="55">
        <v>2</v>
      </c>
      <c r="P86" s="55">
        <v>6</v>
      </c>
    </row>
    <row r="87" spans="1:16" x14ac:dyDescent="0.25">
      <c r="A87" s="55" t="s">
        <v>291</v>
      </c>
      <c r="B87" s="55" t="s">
        <v>292</v>
      </c>
      <c r="C87" s="55" t="s">
        <v>114</v>
      </c>
      <c r="D87" s="73" t="s">
        <v>10</v>
      </c>
      <c r="E87" s="73" t="s">
        <v>18</v>
      </c>
      <c r="F87" s="55" t="s">
        <v>84</v>
      </c>
      <c r="G87" s="55" t="s">
        <v>120</v>
      </c>
      <c r="H87" s="74">
        <v>255.4</v>
      </c>
      <c r="I87" s="74">
        <v>250</v>
      </c>
      <c r="J87" s="75">
        <v>42673</v>
      </c>
      <c r="K87" s="75">
        <v>43034</v>
      </c>
      <c r="M87" s="55" t="s">
        <v>115</v>
      </c>
      <c r="N87" s="76">
        <v>163</v>
      </c>
      <c r="O87" s="55">
        <v>2</v>
      </c>
      <c r="P87" s="55">
        <v>4</v>
      </c>
    </row>
    <row r="88" spans="1:16" x14ac:dyDescent="0.25">
      <c r="A88" s="55" t="s">
        <v>293</v>
      </c>
      <c r="B88" s="55" t="s">
        <v>294</v>
      </c>
      <c r="C88" s="55" t="s">
        <v>108</v>
      </c>
      <c r="D88" s="73" t="s">
        <v>10</v>
      </c>
      <c r="E88" s="73" t="s">
        <v>18</v>
      </c>
      <c r="F88" s="55" t="s">
        <v>28</v>
      </c>
      <c r="G88" s="55" t="s">
        <v>120</v>
      </c>
      <c r="H88" s="74">
        <v>901.8</v>
      </c>
      <c r="I88" s="74">
        <v>250</v>
      </c>
      <c r="J88" s="75">
        <v>42690</v>
      </c>
      <c r="K88" s="75">
        <v>43090</v>
      </c>
      <c r="M88" s="55" t="s">
        <v>115</v>
      </c>
      <c r="N88" s="76">
        <v>240</v>
      </c>
      <c r="O88" s="55">
        <v>2</v>
      </c>
      <c r="P88" s="55">
        <v>5</v>
      </c>
    </row>
    <row r="89" spans="1:16" x14ac:dyDescent="0.25">
      <c r="A89" s="55" t="s">
        <v>295</v>
      </c>
      <c r="B89" s="55" t="s">
        <v>296</v>
      </c>
      <c r="C89" s="55" t="s">
        <v>114</v>
      </c>
      <c r="D89" s="73" t="s">
        <v>10</v>
      </c>
      <c r="E89" s="73" t="s">
        <v>16</v>
      </c>
      <c r="F89" s="55" t="s">
        <v>17</v>
      </c>
      <c r="G89" s="55" t="s">
        <v>120</v>
      </c>
      <c r="H89" s="74">
        <v>762.51</v>
      </c>
      <c r="I89" s="74">
        <v>250</v>
      </c>
      <c r="J89" s="75">
        <v>42752</v>
      </c>
      <c r="K89" s="75">
        <v>43039</v>
      </c>
      <c r="M89" s="55" t="s">
        <v>115</v>
      </c>
      <c r="N89" s="76">
        <v>67</v>
      </c>
      <c r="O89" s="55">
        <v>2</v>
      </c>
      <c r="P89" s="55">
        <v>10</v>
      </c>
    </row>
    <row r="90" spans="1:16" x14ac:dyDescent="0.25">
      <c r="A90" s="55" t="s">
        <v>297</v>
      </c>
      <c r="B90" s="55" t="s">
        <v>298</v>
      </c>
      <c r="C90" s="55" t="s">
        <v>108</v>
      </c>
      <c r="D90" s="73" t="s">
        <v>10</v>
      </c>
      <c r="E90" s="73" t="s">
        <v>18</v>
      </c>
      <c r="F90" s="55" t="s">
        <v>28</v>
      </c>
      <c r="G90" s="55" t="s">
        <v>120</v>
      </c>
      <c r="H90" s="74">
        <v>226.52</v>
      </c>
      <c r="I90" s="74">
        <v>226.52</v>
      </c>
      <c r="J90" s="75">
        <v>42376</v>
      </c>
      <c r="K90" s="75">
        <v>43046</v>
      </c>
      <c r="M90" s="55" t="s">
        <v>115</v>
      </c>
      <c r="N90" s="76">
        <v>422</v>
      </c>
      <c r="O90" s="55">
        <v>2</v>
      </c>
      <c r="P90" s="55">
        <v>6</v>
      </c>
    </row>
    <row r="91" spans="1:16" x14ac:dyDescent="0.25">
      <c r="A91" s="55" t="s">
        <v>299</v>
      </c>
      <c r="B91" s="55" t="s">
        <v>300</v>
      </c>
      <c r="C91" s="55" t="s">
        <v>103</v>
      </c>
      <c r="D91" s="73" t="s">
        <v>13</v>
      </c>
      <c r="E91" s="73" t="s">
        <v>21</v>
      </c>
      <c r="F91" s="55" t="s">
        <v>22</v>
      </c>
      <c r="G91" s="55" t="s">
        <v>120</v>
      </c>
      <c r="H91" s="74">
        <v>395</v>
      </c>
      <c r="I91" s="74">
        <v>210</v>
      </c>
      <c r="J91" s="75">
        <v>43003</v>
      </c>
      <c r="K91" s="75">
        <v>43090</v>
      </c>
      <c r="M91" s="55" t="s">
        <v>105</v>
      </c>
      <c r="N91" s="76">
        <v>14</v>
      </c>
      <c r="O91" s="55">
        <v>2</v>
      </c>
      <c r="P91" s="55">
        <v>9</v>
      </c>
    </row>
    <row r="92" spans="1:16" x14ac:dyDescent="0.25">
      <c r="A92" s="55" t="s">
        <v>301</v>
      </c>
      <c r="B92" s="55" t="s">
        <v>302</v>
      </c>
      <c r="C92" s="55" t="s">
        <v>114</v>
      </c>
      <c r="D92" s="73" t="s">
        <v>10</v>
      </c>
      <c r="E92" s="73" t="s">
        <v>18</v>
      </c>
      <c r="F92" s="55" t="s">
        <v>17</v>
      </c>
      <c r="G92" s="55" t="s">
        <v>120</v>
      </c>
      <c r="H92" s="74">
        <v>227</v>
      </c>
      <c r="I92" s="74">
        <v>189.08</v>
      </c>
      <c r="J92" s="75">
        <v>41813</v>
      </c>
      <c r="K92" s="75">
        <v>43018</v>
      </c>
      <c r="M92" s="55" t="s">
        <v>115</v>
      </c>
      <c r="N92" s="76">
        <v>781</v>
      </c>
      <c r="O92" s="55">
        <v>2</v>
      </c>
      <c r="P92" s="55">
        <v>5</v>
      </c>
    </row>
    <row r="93" spans="1:16" x14ac:dyDescent="0.25">
      <c r="A93" s="55" t="s">
        <v>303</v>
      </c>
      <c r="B93" s="55" t="s">
        <v>304</v>
      </c>
      <c r="C93" s="55" t="s">
        <v>108</v>
      </c>
      <c r="D93" s="73" t="s">
        <v>10</v>
      </c>
      <c r="E93" s="73" t="s">
        <v>18</v>
      </c>
      <c r="F93" s="55" t="s">
        <v>17</v>
      </c>
      <c r="G93" s="55" t="s">
        <v>120</v>
      </c>
      <c r="H93" s="74">
        <v>3212.77</v>
      </c>
      <c r="I93" s="74">
        <v>170.3</v>
      </c>
      <c r="J93" s="75">
        <v>42746</v>
      </c>
      <c r="K93" s="75">
        <v>43024</v>
      </c>
      <c r="M93" s="55" t="s">
        <v>115</v>
      </c>
      <c r="N93" s="76">
        <v>138</v>
      </c>
      <c r="O93" s="55">
        <v>2</v>
      </c>
      <c r="P93" s="55">
        <v>10</v>
      </c>
    </row>
    <row r="94" spans="1:16" x14ac:dyDescent="0.25">
      <c r="A94" s="55" t="s">
        <v>305</v>
      </c>
      <c r="B94" s="55" t="s">
        <v>306</v>
      </c>
      <c r="C94" s="55" t="s">
        <v>114</v>
      </c>
      <c r="D94" s="73" t="s">
        <v>19</v>
      </c>
      <c r="F94" s="55" t="s">
        <v>307</v>
      </c>
      <c r="G94" s="55" t="s">
        <v>120</v>
      </c>
      <c r="H94" s="74">
        <v>280</v>
      </c>
      <c r="I94" s="74">
        <v>165</v>
      </c>
      <c r="J94" s="75">
        <v>42973</v>
      </c>
      <c r="K94" s="75">
        <v>43082</v>
      </c>
      <c r="M94" s="55" t="s">
        <v>105</v>
      </c>
      <c r="N94" s="76">
        <v>14</v>
      </c>
      <c r="O94" s="55">
        <v>2</v>
      </c>
      <c r="P94" s="55">
        <v>3</v>
      </c>
    </row>
    <row r="95" spans="1:16" x14ac:dyDescent="0.25">
      <c r="A95" s="55" t="s">
        <v>308</v>
      </c>
      <c r="B95" s="55" t="s">
        <v>309</v>
      </c>
      <c r="C95" s="55" t="s">
        <v>108</v>
      </c>
      <c r="D95" s="73" t="s">
        <v>10</v>
      </c>
      <c r="E95" s="73" t="s">
        <v>18</v>
      </c>
      <c r="F95" s="55" t="s">
        <v>28</v>
      </c>
      <c r="G95" s="55" t="s">
        <v>120</v>
      </c>
      <c r="H95" s="74">
        <v>149.97</v>
      </c>
      <c r="I95" s="74">
        <v>149.97</v>
      </c>
      <c r="J95" s="75">
        <v>42691</v>
      </c>
      <c r="K95" s="75">
        <v>43041</v>
      </c>
      <c r="M95" s="55" t="s">
        <v>115</v>
      </c>
      <c r="N95" s="76">
        <v>217</v>
      </c>
      <c r="O95" s="55">
        <v>2</v>
      </c>
      <c r="P95" s="55">
        <v>7</v>
      </c>
    </row>
    <row r="96" spans="1:16" x14ac:dyDescent="0.25">
      <c r="A96" s="55" t="s">
        <v>310</v>
      </c>
      <c r="B96" s="55" t="s">
        <v>311</v>
      </c>
      <c r="C96" s="55" t="s">
        <v>114</v>
      </c>
      <c r="D96" s="73" t="s">
        <v>10</v>
      </c>
      <c r="E96" s="73" t="s">
        <v>16</v>
      </c>
      <c r="F96" s="55" t="s">
        <v>312</v>
      </c>
      <c r="G96" s="73" t="s">
        <v>104</v>
      </c>
      <c r="H96" s="74">
        <v>220.47</v>
      </c>
      <c r="I96" s="74">
        <v>136.5</v>
      </c>
      <c r="J96" s="75">
        <v>42858</v>
      </c>
      <c r="K96" s="75">
        <v>43039</v>
      </c>
      <c r="M96" s="55" t="s">
        <v>115</v>
      </c>
      <c r="N96" s="76">
        <v>28</v>
      </c>
      <c r="O96" s="55">
        <v>2</v>
      </c>
      <c r="P96" s="55">
        <v>6</v>
      </c>
    </row>
    <row r="97" spans="1:16" x14ac:dyDescent="0.25">
      <c r="A97" s="55" t="s">
        <v>313</v>
      </c>
      <c r="B97" s="55" t="s">
        <v>314</v>
      </c>
      <c r="C97" s="55" t="s">
        <v>114</v>
      </c>
      <c r="D97" s="73" t="s">
        <v>10</v>
      </c>
      <c r="E97" s="73" t="s">
        <v>18</v>
      </c>
      <c r="F97" s="55" t="s">
        <v>17</v>
      </c>
      <c r="G97" s="55" t="s">
        <v>120</v>
      </c>
      <c r="H97" s="74">
        <v>184.99</v>
      </c>
      <c r="I97" s="74">
        <v>135.04</v>
      </c>
      <c r="J97" s="75">
        <v>42909</v>
      </c>
      <c r="K97" s="75">
        <v>43046</v>
      </c>
      <c r="M97" s="55" t="s">
        <v>115</v>
      </c>
      <c r="N97" s="76">
        <v>65</v>
      </c>
      <c r="O97" s="55">
        <v>2</v>
      </c>
      <c r="P97" s="55">
        <v>7</v>
      </c>
    </row>
    <row r="98" spans="1:16" x14ac:dyDescent="0.25">
      <c r="A98" s="55" t="s">
        <v>315</v>
      </c>
      <c r="B98" s="55" t="s">
        <v>316</v>
      </c>
      <c r="C98" s="55" t="s">
        <v>103</v>
      </c>
      <c r="D98" s="73" t="s">
        <v>13</v>
      </c>
      <c r="E98" s="73" t="s">
        <v>21</v>
      </c>
      <c r="F98" s="55" t="s">
        <v>134</v>
      </c>
      <c r="G98" s="55" t="s">
        <v>120</v>
      </c>
      <c r="H98" s="74">
        <v>65</v>
      </c>
      <c r="I98" s="74">
        <v>109</v>
      </c>
      <c r="J98" s="75">
        <v>42761</v>
      </c>
      <c r="K98" s="75">
        <v>43068</v>
      </c>
      <c r="M98" s="55" t="s">
        <v>105</v>
      </c>
      <c r="N98" s="76">
        <v>73</v>
      </c>
      <c r="O98" s="55">
        <v>2</v>
      </c>
      <c r="P98" s="55">
        <v>2</v>
      </c>
    </row>
    <row r="99" spans="1:16" x14ac:dyDescent="0.25">
      <c r="A99" s="55" t="s">
        <v>317</v>
      </c>
      <c r="B99" s="55" t="s">
        <v>318</v>
      </c>
      <c r="C99" s="55" t="s">
        <v>108</v>
      </c>
      <c r="D99" s="73" t="s">
        <v>13</v>
      </c>
      <c r="E99" s="73" t="s">
        <v>21</v>
      </c>
      <c r="F99" s="55" t="s">
        <v>11</v>
      </c>
      <c r="G99" s="73" t="s">
        <v>104</v>
      </c>
      <c r="H99" s="74">
        <v>180</v>
      </c>
      <c r="I99" s="74">
        <v>100</v>
      </c>
      <c r="J99" s="75">
        <v>42394</v>
      </c>
      <c r="K99" s="75">
        <v>43028</v>
      </c>
      <c r="M99" s="55" t="s">
        <v>115</v>
      </c>
      <c r="N99" s="76">
        <v>540</v>
      </c>
      <c r="O99" s="55">
        <v>2</v>
      </c>
      <c r="P99" s="55">
        <v>4</v>
      </c>
    </row>
    <row r="100" spans="1:16" x14ac:dyDescent="0.25">
      <c r="A100" s="55" t="s">
        <v>319</v>
      </c>
      <c r="B100" s="55" t="s">
        <v>320</v>
      </c>
      <c r="C100" s="55" t="s">
        <v>112</v>
      </c>
      <c r="D100" s="73" t="s">
        <v>10</v>
      </c>
      <c r="E100" s="73" t="s">
        <v>18</v>
      </c>
      <c r="F100" s="55" t="s">
        <v>28</v>
      </c>
      <c r="G100" s="55" t="s">
        <v>120</v>
      </c>
      <c r="H100" s="74">
        <v>570.26</v>
      </c>
      <c r="I100" s="74">
        <v>79.709999999999994</v>
      </c>
      <c r="J100" s="75">
        <v>42819</v>
      </c>
      <c r="K100" s="75">
        <v>43011</v>
      </c>
      <c r="M100" s="55" t="s">
        <v>115</v>
      </c>
      <c r="N100" s="76">
        <v>77</v>
      </c>
      <c r="O100" s="55">
        <v>2</v>
      </c>
      <c r="P100" s="55">
        <v>9</v>
      </c>
    </row>
    <row r="101" spans="1:16" ht="21" x14ac:dyDescent="0.35">
      <c r="G101" s="78" t="s">
        <v>321</v>
      </c>
      <c r="H101" s="79">
        <f>SUM(H2:H100)</f>
        <v>2488978.33</v>
      </c>
      <c r="I101" s="80">
        <f>SUM(I2:I100)</f>
        <v>835745.11</v>
      </c>
    </row>
  </sheetData>
  <sortState ref="A2:P224">
    <sortCondition descending="1"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5"/>
  <sheetViews>
    <sheetView tabSelected="1" view="pageLayout" zoomScale="90" zoomScaleNormal="100" zoomScalePageLayoutView="90" workbookViewId="0">
      <selection activeCell="M16" sqref="M16"/>
    </sheetView>
  </sheetViews>
  <sheetFormatPr defaultRowHeight="15" x14ac:dyDescent="0.25"/>
  <cols>
    <col min="1" max="1" width="16" customWidth="1"/>
    <col min="2" max="2" width="24" customWidth="1"/>
    <col min="3" max="3" width="13.28515625" style="43" customWidth="1"/>
    <col min="4" max="4" width="14.5703125" customWidth="1"/>
    <col min="5" max="5" width="27" style="43" customWidth="1"/>
    <col min="6" max="6" width="5" style="55" customWidth="1"/>
    <col min="7" max="8" width="17" customWidth="1"/>
    <col min="9" max="9" width="14" customWidth="1"/>
    <col min="10" max="10" width="16.140625" customWidth="1"/>
    <col min="11" max="11" width="6.5703125" customWidth="1"/>
  </cols>
  <sheetData>
    <row r="1" spans="1:11" ht="79.5" customHeight="1" x14ac:dyDescent="0.25">
      <c r="A1" s="68" t="s">
        <v>0</v>
      </c>
      <c r="B1" s="68" t="s">
        <v>1</v>
      </c>
      <c r="C1" s="68" t="s">
        <v>2</v>
      </c>
      <c r="D1" s="68" t="s">
        <v>3</v>
      </c>
      <c r="E1" s="69" t="s">
        <v>4</v>
      </c>
      <c r="F1" s="136"/>
      <c r="G1" s="70" t="s">
        <v>5</v>
      </c>
      <c r="H1" s="70" t="s">
        <v>6</v>
      </c>
      <c r="I1" s="71" t="s">
        <v>7</v>
      </c>
      <c r="J1" s="72" t="s">
        <v>8</v>
      </c>
      <c r="K1" s="71" t="s">
        <v>9</v>
      </c>
    </row>
    <row r="2" spans="1:11" x14ac:dyDescent="0.25">
      <c r="A2" s="55"/>
      <c r="B2" s="55"/>
      <c r="C2" s="73"/>
      <c r="D2" s="73"/>
      <c r="E2" s="55"/>
      <c r="F2" s="73"/>
      <c r="G2" s="74"/>
      <c r="H2" s="74"/>
      <c r="I2" s="75"/>
      <c r="J2" s="75"/>
      <c r="K2" s="81"/>
    </row>
    <row r="3" spans="1:11" x14ac:dyDescent="0.25">
      <c r="A3" s="55" t="s">
        <v>169</v>
      </c>
      <c r="B3" s="55" t="s">
        <v>170</v>
      </c>
      <c r="C3" s="73" t="s">
        <v>86</v>
      </c>
      <c r="D3" s="55"/>
      <c r="E3" s="55" t="s">
        <v>11</v>
      </c>
      <c r="F3" s="73">
        <v>1</v>
      </c>
      <c r="G3" s="74">
        <v>100000</v>
      </c>
      <c r="H3" s="74">
        <v>6000</v>
      </c>
      <c r="I3" s="75">
        <v>42592</v>
      </c>
      <c r="J3" s="75">
        <v>43046</v>
      </c>
      <c r="K3" s="55" t="s">
        <v>15</v>
      </c>
    </row>
    <row r="4" spans="1:11" x14ac:dyDescent="0.25">
      <c r="A4" s="55" t="s">
        <v>216</v>
      </c>
      <c r="B4" s="55" t="s">
        <v>107</v>
      </c>
      <c r="C4" s="73" t="s">
        <v>86</v>
      </c>
      <c r="D4" s="55"/>
      <c r="E4" s="55" t="s">
        <v>11</v>
      </c>
      <c r="F4" s="73">
        <v>1</v>
      </c>
      <c r="G4" s="74">
        <v>2712.97</v>
      </c>
      <c r="H4" s="74">
        <v>2095.46</v>
      </c>
      <c r="I4" s="75">
        <v>42693</v>
      </c>
      <c r="J4" s="75">
        <v>43070</v>
      </c>
      <c r="K4" s="55" t="s">
        <v>15</v>
      </c>
    </row>
    <row r="5" spans="1:11" x14ac:dyDescent="0.25">
      <c r="A5" s="55" t="s">
        <v>252</v>
      </c>
      <c r="B5" s="55" t="s">
        <v>253</v>
      </c>
      <c r="C5" s="73" t="s">
        <v>86</v>
      </c>
      <c r="D5" s="55"/>
      <c r="E5" s="55" t="s">
        <v>11</v>
      </c>
      <c r="F5" s="73">
        <v>1</v>
      </c>
      <c r="G5" s="74">
        <v>993.24</v>
      </c>
      <c r="H5" s="74">
        <v>993.24</v>
      </c>
      <c r="I5" s="75">
        <v>42809</v>
      </c>
      <c r="J5" s="75">
        <v>43048</v>
      </c>
      <c r="K5" s="55" t="s">
        <v>15</v>
      </c>
    </row>
    <row r="6" spans="1:11" x14ac:dyDescent="0.25">
      <c r="A6" s="50"/>
      <c r="B6" s="51"/>
      <c r="C6" s="52"/>
      <c r="D6" s="142" t="s">
        <v>88</v>
      </c>
      <c r="E6" s="143"/>
      <c r="F6" s="108">
        <f>SUM(F3:F5)</f>
        <v>3</v>
      </c>
      <c r="G6" s="109">
        <f>SUM(G3:G5)</f>
        <v>103706.21</v>
      </c>
      <c r="H6" s="110">
        <f>SUM(H3:H5)</f>
        <v>9088.7000000000007</v>
      </c>
      <c r="I6" s="110"/>
      <c r="J6" s="53"/>
      <c r="K6" s="54"/>
    </row>
    <row r="7" spans="1:11" x14ac:dyDescent="0.25">
      <c r="A7" s="111"/>
      <c r="B7" s="112"/>
      <c r="C7" s="113" t="s">
        <v>86</v>
      </c>
      <c r="D7" s="114"/>
      <c r="E7" s="112"/>
      <c r="F7" s="115"/>
      <c r="G7" s="112"/>
      <c r="H7" s="112"/>
      <c r="I7" s="116"/>
      <c r="J7" s="116"/>
      <c r="K7" s="117"/>
    </row>
    <row r="8" spans="1:11" x14ac:dyDescent="0.25">
      <c r="A8" s="55"/>
      <c r="B8" s="55"/>
      <c r="C8" s="73"/>
      <c r="D8" s="73"/>
      <c r="E8" s="55"/>
      <c r="F8" s="73"/>
      <c r="G8" s="74"/>
      <c r="H8" s="74"/>
      <c r="I8" s="75"/>
      <c r="J8" s="75"/>
      <c r="K8" s="81"/>
    </row>
    <row r="9" spans="1:11" s="82" customFormat="1" x14ac:dyDescent="0.25">
      <c r="A9" s="55" t="s">
        <v>221</v>
      </c>
      <c r="B9" s="55" t="s">
        <v>222</v>
      </c>
      <c r="C9" s="73" t="s">
        <v>223</v>
      </c>
      <c r="D9" s="55"/>
      <c r="E9" s="81" t="s">
        <v>11</v>
      </c>
      <c r="F9" s="107">
        <v>1</v>
      </c>
      <c r="G9" s="74">
        <v>7141</v>
      </c>
      <c r="H9" s="74">
        <v>1700</v>
      </c>
      <c r="I9" s="75">
        <v>42559</v>
      </c>
      <c r="J9" s="75">
        <v>43060</v>
      </c>
      <c r="K9" s="49" t="s">
        <v>15</v>
      </c>
    </row>
    <row r="10" spans="1:11" s="82" customFormat="1" x14ac:dyDescent="0.25">
      <c r="A10" s="83"/>
      <c r="B10" s="84"/>
      <c r="C10" s="85"/>
      <c r="D10" s="142" t="s">
        <v>88</v>
      </c>
      <c r="E10" s="143"/>
      <c r="F10" s="108">
        <f>SUM(F9)</f>
        <v>1</v>
      </c>
      <c r="G10" s="109">
        <f>SUM(G9)</f>
        <v>7141</v>
      </c>
      <c r="H10" s="110">
        <f>SUM(H9)</f>
        <v>1700</v>
      </c>
      <c r="I10" s="110"/>
      <c r="J10" s="75"/>
      <c r="K10" s="86"/>
    </row>
    <row r="11" spans="1:11" x14ac:dyDescent="0.25">
      <c r="A11" s="119"/>
      <c r="B11" s="120"/>
      <c r="C11" s="121" t="s">
        <v>223</v>
      </c>
      <c r="D11" s="122"/>
      <c r="E11" s="120"/>
      <c r="F11" s="123"/>
      <c r="G11" s="120"/>
      <c r="H11" s="120"/>
      <c r="I11" s="124"/>
      <c r="J11" s="124"/>
      <c r="K11" s="125"/>
    </row>
    <row r="12" spans="1:11" x14ac:dyDescent="0.25">
      <c r="A12" s="55"/>
      <c r="B12" s="55"/>
      <c r="C12" s="73"/>
      <c r="D12" s="73"/>
      <c r="E12" s="55"/>
      <c r="F12" s="73"/>
      <c r="G12" s="74"/>
      <c r="H12" s="74"/>
      <c r="I12" s="75"/>
      <c r="J12" s="75"/>
      <c r="K12" s="81"/>
    </row>
    <row r="13" spans="1:11" s="88" customFormat="1" x14ac:dyDescent="0.25">
      <c r="A13" s="55" t="s">
        <v>125</v>
      </c>
      <c r="B13" s="55" t="s">
        <v>126</v>
      </c>
      <c r="C13" s="118" t="s">
        <v>109</v>
      </c>
      <c r="D13" s="55"/>
      <c r="E13" s="55" t="s">
        <v>110</v>
      </c>
      <c r="F13" s="55">
        <v>1</v>
      </c>
      <c r="G13" s="74">
        <v>75000</v>
      </c>
      <c r="H13" s="74">
        <v>75000</v>
      </c>
      <c r="I13" s="75">
        <v>42055</v>
      </c>
      <c r="J13" s="75">
        <v>43059</v>
      </c>
      <c r="K13" s="81" t="s">
        <v>15</v>
      </c>
    </row>
    <row r="14" spans="1:11" s="88" customFormat="1" x14ac:dyDescent="0.25">
      <c r="A14" s="55" t="s">
        <v>256</v>
      </c>
      <c r="B14" s="55" t="s">
        <v>257</v>
      </c>
      <c r="C14" s="73" t="s">
        <v>109</v>
      </c>
      <c r="D14" s="73"/>
      <c r="E14" s="55" t="s">
        <v>110</v>
      </c>
      <c r="F14" s="55">
        <v>1</v>
      </c>
      <c r="G14" s="74">
        <v>900</v>
      </c>
      <c r="H14" s="74">
        <v>826.72</v>
      </c>
      <c r="I14" s="75">
        <v>42768</v>
      </c>
      <c r="J14" s="75">
        <v>43026</v>
      </c>
      <c r="K14" s="81" t="s">
        <v>15</v>
      </c>
    </row>
    <row r="15" spans="1:11" s="88" customFormat="1" x14ac:dyDescent="0.25">
      <c r="A15" s="83"/>
      <c r="B15" s="84"/>
      <c r="C15" s="87"/>
      <c r="D15" s="142" t="s">
        <v>88</v>
      </c>
      <c r="E15" s="143"/>
      <c r="F15" s="108">
        <f>SUM(F13:F14)</f>
        <v>2</v>
      </c>
      <c r="G15" s="109">
        <f>SUM(G13:G14)</f>
        <v>75900</v>
      </c>
      <c r="H15" s="110">
        <f>SUM(H13:H14)</f>
        <v>75826.720000000001</v>
      </c>
      <c r="I15" s="110"/>
      <c r="J15" s="75"/>
      <c r="K15" s="81"/>
    </row>
    <row r="16" spans="1:11" x14ac:dyDescent="0.25">
      <c r="A16" s="119"/>
      <c r="B16" s="120"/>
      <c r="C16" s="121" t="s">
        <v>64</v>
      </c>
      <c r="D16" s="122"/>
      <c r="E16" s="120"/>
      <c r="F16" s="123"/>
      <c r="G16" s="120"/>
      <c r="H16" s="120"/>
      <c r="I16" s="124"/>
      <c r="J16" s="124"/>
      <c r="K16" s="125"/>
    </row>
    <row r="17" spans="1:11" x14ac:dyDescent="0.25">
      <c r="A17" s="55"/>
      <c r="B17" s="55"/>
      <c r="C17" s="73"/>
      <c r="D17" s="73"/>
      <c r="E17" s="55"/>
      <c r="F17" s="73"/>
      <c r="G17" s="74"/>
      <c r="H17" s="74"/>
      <c r="I17" s="75"/>
      <c r="J17" s="75"/>
      <c r="K17" s="81"/>
    </row>
    <row r="18" spans="1:11" ht="29.25" customHeight="1" x14ac:dyDescent="0.25">
      <c r="A18" s="55" t="s">
        <v>244</v>
      </c>
      <c r="B18" s="55" t="s">
        <v>245</v>
      </c>
      <c r="C18" s="73" t="s">
        <v>117</v>
      </c>
      <c r="D18" s="73" t="s">
        <v>23</v>
      </c>
      <c r="E18" s="55" t="s">
        <v>25</v>
      </c>
      <c r="F18" s="107">
        <v>1</v>
      </c>
      <c r="G18" s="74">
        <v>1035.6199999999999</v>
      </c>
      <c r="H18" s="74">
        <v>1035.6199999999999</v>
      </c>
      <c r="I18" s="75">
        <v>42582</v>
      </c>
      <c r="J18" s="75">
        <v>43012</v>
      </c>
      <c r="K18" s="81" t="s">
        <v>15</v>
      </c>
    </row>
    <row r="19" spans="1:11" x14ac:dyDescent="0.25">
      <c r="A19" s="55" t="s">
        <v>238</v>
      </c>
      <c r="B19" s="55" t="s">
        <v>239</v>
      </c>
      <c r="C19" s="73" t="s">
        <v>117</v>
      </c>
      <c r="D19" s="73" t="s">
        <v>23</v>
      </c>
      <c r="E19" s="55" t="s">
        <v>11</v>
      </c>
      <c r="F19" s="73">
        <v>1</v>
      </c>
      <c r="G19" s="74">
        <v>1158.2</v>
      </c>
      <c r="H19" s="74">
        <v>1158.2</v>
      </c>
      <c r="I19" s="75">
        <v>42898</v>
      </c>
      <c r="J19" s="75">
        <v>43024</v>
      </c>
      <c r="K19" s="81" t="s">
        <v>15</v>
      </c>
    </row>
    <row r="20" spans="1:11" x14ac:dyDescent="0.25">
      <c r="A20" s="50"/>
      <c r="B20" s="51"/>
      <c r="C20" s="52"/>
      <c r="D20" s="142" t="s">
        <v>88</v>
      </c>
      <c r="E20" s="143"/>
      <c r="F20" s="108">
        <f>SUM(F18:F19)</f>
        <v>2</v>
      </c>
      <c r="G20" s="109">
        <f>SUM(G18:G19)</f>
        <v>2193.8199999999997</v>
      </c>
      <c r="H20" s="110">
        <f>SUM(H18:H19)</f>
        <v>2193.8199999999997</v>
      </c>
      <c r="I20" s="110"/>
      <c r="J20" s="53"/>
      <c r="K20" s="54"/>
    </row>
    <row r="21" spans="1:11" x14ac:dyDescent="0.25">
      <c r="A21" s="111"/>
      <c r="B21" s="112"/>
      <c r="C21" s="144" t="s">
        <v>89</v>
      </c>
      <c r="D21" s="145"/>
      <c r="E21" s="112"/>
      <c r="F21" s="115"/>
      <c r="G21" s="112"/>
      <c r="H21" s="112"/>
      <c r="I21" s="116"/>
      <c r="J21" s="116"/>
      <c r="K21" s="117"/>
    </row>
    <row r="22" spans="1:11" x14ac:dyDescent="0.25">
      <c r="A22" s="55"/>
      <c r="B22" s="55"/>
      <c r="C22" s="73"/>
      <c r="D22" s="73"/>
      <c r="E22" s="55"/>
      <c r="F22" s="73"/>
      <c r="G22" s="74"/>
      <c r="H22" s="74"/>
      <c r="I22" s="75"/>
      <c r="J22" s="75"/>
      <c r="K22" s="81"/>
    </row>
    <row r="23" spans="1:11" x14ac:dyDescent="0.25">
      <c r="A23" s="55" t="s">
        <v>127</v>
      </c>
      <c r="B23" s="55" t="s">
        <v>128</v>
      </c>
      <c r="C23" s="73" t="s">
        <v>19</v>
      </c>
      <c r="D23" s="55"/>
      <c r="E23" s="55" t="s">
        <v>82</v>
      </c>
      <c r="F23" s="73">
        <v>1</v>
      </c>
      <c r="G23" s="74">
        <v>150000</v>
      </c>
      <c r="H23" s="74">
        <v>50000</v>
      </c>
      <c r="I23" s="75">
        <v>42908</v>
      </c>
      <c r="J23" s="75">
        <v>43012</v>
      </c>
      <c r="K23" s="81" t="s">
        <v>15</v>
      </c>
    </row>
    <row r="24" spans="1:11" x14ac:dyDescent="0.25">
      <c r="A24" s="55" t="s">
        <v>224</v>
      </c>
      <c r="B24" s="55" t="s">
        <v>225</v>
      </c>
      <c r="C24" s="73" t="s">
        <v>19</v>
      </c>
      <c r="D24" s="55"/>
      <c r="E24" s="55" t="s">
        <v>226</v>
      </c>
      <c r="F24" s="73">
        <v>1</v>
      </c>
      <c r="G24" s="74">
        <v>3358.96</v>
      </c>
      <c r="H24" s="74">
        <v>1697.64</v>
      </c>
      <c r="I24" s="75">
        <v>42709</v>
      </c>
      <c r="J24" s="75">
        <v>43012</v>
      </c>
      <c r="K24" s="81" t="s">
        <v>15</v>
      </c>
    </row>
    <row r="25" spans="1:11" x14ac:dyDescent="0.25">
      <c r="A25" s="55" t="s">
        <v>137</v>
      </c>
      <c r="B25" s="55" t="s">
        <v>138</v>
      </c>
      <c r="C25" s="73" t="s">
        <v>19</v>
      </c>
      <c r="D25" s="55"/>
      <c r="E25" s="55" t="s">
        <v>11</v>
      </c>
      <c r="F25" s="73">
        <v>1</v>
      </c>
      <c r="G25" s="74">
        <v>500000</v>
      </c>
      <c r="H25" s="74">
        <v>17000</v>
      </c>
      <c r="I25" s="75">
        <v>42489</v>
      </c>
      <c r="J25" s="75">
        <v>43012</v>
      </c>
      <c r="K25" s="81" t="s">
        <v>15</v>
      </c>
    </row>
    <row r="26" spans="1:11" x14ac:dyDescent="0.25">
      <c r="A26" s="55" t="s">
        <v>145</v>
      </c>
      <c r="B26" s="55" t="s">
        <v>146</v>
      </c>
      <c r="C26" s="73" t="s">
        <v>19</v>
      </c>
      <c r="D26" s="55"/>
      <c r="E26" s="55" t="s">
        <v>11</v>
      </c>
      <c r="F26" s="73">
        <v>1</v>
      </c>
      <c r="G26" s="74">
        <v>12924.99</v>
      </c>
      <c r="H26" s="74">
        <v>12924.99</v>
      </c>
      <c r="I26" s="75">
        <v>42443</v>
      </c>
      <c r="J26" s="75">
        <v>43024</v>
      </c>
      <c r="K26" s="81" t="s">
        <v>15</v>
      </c>
    </row>
    <row r="27" spans="1:11" x14ac:dyDescent="0.25">
      <c r="A27" s="55" t="s">
        <v>151</v>
      </c>
      <c r="B27" s="55" t="s">
        <v>152</v>
      </c>
      <c r="C27" s="73" t="s">
        <v>19</v>
      </c>
      <c r="D27" s="55"/>
      <c r="E27" s="55" t="s">
        <v>11</v>
      </c>
      <c r="F27" s="73">
        <v>1</v>
      </c>
      <c r="G27" s="74">
        <v>20000</v>
      </c>
      <c r="H27" s="74">
        <v>9250</v>
      </c>
      <c r="I27" s="75">
        <v>42680</v>
      </c>
      <c r="J27" s="75">
        <v>43090</v>
      </c>
      <c r="K27" s="81" t="s">
        <v>15</v>
      </c>
    </row>
    <row r="28" spans="1:11" x14ac:dyDescent="0.25">
      <c r="A28" s="55" t="s">
        <v>157</v>
      </c>
      <c r="B28" s="55" t="s">
        <v>158</v>
      </c>
      <c r="C28" s="73" t="s">
        <v>19</v>
      </c>
      <c r="D28" s="55"/>
      <c r="E28" s="55" t="s">
        <v>11</v>
      </c>
      <c r="F28" s="73">
        <v>1</v>
      </c>
      <c r="G28" s="74">
        <v>7523.18</v>
      </c>
      <c r="H28" s="74">
        <v>8023.18</v>
      </c>
      <c r="I28" s="75">
        <v>42559</v>
      </c>
      <c r="J28" s="75">
        <v>43048</v>
      </c>
      <c r="K28" s="81" t="s">
        <v>15</v>
      </c>
    </row>
    <row r="29" spans="1:11" x14ac:dyDescent="0.25">
      <c r="A29" s="55" t="s">
        <v>159</v>
      </c>
      <c r="B29" s="55" t="s">
        <v>160</v>
      </c>
      <c r="C29" s="73" t="s">
        <v>19</v>
      </c>
      <c r="D29" s="55"/>
      <c r="E29" s="55" t="s">
        <v>11</v>
      </c>
      <c r="F29" s="73">
        <v>1</v>
      </c>
      <c r="G29" s="74">
        <v>25000</v>
      </c>
      <c r="H29" s="74">
        <v>8000</v>
      </c>
      <c r="I29" s="75">
        <v>42608</v>
      </c>
      <c r="J29" s="75">
        <v>43070</v>
      </c>
      <c r="K29" s="81" t="s">
        <v>15</v>
      </c>
    </row>
    <row r="30" spans="1:11" x14ac:dyDescent="0.25">
      <c r="A30" s="55" t="s">
        <v>163</v>
      </c>
      <c r="B30" s="55" t="s">
        <v>164</v>
      </c>
      <c r="C30" s="73" t="s">
        <v>19</v>
      </c>
      <c r="D30" s="55"/>
      <c r="E30" s="55" t="s">
        <v>11</v>
      </c>
      <c r="F30" s="73">
        <v>1</v>
      </c>
      <c r="G30" s="74">
        <v>7776.82</v>
      </c>
      <c r="H30" s="74">
        <v>7064.95</v>
      </c>
      <c r="I30" s="75">
        <v>42681</v>
      </c>
      <c r="J30" s="75">
        <v>43034</v>
      </c>
      <c r="K30" s="81" t="s">
        <v>15</v>
      </c>
    </row>
    <row r="31" spans="1:11" x14ac:dyDescent="0.25">
      <c r="A31" s="55" t="s">
        <v>171</v>
      </c>
      <c r="B31" s="55" t="s">
        <v>172</v>
      </c>
      <c r="C31" s="73" t="s">
        <v>19</v>
      </c>
      <c r="D31" s="55"/>
      <c r="E31" s="55" t="s">
        <v>11</v>
      </c>
      <c r="F31" s="73">
        <v>1</v>
      </c>
      <c r="G31" s="74">
        <v>6766.96</v>
      </c>
      <c r="H31" s="74">
        <v>5813.04</v>
      </c>
      <c r="I31" s="75">
        <v>42871</v>
      </c>
      <c r="J31" s="75">
        <v>43024</v>
      </c>
      <c r="K31" s="81" t="s">
        <v>15</v>
      </c>
    </row>
    <row r="32" spans="1:11" x14ac:dyDescent="0.25">
      <c r="A32" s="55" t="s">
        <v>173</v>
      </c>
      <c r="B32" s="55" t="s">
        <v>174</v>
      </c>
      <c r="C32" s="73" t="s">
        <v>19</v>
      </c>
      <c r="D32" s="55"/>
      <c r="E32" s="55" t="s">
        <v>11</v>
      </c>
      <c r="F32" s="73">
        <v>1</v>
      </c>
      <c r="G32" s="74">
        <v>5587.35</v>
      </c>
      <c r="H32" s="74">
        <v>5587.35</v>
      </c>
      <c r="I32" s="75">
        <v>42649</v>
      </c>
      <c r="J32" s="75">
        <v>43034</v>
      </c>
      <c r="K32" s="81" t="s">
        <v>15</v>
      </c>
    </row>
    <row r="33" spans="1:11" x14ac:dyDescent="0.25">
      <c r="A33" s="55" t="s">
        <v>179</v>
      </c>
      <c r="B33" s="55" t="s">
        <v>87</v>
      </c>
      <c r="C33" s="73" t="s">
        <v>19</v>
      </c>
      <c r="D33" s="55"/>
      <c r="E33" s="55" t="s">
        <v>11</v>
      </c>
      <c r="F33" s="73">
        <v>1</v>
      </c>
      <c r="G33" s="74">
        <v>50000</v>
      </c>
      <c r="H33" s="74">
        <v>5000</v>
      </c>
      <c r="I33" s="75">
        <v>42328</v>
      </c>
      <c r="J33" s="75">
        <v>43012</v>
      </c>
      <c r="K33" s="81" t="s">
        <v>15</v>
      </c>
    </row>
    <row r="34" spans="1:11" x14ac:dyDescent="0.25">
      <c r="A34" s="55" t="s">
        <v>198</v>
      </c>
      <c r="B34" s="55" t="s">
        <v>199</v>
      </c>
      <c r="C34" s="73" t="s">
        <v>19</v>
      </c>
      <c r="D34" s="55"/>
      <c r="E34" s="55" t="s">
        <v>11</v>
      </c>
      <c r="F34" s="73">
        <v>1</v>
      </c>
      <c r="G34" s="74">
        <v>3900</v>
      </c>
      <c r="H34" s="74">
        <v>3549.18</v>
      </c>
      <c r="I34" s="75">
        <v>42706</v>
      </c>
      <c r="J34" s="75">
        <v>43066</v>
      </c>
      <c r="K34" s="81" t="s">
        <v>15</v>
      </c>
    </row>
    <row r="35" spans="1:11" x14ac:dyDescent="0.25">
      <c r="A35" s="55" t="s">
        <v>200</v>
      </c>
      <c r="B35" s="55" t="s">
        <v>201</v>
      </c>
      <c r="C35" s="73" t="s">
        <v>19</v>
      </c>
      <c r="D35" s="55"/>
      <c r="E35" s="55" t="s">
        <v>11</v>
      </c>
      <c r="F35" s="73">
        <v>1</v>
      </c>
      <c r="G35" s="74">
        <v>50000</v>
      </c>
      <c r="H35" s="74">
        <v>3500</v>
      </c>
      <c r="I35" s="75">
        <v>42269</v>
      </c>
      <c r="J35" s="75">
        <v>43048</v>
      </c>
      <c r="K35" s="81" t="s">
        <v>15</v>
      </c>
    </row>
    <row r="36" spans="1:11" x14ac:dyDescent="0.25">
      <c r="A36" s="55" t="s">
        <v>202</v>
      </c>
      <c r="B36" s="55" t="s">
        <v>203</v>
      </c>
      <c r="C36" s="73" t="s">
        <v>19</v>
      </c>
      <c r="D36" s="55"/>
      <c r="E36" s="55" t="s">
        <v>11</v>
      </c>
      <c r="F36" s="73">
        <v>1</v>
      </c>
      <c r="G36" s="74">
        <v>4000</v>
      </c>
      <c r="H36" s="74">
        <v>3231.47</v>
      </c>
      <c r="I36" s="75">
        <v>42931</v>
      </c>
      <c r="J36" s="75">
        <v>43096</v>
      </c>
      <c r="K36" s="81" t="s">
        <v>15</v>
      </c>
    </row>
    <row r="37" spans="1:11" x14ac:dyDescent="0.25">
      <c r="A37" s="55" t="s">
        <v>210</v>
      </c>
      <c r="B37" s="55" t="s">
        <v>211</v>
      </c>
      <c r="C37" s="73" t="s">
        <v>19</v>
      </c>
      <c r="D37" s="55"/>
      <c r="E37" s="55" t="s">
        <v>11</v>
      </c>
      <c r="F37" s="73">
        <v>1</v>
      </c>
      <c r="G37" s="74">
        <v>2894.67</v>
      </c>
      <c r="H37" s="74">
        <v>2380</v>
      </c>
      <c r="I37" s="75">
        <v>42607</v>
      </c>
      <c r="J37" s="75">
        <v>43011</v>
      </c>
      <c r="K37" s="81" t="s">
        <v>15</v>
      </c>
    </row>
    <row r="38" spans="1:11" x14ac:dyDescent="0.25">
      <c r="A38" s="55" t="s">
        <v>212</v>
      </c>
      <c r="B38" s="55" t="s">
        <v>213</v>
      </c>
      <c r="C38" s="73" t="s">
        <v>19</v>
      </c>
      <c r="D38" s="55"/>
      <c r="E38" s="55" t="s">
        <v>11</v>
      </c>
      <c r="F38" s="73">
        <v>1</v>
      </c>
      <c r="G38" s="74">
        <v>2873.59</v>
      </c>
      <c r="H38" s="74">
        <v>2350</v>
      </c>
      <c r="I38" s="75">
        <v>42926</v>
      </c>
      <c r="J38" s="75">
        <v>43096</v>
      </c>
      <c r="K38" s="81" t="s">
        <v>15</v>
      </c>
    </row>
    <row r="39" spans="1:11" x14ac:dyDescent="0.25">
      <c r="A39" s="55" t="s">
        <v>217</v>
      </c>
      <c r="B39" s="55" t="s">
        <v>218</v>
      </c>
      <c r="C39" s="73" t="s">
        <v>19</v>
      </c>
      <c r="D39" s="55"/>
      <c r="E39" s="55" t="s">
        <v>11</v>
      </c>
      <c r="F39" s="73">
        <v>1</v>
      </c>
      <c r="G39" s="74">
        <v>2000</v>
      </c>
      <c r="H39" s="74">
        <v>2000</v>
      </c>
      <c r="I39" s="75">
        <v>42543</v>
      </c>
      <c r="J39" s="75">
        <v>43018</v>
      </c>
      <c r="K39" s="81" t="s">
        <v>15</v>
      </c>
    </row>
    <row r="40" spans="1:11" x14ac:dyDescent="0.25">
      <c r="A40" s="55" t="s">
        <v>227</v>
      </c>
      <c r="B40" s="55" t="s">
        <v>228</v>
      </c>
      <c r="C40" s="73" t="s">
        <v>19</v>
      </c>
      <c r="D40" s="55"/>
      <c r="E40" s="55" t="s">
        <v>11</v>
      </c>
      <c r="F40" s="73">
        <v>1</v>
      </c>
      <c r="G40" s="74">
        <v>1445.72</v>
      </c>
      <c r="H40" s="74">
        <v>1431.55</v>
      </c>
      <c r="I40" s="75">
        <v>42783</v>
      </c>
      <c r="J40" s="75">
        <v>43048</v>
      </c>
      <c r="K40" s="81" t="s">
        <v>15</v>
      </c>
    </row>
    <row r="41" spans="1:11" x14ac:dyDescent="0.25">
      <c r="A41" s="55" t="s">
        <v>232</v>
      </c>
      <c r="B41" s="55" t="s">
        <v>233</v>
      </c>
      <c r="C41" s="73" t="s">
        <v>19</v>
      </c>
      <c r="D41" s="55"/>
      <c r="E41" s="55" t="s">
        <v>11</v>
      </c>
      <c r="F41" s="73">
        <v>1</v>
      </c>
      <c r="G41" s="74">
        <v>1438.79</v>
      </c>
      <c r="H41" s="74">
        <v>1364.64</v>
      </c>
      <c r="I41" s="75">
        <v>42887</v>
      </c>
      <c r="J41" s="75">
        <v>43066</v>
      </c>
      <c r="K41" s="81" t="s">
        <v>15</v>
      </c>
    </row>
    <row r="42" spans="1:11" x14ac:dyDescent="0.25">
      <c r="A42" s="55" t="s">
        <v>236</v>
      </c>
      <c r="B42" s="55" t="s">
        <v>237</v>
      </c>
      <c r="C42" s="73" t="s">
        <v>19</v>
      </c>
      <c r="D42" s="55"/>
      <c r="E42" s="55" t="s">
        <v>11</v>
      </c>
      <c r="F42" s="73">
        <v>1</v>
      </c>
      <c r="G42" s="74">
        <v>1190.8399999999999</v>
      </c>
      <c r="H42" s="74">
        <v>1185.6300000000001</v>
      </c>
      <c r="I42" s="75">
        <v>42839</v>
      </c>
      <c r="J42" s="75">
        <v>43039</v>
      </c>
      <c r="K42" s="81" t="s">
        <v>15</v>
      </c>
    </row>
    <row r="43" spans="1:11" x14ac:dyDescent="0.25">
      <c r="A43" s="55" t="s">
        <v>242</v>
      </c>
      <c r="B43" s="55" t="s">
        <v>243</v>
      </c>
      <c r="C43" s="73" t="s">
        <v>19</v>
      </c>
      <c r="D43" s="55"/>
      <c r="E43" s="55" t="s">
        <v>11</v>
      </c>
      <c r="F43" s="73">
        <v>1</v>
      </c>
      <c r="G43" s="74">
        <v>1608</v>
      </c>
      <c r="H43" s="74">
        <v>1120</v>
      </c>
      <c r="I43" s="75">
        <v>42607</v>
      </c>
      <c r="J43" s="75">
        <v>43012</v>
      </c>
      <c r="K43" s="81" t="s">
        <v>15</v>
      </c>
    </row>
    <row r="44" spans="1:11" x14ac:dyDescent="0.25">
      <c r="A44" s="55" t="s">
        <v>266</v>
      </c>
      <c r="B44" s="55" t="s">
        <v>267</v>
      </c>
      <c r="C44" s="73" t="s">
        <v>19</v>
      </c>
      <c r="D44" s="55"/>
      <c r="E44" s="55" t="s">
        <v>11</v>
      </c>
      <c r="F44" s="73">
        <v>1</v>
      </c>
      <c r="G44" s="74">
        <v>635.53</v>
      </c>
      <c r="H44" s="74">
        <v>635.53</v>
      </c>
      <c r="I44" s="75">
        <v>42954</v>
      </c>
      <c r="J44" s="75">
        <v>43090</v>
      </c>
      <c r="K44" s="81" t="s">
        <v>15</v>
      </c>
    </row>
    <row r="45" spans="1:11" x14ac:dyDescent="0.25">
      <c r="A45" s="55" t="s">
        <v>305</v>
      </c>
      <c r="B45" s="55" t="s">
        <v>306</v>
      </c>
      <c r="C45" s="73" t="s">
        <v>19</v>
      </c>
      <c r="D45" s="55"/>
      <c r="E45" s="55" t="s">
        <v>307</v>
      </c>
      <c r="F45" s="73">
        <v>1</v>
      </c>
      <c r="G45" s="74">
        <v>280</v>
      </c>
      <c r="H45" s="74">
        <v>165</v>
      </c>
      <c r="I45" s="75">
        <v>42973</v>
      </c>
      <c r="J45" s="75">
        <v>43082</v>
      </c>
      <c r="K45" s="81" t="s">
        <v>15</v>
      </c>
    </row>
    <row r="46" spans="1:11" x14ac:dyDescent="0.25">
      <c r="A46" s="50"/>
      <c r="B46" s="51"/>
      <c r="C46" s="52"/>
      <c r="D46" s="142" t="s">
        <v>88</v>
      </c>
      <c r="E46" s="143"/>
      <c r="F46" s="108">
        <f>SUM(F23:F45)</f>
        <v>23</v>
      </c>
      <c r="G46" s="109">
        <f>SUM(G23:G45)</f>
        <v>861205.39999999991</v>
      </c>
      <c r="H46" s="110">
        <f>SUM(H23:H45)</f>
        <v>153274.15</v>
      </c>
      <c r="I46" s="110"/>
      <c r="J46" s="53"/>
      <c r="K46" s="54"/>
    </row>
    <row r="47" spans="1:11" x14ac:dyDescent="0.25">
      <c r="A47" s="111"/>
      <c r="B47" s="112"/>
      <c r="C47" s="144" t="s">
        <v>19</v>
      </c>
      <c r="D47" s="145"/>
      <c r="E47" s="112"/>
      <c r="F47" s="115"/>
      <c r="G47" s="112"/>
      <c r="H47" s="112"/>
      <c r="I47" s="116"/>
      <c r="J47" s="116"/>
      <c r="K47" s="117"/>
    </row>
    <row r="48" spans="1:11" x14ac:dyDescent="0.25">
      <c r="A48" s="55"/>
      <c r="B48" s="55"/>
      <c r="C48" s="73"/>
      <c r="D48" s="73"/>
      <c r="E48" s="55"/>
      <c r="F48" s="73"/>
      <c r="G48" s="74"/>
      <c r="H48" s="74"/>
      <c r="I48" s="75"/>
      <c r="J48" s="75"/>
      <c r="K48" s="81"/>
    </row>
    <row r="49" spans="1:11" x14ac:dyDescent="0.25">
      <c r="A49" s="55" t="s">
        <v>143</v>
      </c>
      <c r="B49" s="55" t="s">
        <v>144</v>
      </c>
      <c r="C49" s="73" t="s">
        <v>13</v>
      </c>
      <c r="D49" s="73" t="s">
        <v>31</v>
      </c>
      <c r="E49" s="55" t="s">
        <v>11</v>
      </c>
      <c r="F49" s="73">
        <v>1</v>
      </c>
      <c r="G49" s="74">
        <v>18846.05</v>
      </c>
      <c r="H49" s="74">
        <v>12942.16</v>
      </c>
      <c r="I49" s="75">
        <v>42849</v>
      </c>
      <c r="J49" s="75">
        <v>43024</v>
      </c>
      <c r="K49" s="81" t="s">
        <v>15</v>
      </c>
    </row>
    <row r="50" spans="1:11" x14ac:dyDescent="0.25">
      <c r="A50" s="55" t="s">
        <v>153</v>
      </c>
      <c r="B50" s="55" t="s">
        <v>154</v>
      </c>
      <c r="C50" s="73" t="s">
        <v>13</v>
      </c>
      <c r="D50" s="73" t="s">
        <v>31</v>
      </c>
      <c r="E50" s="55" t="s">
        <v>11</v>
      </c>
      <c r="F50" s="73">
        <v>1</v>
      </c>
      <c r="G50" s="74">
        <v>9037.7000000000007</v>
      </c>
      <c r="H50" s="74">
        <v>9037.7000000000007</v>
      </c>
      <c r="I50" s="75">
        <v>42780</v>
      </c>
      <c r="J50" s="75">
        <v>43024</v>
      </c>
      <c r="K50" s="81" t="s">
        <v>15</v>
      </c>
    </row>
    <row r="51" spans="1:11" x14ac:dyDescent="0.25">
      <c r="A51" s="55" t="s">
        <v>167</v>
      </c>
      <c r="B51" s="55" t="s">
        <v>168</v>
      </c>
      <c r="C51" s="73" t="s">
        <v>13</v>
      </c>
      <c r="D51" s="73" t="s">
        <v>31</v>
      </c>
      <c r="E51" s="55" t="s">
        <v>11</v>
      </c>
      <c r="F51" s="73">
        <v>1</v>
      </c>
      <c r="G51" s="74">
        <v>6559.36</v>
      </c>
      <c r="H51" s="74">
        <v>6900.1</v>
      </c>
      <c r="I51" s="75">
        <v>42849</v>
      </c>
      <c r="J51" s="75">
        <v>43069</v>
      </c>
      <c r="K51" s="81" t="s">
        <v>15</v>
      </c>
    </row>
    <row r="52" spans="1:11" x14ac:dyDescent="0.25">
      <c r="A52" s="55" t="s">
        <v>177</v>
      </c>
      <c r="B52" s="55" t="s">
        <v>178</v>
      </c>
      <c r="C52" s="73" t="s">
        <v>13</v>
      </c>
      <c r="D52" s="73" t="s">
        <v>31</v>
      </c>
      <c r="E52" s="55" t="s">
        <v>11</v>
      </c>
      <c r="F52" s="73">
        <v>1</v>
      </c>
      <c r="G52" s="74">
        <v>100000</v>
      </c>
      <c r="H52" s="74">
        <v>5000</v>
      </c>
      <c r="I52" s="75">
        <v>42395</v>
      </c>
      <c r="J52" s="75">
        <v>43066</v>
      </c>
      <c r="K52" s="81" t="s">
        <v>15</v>
      </c>
    </row>
    <row r="53" spans="1:11" x14ac:dyDescent="0.25">
      <c r="A53" s="55" t="s">
        <v>192</v>
      </c>
      <c r="B53" s="55" t="s">
        <v>193</v>
      </c>
      <c r="C53" s="73" t="s">
        <v>13</v>
      </c>
      <c r="D53" s="73" t="s">
        <v>31</v>
      </c>
      <c r="E53" s="55" t="s">
        <v>11</v>
      </c>
      <c r="F53" s="73">
        <v>1</v>
      </c>
      <c r="G53" s="74">
        <v>4543.7700000000004</v>
      </c>
      <c r="H53" s="74">
        <v>4000</v>
      </c>
      <c r="I53" s="75">
        <v>42849</v>
      </c>
      <c r="J53" s="75">
        <v>43011</v>
      </c>
      <c r="K53" s="81" t="s">
        <v>15</v>
      </c>
    </row>
    <row r="54" spans="1:11" x14ac:dyDescent="0.25">
      <c r="A54" s="55" t="s">
        <v>204</v>
      </c>
      <c r="B54" s="55" t="s">
        <v>205</v>
      </c>
      <c r="C54" s="73" t="s">
        <v>13</v>
      </c>
      <c r="D54" s="73" t="s">
        <v>31</v>
      </c>
      <c r="E54" s="55" t="s">
        <v>11</v>
      </c>
      <c r="F54" s="73">
        <v>1</v>
      </c>
      <c r="G54" s="74">
        <v>2959.4</v>
      </c>
      <c r="H54" s="74">
        <v>2959.4</v>
      </c>
      <c r="I54" s="75">
        <v>42571</v>
      </c>
      <c r="J54" s="75">
        <v>43018</v>
      </c>
      <c r="K54" s="81" t="s">
        <v>15</v>
      </c>
    </row>
    <row r="55" spans="1:11" x14ac:dyDescent="0.25">
      <c r="A55" s="55" t="s">
        <v>206</v>
      </c>
      <c r="B55" s="55" t="s">
        <v>207</v>
      </c>
      <c r="C55" s="73" t="s">
        <v>13</v>
      </c>
      <c r="D55" s="73" t="s">
        <v>31</v>
      </c>
      <c r="E55" s="55" t="s">
        <v>11</v>
      </c>
      <c r="F55" s="73">
        <v>1</v>
      </c>
      <c r="G55" s="74">
        <v>2955.97</v>
      </c>
      <c r="H55" s="74">
        <v>2955.97</v>
      </c>
      <c r="I55" s="75">
        <v>42873</v>
      </c>
      <c r="J55" s="75">
        <v>43048</v>
      </c>
      <c r="K55" s="81" t="s">
        <v>15</v>
      </c>
    </row>
    <row r="56" spans="1:11" x14ac:dyDescent="0.25">
      <c r="A56" s="55" t="s">
        <v>208</v>
      </c>
      <c r="B56" s="55" t="s">
        <v>209</v>
      </c>
      <c r="C56" s="73" t="s">
        <v>13</v>
      </c>
      <c r="D56" s="73" t="s">
        <v>31</v>
      </c>
      <c r="E56" s="55" t="s">
        <v>11</v>
      </c>
      <c r="F56" s="73">
        <v>1</v>
      </c>
      <c r="G56" s="74">
        <v>2901.88</v>
      </c>
      <c r="H56" s="74">
        <v>2901.88</v>
      </c>
      <c r="I56" s="75">
        <v>42646</v>
      </c>
      <c r="J56" s="75">
        <v>43024</v>
      </c>
      <c r="K56" s="81" t="s">
        <v>15</v>
      </c>
    </row>
    <row r="57" spans="1:11" x14ac:dyDescent="0.25">
      <c r="A57" s="55" t="s">
        <v>230</v>
      </c>
      <c r="B57" s="55" t="s">
        <v>231</v>
      </c>
      <c r="C57" s="73" t="s">
        <v>13</v>
      </c>
      <c r="D57" s="73" t="s">
        <v>31</v>
      </c>
      <c r="E57" s="55" t="s">
        <v>11</v>
      </c>
      <c r="F57" s="73">
        <v>1</v>
      </c>
      <c r="G57" s="74">
        <v>1787</v>
      </c>
      <c r="H57" s="74">
        <v>1367.84</v>
      </c>
      <c r="I57" s="75">
        <v>42913</v>
      </c>
      <c r="J57" s="75">
        <v>43096</v>
      </c>
      <c r="K57" s="81" t="s">
        <v>15</v>
      </c>
    </row>
    <row r="58" spans="1:11" x14ac:dyDescent="0.25">
      <c r="A58" s="55" t="s">
        <v>268</v>
      </c>
      <c r="B58" s="55" t="s">
        <v>269</v>
      </c>
      <c r="C58" s="73" t="s">
        <v>13</v>
      </c>
      <c r="D58" s="73" t="s">
        <v>31</v>
      </c>
      <c r="E58" s="55" t="s">
        <v>11</v>
      </c>
      <c r="F58" s="73">
        <v>1</v>
      </c>
      <c r="G58" s="74">
        <v>625</v>
      </c>
      <c r="H58" s="74">
        <v>625</v>
      </c>
      <c r="I58" s="75">
        <v>41654</v>
      </c>
      <c r="J58" s="75">
        <v>43012</v>
      </c>
      <c r="K58" s="81" t="s">
        <v>15</v>
      </c>
    </row>
    <row r="59" spans="1:11" x14ac:dyDescent="0.25">
      <c r="A59" s="55" t="s">
        <v>214</v>
      </c>
      <c r="B59" s="55" t="s">
        <v>215</v>
      </c>
      <c r="C59" s="73" t="s">
        <v>13</v>
      </c>
      <c r="D59" s="73" t="s">
        <v>21</v>
      </c>
      <c r="E59" s="55" t="s">
        <v>22</v>
      </c>
      <c r="F59" s="73">
        <v>1</v>
      </c>
      <c r="G59" s="74">
        <v>2859.45</v>
      </c>
      <c r="H59" s="74">
        <v>2157.11</v>
      </c>
      <c r="I59" s="75">
        <v>42985</v>
      </c>
      <c r="J59" s="75">
        <v>43084</v>
      </c>
      <c r="K59" s="81" t="s">
        <v>15</v>
      </c>
    </row>
    <row r="60" spans="1:11" x14ac:dyDescent="0.25">
      <c r="A60" s="55" t="s">
        <v>240</v>
      </c>
      <c r="B60" s="55" t="s">
        <v>241</v>
      </c>
      <c r="C60" s="73" t="s">
        <v>13</v>
      </c>
      <c r="D60" s="73" t="s">
        <v>21</v>
      </c>
      <c r="E60" s="55" t="s">
        <v>22</v>
      </c>
      <c r="F60" s="73">
        <v>1</v>
      </c>
      <c r="G60" s="74">
        <v>1141.6600000000001</v>
      </c>
      <c r="H60" s="74">
        <v>1141.6600000000001</v>
      </c>
      <c r="I60" s="75">
        <v>42847</v>
      </c>
      <c r="J60" s="75">
        <v>43011</v>
      </c>
      <c r="K60" s="81" t="s">
        <v>15</v>
      </c>
    </row>
    <row r="61" spans="1:11" x14ac:dyDescent="0.25">
      <c r="A61" s="55" t="s">
        <v>270</v>
      </c>
      <c r="B61" s="55" t="s">
        <v>271</v>
      </c>
      <c r="C61" s="73" t="s">
        <v>13</v>
      </c>
      <c r="D61" s="73" t="s">
        <v>21</v>
      </c>
      <c r="E61" s="55" t="s">
        <v>22</v>
      </c>
      <c r="F61" s="73">
        <v>1</v>
      </c>
      <c r="G61" s="74">
        <v>594</v>
      </c>
      <c r="H61" s="74">
        <v>594</v>
      </c>
      <c r="I61" s="75">
        <v>42902</v>
      </c>
      <c r="J61" s="75">
        <v>43096</v>
      </c>
      <c r="K61" s="81" t="s">
        <v>15</v>
      </c>
    </row>
    <row r="62" spans="1:11" x14ac:dyDescent="0.25">
      <c r="A62" s="55" t="s">
        <v>299</v>
      </c>
      <c r="B62" s="55" t="s">
        <v>300</v>
      </c>
      <c r="C62" s="73" t="s">
        <v>13</v>
      </c>
      <c r="D62" s="73" t="s">
        <v>21</v>
      </c>
      <c r="E62" s="55" t="s">
        <v>22</v>
      </c>
      <c r="F62" s="73">
        <v>1</v>
      </c>
      <c r="G62" s="74">
        <v>395</v>
      </c>
      <c r="H62" s="74">
        <v>210</v>
      </c>
      <c r="I62" s="75">
        <v>43003</v>
      </c>
      <c r="J62" s="75">
        <v>43090</v>
      </c>
      <c r="K62" s="81" t="s">
        <v>15</v>
      </c>
    </row>
    <row r="63" spans="1:11" x14ac:dyDescent="0.25">
      <c r="A63" s="55" t="s">
        <v>194</v>
      </c>
      <c r="B63" s="55" t="s">
        <v>195</v>
      </c>
      <c r="C63" s="73" t="s">
        <v>13</v>
      </c>
      <c r="D63" s="73" t="s">
        <v>21</v>
      </c>
      <c r="E63" s="55" t="s">
        <v>85</v>
      </c>
      <c r="F63" s="73">
        <v>1</v>
      </c>
      <c r="G63" s="74">
        <v>10350</v>
      </c>
      <c r="H63" s="74">
        <v>3750</v>
      </c>
      <c r="I63" s="75">
        <v>42799</v>
      </c>
      <c r="J63" s="75">
        <v>43011</v>
      </c>
      <c r="K63" s="81" t="s">
        <v>15</v>
      </c>
    </row>
    <row r="64" spans="1:11" x14ac:dyDescent="0.25">
      <c r="A64" s="55" t="s">
        <v>132</v>
      </c>
      <c r="B64" s="55" t="s">
        <v>133</v>
      </c>
      <c r="C64" s="73" t="s">
        <v>13</v>
      </c>
      <c r="D64" s="73" t="s">
        <v>21</v>
      </c>
      <c r="E64" s="55" t="s">
        <v>134</v>
      </c>
      <c r="F64" s="73">
        <v>1</v>
      </c>
      <c r="G64" s="74">
        <v>100000</v>
      </c>
      <c r="H64" s="74">
        <v>20000</v>
      </c>
      <c r="I64" s="75">
        <v>42616</v>
      </c>
      <c r="J64" s="75">
        <v>43087</v>
      </c>
      <c r="K64" s="81" t="s">
        <v>15</v>
      </c>
    </row>
    <row r="65" spans="1:11" x14ac:dyDescent="0.25">
      <c r="A65" s="55" t="s">
        <v>315</v>
      </c>
      <c r="B65" s="55" t="s">
        <v>316</v>
      </c>
      <c r="C65" s="73" t="s">
        <v>13</v>
      </c>
      <c r="D65" s="73" t="s">
        <v>21</v>
      </c>
      <c r="E65" s="55" t="s">
        <v>134</v>
      </c>
      <c r="F65" s="73">
        <v>1</v>
      </c>
      <c r="G65" s="74">
        <v>65</v>
      </c>
      <c r="H65" s="74">
        <v>109</v>
      </c>
      <c r="I65" s="75">
        <v>42761</v>
      </c>
      <c r="J65" s="75">
        <v>43068</v>
      </c>
      <c r="K65" s="81" t="s">
        <v>15</v>
      </c>
    </row>
    <row r="66" spans="1:11" x14ac:dyDescent="0.25">
      <c r="A66" s="55" t="s">
        <v>155</v>
      </c>
      <c r="B66" s="55" t="s">
        <v>156</v>
      </c>
      <c r="C66" s="73" t="s">
        <v>13</v>
      </c>
      <c r="D66" s="73" t="s">
        <v>21</v>
      </c>
      <c r="E66" s="55" t="s">
        <v>11</v>
      </c>
      <c r="F66" s="73">
        <v>1</v>
      </c>
      <c r="G66" s="74">
        <v>100000</v>
      </c>
      <c r="H66" s="74">
        <v>8500</v>
      </c>
      <c r="I66" s="75">
        <v>42264</v>
      </c>
      <c r="J66" s="75">
        <v>43011</v>
      </c>
      <c r="K66" s="81" t="s">
        <v>15</v>
      </c>
    </row>
    <row r="67" spans="1:11" x14ac:dyDescent="0.25">
      <c r="A67" s="55" t="s">
        <v>182</v>
      </c>
      <c r="B67" s="55" t="s">
        <v>183</v>
      </c>
      <c r="C67" s="73" t="s">
        <v>13</v>
      </c>
      <c r="D67" s="73" t="s">
        <v>21</v>
      </c>
      <c r="E67" s="55" t="s">
        <v>11</v>
      </c>
      <c r="F67" s="73">
        <v>1</v>
      </c>
      <c r="G67" s="74">
        <v>4617</v>
      </c>
      <c r="H67" s="74">
        <v>4856.17</v>
      </c>
      <c r="I67" s="75">
        <v>42994</v>
      </c>
      <c r="J67" s="75">
        <v>43068</v>
      </c>
      <c r="K67" s="81" t="s">
        <v>15</v>
      </c>
    </row>
    <row r="68" spans="1:11" x14ac:dyDescent="0.25">
      <c r="A68" s="55" t="s">
        <v>196</v>
      </c>
      <c r="B68" s="55" t="s">
        <v>197</v>
      </c>
      <c r="C68" s="73" t="s">
        <v>13</v>
      </c>
      <c r="D68" s="73" t="s">
        <v>21</v>
      </c>
      <c r="E68" s="55" t="s">
        <v>11</v>
      </c>
      <c r="F68" s="73">
        <v>1</v>
      </c>
      <c r="G68" s="74">
        <v>6539.75</v>
      </c>
      <c r="H68" s="74">
        <v>3724</v>
      </c>
      <c r="I68" s="75">
        <v>42929</v>
      </c>
      <c r="J68" s="75">
        <v>43046</v>
      </c>
      <c r="K68" s="81" t="s">
        <v>15</v>
      </c>
    </row>
    <row r="69" spans="1:11" x14ac:dyDescent="0.25">
      <c r="A69" s="55" t="s">
        <v>246</v>
      </c>
      <c r="B69" s="55" t="s">
        <v>247</v>
      </c>
      <c r="C69" s="73" t="s">
        <v>13</v>
      </c>
      <c r="D69" s="73" t="s">
        <v>21</v>
      </c>
      <c r="E69" s="55" t="s">
        <v>11</v>
      </c>
      <c r="F69" s="73">
        <v>1</v>
      </c>
      <c r="G69" s="74">
        <v>1000</v>
      </c>
      <c r="H69" s="74">
        <v>1000</v>
      </c>
      <c r="I69" s="75">
        <v>42723</v>
      </c>
      <c r="J69" s="75">
        <v>43083</v>
      </c>
      <c r="K69" s="81" t="s">
        <v>15</v>
      </c>
    </row>
    <row r="70" spans="1:11" x14ac:dyDescent="0.25">
      <c r="A70" s="55" t="s">
        <v>264</v>
      </c>
      <c r="B70" s="55" t="s">
        <v>265</v>
      </c>
      <c r="C70" s="73" t="s">
        <v>13</v>
      </c>
      <c r="D70" s="73" t="s">
        <v>21</v>
      </c>
      <c r="E70" s="55" t="s">
        <v>11</v>
      </c>
      <c r="F70" s="73">
        <v>1</v>
      </c>
      <c r="G70" s="74">
        <v>2306.25</v>
      </c>
      <c r="H70" s="74">
        <v>692</v>
      </c>
      <c r="I70" s="75">
        <v>42975</v>
      </c>
      <c r="J70" s="75">
        <v>43090</v>
      </c>
      <c r="K70" s="81" t="s">
        <v>15</v>
      </c>
    </row>
    <row r="71" spans="1:11" x14ac:dyDescent="0.25">
      <c r="A71" s="55" t="s">
        <v>317</v>
      </c>
      <c r="B71" s="55" t="s">
        <v>318</v>
      </c>
      <c r="C71" s="73" t="s">
        <v>13</v>
      </c>
      <c r="D71" s="73" t="s">
        <v>21</v>
      </c>
      <c r="E71" s="55" t="s">
        <v>11</v>
      </c>
      <c r="F71" s="73">
        <v>1</v>
      </c>
      <c r="G71" s="74">
        <v>180</v>
      </c>
      <c r="H71" s="74">
        <v>100</v>
      </c>
      <c r="I71" s="75">
        <v>42394</v>
      </c>
      <c r="J71" s="75">
        <v>43028</v>
      </c>
      <c r="K71" s="81" t="s">
        <v>15</v>
      </c>
    </row>
    <row r="72" spans="1:11" x14ac:dyDescent="0.25">
      <c r="A72" s="50"/>
      <c r="B72" s="51"/>
      <c r="C72" s="52"/>
      <c r="D72" s="142" t="s">
        <v>88</v>
      </c>
      <c r="E72" s="143"/>
      <c r="F72" s="108">
        <f>SUM(F49:F71)</f>
        <v>23</v>
      </c>
      <c r="G72" s="109">
        <f>SUM(G49:G71)</f>
        <v>380264.24</v>
      </c>
      <c r="H72" s="110">
        <f>SUM(H49:H71)</f>
        <v>95523.99</v>
      </c>
      <c r="I72" s="110"/>
      <c r="J72" s="53"/>
      <c r="K72" s="54"/>
    </row>
    <row r="73" spans="1:11" x14ac:dyDescent="0.25">
      <c r="A73" s="111"/>
      <c r="B73" s="112"/>
      <c r="C73" s="144" t="s">
        <v>13</v>
      </c>
      <c r="D73" s="145"/>
      <c r="E73" s="112"/>
      <c r="F73" s="115"/>
      <c r="G73" s="112"/>
      <c r="H73" s="112"/>
      <c r="I73" s="116"/>
      <c r="J73" s="116"/>
      <c r="K73" s="117"/>
    </row>
    <row r="74" spans="1:11" x14ac:dyDescent="0.25">
      <c r="A74" s="55"/>
      <c r="B74" s="55"/>
      <c r="C74" s="73"/>
      <c r="D74" s="73"/>
      <c r="E74" s="55"/>
      <c r="F74" s="73"/>
      <c r="G74" s="74"/>
      <c r="H74" s="74"/>
      <c r="I74" s="75"/>
      <c r="J74" s="75"/>
      <c r="K74" s="81"/>
    </row>
    <row r="75" spans="1:11" x14ac:dyDescent="0.25">
      <c r="A75" s="55" t="s">
        <v>175</v>
      </c>
      <c r="B75" s="55" t="s">
        <v>176</v>
      </c>
      <c r="C75" s="73" t="s">
        <v>10</v>
      </c>
      <c r="D75" s="73" t="s">
        <v>18</v>
      </c>
      <c r="E75" s="55" t="s">
        <v>17</v>
      </c>
      <c r="F75" s="73">
        <v>1</v>
      </c>
      <c r="G75" s="74">
        <v>8413.26</v>
      </c>
      <c r="H75" s="74">
        <v>5547.54</v>
      </c>
      <c r="I75" s="75">
        <v>42735</v>
      </c>
      <c r="J75" s="75">
        <v>43014</v>
      </c>
      <c r="K75" s="75" t="s">
        <v>12</v>
      </c>
    </row>
    <row r="76" spans="1:11" x14ac:dyDescent="0.25">
      <c r="A76" s="55" t="s">
        <v>276</v>
      </c>
      <c r="B76" s="55" t="s">
        <v>277</v>
      </c>
      <c r="C76" s="73" t="s">
        <v>10</v>
      </c>
      <c r="D76" s="73" t="s">
        <v>18</v>
      </c>
      <c r="E76" s="55" t="s">
        <v>17</v>
      </c>
      <c r="F76" s="73">
        <v>1</v>
      </c>
      <c r="G76" s="74">
        <v>560.6</v>
      </c>
      <c r="H76" s="74">
        <v>517.51</v>
      </c>
      <c r="I76" s="75">
        <v>42843</v>
      </c>
      <c r="J76" s="75">
        <v>43024</v>
      </c>
      <c r="K76" s="75" t="s">
        <v>12</v>
      </c>
    </row>
    <row r="77" spans="1:11" x14ac:dyDescent="0.25">
      <c r="A77" s="55" t="s">
        <v>287</v>
      </c>
      <c r="B77" s="55" t="s">
        <v>288</v>
      </c>
      <c r="C77" s="73" t="s">
        <v>10</v>
      </c>
      <c r="D77" s="73" t="s">
        <v>18</v>
      </c>
      <c r="E77" s="55" t="s">
        <v>17</v>
      </c>
      <c r="F77" s="73">
        <v>1</v>
      </c>
      <c r="G77" s="74">
        <v>1090</v>
      </c>
      <c r="H77" s="74">
        <v>295</v>
      </c>
      <c r="I77" s="75">
        <v>42711</v>
      </c>
      <c r="J77" s="75">
        <v>43012</v>
      </c>
      <c r="K77" s="75" t="s">
        <v>12</v>
      </c>
    </row>
    <row r="78" spans="1:11" x14ac:dyDescent="0.25">
      <c r="A78" s="55" t="s">
        <v>301</v>
      </c>
      <c r="B78" s="55" t="s">
        <v>302</v>
      </c>
      <c r="C78" s="73" t="s">
        <v>10</v>
      </c>
      <c r="D78" s="73" t="s">
        <v>18</v>
      </c>
      <c r="E78" s="55" t="s">
        <v>17</v>
      </c>
      <c r="F78" s="73">
        <v>1</v>
      </c>
      <c r="G78" s="74">
        <v>227</v>
      </c>
      <c r="H78" s="74">
        <v>189.08</v>
      </c>
      <c r="I78" s="75">
        <v>41813</v>
      </c>
      <c r="J78" s="75">
        <v>43018</v>
      </c>
      <c r="K78" s="75" t="s">
        <v>12</v>
      </c>
    </row>
    <row r="79" spans="1:11" x14ac:dyDescent="0.25">
      <c r="A79" s="55" t="s">
        <v>303</v>
      </c>
      <c r="B79" s="55" t="s">
        <v>304</v>
      </c>
      <c r="C79" s="73" t="s">
        <v>10</v>
      </c>
      <c r="D79" s="73" t="s">
        <v>18</v>
      </c>
      <c r="E79" s="55" t="s">
        <v>17</v>
      </c>
      <c r="F79" s="73">
        <v>1</v>
      </c>
      <c r="G79" s="74">
        <v>3212.77</v>
      </c>
      <c r="H79" s="74">
        <v>170.3</v>
      </c>
      <c r="I79" s="75">
        <v>42746</v>
      </c>
      <c r="J79" s="75">
        <v>43024</v>
      </c>
      <c r="K79" s="75" t="s">
        <v>12</v>
      </c>
    </row>
    <row r="80" spans="1:11" x14ac:dyDescent="0.25">
      <c r="A80" s="55" t="s">
        <v>313</v>
      </c>
      <c r="B80" s="55" t="s">
        <v>314</v>
      </c>
      <c r="C80" s="73" t="s">
        <v>10</v>
      </c>
      <c r="D80" s="73" t="s">
        <v>18</v>
      </c>
      <c r="E80" s="55" t="s">
        <v>17</v>
      </c>
      <c r="F80" s="73">
        <v>1</v>
      </c>
      <c r="G80" s="74">
        <v>184.99</v>
      </c>
      <c r="H80" s="74">
        <v>135.04</v>
      </c>
      <c r="I80" s="75">
        <v>42909</v>
      </c>
      <c r="J80" s="75">
        <v>43046</v>
      </c>
      <c r="K80" s="75" t="s">
        <v>12</v>
      </c>
    </row>
    <row r="81" spans="1:11" x14ac:dyDescent="0.25">
      <c r="A81" s="55" t="s">
        <v>291</v>
      </c>
      <c r="B81" s="55" t="s">
        <v>292</v>
      </c>
      <c r="C81" s="73" t="s">
        <v>10</v>
      </c>
      <c r="D81" s="73" t="s">
        <v>18</v>
      </c>
      <c r="E81" s="55" t="s">
        <v>84</v>
      </c>
      <c r="F81" s="73">
        <v>1</v>
      </c>
      <c r="G81" s="74">
        <v>255.4</v>
      </c>
      <c r="H81" s="74">
        <v>250</v>
      </c>
      <c r="I81" s="75">
        <v>42673</v>
      </c>
      <c r="J81" s="75">
        <v>43034</v>
      </c>
      <c r="K81" s="75" t="s">
        <v>12</v>
      </c>
    </row>
    <row r="82" spans="1:11" x14ac:dyDescent="0.25">
      <c r="A82" s="55" t="s">
        <v>121</v>
      </c>
      <c r="B82" s="55" t="s">
        <v>122</v>
      </c>
      <c r="C82" s="73" t="s">
        <v>10</v>
      </c>
      <c r="D82" s="73" t="s">
        <v>18</v>
      </c>
      <c r="E82" s="55" t="s">
        <v>116</v>
      </c>
      <c r="F82" s="73">
        <v>1</v>
      </c>
      <c r="G82" s="74">
        <v>95359.86</v>
      </c>
      <c r="H82" s="74">
        <v>95359.86</v>
      </c>
      <c r="I82" s="75">
        <v>42579</v>
      </c>
      <c r="J82" s="75">
        <v>43091</v>
      </c>
      <c r="K82" s="75" t="s">
        <v>12</v>
      </c>
    </row>
    <row r="83" spans="1:11" x14ac:dyDescent="0.25">
      <c r="A83" s="55" t="s">
        <v>248</v>
      </c>
      <c r="B83" s="55" t="s">
        <v>249</v>
      </c>
      <c r="C83" s="73" t="s">
        <v>10</v>
      </c>
      <c r="D83" s="73" t="s">
        <v>18</v>
      </c>
      <c r="E83" s="55" t="s">
        <v>28</v>
      </c>
      <c r="F83" s="73">
        <v>1</v>
      </c>
      <c r="G83" s="74">
        <v>2244.29</v>
      </c>
      <c r="H83" s="74">
        <v>1000</v>
      </c>
      <c r="I83" s="75">
        <v>42581</v>
      </c>
      <c r="J83" s="75">
        <v>43012</v>
      </c>
      <c r="K83" s="75" t="s">
        <v>12</v>
      </c>
    </row>
    <row r="84" spans="1:11" x14ac:dyDescent="0.25">
      <c r="A84" s="55" t="s">
        <v>274</v>
      </c>
      <c r="B84" s="55" t="s">
        <v>275</v>
      </c>
      <c r="C84" s="73" t="s">
        <v>10</v>
      </c>
      <c r="D84" s="73" t="s">
        <v>18</v>
      </c>
      <c r="E84" s="55" t="s">
        <v>28</v>
      </c>
      <c r="F84" s="73">
        <v>1</v>
      </c>
      <c r="G84" s="74">
        <v>1095.57</v>
      </c>
      <c r="H84" s="74">
        <v>520.78</v>
      </c>
      <c r="I84" s="75">
        <v>42313</v>
      </c>
      <c r="J84" s="75">
        <v>43034</v>
      </c>
      <c r="K84" s="75" t="s">
        <v>12</v>
      </c>
    </row>
    <row r="85" spans="1:11" x14ac:dyDescent="0.25">
      <c r="A85" s="55" t="s">
        <v>285</v>
      </c>
      <c r="B85" s="55" t="s">
        <v>286</v>
      </c>
      <c r="C85" s="73" t="s">
        <v>10</v>
      </c>
      <c r="D85" s="73" t="s">
        <v>18</v>
      </c>
      <c r="E85" s="55" t="s">
        <v>28</v>
      </c>
      <c r="F85" s="73">
        <v>1</v>
      </c>
      <c r="G85" s="74">
        <v>602.77</v>
      </c>
      <c r="H85" s="74">
        <v>437.11</v>
      </c>
      <c r="I85" s="75">
        <v>42603</v>
      </c>
      <c r="J85" s="75">
        <v>43018</v>
      </c>
      <c r="K85" s="75" t="s">
        <v>12</v>
      </c>
    </row>
    <row r="86" spans="1:11" x14ac:dyDescent="0.25">
      <c r="A86" s="55" t="s">
        <v>289</v>
      </c>
      <c r="B86" s="55" t="s">
        <v>290</v>
      </c>
      <c r="C86" s="73" t="s">
        <v>10</v>
      </c>
      <c r="D86" s="73" t="s">
        <v>18</v>
      </c>
      <c r="E86" s="55" t="s">
        <v>28</v>
      </c>
      <c r="F86" s="73">
        <v>1</v>
      </c>
      <c r="G86" s="74">
        <v>371.96</v>
      </c>
      <c r="H86" s="74">
        <v>254.66</v>
      </c>
      <c r="I86" s="75">
        <v>42973</v>
      </c>
      <c r="J86" s="75">
        <v>43096</v>
      </c>
      <c r="K86" s="75" t="s">
        <v>12</v>
      </c>
    </row>
    <row r="87" spans="1:11" x14ac:dyDescent="0.25">
      <c r="A87" s="55" t="s">
        <v>293</v>
      </c>
      <c r="B87" s="55" t="s">
        <v>294</v>
      </c>
      <c r="C87" s="73" t="s">
        <v>10</v>
      </c>
      <c r="D87" s="73" t="s">
        <v>18</v>
      </c>
      <c r="E87" s="55" t="s">
        <v>28</v>
      </c>
      <c r="F87" s="73">
        <v>1</v>
      </c>
      <c r="G87" s="74">
        <v>901.8</v>
      </c>
      <c r="H87" s="74">
        <v>250</v>
      </c>
      <c r="I87" s="75">
        <v>42690</v>
      </c>
      <c r="J87" s="75">
        <v>43090</v>
      </c>
      <c r="K87" s="75" t="s">
        <v>12</v>
      </c>
    </row>
    <row r="88" spans="1:11" x14ac:dyDescent="0.25">
      <c r="A88" s="55" t="s">
        <v>297</v>
      </c>
      <c r="B88" s="55" t="s">
        <v>298</v>
      </c>
      <c r="C88" s="73" t="s">
        <v>10</v>
      </c>
      <c r="D88" s="73" t="s">
        <v>18</v>
      </c>
      <c r="E88" s="55" t="s">
        <v>28</v>
      </c>
      <c r="F88" s="73">
        <v>1</v>
      </c>
      <c r="G88" s="74">
        <v>226.52</v>
      </c>
      <c r="H88" s="74">
        <v>226.52</v>
      </c>
      <c r="I88" s="75">
        <v>42376</v>
      </c>
      <c r="J88" s="75">
        <v>43046</v>
      </c>
      <c r="K88" s="75" t="s">
        <v>12</v>
      </c>
    </row>
    <row r="89" spans="1:11" x14ac:dyDescent="0.25">
      <c r="A89" s="55" t="s">
        <v>308</v>
      </c>
      <c r="B89" s="55" t="s">
        <v>309</v>
      </c>
      <c r="C89" s="73" t="s">
        <v>10</v>
      </c>
      <c r="D89" s="73" t="s">
        <v>18</v>
      </c>
      <c r="E89" s="55" t="s">
        <v>28</v>
      </c>
      <c r="F89" s="73">
        <v>1</v>
      </c>
      <c r="G89" s="74">
        <v>149.97</v>
      </c>
      <c r="H89" s="74">
        <v>149.97</v>
      </c>
      <c r="I89" s="75">
        <v>42691</v>
      </c>
      <c r="J89" s="75">
        <v>43041</v>
      </c>
      <c r="K89" s="75" t="s">
        <v>12</v>
      </c>
    </row>
    <row r="90" spans="1:11" x14ac:dyDescent="0.25">
      <c r="A90" s="55" t="s">
        <v>319</v>
      </c>
      <c r="B90" s="55" t="s">
        <v>320</v>
      </c>
      <c r="C90" s="73" t="s">
        <v>10</v>
      </c>
      <c r="D90" s="73" t="s">
        <v>18</v>
      </c>
      <c r="E90" s="55" t="s">
        <v>28</v>
      </c>
      <c r="F90" s="73">
        <v>1</v>
      </c>
      <c r="G90" s="74">
        <v>570.26</v>
      </c>
      <c r="H90" s="74">
        <v>79.709999999999994</v>
      </c>
      <c r="I90" s="75">
        <v>42819</v>
      </c>
      <c r="J90" s="75">
        <v>43011</v>
      </c>
      <c r="K90" s="75" t="s">
        <v>12</v>
      </c>
    </row>
    <row r="91" spans="1:11" x14ac:dyDescent="0.25">
      <c r="A91" s="55" t="s">
        <v>219</v>
      </c>
      <c r="B91" s="55" t="s">
        <v>220</v>
      </c>
      <c r="C91" s="73" t="s">
        <v>10</v>
      </c>
      <c r="D91" s="73" t="s">
        <v>18</v>
      </c>
      <c r="E91" s="55" t="s">
        <v>85</v>
      </c>
      <c r="F91" s="73">
        <v>1</v>
      </c>
      <c r="G91" s="74">
        <v>5000</v>
      </c>
      <c r="H91" s="74">
        <v>2000</v>
      </c>
      <c r="I91" s="75">
        <v>42993</v>
      </c>
      <c r="J91" s="75">
        <v>43090</v>
      </c>
      <c r="K91" s="75" t="s">
        <v>12</v>
      </c>
    </row>
    <row r="92" spans="1:11" x14ac:dyDescent="0.25">
      <c r="A92" s="55" t="s">
        <v>141</v>
      </c>
      <c r="B92" s="55" t="s">
        <v>142</v>
      </c>
      <c r="C92" s="73" t="s">
        <v>10</v>
      </c>
      <c r="D92" s="73" t="s">
        <v>18</v>
      </c>
      <c r="E92" s="55" t="s">
        <v>11</v>
      </c>
      <c r="F92" s="73">
        <v>1</v>
      </c>
      <c r="G92" s="74">
        <v>25000</v>
      </c>
      <c r="H92" s="74">
        <v>14000</v>
      </c>
      <c r="I92" s="75">
        <v>42582</v>
      </c>
      <c r="J92" s="75">
        <v>43025</v>
      </c>
      <c r="K92" s="75" t="s">
        <v>12</v>
      </c>
    </row>
    <row r="93" spans="1:11" x14ac:dyDescent="0.25">
      <c r="A93" s="55" t="s">
        <v>147</v>
      </c>
      <c r="B93" s="55" t="s">
        <v>148</v>
      </c>
      <c r="C93" s="73" t="s">
        <v>10</v>
      </c>
      <c r="D93" s="73" t="s">
        <v>18</v>
      </c>
      <c r="E93" s="55" t="s">
        <v>11</v>
      </c>
      <c r="F93" s="73">
        <v>1</v>
      </c>
      <c r="G93" s="74">
        <v>56500</v>
      </c>
      <c r="H93" s="74">
        <v>12000</v>
      </c>
      <c r="I93" s="75">
        <v>42582</v>
      </c>
      <c r="J93" s="75">
        <v>43025</v>
      </c>
      <c r="K93" s="75" t="s">
        <v>12</v>
      </c>
    </row>
    <row r="94" spans="1:11" x14ac:dyDescent="0.25">
      <c r="A94" s="55" t="s">
        <v>161</v>
      </c>
      <c r="B94" s="55" t="s">
        <v>162</v>
      </c>
      <c r="C94" s="73" t="s">
        <v>10</v>
      </c>
      <c r="D94" s="73" t="s">
        <v>18</v>
      </c>
      <c r="E94" s="55" t="s">
        <v>11</v>
      </c>
      <c r="F94" s="73">
        <v>1</v>
      </c>
      <c r="G94" s="74">
        <v>25000</v>
      </c>
      <c r="H94" s="74">
        <v>7500</v>
      </c>
      <c r="I94" s="75">
        <v>42248</v>
      </c>
      <c r="J94" s="75">
        <v>43011</v>
      </c>
      <c r="K94" s="75" t="s">
        <v>12</v>
      </c>
    </row>
    <row r="95" spans="1:11" x14ac:dyDescent="0.25">
      <c r="A95" s="55" t="s">
        <v>165</v>
      </c>
      <c r="B95" s="55" t="s">
        <v>166</v>
      </c>
      <c r="C95" s="73" t="s">
        <v>10</v>
      </c>
      <c r="D95" s="73" t="s">
        <v>18</v>
      </c>
      <c r="E95" s="55" t="s">
        <v>11</v>
      </c>
      <c r="F95" s="73">
        <v>1</v>
      </c>
      <c r="G95" s="74">
        <v>25000</v>
      </c>
      <c r="H95" s="74">
        <v>7000</v>
      </c>
      <c r="I95" s="75">
        <v>42248</v>
      </c>
      <c r="J95" s="75">
        <v>43012</v>
      </c>
      <c r="K95" s="75" t="s">
        <v>12</v>
      </c>
    </row>
    <row r="96" spans="1:11" x14ac:dyDescent="0.25">
      <c r="A96" s="55" t="s">
        <v>234</v>
      </c>
      <c r="B96" s="55" t="s">
        <v>235</v>
      </c>
      <c r="C96" s="73" t="s">
        <v>10</v>
      </c>
      <c r="D96" s="73" t="s">
        <v>18</v>
      </c>
      <c r="E96" s="55" t="s">
        <v>11</v>
      </c>
      <c r="F96" s="73">
        <v>1</v>
      </c>
      <c r="G96" s="74">
        <v>2000</v>
      </c>
      <c r="H96" s="74">
        <v>1185.71</v>
      </c>
      <c r="I96" s="75">
        <v>42773</v>
      </c>
      <c r="J96" s="75">
        <v>43046</v>
      </c>
      <c r="K96" s="75" t="s">
        <v>12</v>
      </c>
    </row>
    <row r="97" spans="1:11" x14ac:dyDescent="0.25">
      <c r="A97" s="55" t="s">
        <v>260</v>
      </c>
      <c r="B97" s="55" t="s">
        <v>261</v>
      </c>
      <c r="C97" s="73" t="s">
        <v>10</v>
      </c>
      <c r="D97" s="73" t="s">
        <v>18</v>
      </c>
      <c r="E97" s="55" t="s">
        <v>11</v>
      </c>
      <c r="F97" s="73">
        <v>1</v>
      </c>
      <c r="G97" s="74">
        <v>780.66</v>
      </c>
      <c r="H97" s="74">
        <v>780.66</v>
      </c>
      <c r="I97" s="75">
        <v>42598</v>
      </c>
      <c r="J97" s="75">
        <v>43024</v>
      </c>
      <c r="K97" s="75" t="s">
        <v>12</v>
      </c>
    </row>
    <row r="98" spans="1:11" x14ac:dyDescent="0.25">
      <c r="A98" s="55" t="s">
        <v>118</v>
      </c>
      <c r="B98" s="55" t="s">
        <v>119</v>
      </c>
      <c r="C98" s="73" t="s">
        <v>10</v>
      </c>
      <c r="D98" s="73" t="s">
        <v>18</v>
      </c>
      <c r="E98" s="55" t="s">
        <v>24</v>
      </c>
      <c r="F98" s="73">
        <v>1</v>
      </c>
      <c r="G98" s="74">
        <v>279744</v>
      </c>
      <c r="H98" s="74">
        <v>166000</v>
      </c>
      <c r="I98" s="75">
        <v>42922</v>
      </c>
      <c r="J98" s="75">
        <v>43060</v>
      </c>
      <c r="K98" s="75" t="s">
        <v>12</v>
      </c>
    </row>
    <row r="99" spans="1:11" x14ac:dyDescent="0.25">
      <c r="A99" s="55" t="s">
        <v>130</v>
      </c>
      <c r="B99" s="55" t="s">
        <v>131</v>
      </c>
      <c r="C99" s="73" t="s">
        <v>10</v>
      </c>
      <c r="D99" s="73" t="s">
        <v>18</v>
      </c>
      <c r="E99" s="55" t="s">
        <v>24</v>
      </c>
      <c r="F99" s="73">
        <v>1</v>
      </c>
      <c r="G99" s="74">
        <v>20789</v>
      </c>
      <c r="H99" s="74">
        <v>20789</v>
      </c>
      <c r="I99" s="75">
        <v>42668</v>
      </c>
      <c r="J99" s="75">
        <v>43090</v>
      </c>
      <c r="K99" s="75" t="s">
        <v>12</v>
      </c>
    </row>
    <row r="100" spans="1:11" x14ac:dyDescent="0.25">
      <c r="A100" s="55" t="s">
        <v>149</v>
      </c>
      <c r="B100" s="55" t="s">
        <v>150</v>
      </c>
      <c r="C100" s="73" t="s">
        <v>10</v>
      </c>
      <c r="D100" s="73" t="s">
        <v>18</v>
      </c>
      <c r="E100" s="55" t="s">
        <v>24</v>
      </c>
      <c r="F100" s="73">
        <v>1</v>
      </c>
      <c r="G100" s="74">
        <v>11798</v>
      </c>
      <c r="H100" s="74">
        <v>11798</v>
      </c>
      <c r="I100" s="75">
        <v>42724</v>
      </c>
      <c r="J100" s="75">
        <v>43024</v>
      </c>
      <c r="K100" s="75" t="s">
        <v>12</v>
      </c>
    </row>
    <row r="101" spans="1:11" x14ac:dyDescent="0.25">
      <c r="A101" s="55" t="s">
        <v>184</v>
      </c>
      <c r="B101" s="55" t="s">
        <v>185</v>
      </c>
      <c r="C101" s="73" t="s">
        <v>10</v>
      </c>
      <c r="D101" s="73" t="s">
        <v>18</v>
      </c>
      <c r="E101" s="55" t="s">
        <v>24</v>
      </c>
      <c r="F101" s="73">
        <v>1</v>
      </c>
      <c r="G101" s="74">
        <v>4555</v>
      </c>
      <c r="H101" s="74">
        <v>4555</v>
      </c>
      <c r="I101" s="75">
        <v>42584</v>
      </c>
      <c r="J101" s="75">
        <v>43048</v>
      </c>
      <c r="K101" s="75" t="s">
        <v>12</v>
      </c>
    </row>
    <row r="102" spans="1:11" x14ac:dyDescent="0.25">
      <c r="A102" s="55" t="s">
        <v>254</v>
      </c>
      <c r="B102" s="55" t="s">
        <v>255</v>
      </c>
      <c r="C102" s="73" t="s">
        <v>10</v>
      </c>
      <c r="D102" s="73" t="s">
        <v>18</v>
      </c>
      <c r="E102" s="55" t="s">
        <v>24</v>
      </c>
      <c r="F102" s="73">
        <v>1</v>
      </c>
      <c r="G102" s="74">
        <v>848</v>
      </c>
      <c r="H102" s="74">
        <v>848</v>
      </c>
      <c r="I102" s="75">
        <v>42807</v>
      </c>
      <c r="J102" s="75">
        <v>43096</v>
      </c>
      <c r="K102" s="75" t="s">
        <v>12</v>
      </c>
    </row>
    <row r="103" spans="1:11" x14ac:dyDescent="0.25">
      <c r="A103" s="55" t="s">
        <v>262</v>
      </c>
      <c r="B103" s="55" t="s">
        <v>263</v>
      </c>
      <c r="C103" s="73" t="s">
        <v>10</v>
      </c>
      <c r="D103" s="73" t="s">
        <v>18</v>
      </c>
      <c r="E103" s="55" t="s">
        <v>24</v>
      </c>
      <c r="F103" s="73">
        <v>1</v>
      </c>
      <c r="G103" s="74">
        <v>779.63</v>
      </c>
      <c r="H103" s="74">
        <v>779.63</v>
      </c>
      <c r="I103" s="75">
        <v>42571</v>
      </c>
      <c r="J103" s="75">
        <v>43048</v>
      </c>
      <c r="K103" s="75" t="s">
        <v>12</v>
      </c>
    </row>
    <row r="104" spans="1:11" x14ac:dyDescent="0.25">
      <c r="A104" s="55" t="s">
        <v>229</v>
      </c>
      <c r="B104" s="55" t="s">
        <v>34</v>
      </c>
      <c r="C104" s="73" t="s">
        <v>10</v>
      </c>
      <c r="D104" s="73" t="s">
        <v>18</v>
      </c>
      <c r="E104" s="55" t="s">
        <v>33</v>
      </c>
      <c r="F104" s="73">
        <v>1</v>
      </c>
      <c r="G104" s="74">
        <v>7860.27</v>
      </c>
      <c r="H104" s="74">
        <v>1430.19</v>
      </c>
      <c r="I104" s="75">
        <v>42633</v>
      </c>
      <c r="J104" s="75">
        <v>43048</v>
      </c>
      <c r="K104" s="75" t="s">
        <v>12</v>
      </c>
    </row>
    <row r="105" spans="1:11" s="132" customFormat="1" x14ac:dyDescent="0.25">
      <c r="A105" s="127"/>
      <c r="B105" s="127"/>
      <c r="C105" s="128"/>
      <c r="D105" s="128"/>
      <c r="E105" s="126" t="s">
        <v>364</v>
      </c>
      <c r="F105" s="128">
        <f>SUM(F75:F104)</f>
        <v>30</v>
      </c>
      <c r="G105" s="129">
        <f>SUM(G75:G104)</f>
        <v>581121.58000000007</v>
      </c>
      <c r="H105" s="129">
        <f>SUM(H75:H104)</f>
        <v>356049.27</v>
      </c>
      <c r="I105" s="130"/>
      <c r="J105" s="130"/>
      <c r="K105" s="130"/>
    </row>
    <row r="106" spans="1:11" x14ac:dyDescent="0.25">
      <c r="A106" s="55"/>
      <c r="B106" s="55"/>
      <c r="C106" s="73"/>
      <c r="D106" s="73"/>
      <c r="E106" s="55"/>
      <c r="F106" s="73"/>
      <c r="G106" s="74"/>
      <c r="H106" s="74"/>
      <c r="I106" s="75"/>
      <c r="J106" s="75"/>
      <c r="K106" s="75"/>
    </row>
    <row r="107" spans="1:11" x14ac:dyDescent="0.25">
      <c r="A107" s="55" t="s">
        <v>272</v>
      </c>
      <c r="B107" s="55" t="s">
        <v>273</v>
      </c>
      <c r="C107" s="73" t="s">
        <v>10</v>
      </c>
      <c r="D107" s="73" t="s">
        <v>16</v>
      </c>
      <c r="E107" s="55" t="s">
        <v>17</v>
      </c>
      <c r="F107" s="73">
        <v>1</v>
      </c>
      <c r="G107" s="74">
        <v>2667.36</v>
      </c>
      <c r="H107" s="74">
        <v>526.85</v>
      </c>
      <c r="I107" s="75">
        <v>42714</v>
      </c>
      <c r="J107" s="75">
        <v>43011</v>
      </c>
      <c r="K107" s="75" t="s">
        <v>12</v>
      </c>
    </row>
    <row r="108" spans="1:11" x14ac:dyDescent="0.25">
      <c r="A108" s="55" t="s">
        <v>280</v>
      </c>
      <c r="B108" s="55" t="s">
        <v>281</v>
      </c>
      <c r="C108" s="73" t="s">
        <v>10</v>
      </c>
      <c r="D108" s="73" t="s">
        <v>16</v>
      </c>
      <c r="E108" s="55" t="s">
        <v>17</v>
      </c>
      <c r="F108" s="73">
        <v>1</v>
      </c>
      <c r="G108" s="74">
        <v>2500</v>
      </c>
      <c r="H108" s="74">
        <v>500</v>
      </c>
      <c r="I108" s="75">
        <v>42751</v>
      </c>
      <c r="J108" s="75">
        <v>43087</v>
      </c>
      <c r="K108" s="75" t="s">
        <v>12</v>
      </c>
    </row>
    <row r="109" spans="1:11" x14ac:dyDescent="0.25">
      <c r="A109" s="55" t="s">
        <v>295</v>
      </c>
      <c r="B109" s="55" t="s">
        <v>296</v>
      </c>
      <c r="C109" s="73" t="s">
        <v>10</v>
      </c>
      <c r="D109" s="73" t="s">
        <v>16</v>
      </c>
      <c r="E109" s="55" t="s">
        <v>17</v>
      </c>
      <c r="F109" s="73">
        <v>1</v>
      </c>
      <c r="G109" s="74">
        <v>762.51</v>
      </c>
      <c r="H109" s="74">
        <v>250</v>
      </c>
      <c r="I109" s="75">
        <v>42752</v>
      </c>
      <c r="J109" s="75">
        <v>43039</v>
      </c>
      <c r="K109" s="75" t="s">
        <v>12</v>
      </c>
    </row>
    <row r="110" spans="1:11" x14ac:dyDescent="0.25">
      <c r="A110" s="55" t="s">
        <v>123</v>
      </c>
      <c r="B110" s="55" t="s">
        <v>124</v>
      </c>
      <c r="C110" s="73" t="s">
        <v>10</v>
      </c>
      <c r="D110" s="73" t="s">
        <v>16</v>
      </c>
      <c r="E110" s="55" t="s">
        <v>26</v>
      </c>
      <c r="F110" s="73">
        <v>1</v>
      </c>
      <c r="G110" s="74">
        <v>138734.04999999999</v>
      </c>
      <c r="H110" s="74">
        <v>85000</v>
      </c>
      <c r="I110" s="75">
        <v>42368</v>
      </c>
      <c r="J110" s="75">
        <v>43028</v>
      </c>
      <c r="K110" s="75" t="s">
        <v>12</v>
      </c>
    </row>
    <row r="111" spans="1:11" x14ac:dyDescent="0.25">
      <c r="A111" s="55" t="s">
        <v>139</v>
      </c>
      <c r="B111" s="55" t="s">
        <v>140</v>
      </c>
      <c r="C111" s="73" t="s">
        <v>10</v>
      </c>
      <c r="D111" s="73" t="s">
        <v>16</v>
      </c>
      <c r="E111" s="55" t="s">
        <v>26</v>
      </c>
      <c r="F111" s="73">
        <v>1</v>
      </c>
      <c r="G111" s="74">
        <v>15460</v>
      </c>
      <c r="H111" s="74">
        <v>15460</v>
      </c>
      <c r="I111" s="75">
        <v>42868</v>
      </c>
      <c r="J111" s="75">
        <v>43087</v>
      </c>
      <c r="K111" s="75" t="s">
        <v>12</v>
      </c>
    </row>
    <row r="112" spans="1:11" x14ac:dyDescent="0.25">
      <c r="A112" s="55" t="s">
        <v>250</v>
      </c>
      <c r="B112" s="55" t="s">
        <v>251</v>
      </c>
      <c r="C112" s="73" t="s">
        <v>10</v>
      </c>
      <c r="D112" s="73" t="s">
        <v>16</v>
      </c>
      <c r="E112" s="55" t="s">
        <v>26</v>
      </c>
      <c r="F112" s="73">
        <v>1</v>
      </c>
      <c r="G112" s="74">
        <v>2585.61</v>
      </c>
      <c r="H112" s="74">
        <v>1000</v>
      </c>
      <c r="I112" s="75">
        <v>42759</v>
      </c>
      <c r="J112" s="75">
        <v>43034</v>
      </c>
      <c r="K112" s="75" t="s">
        <v>12</v>
      </c>
    </row>
    <row r="113" spans="1:11" ht="30" x14ac:dyDescent="0.25">
      <c r="A113" s="55" t="s">
        <v>282</v>
      </c>
      <c r="B113" s="55" t="s">
        <v>283</v>
      </c>
      <c r="C113" s="73" t="s">
        <v>10</v>
      </c>
      <c r="D113" s="73" t="s">
        <v>16</v>
      </c>
      <c r="E113" s="43" t="s">
        <v>284</v>
      </c>
      <c r="F113" s="73">
        <v>1</v>
      </c>
      <c r="G113" s="74">
        <v>664.38</v>
      </c>
      <c r="H113" s="74">
        <v>500</v>
      </c>
      <c r="I113" s="75">
        <v>42695</v>
      </c>
      <c r="J113" s="75">
        <v>43048</v>
      </c>
      <c r="K113" s="75" t="s">
        <v>12</v>
      </c>
    </row>
    <row r="114" spans="1:11" ht="30" x14ac:dyDescent="0.25">
      <c r="A114" s="55" t="s">
        <v>310</v>
      </c>
      <c r="B114" s="55" t="s">
        <v>311</v>
      </c>
      <c r="C114" s="73" t="s">
        <v>10</v>
      </c>
      <c r="D114" s="73" t="s">
        <v>16</v>
      </c>
      <c r="E114" s="43" t="s">
        <v>312</v>
      </c>
      <c r="F114" s="73">
        <v>1</v>
      </c>
      <c r="G114" s="74">
        <v>220.47</v>
      </c>
      <c r="H114" s="74">
        <v>136.5</v>
      </c>
      <c r="I114" s="75">
        <v>42858</v>
      </c>
      <c r="J114" s="75">
        <v>43039</v>
      </c>
      <c r="K114" s="75" t="s">
        <v>12</v>
      </c>
    </row>
    <row r="115" spans="1:11" x14ac:dyDescent="0.25">
      <c r="A115" s="55" t="s">
        <v>135</v>
      </c>
      <c r="B115" s="55" t="s">
        <v>136</v>
      </c>
      <c r="C115" s="73" t="s">
        <v>10</v>
      </c>
      <c r="D115" s="73" t="s">
        <v>16</v>
      </c>
      <c r="E115" s="55" t="s">
        <v>11</v>
      </c>
      <c r="F115" s="73">
        <v>1</v>
      </c>
      <c r="G115" s="74">
        <v>85780.66</v>
      </c>
      <c r="H115" s="74">
        <v>19000</v>
      </c>
      <c r="I115" s="75">
        <v>42594</v>
      </c>
      <c r="J115" s="75">
        <v>43024</v>
      </c>
      <c r="K115" s="75" t="s">
        <v>12</v>
      </c>
    </row>
    <row r="116" spans="1:11" x14ac:dyDescent="0.25">
      <c r="A116" s="55" t="s">
        <v>180</v>
      </c>
      <c r="B116" s="55" t="s">
        <v>181</v>
      </c>
      <c r="C116" s="73" t="s">
        <v>10</v>
      </c>
      <c r="D116" s="73" t="s">
        <v>16</v>
      </c>
      <c r="E116" s="55" t="s">
        <v>11</v>
      </c>
      <c r="F116" s="73">
        <v>1</v>
      </c>
      <c r="G116" s="74">
        <v>105520</v>
      </c>
      <c r="H116" s="74">
        <v>5000</v>
      </c>
      <c r="I116" s="75">
        <v>42822</v>
      </c>
      <c r="J116" s="75">
        <v>43060</v>
      </c>
      <c r="K116" s="75" t="s">
        <v>12</v>
      </c>
    </row>
    <row r="117" spans="1:11" x14ac:dyDescent="0.25">
      <c r="A117" s="55" t="s">
        <v>186</v>
      </c>
      <c r="B117" s="55" t="s">
        <v>187</v>
      </c>
      <c r="C117" s="73" t="s">
        <v>10</v>
      </c>
      <c r="D117" s="73" t="s">
        <v>16</v>
      </c>
      <c r="E117" s="55" t="s">
        <v>11</v>
      </c>
      <c r="F117" s="73">
        <v>1</v>
      </c>
      <c r="G117" s="74">
        <v>4711.55</v>
      </c>
      <c r="H117" s="74">
        <v>4500</v>
      </c>
      <c r="I117" s="75">
        <v>42503</v>
      </c>
      <c r="J117" s="75">
        <v>43024</v>
      </c>
      <c r="K117" s="75" t="s">
        <v>12</v>
      </c>
    </row>
    <row r="118" spans="1:11" x14ac:dyDescent="0.25">
      <c r="A118" s="55" t="s">
        <v>188</v>
      </c>
      <c r="B118" s="55" t="s">
        <v>189</v>
      </c>
      <c r="C118" s="73" t="s">
        <v>10</v>
      </c>
      <c r="D118" s="73" t="s">
        <v>16</v>
      </c>
      <c r="E118" s="55" t="s">
        <v>11</v>
      </c>
      <c r="F118" s="73">
        <v>1</v>
      </c>
      <c r="G118" s="74">
        <v>4711.55</v>
      </c>
      <c r="H118" s="74">
        <v>4500</v>
      </c>
      <c r="I118" s="75">
        <v>42503</v>
      </c>
      <c r="J118" s="75">
        <v>43018</v>
      </c>
      <c r="K118" s="75" t="s">
        <v>12</v>
      </c>
    </row>
    <row r="119" spans="1:11" x14ac:dyDescent="0.25">
      <c r="A119" s="55" t="s">
        <v>190</v>
      </c>
      <c r="B119" s="55" t="s">
        <v>191</v>
      </c>
      <c r="C119" s="73" t="s">
        <v>10</v>
      </c>
      <c r="D119" s="73" t="s">
        <v>16</v>
      </c>
      <c r="E119" s="55" t="s">
        <v>11</v>
      </c>
      <c r="F119" s="73">
        <v>1</v>
      </c>
      <c r="G119" s="74">
        <v>6745.14</v>
      </c>
      <c r="H119" s="74">
        <v>4428.8999999999996</v>
      </c>
      <c r="I119" s="75">
        <v>42823</v>
      </c>
      <c r="J119" s="75">
        <v>43048</v>
      </c>
      <c r="K119" s="75" t="s">
        <v>12</v>
      </c>
    </row>
    <row r="120" spans="1:11" x14ac:dyDescent="0.25">
      <c r="A120" s="55" t="s">
        <v>258</v>
      </c>
      <c r="B120" s="55" t="s">
        <v>259</v>
      </c>
      <c r="C120" s="73" t="s">
        <v>10</v>
      </c>
      <c r="D120" s="73" t="s">
        <v>16</v>
      </c>
      <c r="E120" s="55" t="s">
        <v>11</v>
      </c>
      <c r="F120" s="73">
        <v>1</v>
      </c>
      <c r="G120" s="74">
        <v>862.8</v>
      </c>
      <c r="H120" s="74">
        <v>786.21</v>
      </c>
      <c r="I120" s="75">
        <v>42893</v>
      </c>
      <c r="J120" s="75">
        <v>43096</v>
      </c>
      <c r="K120" s="75" t="s">
        <v>12</v>
      </c>
    </row>
    <row r="121" spans="1:11" x14ac:dyDescent="0.25">
      <c r="A121" s="55" t="s">
        <v>278</v>
      </c>
      <c r="B121" s="55" t="s">
        <v>279</v>
      </c>
      <c r="C121" s="73" t="s">
        <v>10</v>
      </c>
      <c r="D121" s="73" t="s">
        <v>16</v>
      </c>
      <c r="E121" s="55" t="s">
        <v>11</v>
      </c>
      <c r="F121" s="73">
        <v>1</v>
      </c>
      <c r="G121" s="74">
        <v>105520</v>
      </c>
      <c r="H121" s="74">
        <v>500</v>
      </c>
      <c r="I121" s="75">
        <v>42822</v>
      </c>
      <c r="J121" s="75">
        <v>43041</v>
      </c>
      <c r="K121" s="75" t="s">
        <v>12</v>
      </c>
    </row>
    <row r="122" spans="1:11" s="132" customFormat="1" x14ac:dyDescent="0.25">
      <c r="A122" s="127"/>
      <c r="B122" s="127"/>
      <c r="C122" s="128"/>
      <c r="D122" s="128"/>
      <c r="E122" s="126" t="s">
        <v>364</v>
      </c>
      <c r="F122" s="133">
        <f>SUM(F107:F121)</f>
        <v>15</v>
      </c>
      <c r="G122" s="129">
        <f>SUM(G107:G121)</f>
        <v>477446.07999999996</v>
      </c>
      <c r="H122" s="129">
        <f>SUM(H107:H121)</f>
        <v>142088.46</v>
      </c>
      <c r="I122" s="130"/>
      <c r="J122" s="130"/>
      <c r="K122" s="131"/>
    </row>
    <row r="123" spans="1:11" x14ac:dyDescent="0.25">
      <c r="A123" s="50"/>
      <c r="B123" s="51"/>
      <c r="C123" s="52"/>
      <c r="D123" s="142" t="s">
        <v>88</v>
      </c>
      <c r="E123" s="143"/>
      <c r="F123" s="108">
        <v>45</v>
      </c>
      <c r="G123" s="109">
        <f>SUM(G122,G105)</f>
        <v>1058567.6600000001</v>
      </c>
      <c r="H123" s="109">
        <f>SUM(H122,H105)</f>
        <v>498137.73</v>
      </c>
      <c r="I123" s="110"/>
      <c r="J123" s="53"/>
      <c r="K123" s="54"/>
    </row>
    <row r="124" spans="1:11" x14ac:dyDescent="0.25">
      <c r="A124" s="111"/>
      <c r="B124" s="112"/>
      <c r="C124" s="144" t="s">
        <v>10</v>
      </c>
      <c r="D124" s="145"/>
      <c r="E124" s="112"/>
      <c r="F124" s="115"/>
      <c r="G124" s="112"/>
      <c r="H124" s="112"/>
      <c r="I124" s="116"/>
      <c r="J124" s="116"/>
      <c r="K124" s="117"/>
    </row>
    <row r="125" spans="1:11" x14ac:dyDescent="0.25">
      <c r="A125" s="56"/>
      <c r="B125" s="57"/>
      <c r="C125" s="57"/>
      <c r="D125" s="146" t="s">
        <v>59</v>
      </c>
      <c r="E125" s="147"/>
      <c r="F125" s="134">
        <f>SUM(F123,F72,F46,F20,F15,F10,F6)</f>
        <v>99</v>
      </c>
      <c r="G125" s="135">
        <f>SUM(G123,G72,G46,G20,G15,G10,G6)</f>
        <v>2488978.3299999996</v>
      </c>
      <c r="H125" s="135">
        <f>SUM(H123,H72,H46,H20,H15,H10,H6)</f>
        <v>835745.10999999987</v>
      </c>
      <c r="I125" s="135"/>
      <c r="J125" s="58"/>
      <c r="K125" s="59"/>
    </row>
  </sheetData>
  <mergeCells count="12">
    <mergeCell ref="C47:D47"/>
    <mergeCell ref="D6:E6"/>
    <mergeCell ref="D20:E20"/>
    <mergeCell ref="C21:D21"/>
    <mergeCell ref="D46:E46"/>
    <mergeCell ref="D10:E10"/>
    <mergeCell ref="D15:E15"/>
    <mergeCell ref="D72:E72"/>
    <mergeCell ref="C73:D73"/>
    <mergeCell ref="D123:E123"/>
    <mergeCell ref="C124:D124"/>
    <mergeCell ref="D125:E125"/>
  </mergeCells>
  <printOptions horizontalCentered="1" gridLines="1"/>
  <pageMargins left="0.25" right="0.25" top="1" bottom="0.75" header="0.3" footer="0.3"/>
  <pageSetup scale="75" fitToHeight="0" orientation="landscape" r:id="rId1"/>
  <headerFooter>
    <oddHeader>&amp;C&amp;"Verdana,Bold"&amp;12FY2018, Q2
TORT CLAIM SETTLEMENT REPORT</oddHeader>
    <oddFooter>&amp;L&amp;"-,Bold"&amp;9FY2017 Q1 Tort Claim Settlement Report&amp;C&amp;9&amp;D&amp;R&amp;9Page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87"/>
  <sheetViews>
    <sheetView view="pageLayout" zoomScaleNormal="100" workbookViewId="0">
      <selection activeCell="A85" sqref="A85"/>
    </sheetView>
  </sheetViews>
  <sheetFormatPr defaultRowHeight="15" x14ac:dyDescent="0.25"/>
  <cols>
    <col min="1" max="1" width="42.28515625" customWidth="1"/>
    <col min="2" max="2" width="10.42578125" customWidth="1"/>
    <col min="3" max="3" width="8" customWidth="1"/>
    <col min="4" max="4" width="3.28515625" customWidth="1"/>
    <col min="5" max="5" width="19.42578125" customWidth="1"/>
    <col min="6" max="6" width="2.85546875" customWidth="1"/>
    <col min="7" max="7" width="18.140625" customWidth="1"/>
    <col min="8" max="8" width="3.140625" customWidth="1"/>
  </cols>
  <sheetData>
    <row r="1" spans="1:10" ht="27" customHeight="1" x14ac:dyDescent="0.25">
      <c r="A1" s="148" t="s">
        <v>67</v>
      </c>
      <c r="B1" s="149"/>
      <c r="C1" s="149"/>
      <c r="D1" s="149"/>
      <c r="E1" s="149"/>
      <c r="F1" s="149"/>
      <c r="G1" s="149"/>
      <c r="H1" s="150"/>
    </row>
    <row r="2" spans="1:10" ht="27" customHeight="1" x14ac:dyDescent="0.25">
      <c r="A2" s="148" t="s">
        <v>68</v>
      </c>
      <c r="B2" s="149"/>
      <c r="C2" s="149"/>
      <c r="D2" s="149"/>
      <c r="E2" s="149"/>
      <c r="F2" s="149"/>
      <c r="G2" s="149"/>
      <c r="H2" s="150"/>
    </row>
    <row r="3" spans="1:10" ht="27" customHeight="1" x14ac:dyDescent="0.25">
      <c r="A3" s="153" t="s">
        <v>73</v>
      </c>
      <c r="B3" s="154"/>
      <c r="C3" s="154"/>
      <c r="D3" s="154"/>
      <c r="E3" s="154"/>
      <c r="F3" s="154"/>
      <c r="G3" s="154"/>
      <c r="H3" s="155"/>
    </row>
    <row r="4" spans="1:10" ht="27" customHeight="1" x14ac:dyDescent="0.25">
      <c r="A4" s="153" t="s">
        <v>72</v>
      </c>
      <c r="B4" s="154"/>
      <c r="C4" s="154"/>
      <c r="D4" s="154"/>
      <c r="E4" s="154"/>
      <c r="F4" s="154"/>
      <c r="G4" s="154"/>
      <c r="H4" s="155"/>
    </row>
    <row r="5" spans="1:10" x14ac:dyDescent="0.25">
      <c r="A5" s="44" t="s">
        <v>36</v>
      </c>
      <c r="B5" s="20"/>
      <c r="C5" s="26"/>
      <c r="D5" s="26"/>
      <c r="E5" s="26"/>
      <c r="F5" s="26"/>
      <c r="G5" s="26"/>
      <c r="H5" s="45"/>
    </row>
    <row r="6" spans="1:10" x14ac:dyDescent="0.25">
      <c r="A6" s="46" t="s">
        <v>37</v>
      </c>
      <c r="B6" s="20"/>
      <c r="C6" s="156" t="s">
        <v>38</v>
      </c>
      <c r="D6" s="157"/>
      <c r="E6" s="156" t="s">
        <v>39</v>
      </c>
      <c r="F6" s="157"/>
      <c r="G6" s="156" t="s">
        <v>40</v>
      </c>
      <c r="H6" s="158"/>
    </row>
    <row r="7" spans="1:10" x14ac:dyDescent="0.25">
      <c r="A7" s="47" t="s">
        <v>41</v>
      </c>
      <c r="B7" s="27"/>
      <c r="C7" s="159" t="s">
        <v>42</v>
      </c>
      <c r="D7" s="160"/>
      <c r="E7" s="159" t="s">
        <v>43</v>
      </c>
      <c r="F7" s="160"/>
      <c r="G7" s="159" t="s">
        <v>44</v>
      </c>
      <c r="H7" s="161"/>
    </row>
    <row r="8" spans="1:10" x14ac:dyDescent="0.25">
      <c r="A8" s="2"/>
      <c r="B8" s="2"/>
      <c r="C8" s="2"/>
      <c r="D8" s="2"/>
      <c r="E8" s="2"/>
      <c r="F8" s="2"/>
      <c r="G8" s="2"/>
      <c r="H8" s="2"/>
    </row>
    <row r="9" spans="1:10" x14ac:dyDescent="0.25">
      <c r="A9" s="7" t="s">
        <v>79</v>
      </c>
      <c r="B9" s="2"/>
      <c r="C9" s="2"/>
      <c r="D9" s="2"/>
      <c r="E9" s="2"/>
      <c r="F9" s="2"/>
      <c r="G9" s="2"/>
      <c r="H9" s="2"/>
    </row>
    <row r="10" spans="1:10" x14ac:dyDescent="0.25">
      <c r="A10" s="2" t="s">
        <v>80</v>
      </c>
      <c r="B10" s="2"/>
      <c r="C10" s="9">
        <v>1</v>
      </c>
      <c r="D10" s="9"/>
      <c r="E10" s="10">
        <v>450000</v>
      </c>
      <c r="F10" s="10"/>
      <c r="G10" s="10">
        <v>200000</v>
      </c>
      <c r="H10" s="8"/>
      <c r="J10" s="36"/>
    </row>
    <row r="11" spans="1:10" x14ac:dyDescent="0.25">
      <c r="A11" s="2"/>
      <c r="B11" s="6" t="s">
        <v>46</v>
      </c>
      <c r="C11" s="11">
        <f>SUM(C10:C10)</f>
        <v>1</v>
      </c>
      <c r="D11" s="11"/>
      <c r="E11" s="12">
        <f>SUM(E10:E10)</f>
        <v>450000</v>
      </c>
      <c r="F11" s="12"/>
      <c r="G11" s="12">
        <f>SUM(G10:G10)</f>
        <v>200000</v>
      </c>
      <c r="H11" s="8"/>
    </row>
    <row r="12" spans="1:10" x14ac:dyDescent="0.25">
      <c r="A12" s="2"/>
      <c r="B12" s="2"/>
      <c r="C12" s="2"/>
      <c r="D12" s="2"/>
      <c r="E12" s="2"/>
      <c r="F12" s="2"/>
      <c r="G12" s="2"/>
      <c r="H12" s="2"/>
    </row>
    <row r="13" spans="1:10" x14ac:dyDescent="0.25">
      <c r="A13" s="3" t="s">
        <v>45</v>
      </c>
      <c r="B13" s="4"/>
      <c r="C13" s="5"/>
      <c r="D13" s="5"/>
      <c r="E13" s="5"/>
      <c r="F13" s="5"/>
      <c r="G13" s="5"/>
      <c r="H13" s="4"/>
    </row>
    <row r="14" spans="1:10" x14ac:dyDescent="0.25">
      <c r="A14" s="4" t="s">
        <v>11</v>
      </c>
      <c r="B14" s="6" t="s">
        <v>46</v>
      </c>
      <c r="C14" s="29">
        <v>4</v>
      </c>
      <c r="D14" s="4"/>
      <c r="E14" s="30">
        <v>29486.58</v>
      </c>
      <c r="F14" s="28"/>
      <c r="G14" s="30">
        <v>14518.51</v>
      </c>
      <c r="H14" s="31"/>
    </row>
    <row r="15" spans="1:10" x14ac:dyDescent="0.25">
      <c r="A15" s="2"/>
      <c r="B15" s="2"/>
      <c r="C15" s="11">
        <f>SUM(C14)</f>
        <v>4</v>
      </c>
      <c r="D15" s="11"/>
      <c r="E15" s="12">
        <f>SUM(E14)</f>
        <v>29486.58</v>
      </c>
      <c r="F15" s="11"/>
      <c r="G15" s="12">
        <f>SUM(G14)</f>
        <v>14518.51</v>
      </c>
      <c r="H15" s="8"/>
    </row>
    <row r="16" spans="1:10" x14ac:dyDescent="0.25">
      <c r="A16" s="7" t="s">
        <v>47</v>
      </c>
      <c r="B16" s="2"/>
      <c r="C16" s="2"/>
      <c r="D16" s="2"/>
      <c r="E16" s="2"/>
      <c r="F16" s="2"/>
      <c r="G16" s="2"/>
      <c r="H16" s="2"/>
    </row>
    <row r="17" spans="1:13" x14ac:dyDescent="0.25">
      <c r="A17" s="11" t="s">
        <v>23</v>
      </c>
      <c r="B17" s="2"/>
      <c r="C17" s="2"/>
      <c r="D17" s="2"/>
      <c r="E17" s="2"/>
      <c r="F17" s="2"/>
      <c r="G17" s="2"/>
      <c r="H17" s="2"/>
    </row>
    <row r="18" spans="1:13" x14ac:dyDescent="0.25">
      <c r="A18" s="2" t="s">
        <v>25</v>
      </c>
      <c r="B18" s="2"/>
      <c r="C18" s="2">
        <v>2</v>
      </c>
      <c r="D18" s="2"/>
      <c r="E18" s="8">
        <v>53076.84</v>
      </c>
      <c r="F18" s="2"/>
      <c r="G18" s="8">
        <v>40150</v>
      </c>
      <c r="H18" s="31"/>
    </row>
    <row r="19" spans="1:13" x14ac:dyDescent="0.25">
      <c r="A19" s="2" t="s">
        <v>11</v>
      </c>
      <c r="B19" s="2"/>
      <c r="C19" s="9">
        <v>3</v>
      </c>
      <c r="D19" s="2"/>
      <c r="E19" s="10">
        <v>7172.58</v>
      </c>
      <c r="F19" s="10"/>
      <c r="G19" s="10">
        <v>7098.05</v>
      </c>
      <c r="H19" s="8"/>
    </row>
    <row r="20" spans="1:13" x14ac:dyDescent="0.25">
      <c r="A20" s="2"/>
      <c r="B20" s="13" t="s">
        <v>48</v>
      </c>
      <c r="C20" s="2">
        <f>SUM(C18:C19)</f>
        <v>5</v>
      </c>
      <c r="D20" s="2"/>
      <c r="E20" s="8">
        <f>SUM(E18:E19)</f>
        <v>60249.42</v>
      </c>
      <c r="F20" s="8"/>
      <c r="G20" s="8">
        <f>SUM(G18:G19)</f>
        <v>47248.05</v>
      </c>
      <c r="H20" s="8"/>
    </row>
    <row r="21" spans="1:13" x14ac:dyDescent="0.25">
      <c r="A21" s="11" t="s">
        <v>30</v>
      </c>
      <c r="B21" s="2"/>
      <c r="C21" s="2"/>
      <c r="D21" s="2"/>
      <c r="E21" s="2"/>
      <c r="F21" s="2"/>
      <c r="G21" s="2"/>
      <c r="H21" s="2"/>
    </row>
    <row r="22" spans="1:13" x14ac:dyDescent="0.25">
      <c r="A22" s="2" t="s">
        <v>11</v>
      </c>
      <c r="B22" s="2"/>
      <c r="C22" s="9">
        <v>1</v>
      </c>
      <c r="D22" s="2"/>
      <c r="E22" s="10">
        <v>5283.06</v>
      </c>
      <c r="F22" s="10"/>
      <c r="G22" s="10">
        <v>4283.0600000000004</v>
      </c>
      <c r="H22" s="8"/>
    </row>
    <row r="23" spans="1:13" x14ac:dyDescent="0.25">
      <c r="A23" s="2"/>
      <c r="B23" s="13" t="s">
        <v>48</v>
      </c>
      <c r="C23" s="2">
        <f>SUM(C22:C22)</f>
        <v>1</v>
      </c>
      <c r="D23" s="2"/>
      <c r="E23" s="8">
        <f>SUM(E22:E22)</f>
        <v>5283.06</v>
      </c>
      <c r="F23" s="8"/>
      <c r="G23" s="8">
        <f>SUM(G22:G22)</f>
        <v>4283.0600000000004</v>
      </c>
      <c r="H23" s="8"/>
    </row>
    <row r="24" spans="1:13" x14ac:dyDescent="0.25">
      <c r="A24" s="2"/>
      <c r="B24" s="6" t="s">
        <v>46</v>
      </c>
      <c r="C24" s="11">
        <f>SUM(C23,C20)</f>
        <v>6</v>
      </c>
      <c r="D24" s="11"/>
      <c r="E24" s="12">
        <f>SUM(E23,E20)</f>
        <v>65532.479999999996</v>
      </c>
      <c r="F24" s="12"/>
      <c r="G24" s="12">
        <f>SUM(G23,G20)</f>
        <v>51531.11</v>
      </c>
      <c r="H24" s="8"/>
    </row>
    <row r="25" spans="1:13" x14ac:dyDescent="0.25">
      <c r="A25" s="7" t="s">
        <v>49</v>
      </c>
      <c r="B25" s="2"/>
      <c r="C25" s="2"/>
      <c r="D25" s="2"/>
      <c r="E25" s="2"/>
      <c r="F25" s="2"/>
      <c r="G25" s="2"/>
      <c r="H25" s="2"/>
    </row>
    <row r="26" spans="1:13" x14ac:dyDescent="0.25">
      <c r="A26" s="2" t="s">
        <v>83</v>
      </c>
      <c r="B26" s="2"/>
      <c r="C26" s="2">
        <v>1</v>
      </c>
      <c r="D26" s="2"/>
      <c r="E26" s="8">
        <v>30000</v>
      </c>
      <c r="F26" s="8"/>
      <c r="G26" s="8">
        <v>17500</v>
      </c>
      <c r="H26" s="8"/>
    </row>
    <row r="27" spans="1:13" x14ac:dyDescent="0.25">
      <c r="A27" s="2" t="s">
        <v>77</v>
      </c>
      <c r="B27" s="2"/>
      <c r="C27" s="2">
        <v>5</v>
      </c>
      <c r="D27" s="2"/>
      <c r="E27" s="8">
        <v>4575000</v>
      </c>
      <c r="F27" s="10"/>
      <c r="G27" s="8">
        <v>529500</v>
      </c>
      <c r="H27" s="8"/>
      <c r="I27" s="36"/>
      <c r="J27" s="36"/>
      <c r="K27" s="36"/>
      <c r="M27" s="36"/>
    </row>
    <row r="28" spans="1:13" x14ac:dyDescent="0.25">
      <c r="A28" s="2" t="s">
        <v>20</v>
      </c>
      <c r="B28" s="2"/>
      <c r="C28" s="2">
        <v>3</v>
      </c>
      <c r="D28" s="2"/>
      <c r="E28" s="8">
        <v>3725.19</v>
      </c>
      <c r="F28" s="2"/>
      <c r="G28" s="8">
        <v>2249.04</v>
      </c>
      <c r="H28" s="8"/>
    </row>
    <row r="29" spans="1:13" x14ac:dyDescent="0.25">
      <c r="A29" s="2" t="s">
        <v>11</v>
      </c>
      <c r="B29" s="2"/>
      <c r="C29" s="2">
        <v>19</v>
      </c>
      <c r="D29" s="2"/>
      <c r="E29" s="8">
        <v>206744.54</v>
      </c>
      <c r="F29" s="8"/>
      <c r="G29" s="8">
        <v>84521.59</v>
      </c>
      <c r="H29" s="8"/>
    </row>
    <row r="30" spans="1:13" x14ac:dyDescent="0.25">
      <c r="A30" s="2" t="s">
        <v>78</v>
      </c>
      <c r="B30" s="2"/>
      <c r="C30" s="9">
        <v>2</v>
      </c>
      <c r="D30" s="2"/>
      <c r="E30" s="10">
        <v>85000</v>
      </c>
      <c r="F30" s="10"/>
      <c r="G30" s="10">
        <v>33000</v>
      </c>
      <c r="H30" s="8"/>
      <c r="I30" s="36"/>
      <c r="J30" s="36"/>
      <c r="K30" s="36"/>
    </row>
    <row r="31" spans="1:13" x14ac:dyDescent="0.25">
      <c r="A31" s="2"/>
      <c r="B31" s="6" t="s">
        <v>46</v>
      </c>
      <c r="C31" s="11">
        <f>SUM(C26:C30)</f>
        <v>30</v>
      </c>
      <c r="D31" s="11"/>
      <c r="E31" s="12">
        <f>SUM(E26:E30)</f>
        <v>4900469.7300000004</v>
      </c>
      <c r="F31" s="12"/>
      <c r="G31" s="12">
        <f>SUM(G26:G30)</f>
        <v>666770.63</v>
      </c>
      <c r="H31" s="8"/>
    </row>
    <row r="32" spans="1:13" x14ac:dyDescent="0.25">
      <c r="A32" s="2"/>
      <c r="B32" s="6"/>
      <c r="C32" s="11"/>
      <c r="D32" s="11"/>
      <c r="E32" s="12"/>
      <c r="F32" s="12"/>
      <c r="G32" s="12"/>
      <c r="H32" s="2"/>
    </row>
    <row r="33" spans="1:10" x14ac:dyDescent="0.25">
      <c r="A33" s="7" t="s">
        <v>50</v>
      </c>
      <c r="B33" s="2"/>
      <c r="C33" s="2"/>
      <c r="D33" s="2"/>
      <c r="E33" s="2"/>
      <c r="F33" s="2"/>
      <c r="G33" s="2"/>
      <c r="H33" s="2"/>
    </row>
    <row r="34" spans="1:10" x14ac:dyDescent="0.25">
      <c r="A34" s="11" t="s">
        <v>14</v>
      </c>
      <c r="B34" s="13"/>
      <c r="C34" s="2"/>
      <c r="D34" s="2"/>
      <c r="E34" s="2"/>
      <c r="F34" s="2"/>
      <c r="G34" s="2"/>
      <c r="H34" s="2"/>
    </row>
    <row r="35" spans="1:10" x14ac:dyDescent="0.25">
      <c r="A35" s="2" t="s">
        <v>51</v>
      </c>
      <c r="B35" s="13"/>
      <c r="C35" s="2">
        <v>1</v>
      </c>
      <c r="D35" s="2"/>
      <c r="E35" s="8">
        <v>47.06</v>
      </c>
      <c r="F35" s="2"/>
      <c r="G35" s="8">
        <v>47.06</v>
      </c>
      <c r="H35" s="8"/>
    </row>
    <row r="36" spans="1:10" x14ac:dyDescent="0.25">
      <c r="A36" s="2" t="s">
        <v>11</v>
      </c>
      <c r="B36" s="2"/>
      <c r="C36" s="2">
        <v>5</v>
      </c>
      <c r="D36" s="2"/>
      <c r="E36" s="8">
        <v>18733.29</v>
      </c>
      <c r="F36" s="8"/>
      <c r="G36" s="8">
        <v>18733.29</v>
      </c>
      <c r="H36" s="8"/>
    </row>
    <row r="37" spans="1:10" x14ac:dyDescent="0.25">
      <c r="A37" s="2" t="s">
        <v>70</v>
      </c>
      <c r="B37" s="2"/>
      <c r="C37" s="9">
        <v>1</v>
      </c>
      <c r="D37" s="9"/>
      <c r="E37" s="10">
        <v>150000</v>
      </c>
      <c r="F37" s="10"/>
      <c r="G37" s="10">
        <v>75000</v>
      </c>
      <c r="H37" s="8"/>
      <c r="J37" s="36"/>
    </row>
    <row r="38" spans="1:10" x14ac:dyDescent="0.25">
      <c r="A38" s="2"/>
      <c r="B38" s="13" t="s">
        <v>48</v>
      </c>
      <c r="C38" s="2">
        <f>SUM(C35:C37)</f>
        <v>7</v>
      </c>
      <c r="D38" s="2"/>
      <c r="E38" s="8">
        <f>SUM(E35:E37)</f>
        <v>168780.35</v>
      </c>
      <c r="F38" s="8"/>
      <c r="G38" s="8">
        <f>SUM(G35:G37)</f>
        <v>93780.35</v>
      </c>
      <c r="H38" s="8"/>
    </row>
    <row r="39" spans="1:10" x14ac:dyDescent="0.25">
      <c r="A39" s="2"/>
      <c r="B39" s="13"/>
      <c r="C39" s="2"/>
      <c r="D39" s="2"/>
      <c r="E39" s="8"/>
      <c r="F39" s="8"/>
      <c r="G39" s="8"/>
      <c r="H39" s="2"/>
    </row>
    <row r="40" spans="1:10" x14ac:dyDescent="0.25">
      <c r="A40" s="11" t="s">
        <v>52</v>
      </c>
      <c r="B40" s="2"/>
      <c r="C40" s="2"/>
      <c r="D40" s="2"/>
      <c r="E40" s="2"/>
      <c r="F40" s="2"/>
      <c r="G40" s="2"/>
      <c r="H40" s="2"/>
    </row>
    <row r="41" spans="1:10" x14ac:dyDescent="0.25">
      <c r="A41" s="14" t="s">
        <v>22</v>
      </c>
      <c r="B41" s="2"/>
      <c r="C41" s="2">
        <v>5</v>
      </c>
      <c r="D41" s="2"/>
      <c r="E41" s="8">
        <v>2533.86</v>
      </c>
      <c r="F41" s="8"/>
      <c r="G41" s="8">
        <v>1504.08</v>
      </c>
      <c r="H41" s="8"/>
    </row>
    <row r="42" spans="1:10" x14ac:dyDescent="0.25">
      <c r="A42" s="14" t="s">
        <v>32</v>
      </c>
      <c r="B42" s="2"/>
      <c r="C42" s="2">
        <v>2</v>
      </c>
      <c r="D42" s="2"/>
      <c r="E42" s="8">
        <v>2840.3</v>
      </c>
      <c r="F42" s="8"/>
      <c r="G42" s="8">
        <v>833.95</v>
      </c>
      <c r="H42" s="8"/>
    </row>
    <row r="43" spans="1:10" x14ac:dyDescent="0.25">
      <c r="A43" s="2" t="s">
        <v>11</v>
      </c>
      <c r="B43" s="2"/>
      <c r="C43" s="9">
        <v>1</v>
      </c>
      <c r="D43" s="9"/>
      <c r="E43" s="10">
        <v>1778.37</v>
      </c>
      <c r="F43" s="10"/>
      <c r="G43" s="10">
        <v>1660.12</v>
      </c>
      <c r="H43" s="8"/>
    </row>
    <row r="44" spans="1:10" x14ac:dyDescent="0.25">
      <c r="A44" s="2"/>
      <c r="B44" s="13" t="s">
        <v>48</v>
      </c>
      <c r="C44" s="2">
        <f>SUM(C41:C43)</f>
        <v>8</v>
      </c>
      <c r="D44" s="2"/>
      <c r="E44" s="8">
        <f>SUM(E41:E43)</f>
        <v>7152.53</v>
      </c>
      <c r="F44" s="2"/>
      <c r="G44" s="8">
        <f>SUM(G41:G43)</f>
        <v>3998.1499999999996</v>
      </c>
      <c r="H44" s="8"/>
    </row>
    <row r="45" spans="1:10" x14ac:dyDescent="0.25">
      <c r="A45" s="2"/>
      <c r="B45" s="6" t="s">
        <v>46</v>
      </c>
      <c r="C45" s="11">
        <f>SUM(C44,C38)</f>
        <v>15</v>
      </c>
      <c r="D45" s="11"/>
      <c r="E45" s="12">
        <f>SUM(E44,E38)</f>
        <v>175932.88</v>
      </c>
      <c r="F45" s="12"/>
      <c r="G45" s="12">
        <f>SUM(G44,G38)</f>
        <v>97778.5</v>
      </c>
      <c r="H45" s="8"/>
    </row>
    <row r="46" spans="1:10" x14ac:dyDescent="0.25">
      <c r="A46" s="2"/>
      <c r="B46" s="2"/>
      <c r="C46" s="2"/>
      <c r="D46" s="2"/>
      <c r="E46" s="2"/>
      <c r="F46" s="2"/>
      <c r="G46" s="2"/>
      <c r="H46" s="2"/>
    </row>
    <row r="47" spans="1:10" x14ac:dyDescent="0.25">
      <c r="A47" s="7" t="s">
        <v>53</v>
      </c>
      <c r="B47" s="2"/>
      <c r="C47" s="2"/>
      <c r="D47" s="2"/>
      <c r="E47" s="2"/>
      <c r="F47" s="2"/>
      <c r="G47" s="2"/>
      <c r="H47" s="2"/>
    </row>
    <row r="48" spans="1:10" x14ac:dyDescent="0.25">
      <c r="A48" s="15" t="s">
        <v>18</v>
      </c>
      <c r="B48" s="16"/>
      <c r="C48" s="2"/>
      <c r="D48" s="2"/>
      <c r="E48" s="2"/>
      <c r="F48" s="2"/>
      <c r="G48" s="2"/>
      <c r="H48" s="2"/>
    </row>
    <row r="49" spans="1:11" x14ac:dyDescent="0.25">
      <c r="A49" s="14" t="s">
        <v>17</v>
      </c>
      <c r="B49" s="2"/>
      <c r="C49" s="2">
        <v>3</v>
      </c>
      <c r="D49" s="2"/>
      <c r="E49" s="8">
        <v>2043.42</v>
      </c>
      <c r="F49" s="8"/>
      <c r="G49" s="8">
        <v>1675</v>
      </c>
      <c r="H49" s="8"/>
    </row>
    <row r="50" spans="1:11" x14ac:dyDescent="0.25">
      <c r="A50" s="2" t="s">
        <v>69</v>
      </c>
      <c r="B50" s="16"/>
      <c r="C50" s="2">
        <v>1</v>
      </c>
      <c r="D50" s="2"/>
      <c r="E50" s="8">
        <v>13577.21</v>
      </c>
      <c r="F50" s="8"/>
      <c r="G50" s="8">
        <v>13577.21</v>
      </c>
      <c r="H50" s="8"/>
      <c r="I50" s="36"/>
      <c r="J50" s="36"/>
      <c r="K50" s="36"/>
    </row>
    <row r="51" spans="1:11" x14ac:dyDescent="0.25">
      <c r="A51" s="17" t="s">
        <v>28</v>
      </c>
      <c r="B51" s="2"/>
      <c r="C51" s="2">
        <v>3</v>
      </c>
      <c r="D51" s="2"/>
      <c r="E51" s="8">
        <v>2023.73</v>
      </c>
      <c r="F51" s="8"/>
      <c r="G51" s="8">
        <v>1951.74</v>
      </c>
      <c r="H51" s="8"/>
    </row>
    <row r="52" spans="1:11" x14ac:dyDescent="0.25">
      <c r="A52" s="17" t="s">
        <v>11</v>
      </c>
      <c r="B52" s="2"/>
      <c r="C52" s="2">
        <v>4</v>
      </c>
      <c r="D52" s="2"/>
      <c r="E52" s="8">
        <v>7769.87</v>
      </c>
      <c r="F52" s="8"/>
      <c r="G52" s="8">
        <v>3945.36</v>
      </c>
      <c r="H52" s="8"/>
    </row>
    <row r="53" spans="1:11" x14ac:dyDescent="0.25">
      <c r="A53" s="2" t="s">
        <v>70</v>
      </c>
      <c r="B53" s="2"/>
      <c r="C53" s="2">
        <v>1</v>
      </c>
      <c r="D53" s="2"/>
      <c r="E53" s="8">
        <v>41000</v>
      </c>
      <c r="F53" s="8"/>
      <c r="G53" s="8">
        <v>35000</v>
      </c>
      <c r="H53" s="8"/>
      <c r="J53" s="36"/>
    </row>
    <row r="54" spans="1:11" x14ac:dyDescent="0.25">
      <c r="A54" s="17" t="s">
        <v>35</v>
      </c>
      <c r="B54" s="2"/>
      <c r="C54" s="2">
        <v>1</v>
      </c>
      <c r="D54" s="2"/>
      <c r="E54" s="8">
        <v>422.5</v>
      </c>
      <c r="F54" s="8"/>
      <c r="G54" s="8">
        <v>422.5</v>
      </c>
      <c r="H54" s="8"/>
    </row>
    <row r="55" spans="1:11" x14ac:dyDescent="0.25">
      <c r="A55" s="17" t="s">
        <v>24</v>
      </c>
      <c r="B55" s="2"/>
      <c r="C55" s="2">
        <v>5</v>
      </c>
      <c r="D55" s="2"/>
      <c r="E55" s="8">
        <v>6786.9</v>
      </c>
      <c r="F55" s="8"/>
      <c r="G55" s="8">
        <v>3672.23</v>
      </c>
      <c r="H55" s="8"/>
    </row>
    <row r="56" spans="1:11" x14ac:dyDescent="0.25">
      <c r="A56" s="17" t="s">
        <v>33</v>
      </c>
      <c r="B56" s="2"/>
      <c r="C56" s="2">
        <v>2</v>
      </c>
      <c r="D56" s="2"/>
      <c r="E56" s="8">
        <v>4865</v>
      </c>
      <c r="F56" s="8"/>
      <c r="G56" s="8">
        <v>3765</v>
      </c>
      <c r="H56" s="8"/>
    </row>
    <row r="57" spans="1:11" x14ac:dyDescent="0.25">
      <c r="A57" s="17" t="s">
        <v>29</v>
      </c>
      <c r="B57" s="2"/>
      <c r="C57" s="9">
        <v>6</v>
      </c>
      <c r="D57" s="2"/>
      <c r="E57" s="10">
        <v>121500.52</v>
      </c>
      <c r="F57" s="8"/>
      <c r="G57" s="10">
        <v>16100.52</v>
      </c>
      <c r="H57" s="8"/>
    </row>
    <row r="58" spans="1:11" x14ac:dyDescent="0.25">
      <c r="A58" s="14"/>
      <c r="B58" s="13" t="s">
        <v>48</v>
      </c>
      <c r="C58" s="2">
        <f>SUM(C49:C57)</f>
        <v>26</v>
      </c>
      <c r="D58" s="2"/>
      <c r="E58" s="8">
        <f>SUM(E49:E57)</f>
        <v>199989.15</v>
      </c>
      <c r="F58" s="8"/>
      <c r="G58" s="8">
        <f>SUM(G49:G57)</f>
        <v>80109.56</v>
      </c>
      <c r="H58" s="8"/>
    </row>
    <row r="59" spans="1:11" x14ac:dyDescent="0.25">
      <c r="A59" s="15" t="s">
        <v>60</v>
      </c>
      <c r="B59" s="13"/>
      <c r="C59" s="2"/>
      <c r="D59" s="2"/>
      <c r="E59" s="8"/>
      <c r="F59" s="8"/>
      <c r="G59" s="8"/>
      <c r="H59" s="2"/>
    </row>
    <row r="60" spans="1:11" x14ac:dyDescent="0.25">
      <c r="A60" s="17" t="s">
        <v>11</v>
      </c>
      <c r="B60" s="13"/>
      <c r="C60" s="9">
        <v>1</v>
      </c>
      <c r="D60" s="2"/>
      <c r="E60" s="10">
        <v>1944</v>
      </c>
      <c r="F60" s="8"/>
      <c r="G60" s="10">
        <v>1944</v>
      </c>
      <c r="H60" s="8"/>
    </row>
    <row r="61" spans="1:11" x14ac:dyDescent="0.25">
      <c r="A61" s="14"/>
      <c r="B61" s="13"/>
      <c r="C61" s="2">
        <f>SUM(C60)</f>
        <v>1</v>
      </c>
      <c r="D61" s="2"/>
      <c r="E61" s="8">
        <f>SUM(E60)</f>
        <v>1944</v>
      </c>
      <c r="F61" s="8"/>
      <c r="G61" s="8">
        <f>SUM(G60)</f>
        <v>1944</v>
      </c>
      <c r="H61" s="8"/>
    </row>
    <row r="62" spans="1:11" x14ac:dyDescent="0.25">
      <c r="A62" s="14"/>
      <c r="B62" s="13"/>
      <c r="C62" s="2"/>
      <c r="D62" s="2"/>
      <c r="E62" s="8"/>
      <c r="F62" s="8"/>
      <c r="G62" s="8"/>
      <c r="H62" s="2"/>
    </row>
    <row r="63" spans="1:11" x14ac:dyDescent="0.25">
      <c r="A63" s="15" t="s">
        <v>54</v>
      </c>
      <c r="B63" s="16"/>
      <c r="C63" s="2"/>
      <c r="D63" s="2"/>
      <c r="E63" s="8"/>
      <c r="F63" s="8"/>
      <c r="G63" s="8"/>
      <c r="H63" s="2"/>
    </row>
    <row r="64" spans="1:11" x14ac:dyDescent="0.25">
      <c r="A64" s="17" t="s">
        <v>11</v>
      </c>
      <c r="B64" s="2"/>
      <c r="C64" s="9">
        <v>3</v>
      </c>
      <c r="D64" s="2"/>
      <c r="E64" s="10">
        <v>76896.75</v>
      </c>
      <c r="F64" s="8"/>
      <c r="G64" s="10">
        <v>9500</v>
      </c>
      <c r="H64" s="8"/>
    </row>
    <row r="65" spans="1:8" x14ac:dyDescent="0.25">
      <c r="A65" s="17"/>
      <c r="B65" s="13" t="s">
        <v>48</v>
      </c>
      <c r="C65" s="2">
        <f>SUM(C64)</f>
        <v>3</v>
      </c>
      <c r="D65" s="2"/>
      <c r="E65" s="8">
        <f>SUM(E64)</f>
        <v>76896.75</v>
      </c>
      <c r="F65" s="8"/>
      <c r="G65" s="8">
        <f>SUM(G64)</f>
        <v>9500</v>
      </c>
      <c r="H65" s="8"/>
    </row>
    <row r="66" spans="1:8" x14ac:dyDescent="0.25">
      <c r="A66" s="17"/>
      <c r="B66" s="2"/>
      <c r="C66" s="2"/>
      <c r="D66" s="2"/>
      <c r="E66" s="8"/>
      <c r="F66" s="8"/>
      <c r="G66" s="8"/>
      <c r="H66" s="2"/>
    </row>
    <row r="67" spans="1:8" x14ac:dyDescent="0.25">
      <c r="A67" s="15" t="s">
        <v>55</v>
      </c>
      <c r="B67" s="2"/>
      <c r="C67" s="2"/>
      <c r="D67" s="2"/>
      <c r="E67" s="8"/>
      <c r="F67" s="8"/>
      <c r="G67" s="8"/>
      <c r="H67" s="2"/>
    </row>
    <row r="68" spans="1:8" x14ac:dyDescent="0.25">
      <c r="A68" s="16" t="s">
        <v>17</v>
      </c>
      <c r="B68" s="2"/>
      <c r="C68" s="2">
        <v>4</v>
      </c>
      <c r="D68" s="2"/>
      <c r="E68" s="8">
        <v>7619.29</v>
      </c>
      <c r="F68" s="8"/>
      <c r="G68" s="8">
        <v>2082.33</v>
      </c>
      <c r="H68" s="8"/>
    </row>
    <row r="69" spans="1:8" x14ac:dyDescent="0.25">
      <c r="A69" s="14" t="s">
        <v>56</v>
      </c>
      <c r="B69" s="2"/>
      <c r="C69" s="2">
        <v>1</v>
      </c>
      <c r="D69" s="2"/>
      <c r="E69" s="8">
        <v>1105.47</v>
      </c>
      <c r="F69" s="8"/>
      <c r="G69" s="8">
        <v>500</v>
      </c>
      <c r="H69" s="8"/>
    </row>
    <row r="70" spans="1:8" x14ac:dyDescent="0.25">
      <c r="A70" s="17" t="s">
        <v>28</v>
      </c>
      <c r="B70" s="2"/>
      <c r="C70" s="2">
        <v>2</v>
      </c>
      <c r="D70" s="2"/>
      <c r="E70" s="8">
        <v>3306.18</v>
      </c>
      <c r="F70" s="8"/>
      <c r="G70" s="8">
        <v>700</v>
      </c>
      <c r="H70" s="8"/>
    </row>
    <row r="71" spans="1:8" s="1" customFormat="1" x14ac:dyDescent="0.25">
      <c r="A71" s="21" t="s">
        <v>57</v>
      </c>
      <c r="B71" s="19"/>
      <c r="C71" s="19">
        <v>10</v>
      </c>
      <c r="D71" s="19"/>
      <c r="E71" s="22">
        <v>46146.67</v>
      </c>
      <c r="F71" s="22"/>
      <c r="G71" s="22">
        <v>17781.88</v>
      </c>
      <c r="H71" s="22"/>
    </row>
    <row r="72" spans="1:8" x14ac:dyDescent="0.25">
      <c r="A72" s="14" t="s">
        <v>71</v>
      </c>
      <c r="B72" s="2"/>
      <c r="C72" s="2">
        <v>1</v>
      </c>
      <c r="D72" s="2"/>
      <c r="E72" s="8">
        <v>225000</v>
      </c>
      <c r="F72" s="8"/>
      <c r="G72" s="8">
        <v>70000</v>
      </c>
      <c r="H72" s="8"/>
    </row>
    <row r="73" spans="1:8" s="1" customFormat="1" x14ac:dyDescent="0.25">
      <c r="A73" s="21" t="s">
        <v>61</v>
      </c>
      <c r="B73" s="19"/>
      <c r="C73" s="19">
        <v>1</v>
      </c>
      <c r="D73" s="19"/>
      <c r="E73" s="22">
        <v>40000</v>
      </c>
      <c r="F73" s="22"/>
      <c r="G73" s="22">
        <v>34000</v>
      </c>
      <c r="H73" s="22"/>
    </row>
    <row r="74" spans="1:8" s="1" customFormat="1" x14ac:dyDescent="0.25">
      <c r="A74" s="21" t="s">
        <v>27</v>
      </c>
      <c r="B74" s="19"/>
      <c r="C74" s="19">
        <v>2</v>
      </c>
      <c r="D74" s="19"/>
      <c r="E74" s="22">
        <v>224533</v>
      </c>
      <c r="F74" s="22"/>
      <c r="G74" s="22">
        <v>68500</v>
      </c>
      <c r="H74" s="22"/>
    </row>
    <row r="75" spans="1:8" x14ac:dyDescent="0.25">
      <c r="A75" s="2" t="s">
        <v>81</v>
      </c>
      <c r="B75" s="2"/>
      <c r="C75" s="2">
        <v>1</v>
      </c>
      <c r="D75" s="2"/>
      <c r="E75" s="8">
        <v>4577452.68</v>
      </c>
      <c r="F75" s="8"/>
      <c r="G75" s="8">
        <v>2909000</v>
      </c>
      <c r="H75" s="8"/>
    </row>
    <row r="76" spans="1:8" s="1" customFormat="1" x14ac:dyDescent="0.25">
      <c r="A76" s="17" t="s">
        <v>11</v>
      </c>
      <c r="B76" s="19"/>
      <c r="C76" s="23">
        <v>4</v>
      </c>
      <c r="D76" s="19"/>
      <c r="E76" s="24">
        <v>8107.61</v>
      </c>
      <c r="F76" s="22"/>
      <c r="G76" s="24">
        <v>4174.62</v>
      </c>
      <c r="H76" s="22"/>
    </row>
    <row r="77" spans="1:8" s="1" customFormat="1" x14ac:dyDescent="0.25">
      <c r="A77" s="21"/>
      <c r="B77" s="25" t="s">
        <v>48</v>
      </c>
      <c r="C77" s="19">
        <f>SUM(C68:C76)</f>
        <v>26</v>
      </c>
      <c r="D77" s="19"/>
      <c r="E77" s="22">
        <f>SUM(E68:E76)</f>
        <v>5133270.9000000004</v>
      </c>
      <c r="F77" s="22"/>
      <c r="G77" s="22">
        <f>SUM(G68:G76)</f>
        <v>3106738.83</v>
      </c>
      <c r="H77" s="22"/>
    </row>
    <row r="78" spans="1:8" x14ac:dyDescent="0.25">
      <c r="A78" s="2"/>
      <c r="B78" s="18" t="s">
        <v>58</v>
      </c>
      <c r="C78" s="11">
        <f>SUM(C77,C65,C61,C58)</f>
        <v>56</v>
      </c>
      <c r="D78" s="11"/>
      <c r="E78" s="12">
        <f>SUM(E77,E65,E61,E58)</f>
        <v>5412100.8000000007</v>
      </c>
      <c r="F78" s="12"/>
      <c r="G78" s="12">
        <f>SUM(G77,G65,G61,G58)</f>
        <v>3198292.39</v>
      </c>
      <c r="H78" s="8"/>
    </row>
    <row r="79" spans="1:8" x14ac:dyDescent="0.25">
      <c r="A79" s="2"/>
      <c r="B79" s="2"/>
      <c r="C79" s="2"/>
      <c r="D79" s="2"/>
      <c r="E79" s="8"/>
      <c r="F79" s="2"/>
      <c r="G79" s="2"/>
      <c r="H79" s="2"/>
    </row>
    <row r="80" spans="1:8" ht="21" customHeight="1" thickBot="1" x14ac:dyDescent="0.3">
      <c r="A80" s="151" t="s">
        <v>59</v>
      </c>
      <c r="B80" s="152"/>
      <c r="C80" s="32">
        <f>SUM(C78,C45,C31,C24,C15,C11)</f>
        <v>112</v>
      </c>
      <c r="D80" s="33"/>
      <c r="E80" s="33">
        <f>SUM(E78,E45,E31,E24,E15,E11)</f>
        <v>11033522.470000001</v>
      </c>
      <c r="F80" s="33"/>
      <c r="G80" s="33">
        <f>SUM(G78,G45,G31,G24,G15,G11)</f>
        <v>4228891.1399999997</v>
      </c>
      <c r="H80" s="48"/>
    </row>
    <row r="81" spans="1:8" ht="15.75" thickTop="1" x14ac:dyDescent="0.25">
      <c r="A81" s="2"/>
      <c r="B81" s="2"/>
      <c r="C81" s="2"/>
      <c r="D81" s="2"/>
      <c r="E81" s="2"/>
      <c r="F81" s="2"/>
      <c r="G81" s="2"/>
      <c r="H81" s="2"/>
    </row>
    <row r="82" spans="1:8" x14ac:dyDescent="0.25">
      <c r="A82" s="2"/>
      <c r="B82" s="2"/>
      <c r="C82" s="2"/>
      <c r="D82" s="2"/>
      <c r="E82" s="35"/>
      <c r="F82" s="35"/>
      <c r="G82" s="35"/>
      <c r="H82" s="2"/>
    </row>
    <row r="83" spans="1:8" x14ac:dyDescent="0.25">
      <c r="A83" s="2"/>
      <c r="B83" s="2"/>
      <c r="C83" s="2"/>
      <c r="D83" s="2"/>
      <c r="E83" s="35"/>
      <c r="F83" s="35"/>
      <c r="G83" s="35"/>
      <c r="H83" s="2"/>
    </row>
    <row r="84" spans="1:8" x14ac:dyDescent="0.25">
      <c r="A84" s="2"/>
      <c r="B84" s="2"/>
      <c r="C84" s="2"/>
      <c r="D84" s="2"/>
      <c r="E84" s="35"/>
      <c r="F84" s="35"/>
      <c r="G84" s="35"/>
      <c r="H84" s="2"/>
    </row>
    <row r="85" spans="1:8" x14ac:dyDescent="0.25">
      <c r="C85" s="2"/>
      <c r="E85" s="35"/>
      <c r="F85" s="36"/>
      <c r="G85" s="35"/>
    </row>
    <row r="86" spans="1:8" x14ac:dyDescent="0.25">
      <c r="B86" s="2"/>
      <c r="C86" s="2"/>
      <c r="E86" s="35"/>
      <c r="F86" s="36"/>
      <c r="G86" s="35"/>
    </row>
    <row r="87" spans="1:8" x14ac:dyDescent="0.25">
      <c r="B87" s="2"/>
      <c r="C87" s="34"/>
      <c r="E87" s="37"/>
      <c r="F87" s="37"/>
      <c r="G87" s="37"/>
    </row>
  </sheetData>
  <mergeCells count="11">
    <mergeCell ref="A1:H1"/>
    <mergeCell ref="A2:H2"/>
    <mergeCell ref="A80:B80"/>
    <mergeCell ref="A3:H3"/>
    <mergeCell ref="A4:H4"/>
    <mergeCell ref="C6:D6"/>
    <mergeCell ref="E6:F6"/>
    <mergeCell ref="G6:H6"/>
    <mergeCell ref="C7:D7"/>
    <mergeCell ref="E7:F7"/>
    <mergeCell ref="G7:H7"/>
  </mergeCells>
  <printOptions horizontalCentered="1"/>
  <pageMargins left="0.7" right="0.7" top="1" bottom="0.75" header="0.3" footer="0.3"/>
  <pageSetup scale="84" fitToHeight="0" orientation="portrait" r:id="rId1"/>
  <headerFooter>
    <oddFooter>&amp;L&amp;8Law/Litigation and Claim Settlements&amp;C&amp;8&amp;D&amp;R&amp;8Page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U22"/>
  <sheetViews>
    <sheetView topLeftCell="B6" zoomScale="60" zoomScaleNormal="60" zoomScalePageLayoutView="50" workbookViewId="0">
      <selection activeCell="P16" sqref="P16"/>
    </sheetView>
  </sheetViews>
  <sheetFormatPr defaultColWidth="9.140625" defaultRowHeight="15.75" x14ac:dyDescent="0.25"/>
  <cols>
    <col min="1" max="1" width="10.5703125" style="38" hidden="1" customWidth="1"/>
    <col min="2" max="2" width="13" style="40" customWidth="1"/>
    <col min="3" max="3" width="20" style="40" customWidth="1"/>
    <col min="4" max="4" width="18" style="98" customWidth="1"/>
    <col min="5" max="6" width="17.7109375" style="40" customWidth="1"/>
    <col min="7" max="7" width="23" style="66" customWidth="1"/>
    <col min="8" max="8" width="20.7109375" style="66" customWidth="1"/>
    <col min="9" max="9" width="17.7109375" style="67" customWidth="1"/>
    <col min="10" max="10" width="16" style="99" customWidth="1"/>
    <col min="11" max="11" width="18.140625" style="99" customWidth="1"/>
    <col min="12" max="14" width="9.140625" style="38"/>
    <col min="15" max="15" width="0" style="38" hidden="1" customWidth="1"/>
    <col min="16" max="16384" width="9.140625" style="38"/>
  </cols>
  <sheetData>
    <row r="1" spans="1:21" s="39" customFormat="1" ht="78" customHeight="1" thickBot="1" x14ac:dyDescent="0.3">
      <c r="A1" s="60" t="s">
        <v>62</v>
      </c>
      <c r="B1" s="101" t="s">
        <v>74</v>
      </c>
      <c r="C1" s="101" t="s">
        <v>95</v>
      </c>
      <c r="D1" s="101" t="s">
        <v>63</v>
      </c>
      <c r="E1" s="101" t="s">
        <v>2</v>
      </c>
      <c r="F1" s="101" t="s">
        <v>360</v>
      </c>
      <c r="G1" s="102" t="s">
        <v>361</v>
      </c>
      <c r="H1" s="102" t="s">
        <v>362</v>
      </c>
      <c r="I1" s="103" t="s">
        <v>90</v>
      </c>
      <c r="J1" s="104" t="s">
        <v>96</v>
      </c>
      <c r="K1" s="104" t="s">
        <v>96</v>
      </c>
    </row>
    <row r="2" spans="1:21" ht="92.25" customHeight="1" x14ac:dyDescent="0.25">
      <c r="A2" s="91"/>
      <c r="B2" s="61" t="s">
        <v>94</v>
      </c>
      <c r="C2" s="61" t="s">
        <v>344</v>
      </c>
      <c r="D2" s="89" t="s">
        <v>345</v>
      </c>
      <c r="E2" s="61" t="s">
        <v>86</v>
      </c>
      <c r="F2" s="61" t="s">
        <v>76</v>
      </c>
      <c r="G2" s="90">
        <v>100000</v>
      </c>
      <c r="H2" s="90">
        <v>35500</v>
      </c>
      <c r="I2" s="62"/>
      <c r="J2" s="100" t="s">
        <v>15</v>
      </c>
      <c r="K2" s="100">
        <v>2</v>
      </c>
    </row>
    <row r="3" spans="1:21" ht="103.5" customHeight="1" x14ac:dyDescent="0.25">
      <c r="A3" s="91"/>
      <c r="B3" s="63" t="s">
        <v>94</v>
      </c>
      <c r="C3" s="63" t="s">
        <v>342</v>
      </c>
      <c r="D3" s="92" t="s">
        <v>343</v>
      </c>
      <c r="E3" s="61" t="s">
        <v>109</v>
      </c>
      <c r="F3" s="61" t="s">
        <v>76</v>
      </c>
      <c r="G3" s="93">
        <v>3000000</v>
      </c>
      <c r="H3" s="93">
        <v>1214000</v>
      </c>
      <c r="I3" s="62">
        <v>43073</v>
      </c>
      <c r="J3" s="100" t="s">
        <v>15</v>
      </c>
      <c r="K3" s="100">
        <v>2</v>
      </c>
    </row>
    <row r="4" spans="1:21" ht="158.25" customHeight="1" x14ac:dyDescent="0.25">
      <c r="A4" s="91"/>
      <c r="B4" s="63" t="s">
        <v>65</v>
      </c>
      <c r="C4" s="92" t="s">
        <v>324</v>
      </c>
      <c r="D4" s="92" t="s">
        <v>325</v>
      </c>
      <c r="E4" s="61" t="s">
        <v>19</v>
      </c>
      <c r="F4" s="61" t="s">
        <v>75</v>
      </c>
      <c r="G4" s="93">
        <v>2500000</v>
      </c>
      <c r="H4" s="93">
        <v>220000</v>
      </c>
      <c r="I4" s="62">
        <v>43018</v>
      </c>
      <c r="J4" s="100" t="s">
        <v>15</v>
      </c>
      <c r="K4" s="100">
        <v>2</v>
      </c>
      <c r="U4" s="64"/>
    </row>
    <row r="5" spans="1:21" ht="124.5" customHeight="1" x14ac:dyDescent="0.25">
      <c r="A5" s="42"/>
      <c r="B5" s="63" t="s">
        <v>65</v>
      </c>
      <c r="C5" s="89" t="s">
        <v>322</v>
      </c>
      <c r="D5" s="89" t="s">
        <v>323</v>
      </c>
      <c r="E5" s="61" t="s">
        <v>19</v>
      </c>
      <c r="F5" s="61" t="s">
        <v>75</v>
      </c>
      <c r="G5" s="90">
        <v>9326.2900000000009</v>
      </c>
      <c r="H5" s="90">
        <v>2000</v>
      </c>
      <c r="I5" s="62">
        <v>43022</v>
      </c>
      <c r="J5" s="100" t="s">
        <v>15</v>
      </c>
      <c r="K5" s="100">
        <v>2</v>
      </c>
    </row>
    <row r="6" spans="1:21" ht="72.75" customHeight="1" x14ac:dyDescent="0.25">
      <c r="A6" s="42"/>
      <c r="B6" s="63" t="s">
        <v>94</v>
      </c>
      <c r="C6" s="63" t="s">
        <v>346</v>
      </c>
      <c r="D6" s="92" t="s">
        <v>347</v>
      </c>
      <c r="E6" s="105" t="s">
        <v>13</v>
      </c>
      <c r="F6" s="61" t="s">
        <v>82</v>
      </c>
      <c r="G6" s="93">
        <v>100000</v>
      </c>
      <c r="H6" s="93">
        <v>50000</v>
      </c>
      <c r="I6" s="65">
        <v>43073</v>
      </c>
      <c r="J6" s="100" t="s">
        <v>15</v>
      </c>
      <c r="K6" s="100">
        <v>2</v>
      </c>
    </row>
    <row r="7" spans="1:21" ht="80.25" customHeight="1" x14ac:dyDescent="0.25">
      <c r="A7" s="94"/>
      <c r="B7" s="63" t="s">
        <v>93</v>
      </c>
      <c r="C7" s="92" t="s">
        <v>326</v>
      </c>
      <c r="D7" s="92" t="s">
        <v>327</v>
      </c>
      <c r="E7" s="105" t="s">
        <v>13</v>
      </c>
      <c r="F7" s="61" t="s">
        <v>75</v>
      </c>
      <c r="G7" s="93">
        <v>14999.99</v>
      </c>
      <c r="H7" s="93">
        <v>11000</v>
      </c>
      <c r="I7" s="62">
        <v>43018</v>
      </c>
      <c r="J7" s="100" t="s">
        <v>15</v>
      </c>
      <c r="K7" s="100">
        <v>2</v>
      </c>
    </row>
    <row r="8" spans="1:21" ht="143.25" customHeight="1" x14ac:dyDescent="0.25">
      <c r="A8" s="91"/>
      <c r="B8" s="63" t="s">
        <v>93</v>
      </c>
      <c r="C8" s="89" t="s">
        <v>333</v>
      </c>
      <c r="D8" s="92" t="s">
        <v>334</v>
      </c>
      <c r="E8" s="105" t="s">
        <v>13</v>
      </c>
      <c r="F8" s="61" t="s">
        <v>75</v>
      </c>
      <c r="G8" s="93">
        <v>4524.75</v>
      </c>
      <c r="H8" s="93">
        <v>1000</v>
      </c>
      <c r="I8" s="95">
        <v>43022</v>
      </c>
      <c r="J8" s="100" t="s">
        <v>15</v>
      </c>
      <c r="K8" s="100">
        <v>2</v>
      </c>
    </row>
    <row r="9" spans="1:21" ht="101.25" customHeight="1" x14ac:dyDescent="0.25">
      <c r="A9" s="106"/>
      <c r="B9" s="63" t="s">
        <v>65</v>
      </c>
      <c r="C9" s="92" t="s">
        <v>328</v>
      </c>
      <c r="D9" s="92" t="s">
        <v>329</v>
      </c>
      <c r="E9" s="61" t="s">
        <v>13</v>
      </c>
      <c r="F9" s="61" t="s">
        <v>330</v>
      </c>
      <c r="G9" s="93">
        <v>235000</v>
      </c>
      <c r="H9" s="93">
        <v>100000</v>
      </c>
      <c r="I9" s="62">
        <v>43018</v>
      </c>
      <c r="J9" s="100" t="s">
        <v>15</v>
      </c>
      <c r="K9" s="100">
        <v>2</v>
      </c>
    </row>
    <row r="10" spans="1:21" ht="69" customHeight="1" x14ac:dyDescent="0.25">
      <c r="A10" s="42"/>
      <c r="B10" s="63" t="s">
        <v>66</v>
      </c>
      <c r="C10" s="89" t="s">
        <v>338</v>
      </c>
      <c r="D10" s="89" t="s">
        <v>339</v>
      </c>
      <c r="E10" s="105" t="s">
        <v>13</v>
      </c>
      <c r="F10" s="61" t="s">
        <v>92</v>
      </c>
      <c r="G10" s="90">
        <v>25000</v>
      </c>
      <c r="H10" s="90">
        <v>5000</v>
      </c>
      <c r="I10" s="62">
        <v>43053</v>
      </c>
      <c r="J10" s="100" t="s">
        <v>15</v>
      </c>
      <c r="K10" s="100">
        <v>2</v>
      </c>
    </row>
    <row r="11" spans="1:21" ht="79.5" customHeight="1" x14ac:dyDescent="0.25">
      <c r="A11" s="91"/>
      <c r="B11" s="63" t="s">
        <v>65</v>
      </c>
      <c r="C11" s="63" t="s">
        <v>348</v>
      </c>
      <c r="D11" s="92" t="s">
        <v>349</v>
      </c>
      <c r="E11" s="105" t="s">
        <v>13</v>
      </c>
      <c r="F11" s="63" t="s">
        <v>350</v>
      </c>
      <c r="G11" s="93">
        <v>1000000</v>
      </c>
      <c r="H11" s="93">
        <v>60000</v>
      </c>
      <c r="I11" s="62">
        <v>43053</v>
      </c>
      <c r="J11" s="100" t="s">
        <v>15</v>
      </c>
      <c r="K11" s="100">
        <v>2</v>
      </c>
    </row>
    <row r="12" spans="1:21" ht="75.75" customHeight="1" x14ac:dyDescent="0.25">
      <c r="A12" s="42"/>
      <c r="B12" s="63" t="s">
        <v>65</v>
      </c>
      <c r="C12" s="92" t="s">
        <v>335</v>
      </c>
      <c r="D12" s="89" t="s">
        <v>336</v>
      </c>
      <c r="E12" s="105" t="s">
        <v>13</v>
      </c>
      <c r="F12" s="61" t="s">
        <v>337</v>
      </c>
      <c r="G12" s="90">
        <v>1000000</v>
      </c>
      <c r="H12" s="90">
        <v>7500</v>
      </c>
      <c r="I12" s="62">
        <v>43022</v>
      </c>
      <c r="J12" s="100" t="s">
        <v>15</v>
      </c>
      <c r="K12" s="100">
        <v>2</v>
      </c>
    </row>
    <row r="13" spans="1:21" ht="69" customHeight="1" x14ac:dyDescent="0.25">
      <c r="A13" s="94"/>
      <c r="B13" s="63" t="s">
        <v>65</v>
      </c>
      <c r="C13" s="63" t="s">
        <v>354</v>
      </c>
      <c r="D13" s="92" t="s">
        <v>355</v>
      </c>
      <c r="E13" s="63" t="s">
        <v>363</v>
      </c>
      <c r="F13" s="63" t="s">
        <v>356</v>
      </c>
      <c r="G13" s="93">
        <v>300000</v>
      </c>
      <c r="H13" s="93">
        <v>175000</v>
      </c>
      <c r="I13" s="62">
        <v>43067</v>
      </c>
      <c r="J13" s="100" t="s">
        <v>12</v>
      </c>
      <c r="K13" s="100">
        <v>2</v>
      </c>
    </row>
    <row r="14" spans="1:21" s="41" customFormat="1" ht="66.75" customHeight="1" x14ac:dyDescent="0.25">
      <c r="A14" s="91"/>
      <c r="B14" s="96" t="s">
        <v>94</v>
      </c>
      <c r="C14" s="96" t="s">
        <v>340</v>
      </c>
      <c r="D14" s="97" t="s">
        <v>341</v>
      </c>
      <c r="E14" s="61" t="s">
        <v>363</v>
      </c>
      <c r="F14" s="61" t="s">
        <v>76</v>
      </c>
      <c r="G14" s="93">
        <v>100000</v>
      </c>
      <c r="H14" s="93">
        <v>35000</v>
      </c>
      <c r="I14" s="65">
        <v>43054</v>
      </c>
      <c r="J14" s="100" t="s">
        <v>12</v>
      </c>
      <c r="K14" s="100">
        <v>2</v>
      </c>
    </row>
    <row r="15" spans="1:21" ht="97.9" customHeight="1" x14ac:dyDescent="0.25">
      <c r="A15" s="91"/>
      <c r="B15" s="63" t="s">
        <v>93</v>
      </c>
      <c r="C15" s="92" t="s">
        <v>331</v>
      </c>
      <c r="D15" s="92" t="s">
        <v>332</v>
      </c>
      <c r="E15" s="61" t="s">
        <v>363</v>
      </c>
      <c r="F15" s="61" t="s">
        <v>75</v>
      </c>
      <c r="G15" s="90">
        <v>25000</v>
      </c>
      <c r="H15" s="90">
        <v>1700</v>
      </c>
      <c r="I15" s="62">
        <v>43022</v>
      </c>
      <c r="J15" s="100" t="s">
        <v>12</v>
      </c>
      <c r="K15" s="100">
        <v>2</v>
      </c>
    </row>
    <row r="16" spans="1:21" ht="109.15" customHeight="1" x14ac:dyDescent="0.25">
      <c r="A16" s="94"/>
      <c r="B16" s="63" t="s">
        <v>66</v>
      </c>
      <c r="C16" s="63" t="s">
        <v>351</v>
      </c>
      <c r="D16" s="92" t="s">
        <v>352</v>
      </c>
      <c r="E16" s="61" t="s">
        <v>363</v>
      </c>
      <c r="F16" s="63" t="s">
        <v>353</v>
      </c>
      <c r="G16" s="93">
        <v>680000</v>
      </c>
      <c r="H16" s="93">
        <v>275000</v>
      </c>
      <c r="I16" s="62">
        <v>43067</v>
      </c>
      <c r="J16" s="100" t="s">
        <v>12</v>
      </c>
      <c r="K16" s="100">
        <v>2</v>
      </c>
    </row>
    <row r="17" spans="1:11" ht="71.25" customHeight="1" x14ac:dyDescent="0.25">
      <c r="A17" s="94"/>
      <c r="B17" s="63" t="s">
        <v>65</v>
      </c>
      <c r="C17" s="63" t="s">
        <v>357</v>
      </c>
      <c r="D17" s="92" t="s">
        <v>358</v>
      </c>
      <c r="E17" s="63" t="s">
        <v>363</v>
      </c>
      <c r="F17" s="63" t="s">
        <v>91</v>
      </c>
      <c r="G17" s="93">
        <v>75000</v>
      </c>
      <c r="H17" s="93">
        <v>5000</v>
      </c>
      <c r="I17" s="62">
        <v>43067</v>
      </c>
      <c r="J17" s="100" t="s">
        <v>12</v>
      </c>
      <c r="K17" s="100">
        <v>2</v>
      </c>
    </row>
    <row r="18" spans="1:11" s="137" customFormat="1" ht="33" customHeight="1" x14ac:dyDescent="0.25">
      <c r="B18" s="138"/>
      <c r="C18" s="138"/>
      <c r="D18" s="138"/>
      <c r="E18" s="138"/>
      <c r="F18" s="138" t="s">
        <v>359</v>
      </c>
      <c r="G18" s="139">
        <f>SUM(G2:G17)</f>
        <v>9168851.0300000012</v>
      </c>
      <c r="H18" s="139">
        <f>SUM(H2:H17)</f>
        <v>2197700</v>
      </c>
      <c r="I18" s="140"/>
      <c r="J18" s="139"/>
      <c r="K18" s="141"/>
    </row>
    <row r="22" spans="1:11" ht="54" customHeight="1" x14ac:dyDescent="0.25"/>
  </sheetData>
  <sortState ref="B1:I23">
    <sortCondition ref="I1"/>
  </sortState>
  <printOptions horizontalCentered="1"/>
  <pageMargins left="0.7" right="0.7" top="0.75" bottom="0.75" header="0.3" footer="0.3"/>
  <pageSetup scale="49" fitToHeight="0" orientation="portrait" r:id="rId1"/>
  <headerFooter>
    <oddHeader>&amp;C&amp;"-,Bold"&amp;16&amp;ULitigation Settlements and Judgements&amp;"-,Regular"&amp;11&amp;U
&amp;12FY2017 Quarter 3</oddHeader>
    <oddFooter>&amp;L&amp;10Law/Litigation Settlements and Judgements&amp;C&amp;10&amp;D&amp;R&amp;10Page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Sheet5</vt:lpstr>
      <vt:lpstr>Sheet3</vt:lpstr>
      <vt:lpstr>FY2018 Q2 Claim Settlements</vt:lpstr>
      <vt:lpstr>Lit. &amp; Claim Settlements Report</vt:lpstr>
      <vt:lpstr>Litigation S &amp; J Report</vt:lpstr>
      <vt:lpstr>'Litigation S &amp; J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BURNS</dc:creator>
  <cp:lastModifiedBy>Burns, Gwen</cp:lastModifiedBy>
  <cp:lastPrinted>2019-07-03T13:00:26Z</cp:lastPrinted>
  <dcterms:created xsi:type="dcterms:W3CDTF">2014-12-09T18:41:37Z</dcterms:created>
  <dcterms:modified xsi:type="dcterms:W3CDTF">2019-07-23T20:18:03Z</dcterms:modified>
</cp:coreProperties>
</file>