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ityofatlanta-my.sharepoint.com/personal/gburns_atlantaga_gov/Documents/GORA/2019/"/>
    </mc:Choice>
  </mc:AlternateContent>
  <xr:revisionPtr revIDLastSave="0" documentId="8_{6FC07CA6-A5A8-422D-8C55-38417AFE5DD8}" xr6:coauthVersionLast="36" xr6:coauthVersionMax="36" xr10:uidLastSave="{00000000-0000-0000-0000-000000000000}"/>
  <bookViews>
    <workbookView xWindow="0" yWindow="0" windowWidth="28800" windowHeight="13320" xr2:uid="{00000000-000D-0000-FFFF-FFFF00000000}"/>
  </bookViews>
  <sheets>
    <sheet name="FY2018 Q3 Claim Settlements" sheetId="1" r:id="rId1"/>
    <sheet name="Litigation S &amp; J Report" sheetId="5" r:id="rId2"/>
    <sheet name="Lit. &amp; Claim Settlements Report" sheetId="8" state="hidden" r:id="rId3"/>
  </sheets>
  <definedNames>
    <definedName name="_xlnm.Print_Area" localSheetId="1">'Litigation S &amp; J Report'!$A$1:$J$23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4" i="1" l="1"/>
  <c r="G64" i="1"/>
  <c r="F64" i="1"/>
  <c r="F14" i="1"/>
  <c r="F90" i="1"/>
  <c r="H90" i="1"/>
  <c r="G90" i="1"/>
  <c r="G85" i="1"/>
  <c r="G91" i="1" s="1"/>
  <c r="H85" i="1"/>
  <c r="F85" i="1"/>
  <c r="H58" i="1"/>
  <c r="G58" i="1"/>
  <c r="F58" i="1"/>
  <c r="H43" i="1"/>
  <c r="G43" i="1"/>
  <c r="F43" i="1"/>
  <c r="F34" i="1"/>
  <c r="H91" i="1" l="1"/>
  <c r="F91" i="1"/>
  <c r="G59" i="1"/>
  <c r="F59" i="1"/>
  <c r="H59" i="1"/>
  <c r="H23" i="5" l="1"/>
  <c r="G23" i="5"/>
  <c r="H14" i="1" l="1"/>
  <c r="G14" i="1"/>
  <c r="F8" i="1"/>
  <c r="F93" i="1" s="1"/>
  <c r="F4" i="1"/>
  <c r="H34" i="1" l="1"/>
  <c r="G34" i="1"/>
  <c r="H8" i="1"/>
  <c r="G8" i="1"/>
  <c r="H4" i="1"/>
  <c r="G4" i="1"/>
  <c r="H93" i="1" l="1"/>
  <c r="G93" i="1"/>
  <c r="C77" i="8"/>
  <c r="E77" i="8"/>
  <c r="G77" i="8"/>
  <c r="C58" i="8"/>
  <c r="E58" i="8"/>
  <c r="G58" i="8"/>
  <c r="G38" i="8"/>
  <c r="E38" i="8"/>
  <c r="C38" i="8"/>
  <c r="G31" i="8"/>
  <c r="E31" i="8"/>
  <c r="C31" i="8"/>
  <c r="G11" i="8"/>
  <c r="E11" i="8"/>
  <c r="C11" i="8"/>
  <c r="G65" i="8" l="1"/>
  <c r="G78" i="8" s="1"/>
  <c r="E65" i="8"/>
  <c r="C65" i="8"/>
  <c r="G61" i="8"/>
  <c r="E61" i="8"/>
  <c r="C61" i="8"/>
  <c r="G44" i="8"/>
  <c r="E44" i="8"/>
  <c r="C44" i="8"/>
  <c r="G23" i="8"/>
  <c r="E23" i="8"/>
  <c r="C23" i="8"/>
  <c r="G20" i="8"/>
  <c r="E20" i="8"/>
  <c r="C20" i="8"/>
  <c r="G15" i="8"/>
  <c r="E15" i="8"/>
  <c r="C15" i="8"/>
  <c r="E78" i="8" l="1"/>
  <c r="C78" i="8"/>
  <c r="C24" i="8"/>
  <c r="E24" i="8"/>
  <c r="E80" i="8" s="1"/>
  <c r="C45" i="8"/>
  <c r="C80" i="8" s="1"/>
  <c r="G45" i="8"/>
  <c r="G24" i="8"/>
  <c r="E45" i="8"/>
  <c r="G80" i="8" l="1"/>
</calcChain>
</file>

<file path=xl/sharedStrings.xml><?xml version="1.0" encoding="utf-8"?>
<sst xmlns="http://schemas.openxmlformats.org/spreadsheetml/2006/main" count="611" uniqueCount="280">
  <si>
    <t>Claim Number</t>
  </si>
  <si>
    <t>Claimant</t>
  </si>
  <si>
    <t>Department</t>
  </si>
  <si>
    <t>Bureau</t>
  </si>
  <si>
    <t>Type of Claim</t>
  </si>
  <si>
    <t>Amount of Demand</t>
  </si>
  <si>
    <t>Amount of Settlement</t>
  </si>
  <si>
    <t>Date of Loss</t>
  </si>
  <si>
    <t>Date Settled</t>
  </si>
  <si>
    <t>Fund Acct</t>
  </si>
  <si>
    <t>Watershed</t>
  </si>
  <si>
    <t>Vehicular Accident</t>
  </si>
  <si>
    <t>WS</t>
  </si>
  <si>
    <t>Public Works</t>
  </si>
  <si>
    <t>Solid Waste Services</t>
  </si>
  <si>
    <t>GF</t>
  </si>
  <si>
    <t>Waste Water</t>
  </si>
  <si>
    <t>Construction Cut</t>
  </si>
  <si>
    <t>Drinking Water</t>
  </si>
  <si>
    <t>Police</t>
  </si>
  <si>
    <t>Other</t>
  </si>
  <si>
    <t>Transportation</t>
  </si>
  <si>
    <t>Pothole/Street Defect</t>
  </si>
  <si>
    <t>Parks</t>
  </si>
  <si>
    <t>Water Main Leak/Defect/Repair</t>
  </si>
  <si>
    <t>Fallen Tree/Limb</t>
  </si>
  <si>
    <t>Storm Water Flooding</t>
  </si>
  <si>
    <t>Metal Plate</t>
  </si>
  <si>
    <t>Water Meter Leak/Defect/Repair</t>
  </si>
  <si>
    <t>Recreation</t>
  </si>
  <si>
    <t>Solid Waste</t>
  </si>
  <si>
    <t>Street Resurfacing Project</t>
  </si>
  <si>
    <t>Water Meter Installation</t>
  </si>
  <si>
    <t>Comcast</t>
  </si>
  <si>
    <t>Water Main Installation</t>
  </si>
  <si>
    <t xml:space="preserve">DEPARTMENT   </t>
  </si>
  <si>
    <t>BUREAU/OFFICE</t>
  </si>
  <si>
    <t>NUMBER</t>
  </si>
  <si>
    <t>AMOUNT</t>
  </si>
  <si>
    <t>AMOUNT OF</t>
  </si>
  <si>
    <t>TYPE OF CLAIM</t>
  </si>
  <si>
    <t>SETTLED</t>
  </si>
  <si>
    <t>OF DEMAND</t>
  </si>
  <si>
    <t>SETTLEMENT</t>
  </si>
  <si>
    <t>FIRE RESCUE</t>
  </si>
  <si>
    <t>TOTAL</t>
  </si>
  <si>
    <t>PARKS AND RECREATION</t>
  </si>
  <si>
    <t>Sub-Total</t>
  </si>
  <si>
    <t>POLICE</t>
  </si>
  <si>
    <t>PUBLIC WORKS</t>
  </si>
  <si>
    <t>Trash Yard/Waste Removal</t>
  </si>
  <si>
    <t>Transportation Services</t>
  </si>
  <si>
    <t>WATERSHED MANAGEMENT</t>
  </si>
  <si>
    <t>Protection</t>
  </si>
  <si>
    <t>Waste Water Treatment &amp; Collections</t>
  </si>
  <si>
    <t>Manhole Defect</t>
  </si>
  <si>
    <t>Sanitary Sewer Back up</t>
  </si>
  <si>
    <t>Total</t>
  </si>
  <si>
    <t>GRAND TOTAL</t>
  </si>
  <si>
    <t>Water Management</t>
  </si>
  <si>
    <t>Sanitary Sewer Main Collapse/Break</t>
  </si>
  <si>
    <t>Service Date</t>
  </si>
  <si>
    <t>Case No.</t>
  </si>
  <si>
    <t>Fulton State</t>
  </si>
  <si>
    <t>Fulton Superior</t>
  </si>
  <si>
    <t>CITY OF ATLANTA</t>
  </si>
  <si>
    <t>DEPARTMENT OF LAW</t>
  </si>
  <si>
    <t>Employment Dispute (Lawsuit)</t>
  </si>
  <si>
    <t>Vehicular Accident (Lawsuit)</t>
  </si>
  <si>
    <t>Sanitary Sewer Back Up (Lawsuit)</t>
  </si>
  <si>
    <t>FY2015 Q1</t>
  </si>
  <si>
    <t>TORT LITIGATION AND CLAIM SETTLEMENT REPORT</t>
  </si>
  <si>
    <t>Court</t>
  </si>
  <si>
    <t>Motor Vehicle Accident</t>
  </si>
  <si>
    <t>Employment Dispute</t>
  </si>
  <si>
    <t>Civil Rights Violations (Lawsuits)</t>
  </si>
  <si>
    <t>Vehicular Accident (Lawsuits)</t>
  </si>
  <si>
    <t>AVIATION</t>
  </si>
  <si>
    <t>Injury at Airport (Lawsuit)</t>
  </si>
  <si>
    <t>Storm Water Flooding (Lawsuit)</t>
  </si>
  <si>
    <t>Civil Rights Violation</t>
  </si>
  <si>
    <t xml:space="preserve">Civil Rights Violations </t>
  </si>
  <si>
    <t>Sidewalk Hazard/Defect</t>
  </si>
  <si>
    <t>Fire Rescue</t>
  </si>
  <si>
    <t>16L0104</t>
  </si>
  <si>
    <t>Crowder, Martealer</t>
  </si>
  <si>
    <t xml:space="preserve">Department Total        </t>
  </si>
  <si>
    <t>Settlement or Disposition Date</t>
  </si>
  <si>
    <t>Settlement</t>
  </si>
  <si>
    <t>Water Meter Injury</t>
  </si>
  <si>
    <t>Sidewalk Defect</t>
  </si>
  <si>
    <t>N/A</t>
  </si>
  <si>
    <t>USDC</t>
  </si>
  <si>
    <t>Corrections</t>
  </si>
  <si>
    <t xml:space="preserve">Style of Case </t>
  </si>
  <si>
    <t>Fund Account</t>
  </si>
  <si>
    <t>Quarter</t>
  </si>
  <si>
    <t>17L0725</t>
  </si>
  <si>
    <t>Lawson, Malikah</t>
  </si>
  <si>
    <t>17L0690</t>
  </si>
  <si>
    <t>Dupre, Leigh</t>
  </si>
  <si>
    <t>Municipal Court</t>
  </si>
  <si>
    <t>17L0815</t>
  </si>
  <si>
    <t>Perry, Norvell</t>
  </si>
  <si>
    <t>17L0729</t>
  </si>
  <si>
    <t>Kane, Michelle</t>
  </si>
  <si>
    <t>17L0190-B</t>
  </si>
  <si>
    <t>Daugherty, Engra</t>
  </si>
  <si>
    <t>17L0190-A</t>
  </si>
  <si>
    <t>Stroud, Willie</t>
  </si>
  <si>
    <t>17L0190-C</t>
  </si>
  <si>
    <t>Reese, Brenda</t>
  </si>
  <si>
    <t>16L0271</t>
  </si>
  <si>
    <t>Proctor, Devon T.</t>
  </si>
  <si>
    <t>16L0809-A</t>
  </si>
  <si>
    <t>Wood, Montravius</t>
  </si>
  <si>
    <t>17L0208-A</t>
  </si>
  <si>
    <t>Bashir, Carla J.</t>
  </si>
  <si>
    <t>17L0735</t>
  </si>
  <si>
    <t>Hall, Jesse</t>
  </si>
  <si>
    <t>17L0099-A</t>
  </si>
  <si>
    <t>Mays, Juston</t>
  </si>
  <si>
    <t>17L0634</t>
  </si>
  <si>
    <t>Travelers - A/S/O - Rubio-Herranz, Hector</t>
  </si>
  <si>
    <t>16L0809</t>
  </si>
  <si>
    <t>Wood, Kymani (a minor)</t>
  </si>
  <si>
    <t>17L0160-B</t>
  </si>
  <si>
    <t>Dyer, Daryll</t>
  </si>
  <si>
    <t>17L0160-A</t>
  </si>
  <si>
    <t>Dyer, Chelsea</t>
  </si>
  <si>
    <t>17L0160</t>
  </si>
  <si>
    <t>17L0501</t>
  </si>
  <si>
    <t>Gatson, Harold</t>
  </si>
  <si>
    <t>14L0787</t>
  </si>
  <si>
    <t>Tyler, Kimberly</t>
  </si>
  <si>
    <t>17L0615</t>
  </si>
  <si>
    <t>Rivero, Eduardo</t>
  </si>
  <si>
    <t>17L0208</t>
  </si>
  <si>
    <t>16L0913</t>
  </si>
  <si>
    <t>Naturman, Mireille</t>
  </si>
  <si>
    <t>17L0253-C</t>
  </si>
  <si>
    <t>Bridgecrest</t>
  </si>
  <si>
    <t>16L1045</t>
  </si>
  <si>
    <t>Lim, David</t>
  </si>
  <si>
    <t>16L1024</t>
  </si>
  <si>
    <t>Todd, Daron D.</t>
  </si>
  <si>
    <t>17L0890</t>
  </si>
  <si>
    <t>Adams, Richard</t>
  </si>
  <si>
    <t>17L0598</t>
  </si>
  <si>
    <t>Jacobs, Rashaan</t>
  </si>
  <si>
    <t>17L0399</t>
  </si>
  <si>
    <t>Schmidt, Andrew</t>
  </si>
  <si>
    <t>17L0731</t>
  </si>
  <si>
    <t>Williams, Denise</t>
  </si>
  <si>
    <t>18L0038</t>
  </si>
  <si>
    <t>Harrell, Rudy</t>
  </si>
  <si>
    <t>17L0825</t>
  </si>
  <si>
    <t>Anderson, Cheryl Medlock</t>
  </si>
  <si>
    <t>16L0185</t>
  </si>
  <si>
    <t>Pettigrew, Karlestrina</t>
  </si>
  <si>
    <t>17L0647</t>
  </si>
  <si>
    <t>Smith-Farris, Michele</t>
  </si>
  <si>
    <t>17L0687</t>
  </si>
  <si>
    <t>Davenport, Richard</t>
  </si>
  <si>
    <t>17L0786</t>
  </si>
  <si>
    <t>Gibbons, Eric A.</t>
  </si>
  <si>
    <t>17L0718</t>
  </si>
  <si>
    <t>Mullally, Karen Ivy</t>
  </si>
  <si>
    <t>17L0454</t>
  </si>
  <si>
    <t>Malcome, Jairus</t>
  </si>
  <si>
    <t>17L0450</t>
  </si>
  <si>
    <t>Sierdzinski, Michael</t>
  </si>
  <si>
    <t>17L0435</t>
  </si>
  <si>
    <t>Lankford, Antoine</t>
  </si>
  <si>
    <t>18L0037</t>
  </si>
  <si>
    <t>Baughn, Rhonda L.</t>
  </si>
  <si>
    <t>16L0344</t>
  </si>
  <si>
    <t>Martin, Shon</t>
  </si>
  <si>
    <t>16L0884</t>
  </si>
  <si>
    <t>Willi, Charles W. &amp; Dukay, Kristin L.</t>
  </si>
  <si>
    <t>15L0241</t>
  </si>
  <si>
    <t>Hughley, Jr., Young T.</t>
  </si>
  <si>
    <t>Catchbasin Defect/Repair</t>
  </si>
  <si>
    <t>17L0521</t>
  </si>
  <si>
    <t>Wimberly, Terrie L. Griffin</t>
  </si>
  <si>
    <t>17L0487</t>
  </si>
  <si>
    <t>Singh, Alexis</t>
  </si>
  <si>
    <t>17L0447</t>
  </si>
  <si>
    <t>17L0492</t>
  </si>
  <si>
    <t>Gore, Frederick</t>
  </si>
  <si>
    <t>17L0648</t>
  </si>
  <si>
    <t>Fraumann, Robert</t>
  </si>
  <si>
    <t>17L0284</t>
  </si>
  <si>
    <t>Judge, Paul</t>
  </si>
  <si>
    <t>Manhole Defect/Repair</t>
  </si>
  <si>
    <t>17L0565</t>
  </si>
  <si>
    <t>Brothers, Gina</t>
  </si>
  <si>
    <t>17L0583</t>
  </si>
  <si>
    <t>17L0712</t>
  </si>
  <si>
    <t>Darling, Melissa</t>
  </si>
  <si>
    <t>17L0048</t>
  </si>
  <si>
    <t>Wheeler, James C.</t>
  </si>
  <si>
    <t>17L0892</t>
  </si>
  <si>
    <t>Scott, Sara Valena</t>
  </si>
  <si>
    <t>Water Valve Leak/Defect/Repair</t>
  </si>
  <si>
    <t>17L0662</t>
  </si>
  <si>
    <t>Ragland, Marie</t>
  </si>
  <si>
    <t>17L0843</t>
  </si>
  <si>
    <t>Prather, Lamont</t>
  </si>
  <si>
    <t>17L0571</t>
  </si>
  <si>
    <t>Horn Mary C.</t>
  </si>
  <si>
    <t>17L0125</t>
  </si>
  <si>
    <t>Bloom, Michael D.</t>
  </si>
  <si>
    <t>17L0745</t>
  </si>
  <si>
    <t>Golden, Christi</t>
  </si>
  <si>
    <t>17L0696</t>
  </si>
  <si>
    <t>Garrett, Erin</t>
  </si>
  <si>
    <t>17L0318</t>
  </si>
  <si>
    <t>Peaks, Donald</t>
  </si>
  <si>
    <t>17L0369</t>
  </si>
  <si>
    <t>Murdock, Hilary</t>
  </si>
  <si>
    <t>17L0201</t>
  </si>
  <si>
    <t>Townson, Johnny</t>
  </si>
  <si>
    <t xml:space="preserve">Mayor's Office </t>
  </si>
  <si>
    <t>Mayor's Office</t>
  </si>
  <si>
    <t xml:space="preserve"> </t>
  </si>
  <si>
    <t>Other - Gate/Gate Arm Malfunction</t>
  </si>
  <si>
    <t>Other - Towing of Vehicle</t>
  </si>
  <si>
    <t>Blackwell, Danielle v. COA</t>
  </si>
  <si>
    <t>2016CV281474</t>
  </si>
  <si>
    <t>Rodriguez, Matt &amp; Kelly  v. City of Atlanta</t>
  </si>
  <si>
    <t>1:16-CV-03438</t>
  </si>
  <si>
    <t>Brooks, David v. City of Atlanta</t>
  </si>
  <si>
    <t>14EV001403C</t>
  </si>
  <si>
    <t>Castellano, Judy v. COA</t>
  </si>
  <si>
    <t>16EV004863</t>
  </si>
  <si>
    <t>Capone, Margaret and Louisv. City of Atlanta</t>
  </si>
  <si>
    <t>17EV000971</t>
  </si>
  <si>
    <t>Davis, Bobbie v. City of Atlanta</t>
  </si>
  <si>
    <t>15EV004185</t>
  </si>
  <si>
    <t>Walker, Mia v. City of Atlanta</t>
  </si>
  <si>
    <t>2016CV282588</t>
  </si>
  <si>
    <t>Hartsfield, Vivian v. Steven Sweet, The City of Atlanta</t>
  </si>
  <si>
    <t>17EV000232</t>
  </si>
  <si>
    <t>Ponder Arthuria v. City of Atlanta</t>
  </si>
  <si>
    <t>16EV004240</t>
  </si>
  <si>
    <t xml:space="preserve">Fulton State </t>
  </si>
  <si>
    <t>Jeremy Ayers v. City of Atlanta</t>
  </si>
  <si>
    <t>17EV005608</t>
  </si>
  <si>
    <t>Graham, Justin v. City of Atlanta</t>
  </si>
  <si>
    <t>15EV000202</t>
  </si>
  <si>
    <t>Palazzola, Vincent v. Theodore Travis, John Harwell &amp; Jonathan Janke</t>
  </si>
  <si>
    <t>1:17-CV-00410-SCJ</t>
  </si>
  <si>
    <t>Wycoff, Carden v. COA</t>
  </si>
  <si>
    <t>17EV002449</t>
  </si>
  <si>
    <t>Sims, Christopher v. City of Atlanta et al.</t>
  </si>
  <si>
    <t>16EV004699</t>
  </si>
  <si>
    <t>Hampton, Toya v. City of Atlanta et al.</t>
  </si>
  <si>
    <t>16EV005729</t>
  </si>
  <si>
    <t>Wiley, Latonya v. City of Atlanta</t>
  </si>
  <si>
    <t>1:16-CV-281516-CC</t>
  </si>
  <si>
    <t>Law</t>
  </si>
  <si>
    <t>Hobbs, Keioni &amp; Tamala v. COA</t>
  </si>
  <si>
    <t>17EV004721</t>
  </si>
  <si>
    <t>Cheron Pender</t>
  </si>
  <si>
    <t>Claim</t>
  </si>
  <si>
    <t>Madison, Laura v. City of Atlanta</t>
  </si>
  <si>
    <t>2016CV281516</t>
  </si>
  <si>
    <t>Clark, Nora v. City of Atlanta</t>
  </si>
  <si>
    <t>17EV004982</t>
  </si>
  <si>
    <t>Jordan, Fred v. COA</t>
  </si>
  <si>
    <t>17EV001557</t>
  </si>
  <si>
    <t>21 SETTLED</t>
  </si>
  <si>
    <t>Watershed Management</t>
  </si>
  <si>
    <t>Motor Vehicle  Accident</t>
  </si>
  <si>
    <t>Demand Amount</t>
  </si>
  <si>
    <t>Settlement Amount</t>
  </si>
  <si>
    <t>Description of the Case</t>
  </si>
  <si>
    <t>Sub-total</t>
  </si>
  <si>
    <t>Commissioner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</si>
</sst>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/dd/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2"/>
      <color theme="0"/>
      <name val="Verdana"/>
      <family val="2"/>
    </font>
    <font>
      <b/>
      <sz val="10"/>
      <name val="Verdana"/>
      <family val="2"/>
    </font>
    <font>
      <b/>
      <sz val="7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b/>
      <u/>
      <sz val="10"/>
      <name val="Verdana"/>
      <family val="2"/>
    </font>
    <font>
      <sz val="10"/>
      <name val="Verdana"/>
      <family val="2"/>
    </font>
    <font>
      <b/>
      <u/>
      <sz val="10"/>
      <color theme="1"/>
      <name val="Verdana"/>
      <family val="2"/>
    </font>
    <font>
      <u/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rgb="FFFF0000"/>
      <name val="Calibri"/>
      <family val="2"/>
      <scheme val="minor"/>
    </font>
    <font>
      <u/>
      <sz val="10"/>
      <name val="Verdana"/>
      <family val="2"/>
    </font>
    <font>
      <sz val="12"/>
      <color theme="1"/>
      <name val="Calibri"/>
      <family val="2"/>
      <scheme val="minor"/>
    </font>
    <font>
      <b/>
      <sz val="14"/>
      <color theme="0"/>
      <name val="Verdana"/>
      <family val="2"/>
    </font>
    <font>
      <b/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u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59">
    <xf numFmtId="0" fontId="0" fillId="0" borderId="0" xfId="0"/>
    <xf numFmtId="0" fontId="0" fillId="0" borderId="0" xfId="0" applyFill="1"/>
    <xf numFmtId="0" fontId="6" fillId="0" borderId="0" xfId="0" applyFont="1"/>
    <xf numFmtId="0" fontId="7" fillId="0" borderId="0" xfId="0" applyFont="1" applyBorder="1"/>
    <xf numFmtId="0" fontId="8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9" fillId="0" borderId="0" xfId="0" applyFont="1"/>
    <xf numFmtId="4" fontId="6" fillId="0" borderId="0" xfId="0" applyNumberFormat="1" applyFont="1"/>
    <xf numFmtId="0" fontId="10" fillId="0" borderId="0" xfId="0" applyFont="1"/>
    <xf numFmtId="4" fontId="10" fillId="0" borderId="0" xfId="0" applyNumberFormat="1" applyFont="1"/>
    <xf numFmtId="0" fontId="11" fillId="0" borderId="0" xfId="0" applyFont="1"/>
    <xf numFmtId="4" fontId="11" fillId="0" borderId="0" xfId="0" applyNumberFormat="1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shrinkToFit="1"/>
    </xf>
    <xf numFmtId="0" fontId="11" fillId="0" borderId="0" xfId="0" applyFont="1" applyAlignment="1"/>
    <xf numFmtId="0" fontId="6" fillId="0" borderId="0" xfId="0" applyFont="1" applyAlignment="1"/>
    <xf numFmtId="0" fontId="8" fillId="0" borderId="0" xfId="0" applyFont="1" applyFill="1" applyBorder="1" applyAlignment="1">
      <alignment shrinkToFit="1"/>
    </xf>
    <xf numFmtId="0" fontId="11" fillId="0" borderId="0" xfId="0" applyFont="1" applyAlignment="1">
      <alignment horizontal="right"/>
    </xf>
    <xf numFmtId="0" fontId="6" fillId="0" borderId="0" xfId="0" applyFont="1" applyFill="1"/>
    <xf numFmtId="0" fontId="4" fillId="3" borderId="0" xfId="0" applyFont="1" applyFill="1" applyBorder="1"/>
    <xf numFmtId="0" fontId="8" fillId="0" borderId="0" xfId="0" applyFont="1" applyFill="1" applyAlignment="1">
      <alignment shrinkToFit="1"/>
    </xf>
    <xf numFmtId="4" fontId="6" fillId="0" borderId="0" xfId="0" applyNumberFormat="1" applyFont="1" applyFill="1"/>
    <xf numFmtId="0" fontId="10" fillId="0" borderId="0" xfId="0" applyFont="1" applyFill="1"/>
    <xf numFmtId="4" fontId="10" fillId="0" borderId="0" xfId="0" applyNumberFormat="1" applyFont="1" applyFill="1"/>
    <xf numFmtId="0" fontId="6" fillId="0" borderId="0" xfId="0" applyFont="1" applyFill="1" applyAlignment="1">
      <alignment horizontal="right"/>
    </xf>
    <xf numFmtId="0" fontId="3" fillId="3" borderId="0" xfId="0" applyFont="1" applyFill="1" applyBorder="1"/>
    <xf numFmtId="0" fontId="4" fillId="3" borderId="4" xfId="0" applyFont="1" applyFill="1" applyBorder="1"/>
    <xf numFmtId="4" fontId="8" fillId="0" borderId="0" xfId="0" applyNumberFormat="1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4" fontId="13" fillId="0" borderId="0" xfId="0" applyNumberFormat="1" applyFont="1" applyBorder="1" applyAlignment="1">
      <alignment horizontal="right"/>
    </xf>
    <xf numFmtId="4" fontId="8" fillId="0" borderId="0" xfId="0" applyNumberFormat="1" applyFont="1" applyFill="1" applyBorder="1" applyAlignment="1">
      <alignment horizontal="right"/>
    </xf>
    <xf numFmtId="0" fontId="11" fillId="4" borderId="3" xfId="0" applyFont="1" applyFill="1" applyBorder="1"/>
    <xf numFmtId="164" fontId="11" fillId="4" borderId="3" xfId="0" applyNumberFormat="1" applyFont="1" applyFill="1" applyBorder="1" applyAlignment="1"/>
    <xf numFmtId="0" fontId="12" fillId="0" borderId="0" xfId="0" applyFont="1"/>
    <xf numFmtId="164" fontId="6" fillId="0" borderId="0" xfId="0" applyNumberFormat="1" applyFont="1"/>
    <xf numFmtId="164" fontId="0" fillId="0" borderId="0" xfId="0" applyNumberFormat="1"/>
    <xf numFmtId="164" fontId="16" fillId="0" borderId="0" xfId="0" applyNumberFormat="1" applyFont="1"/>
    <xf numFmtId="0" fontId="14" fillId="0" borderId="0" xfId="0" applyFont="1" applyAlignment="1">
      <alignment vertical="top" wrapText="1"/>
    </xf>
    <xf numFmtId="0" fontId="17" fillId="0" borderId="2" xfId="0" applyFont="1" applyBorder="1" applyAlignment="1">
      <alignment horizontal="center" vertical="top" wrapText="1"/>
    </xf>
    <xf numFmtId="0" fontId="14" fillId="0" borderId="1" xfId="0" applyFont="1" applyBorder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14" fillId="0" borderId="0" xfId="0" applyFont="1" applyBorder="1" applyAlignment="1">
      <alignment vertical="top" wrapText="1"/>
    </xf>
    <xf numFmtId="14" fontId="14" fillId="0" borderId="1" xfId="0" applyNumberFormat="1" applyFont="1" applyBorder="1" applyAlignment="1">
      <alignment vertical="top" wrapText="1"/>
    </xf>
    <xf numFmtId="14" fontId="14" fillId="0" borderId="1" xfId="0" applyNumberFormat="1" applyFont="1" applyFill="1" applyBorder="1" applyAlignment="1">
      <alignment vertical="top" wrapText="1"/>
    </xf>
    <xf numFmtId="0" fontId="0" fillId="0" borderId="0" xfId="0" applyAlignment="1">
      <alignment wrapText="1"/>
    </xf>
    <xf numFmtId="0" fontId="3" fillId="3" borderId="7" xfId="0" applyFont="1" applyFill="1" applyBorder="1" applyAlignment="1">
      <alignment wrapText="1"/>
    </xf>
    <xf numFmtId="0" fontId="3" fillId="3" borderId="5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164" fontId="6" fillId="4" borderId="3" xfId="0" applyNumberFormat="1" applyFont="1" applyFill="1" applyBorder="1"/>
    <xf numFmtId="0" fontId="19" fillId="0" borderId="11" xfId="2" applyFill="1" applyBorder="1"/>
    <xf numFmtId="0" fontId="19" fillId="0" borderId="11" xfId="2" applyBorder="1"/>
    <xf numFmtId="0" fontId="19" fillId="0" borderId="11" xfId="2" applyFont="1" applyBorder="1" applyAlignment="1">
      <alignment wrapText="1"/>
    </xf>
    <xf numFmtId="0" fontId="19" fillId="0" borderId="11" xfId="2" applyBorder="1" applyAlignment="1">
      <alignment wrapText="1"/>
    </xf>
    <xf numFmtId="4" fontId="19" fillId="0" borderId="11" xfId="2" applyNumberFormat="1" applyBorder="1" applyAlignment="1">
      <alignment horizontal="right"/>
    </xf>
    <xf numFmtId="165" fontId="19" fillId="0" borderId="11" xfId="2" applyNumberFormat="1" applyBorder="1"/>
    <xf numFmtId="0" fontId="19" fillId="0" borderId="11" xfId="2" applyFont="1" applyBorder="1"/>
    <xf numFmtId="0" fontId="8" fillId="0" borderId="11" xfId="0" applyFont="1" applyBorder="1" applyAlignment="1">
      <alignment horizontal="left"/>
    </xf>
    <xf numFmtId="0" fontId="8" fillId="0" borderId="11" xfId="0" applyFont="1" applyBorder="1" applyAlignment="1">
      <alignment shrinkToFit="1"/>
    </xf>
    <xf numFmtId="0" fontId="8" fillId="0" borderId="11" xfId="0" applyFont="1" applyBorder="1" applyAlignment="1">
      <alignment horizontal="center"/>
    </xf>
    <xf numFmtId="14" fontId="8" fillId="0" borderId="11" xfId="0" applyNumberFormat="1" applyFont="1" applyBorder="1" applyAlignment="1">
      <alignment shrinkToFit="1"/>
    </xf>
    <xf numFmtId="0" fontId="8" fillId="0" borderId="11" xfId="0" applyFont="1" applyBorder="1"/>
    <xf numFmtId="0" fontId="19" fillId="0" borderId="11" xfId="2" applyBorder="1" applyAlignment="1"/>
    <xf numFmtId="0" fontId="0" fillId="0" borderId="0" xfId="0" applyAlignment="1"/>
    <xf numFmtId="0" fontId="8" fillId="0" borderId="14" xfId="0" applyFont="1" applyFill="1" applyBorder="1" applyAlignment="1">
      <alignment horizontal="left" shrinkToFit="1"/>
    </xf>
    <xf numFmtId="0" fontId="8" fillId="0" borderId="14" xfId="0" applyFont="1" applyFill="1" applyBorder="1" applyAlignment="1">
      <alignment shrinkToFit="1"/>
    </xf>
    <xf numFmtId="14" fontId="8" fillId="0" borderId="14" xfId="0" applyNumberFormat="1" applyFont="1" applyFill="1" applyBorder="1" applyAlignment="1">
      <alignment shrinkToFit="1"/>
    </xf>
    <xf numFmtId="0" fontId="8" fillId="0" borderId="14" xfId="0" applyFont="1" applyFill="1" applyBorder="1"/>
    <xf numFmtId="0" fontId="17" fillId="5" borderId="10" xfId="0" applyFont="1" applyFill="1" applyBorder="1" applyAlignment="1">
      <alignment horizontal="center" vertical="top" wrapText="1"/>
    </xf>
    <xf numFmtId="164" fontId="14" fillId="0" borderId="0" xfId="0" applyNumberFormat="1" applyFont="1" applyAlignment="1">
      <alignment vertical="top" wrapText="1"/>
    </xf>
    <xf numFmtId="14" fontId="14" fillId="0" borderId="0" xfId="0" applyNumberFormat="1" applyFont="1" applyAlignment="1">
      <alignment horizontal="center" vertical="top" wrapText="1"/>
    </xf>
    <xf numFmtId="0" fontId="19" fillId="0" borderId="0" xfId="0" applyFont="1"/>
    <xf numFmtId="4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Font="1" applyFill="1"/>
    <xf numFmtId="0" fontId="18" fillId="8" borderId="6" xfId="1" applyFont="1" applyFill="1" applyBorder="1" applyAlignment="1">
      <alignment horizontal="center" wrapText="1" shrinkToFit="1"/>
    </xf>
    <xf numFmtId="164" fontId="18" fillId="8" borderId="6" xfId="1" applyNumberFormat="1" applyFont="1" applyFill="1" applyBorder="1" applyAlignment="1">
      <alignment horizontal="center" wrapText="1" shrinkToFit="1"/>
    </xf>
    <xf numFmtId="164" fontId="18" fillId="8" borderId="6" xfId="1" applyNumberFormat="1" applyFont="1" applyFill="1" applyBorder="1" applyAlignment="1">
      <alignment horizontal="center"/>
    </xf>
    <xf numFmtId="4" fontId="18" fillId="8" borderId="6" xfId="1" applyNumberFormat="1" applyFont="1" applyFill="1" applyBorder="1" applyAlignment="1">
      <alignment horizontal="center" wrapText="1" shrinkToFit="1"/>
    </xf>
    <xf numFmtId="0" fontId="18" fillId="8" borderId="6" xfId="1" applyNumberFormat="1" applyFont="1" applyFill="1" applyBorder="1" applyAlignment="1">
      <alignment horizontal="center" wrapText="1" shrinkToFit="1"/>
    </xf>
    <xf numFmtId="14" fontId="18" fillId="8" borderId="6" xfId="1" applyNumberFormat="1" applyFont="1" applyFill="1" applyBorder="1" applyAlignment="1">
      <alignment horizontal="center" wrapText="1" shrinkToFit="1"/>
    </xf>
    <xf numFmtId="0" fontId="3" fillId="9" borderId="11" xfId="0" applyFont="1" applyFill="1" applyBorder="1" applyAlignment="1">
      <alignment horizontal="right"/>
    </xf>
    <xf numFmtId="4" fontId="3" fillId="9" borderId="11" xfId="0" applyNumberFormat="1" applyFont="1" applyFill="1" applyBorder="1" applyAlignment="1">
      <alignment shrinkToFit="1"/>
    </xf>
    <xf numFmtId="4" fontId="3" fillId="9" borderId="11" xfId="0" applyNumberFormat="1" applyFont="1" applyFill="1" applyBorder="1"/>
    <xf numFmtId="0" fontId="8" fillId="7" borderId="11" xfId="0" applyFont="1" applyFill="1" applyBorder="1" applyAlignment="1">
      <alignment horizontal="left"/>
    </xf>
    <xf numFmtId="0" fontId="8" fillId="7" borderId="11" xfId="0" applyFont="1" applyFill="1" applyBorder="1" applyAlignment="1">
      <alignment shrinkToFit="1"/>
    </xf>
    <xf numFmtId="0" fontId="3" fillId="7" borderId="11" xfId="0" applyFont="1" applyFill="1" applyBorder="1" applyAlignment="1">
      <alignment horizontal="left"/>
    </xf>
    <xf numFmtId="0" fontId="3" fillId="7" borderId="11" xfId="0" applyFont="1" applyFill="1" applyBorder="1" applyAlignment="1">
      <alignment shrinkToFit="1"/>
    </xf>
    <xf numFmtId="0" fontId="8" fillId="7" borderId="11" xfId="0" applyFont="1" applyFill="1" applyBorder="1" applyAlignment="1"/>
    <xf numFmtId="4" fontId="8" fillId="7" borderId="11" xfId="0" applyNumberFormat="1" applyFont="1" applyFill="1" applyBorder="1"/>
    <xf numFmtId="14" fontId="8" fillId="7" borderId="11" xfId="0" applyNumberFormat="1" applyFont="1" applyFill="1" applyBorder="1" applyAlignment="1">
      <alignment shrinkToFi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top" wrapText="1"/>
    </xf>
    <xf numFmtId="14" fontId="0" fillId="0" borderId="1" xfId="0" applyNumberFormat="1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39" fontId="0" fillId="6" borderId="1" xfId="0" applyNumberFormat="1" applyFont="1" applyFill="1" applyBorder="1" applyAlignment="1">
      <alignment horizontal="center" vertical="top" wrapText="1"/>
    </xf>
    <xf numFmtId="0" fontId="21" fillId="0" borderId="0" xfId="0" applyFont="1"/>
    <xf numFmtId="0" fontId="20" fillId="8" borderId="10" xfId="0" applyFont="1" applyFill="1" applyBorder="1" applyAlignment="1">
      <alignment horizontal="center" vertical="top" wrapText="1"/>
    </xf>
    <xf numFmtId="164" fontId="20" fillId="8" borderId="10" xfId="0" applyNumberFormat="1" applyFont="1" applyFill="1" applyBorder="1" applyAlignment="1">
      <alignment horizontal="center" vertical="top" wrapText="1"/>
    </xf>
    <xf numFmtId="14" fontId="20" fillId="8" borderId="10" xfId="0" applyNumberFormat="1" applyFont="1" applyFill="1" applyBorder="1" applyAlignment="1">
      <alignment horizontal="center" vertical="top" wrapText="1"/>
    </xf>
    <xf numFmtId="14" fontId="20" fillId="8" borderId="1" xfId="0" applyNumberFormat="1" applyFont="1" applyFill="1" applyBorder="1" applyAlignment="1">
      <alignment horizontal="center" vertical="top" wrapText="1"/>
    </xf>
    <xf numFmtId="0" fontId="19" fillId="0" borderId="17" xfId="2" applyFill="1" applyBorder="1"/>
    <xf numFmtId="0" fontId="3" fillId="0" borderId="11" xfId="0" applyFont="1" applyFill="1" applyBorder="1" applyAlignment="1">
      <alignment horizontal="left"/>
    </xf>
    <xf numFmtId="0" fontId="3" fillId="0" borderId="11" xfId="0" applyFont="1" applyFill="1" applyBorder="1" applyAlignment="1">
      <alignment shrinkToFit="1"/>
    </xf>
    <xf numFmtId="0" fontId="8" fillId="0" borderId="11" xfId="0" applyFont="1" applyFill="1" applyBorder="1" applyAlignment="1"/>
    <xf numFmtId="14" fontId="8" fillId="0" borderId="11" xfId="0" applyNumberFormat="1" applyFont="1" applyFill="1" applyBorder="1" applyAlignment="1">
      <alignment shrinkToFit="1"/>
    </xf>
    <xf numFmtId="0" fontId="8" fillId="0" borderId="0" xfId="0" applyFont="1" applyFill="1" applyBorder="1" applyAlignment="1">
      <alignment horizontal="left"/>
    </xf>
    <xf numFmtId="4" fontId="8" fillId="0" borderId="0" xfId="0" applyNumberFormat="1" applyFont="1" applyFill="1" applyBorder="1"/>
    <xf numFmtId="0" fontId="19" fillId="0" borderId="0" xfId="0" applyFont="1" applyFill="1"/>
    <xf numFmtId="4" fontId="0" fillId="0" borderId="0" xfId="0" applyNumberFormat="1" applyFill="1" applyAlignment="1">
      <alignment horizontal="right"/>
    </xf>
    <xf numFmtId="165" fontId="0" fillId="0" borderId="0" xfId="0" applyNumberFormat="1" applyFill="1"/>
    <xf numFmtId="0" fontId="21" fillId="0" borderId="0" xfId="0" applyFont="1" applyAlignment="1">
      <alignment horizontal="right" wrapText="1"/>
    </xf>
    <xf numFmtId="0" fontId="19" fillId="0" borderId="0" xfId="2" applyFill="1" applyBorder="1"/>
    <xf numFmtId="0" fontId="19" fillId="0" borderId="0" xfId="2" applyBorder="1"/>
    <xf numFmtId="0" fontId="19" fillId="0" borderId="0" xfId="2" applyFont="1" applyBorder="1" applyAlignment="1">
      <alignment wrapText="1"/>
    </xf>
    <xf numFmtId="0" fontId="19" fillId="0" borderId="0" xfId="2" applyFont="1" applyBorder="1"/>
    <xf numFmtId="0" fontId="19" fillId="0" borderId="0" xfId="2" applyBorder="1" applyAlignment="1"/>
    <xf numFmtId="4" fontId="19" fillId="0" borderId="0" xfId="2" applyNumberFormat="1" applyBorder="1" applyAlignment="1">
      <alignment horizontal="right"/>
    </xf>
    <xf numFmtId="165" fontId="19" fillId="0" borderId="0" xfId="2" applyNumberFormat="1" applyBorder="1"/>
    <xf numFmtId="4" fontId="0" fillId="0" borderId="0" xfId="0" applyNumberFormat="1" applyFont="1" applyAlignment="1">
      <alignment horizontal="right"/>
    </xf>
    <xf numFmtId="0" fontId="22" fillId="0" borderId="11" xfId="2" applyFont="1" applyBorder="1" applyAlignment="1"/>
    <xf numFmtId="4" fontId="22" fillId="0" borderId="11" xfId="2" applyNumberFormat="1" applyFont="1" applyBorder="1" applyAlignment="1">
      <alignment horizontal="right"/>
    </xf>
    <xf numFmtId="4" fontId="21" fillId="0" borderId="0" xfId="0" applyNumberFormat="1" applyFont="1" applyAlignment="1">
      <alignment horizontal="right"/>
    </xf>
    <xf numFmtId="0" fontId="19" fillId="0" borderId="0" xfId="2" applyFill="1" applyBorder="1" applyAlignment="1"/>
    <xf numFmtId="0" fontId="8" fillId="0" borderId="11" xfId="0" applyFont="1" applyFill="1" applyBorder="1"/>
    <xf numFmtId="4" fontId="3" fillId="8" borderId="14" xfId="0" applyNumberFormat="1" applyFont="1" applyFill="1" applyBorder="1"/>
    <xf numFmtId="0" fontId="3" fillId="9" borderId="11" xfId="0" applyNumberFormat="1" applyFont="1" applyFill="1" applyBorder="1" applyAlignment="1">
      <alignment shrinkToFit="1"/>
    </xf>
    <xf numFmtId="0" fontId="3" fillId="8" borderId="14" xfId="0" applyNumberFormat="1" applyFont="1" applyFill="1" applyBorder="1"/>
    <xf numFmtId="0" fontId="19" fillId="0" borderId="0" xfId="2" applyBorder="1" applyAlignment="1">
      <alignment wrapText="1"/>
    </xf>
    <xf numFmtId="0" fontId="23" fillId="0" borderId="0" xfId="0" applyFont="1" applyAlignment="1">
      <alignment vertical="top" wrapText="1"/>
    </xf>
    <xf numFmtId="0" fontId="24" fillId="7" borderId="0" xfId="0" applyFont="1" applyFill="1" applyAlignment="1">
      <alignment horizontal="center" vertical="top" wrapText="1"/>
    </xf>
    <xf numFmtId="164" fontId="24" fillId="7" borderId="0" xfId="0" applyNumberFormat="1" applyFont="1" applyFill="1" applyAlignment="1">
      <alignment vertical="top" wrapText="1"/>
    </xf>
    <xf numFmtId="14" fontId="24" fillId="7" borderId="0" xfId="0" applyNumberFormat="1" applyFont="1" applyFill="1" applyAlignment="1">
      <alignment horizontal="center" vertical="top" wrapText="1"/>
    </xf>
    <xf numFmtId="0" fontId="3" fillId="9" borderId="12" xfId="0" applyFont="1" applyFill="1" applyBorder="1" applyAlignment="1">
      <alignment horizontal="right"/>
    </xf>
    <xf numFmtId="0" fontId="0" fillId="9" borderId="13" xfId="0" applyFill="1" applyBorder="1" applyAlignment="1"/>
    <xf numFmtId="0" fontId="3" fillId="7" borderId="12" xfId="0" applyFont="1" applyFill="1" applyBorder="1" applyAlignment="1">
      <alignment horizontal="left"/>
    </xf>
    <xf numFmtId="0" fontId="0" fillId="7" borderId="13" xfId="0" applyFill="1" applyBorder="1" applyAlignment="1"/>
    <xf numFmtId="0" fontId="3" fillId="8" borderId="15" xfId="0" applyFont="1" applyFill="1" applyBorder="1" applyAlignment="1">
      <alignment horizontal="right"/>
    </xf>
    <xf numFmtId="0" fontId="3" fillId="8" borderId="16" xfId="0" applyFont="1" applyFill="1" applyBorder="1" applyAlignment="1">
      <alignment horizontal="right"/>
    </xf>
    <xf numFmtId="0" fontId="15" fillId="2" borderId="7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right"/>
    </xf>
    <xf numFmtId="0" fontId="6" fillId="4" borderId="3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5" fillId="3" borderId="0" xfId="0" applyFont="1" applyFill="1" applyBorder="1" applyAlignment="1"/>
    <xf numFmtId="0" fontId="5" fillId="3" borderId="5" xfId="0" applyFont="1" applyFill="1" applyBorder="1" applyAlignment="1"/>
    <xf numFmtId="0" fontId="3" fillId="3" borderId="4" xfId="0" applyFont="1" applyFill="1" applyBorder="1" applyAlignment="1">
      <alignment horizontal="center"/>
    </xf>
    <xf numFmtId="0" fontId="5" fillId="3" borderId="4" xfId="0" applyFont="1" applyFill="1" applyBorder="1" applyAlignment="1"/>
    <xf numFmtId="0" fontId="5" fillId="3" borderId="9" xfId="0" applyFont="1" applyFill="1" applyBorder="1" applyAlignment="1"/>
  </cellXfs>
  <cellStyles count="3"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colors>
    <mruColors>
      <color rgb="FFFFFF99"/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3"/>
  <sheetViews>
    <sheetView tabSelected="1" showWhiteSpace="0" view="pageLayout" zoomScale="90" zoomScaleNormal="100" zoomScalePageLayoutView="90" workbookViewId="0">
      <selection activeCell="E22" sqref="E22"/>
    </sheetView>
  </sheetViews>
  <sheetFormatPr defaultRowHeight="15" x14ac:dyDescent="0.25"/>
  <cols>
    <col min="1" max="1" width="11.85546875" customWidth="1"/>
    <col min="2" max="2" width="27.85546875" customWidth="1"/>
    <col min="3" max="3" width="13.28515625" style="45" customWidth="1"/>
    <col min="4" max="4" width="14.5703125" customWidth="1"/>
    <col min="5" max="5" width="26.85546875" style="45" customWidth="1"/>
    <col min="6" max="6" width="8.42578125" style="64" customWidth="1"/>
    <col min="7" max="7" width="17.7109375" customWidth="1"/>
    <col min="8" max="8" width="14.42578125" customWidth="1"/>
    <col min="9" max="9" width="14" customWidth="1"/>
    <col min="10" max="10" width="13.85546875" customWidth="1"/>
    <col min="11" max="11" width="6.5703125" customWidth="1"/>
    <col min="12" max="20" width="9.140625" style="1"/>
  </cols>
  <sheetData>
    <row r="1" spans="1:12" ht="79.5" customHeight="1" x14ac:dyDescent="0.25">
      <c r="A1" s="76" t="s">
        <v>0</v>
      </c>
      <c r="B1" s="76" t="s">
        <v>1</v>
      </c>
      <c r="C1" s="76" t="s">
        <v>2</v>
      </c>
      <c r="D1" s="76" t="s">
        <v>3</v>
      </c>
      <c r="E1" s="77" t="s">
        <v>4</v>
      </c>
      <c r="F1" s="78"/>
      <c r="G1" s="79" t="s">
        <v>5</v>
      </c>
      <c r="H1" s="79" t="s">
        <v>6</v>
      </c>
      <c r="I1" s="80" t="s">
        <v>7</v>
      </c>
      <c r="J1" s="81" t="s">
        <v>8</v>
      </c>
      <c r="K1" s="80" t="s">
        <v>9</v>
      </c>
    </row>
    <row r="2" spans="1:12" s="1" customFormat="1" x14ac:dyDescent="0.25">
      <c r="A2" s="112"/>
      <c r="B2" s="17"/>
      <c r="C2" s="108"/>
      <c r="D2" s="109"/>
      <c r="E2" s="17"/>
      <c r="F2" s="110"/>
      <c r="G2" s="17"/>
      <c r="H2" s="17"/>
      <c r="I2" s="113"/>
      <c r="J2" s="113"/>
      <c r="K2" s="111"/>
    </row>
    <row r="3" spans="1:12" x14ac:dyDescent="0.25">
      <c r="A3" t="s">
        <v>97</v>
      </c>
      <c r="B3" t="s">
        <v>98</v>
      </c>
      <c r="C3" s="53" t="s">
        <v>83</v>
      </c>
      <c r="D3" s="52"/>
      <c r="E3" s="54" t="s">
        <v>11</v>
      </c>
      <c r="F3" s="63">
        <v>1</v>
      </c>
      <c r="G3" s="73">
        <v>2705.98</v>
      </c>
      <c r="H3" s="73">
        <v>2630.65</v>
      </c>
      <c r="I3" s="74">
        <v>42872</v>
      </c>
      <c r="J3" s="74">
        <v>43178</v>
      </c>
      <c r="K3" s="52" t="s">
        <v>15</v>
      </c>
    </row>
    <row r="4" spans="1:12" x14ac:dyDescent="0.25">
      <c r="A4" s="58"/>
      <c r="B4" s="59"/>
      <c r="C4" s="60"/>
      <c r="D4" s="139" t="s">
        <v>86</v>
      </c>
      <c r="E4" s="140"/>
      <c r="F4" s="82">
        <f>SUM(F3)</f>
        <v>1</v>
      </c>
      <c r="G4" s="83">
        <f>SUM(G3:G3)</f>
        <v>2705.98</v>
      </c>
      <c r="H4" s="84">
        <f>SUM(H3:H3)</f>
        <v>2630.65</v>
      </c>
      <c r="I4" s="84"/>
      <c r="J4" s="61"/>
      <c r="K4" s="62"/>
      <c r="L4" s="130"/>
    </row>
    <row r="5" spans="1:12" x14ac:dyDescent="0.25">
      <c r="A5" s="85"/>
      <c r="B5" s="86"/>
      <c r="C5" s="87" t="s">
        <v>83</v>
      </c>
      <c r="D5" s="88"/>
      <c r="E5" s="86"/>
      <c r="F5" s="89"/>
      <c r="G5" s="86"/>
      <c r="H5" s="86"/>
      <c r="I5" s="90"/>
      <c r="J5" s="90"/>
      <c r="K5" s="91"/>
      <c r="L5" s="130"/>
    </row>
    <row r="6" spans="1:12" s="1" customFormat="1" x14ac:dyDescent="0.25">
      <c r="A6" s="112"/>
      <c r="B6" s="17"/>
      <c r="C6" s="108"/>
      <c r="D6" s="109"/>
      <c r="E6" s="17"/>
      <c r="F6" s="110"/>
      <c r="G6" s="17"/>
      <c r="H6" s="17"/>
      <c r="I6" s="113"/>
      <c r="J6" s="113"/>
      <c r="K6" s="111"/>
    </row>
    <row r="7" spans="1:12" ht="30" x14ac:dyDescent="0.25">
      <c r="A7" s="51" t="s">
        <v>84</v>
      </c>
      <c r="B7" s="52" t="s">
        <v>85</v>
      </c>
      <c r="C7" s="53" t="s">
        <v>224</v>
      </c>
      <c r="D7" s="57" t="s">
        <v>225</v>
      </c>
      <c r="E7" s="54" t="s">
        <v>11</v>
      </c>
      <c r="F7" s="63">
        <v>1</v>
      </c>
      <c r="G7" s="73">
        <v>6290.04</v>
      </c>
      <c r="H7" s="73">
        <v>3681.16</v>
      </c>
      <c r="I7" s="74">
        <v>42831</v>
      </c>
      <c r="J7" s="74">
        <v>43178</v>
      </c>
      <c r="K7" s="52" t="s">
        <v>15</v>
      </c>
    </row>
    <row r="8" spans="1:12" x14ac:dyDescent="0.25">
      <c r="A8" s="58"/>
      <c r="B8" s="59"/>
      <c r="C8" s="60"/>
      <c r="D8" s="139" t="s">
        <v>86</v>
      </c>
      <c r="E8" s="140"/>
      <c r="F8" s="82">
        <f>SUM(F7)</f>
        <v>1</v>
      </c>
      <c r="G8" s="83">
        <f>SUM(G5:G7)</f>
        <v>6290.04</v>
      </c>
      <c r="H8" s="84">
        <f>SUM(H5:H7)</f>
        <v>3681.16</v>
      </c>
      <c r="I8" s="84"/>
      <c r="J8" s="61"/>
      <c r="K8" s="62"/>
      <c r="L8" s="130"/>
    </row>
    <row r="9" spans="1:12" x14ac:dyDescent="0.25">
      <c r="A9" s="85"/>
      <c r="B9" s="86"/>
      <c r="C9" s="141" t="s">
        <v>223</v>
      </c>
      <c r="D9" s="142"/>
      <c r="E9" s="86"/>
      <c r="F9" s="89"/>
      <c r="G9" s="86"/>
      <c r="H9" s="86"/>
      <c r="I9" s="90"/>
      <c r="J9" s="90"/>
      <c r="K9" s="91"/>
      <c r="L9" s="130"/>
    </row>
    <row r="10" spans="1:12" s="1" customFormat="1" x14ac:dyDescent="0.25">
      <c r="A10" s="112"/>
      <c r="B10" s="17"/>
      <c r="C10" s="108"/>
      <c r="D10" s="109"/>
      <c r="E10" s="17"/>
      <c r="F10" s="110"/>
      <c r="G10" s="17"/>
      <c r="H10" s="17"/>
      <c r="I10" s="113"/>
      <c r="J10" s="113"/>
      <c r="K10" s="111"/>
    </row>
    <row r="11" spans="1:12" ht="30" x14ac:dyDescent="0.25">
      <c r="A11" t="s">
        <v>102</v>
      </c>
      <c r="B11" t="s">
        <v>103</v>
      </c>
      <c r="C11" s="53" t="s">
        <v>101</v>
      </c>
      <c r="D11" s="57" t="s">
        <v>225</v>
      </c>
      <c r="E11" s="54" t="s">
        <v>80</v>
      </c>
      <c r="F11" s="63">
        <v>1</v>
      </c>
      <c r="G11" s="73">
        <v>182</v>
      </c>
      <c r="H11" s="73">
        <v>182</v>
      </c>
      <c r="I11" s="74">
        <v>42694</v>
      </c>
      <c r="J11" s="74">
        <v>43129</v>
      </c>
      <c r="K11" s="52" t="s">
        <v>15</v>
      </c>
    </row>
    <row r="12" spans="1:12" ht="30" x14ac:dyDescent="0.25">
      <c r="A12" t="s">
        <v>99</v>
      </c>
      <c r="B12" t="s">
        <v>100</v>
      </c>
      <c r="C12" s="53" t="s">
        <v>101</v>
      </c>
      <c r="D12" s="57" t="s">
        <v>225</v>
      </c>
      <c r="E12" s="45" t="s">
        <v>226</v>
      </c>
      <c r="F12" s="63">
        <v>1</v>
      </c>
      <c r="G12" s="73">
        <v>1338.11</v>
      </c>
      <c r="H12" s="73">
        <v>983.91</v>
      </c>
      <c r="I12" s="74">
        <v>42941</v>
      </c>
      <c r="J12" s="74">
        <v>43175</v>
      </c>
      <c r="K12" s="52" t="s">
        <v>15</v>
      </c>
    </row>
    <row r="13" spans="1:12" ht="30" x14ac:dyDescent="0.25">
      <c r="A13" t="s">
        <v>104</v>
      </c>
      <c r="B13" t="s">
        <v>105</v>
      </c>
      <c r="C13" s="53" t="s">
        <v>101</v>
      </c>
      <c r="D13" s="57" t="s">
        <v>225</v>
      </c>
      <c r="E13" s="45" t="s">
        <v>227</v>
      </c>
      <c r="F13" s="63">
        <v>1</v>
      </c>
      <c r="G13" s="73">
        <v>150</v>
      </c>
      <c r="H13" s="73">
        <v>150</v>
      </c>
      <c r="I13" s="74">
        <v>42794</v>
      </c>
      <c r="J13" s="74">
        <v>43129</v>
      </c>
      <c r="K13" s="52" t="s">
        <v>15</v>
      </c>
    </row>
    <row r="14" spans="1:12" x14ac:dyDescent="0.25">
      <c r="A14" s="58"/>
      <c r="B14" s="59"/>
      <c r="C14" s="60"/>
      <c r="D14" s="139" t="s">
        <v>86</v>
      </c>
      <c r="E14" s="140"/>
      <c r="F14" s="82">
        <f>SUM(F11:F13)</f>
        <v>3</v>
      </c>
      <c r="G14" s="83">
        <f>SUM(G11:G13)</f>
        <v>1670.11</v>
      </c>
      <c r="H14" s="84">
        <f>SUM(H11:H13)</f>
        <v>1315.9099999999999</v>
      </c>
      <c r="I14" s="84"/>
      <c r="J14" s="61"/>
      <c r="K14" s="62"/>
      <c r="L14" s="130"/>
    </row>
    <row r="15" spans="1:12" x14ac:dyDescent="0.25">
      <c r="A15" s="85"/>
      <c r="B15" s="86"/>
      <c r="C15" s="141" t="s">
        <v>101</v>
      </c>
      <c r="D15" s="142"/>
      <c r="E15" s="86"/>
      <c r="F15" s="89"/>
      <c r="G15" s="86"/>
      <c r="H15" s="86"/>
      <c r="I15" s="90"/>
      <c r="J15" s="90"/>
      <c r="K15" s="91"/>
      <c r="L15" s="130"/>
    </row>
    <row r="16" spans="1:12" s="1" customFormat="1" x14ac:dyDescent="0.25">
      <c r="A16" s="112"/>
      <c r="B16" s="17"/>
      <c r="C16" s="108"/>
      <c r="D16" s="109"/>
      <c r="E16" s="17"/>
      <c r="F16" s="110"/>
      <c r="G16" s="17"/>
      <c r="H16" s="17"/>
      <c r="I16" s="113"/>
      <c r="J16" s="113"/>
      <c r="K16" s="111"/>
    </row>
    <row r="17" spans="1:11" x14ac:dyDescent="0.25">
      <c r="A17" t="s">
        <v>106</v>
      </c>
      <c r="B17" t="s">
        <v>107</v>
      </c>
      <c r="C17" s="72" t="s">
        <v>19</v>
      </c>
      <c r="E17" t="s">
        <v>11</v>
      </c>
      <c r="F17" s="63">
        <v>1</v>
      </c>
      <c r="G17" s="73">
        <v>100000</v>
      </c>
      <c r="H17" s="73">
        <v>14000</v>
      </c>
      <c r="I17" s="74">
        <v>42760</v>
      </c>
      <c r="J17" s="74">
        <v>43150</v>
      </c>
      <c r="K17" s="107" t="s">
        <v>15</v>
      </c>
    </row>
    <row r="18" spans="1:11" x14ac:dyDescent="0.25">
      <c r="A18" t="s">
        <v>108</v>
      </c>
      <c r="B18" t="s">
        <v>109</v>
      </c>
      <c r="C18" s="72" t="s">
        <v>19</v>
      </c>
      <c r="E18" t="s">
        <v>11</v>
      </c>
      <c r="F18" s="63">
        <v>1</v>
      </c>
      <c r="G18" s="73">
        <v>100000</v>
      </c>
      <c r="H18" s="73">
        <v>12000</v>
      </c>
      <c r="I18" s="74">
        <v>42760</v>
      </c>
      <c r="J18" s="74">
        <v>43150</v>
      </c>
      <c r="K18" s="107" t="s">
        <v>15</v>
      </c>
    </row>
    <row r="19" spans="1:11" x14ac:dyDescent="0.25">
      <c r="A19" t="s">
        <v>110</v>
      </c>
      <c r="B19" t="s">
        <v>111</v>
      </c>
      <c r="C19" s="72" t="s">
        <v>19</v>
      </c>
      <c r="E19" t="s">
        <v>11</v>
      </c>
      <c r="F19" s="63">
        <v>1</v>
      </c>
      <c r="G19" s="73">
        <v>100000</v>
      </c>
      <c r="H19" s="73">
        <v>9640</v>
      </c>
      <c r="I19" s="74">
        <v>42760</v>
      </c>
      <c r="J19" s="74">
        <v>43147</v>
      </c>
      <c r="K19" s="107" t="s">
        <v>15</v>
      </c>
    </row>
    <row r="20" spans="1:11" x14ac:dyDescent="0.25">
      <c r="A20" t="s">
        <v>112</v>
      </c>
      <c r="B20" t="s">
        <v>113</v>
      </c>
      <c r="C20" s="72" t="s">
        <v>19</v>
      </c>
      <c r="E20" t="s">
        <v>11</v>
      </c>
      <c r="F20" s="63">
        <v>1</v>
      </c>
      <c r="G20" s="73">
        <v>50000</v>
      </c>
      <c r="H20" s="73">
        <v>9000</v>
      </c>
      <c r="I20" s="74">
        <v>42426</v>
      </c>
      <c r="J20" s="74">
        <v>43178</v>
      </c>
      <c r="K20" s="107" t="s">
        <v>15</v>
      </c>
    </row>
    <row r="21" spans="1:11" x14ac:dyDescent="0.25">
      <c r="A21" t="s">
        <v>114</v>
      </c>
      <c r="B21" t="s">
        <v>115</v>
      </c>
      <c r="C21" s="72" t="s">
        <v>19</v>
      </c>
      <c r="E21" t="s">
        <v>11</v>
      </c>
      <c r="F21" s="63">
        <v>1</v>
      </c>
      <c r="G21" s="73">
        <v>50000</v>
      </c>
      <c r="H21" s="73">
        <v>7791.8</v>
      </c>
      <c r="I21" s="74">
        <v>42625</v>
      </c>
      <c r="J21" s="74">
        <v>43154</v>
      </c>
      <c r="K21" s="107" t="s">
        <v>15</v>
      </c>
    </row>
    <row r="22" spans="1:11" x14ac:dyDescent="0.25">
      <c r="A22" t="s">
        <v>116</v>
      </c>
      <c r="B22" t="s">
        <v>117</v>
      </c>
      <c r="C22" s="72" t="s">
        <v>19</v>
      </c>
      <c r="E22" t="s">
        <v>11</v>
      </c>
      <c r="F22" s="63">
        <v>1</v>
      </c>
      <c r="G22" s="73">
        <v>14985.57</v>
      </c>
      <c r="H22" s="73">
        <v>6000</v>
      </c>
      <c r="I22" s="74">
        <v>42775</v>
      </c>
      <c r="J22" s="74">
        <v>43133</v>
      </c>
      <c r="K22" s="107" t="s">
        <v>15</v>
      </c>
    </row>
    <row r="23" spans="1:11" x14ac:dyDescent="0.25">
      <c r="A23" t="s">
        <v>118</v>
      </c>
      <c r="B23" t="s">
        <v>119</v>
      </c>
      <c r="C23" s="72" t="s">
        <v>19</v>
      </c>
      <c r="E23" t="s">
        <v>11</v>
      </c>
      <c r="F23" s="63">
        <v>1</v>
      </c>
      <c r="G23" s="73">
        <v>5496.07</v>
      </c>
      <c r="H23" s="73">
        <v>5496.07</v>
      </c>
      <c r="I23" s="74">
        <v>42904</v>
      </c>
      <c r="J23" s="74">
        <v>43145</v>
      </c>
      <c r="K23" s="107" t="s">
        <v>15</v>
      </c>
    </row>
    <row r="24" spans="1:11" x14ac:dyDescent="0.25">
      <c r="A24" t="s">
        <v>120</v>
      </c>
      <c r="B24" t="s">
        <v>121</v>
      </c>
      <c r="C24" s="72" t="s">
        <v>19</v>
      </c>
      <c r="E24" t="s">
        <v>11</v>
      </c>
      <c r="F24" s="63">
        <v>1</v>
      </c>
      <c r="G24" s="73">
        <v>100000</v>
      </c>
      <c r="H24" s="73">
        <v>5000</v>
      </c>
      <c r="I24" s="74">
        <v>42745</v>
      </c>
      <c r="J24" s="74">
        <v>43175</v>
      </c>
      <c r="K24" s="107" t="s">
        <v>15</v>
      </c>
    </row>
    <row r="25" spans="1:11" ht="30" x14ac:dyDescent="0.25">
      <c r="A25" t="s">
        <v>122</v>
      </c>
      <c r="B25" s="45" t="s">
        <v>123</v>
      </c>
      <c r="C25" s="72" t="s">
        <v>19</v>
      </c>
      <c r="E25" t="s">
        <v>11</v>
      </c>
      <c r="F25" s="63">
        <v>1</v>
      </c>
      <c r="G25" s="73">
        <v>4263.5</v>
      </c>
      <c r="H25" s="73">
        <v>4263.5</v>
      </c>
      <c r="I25" s="74">
        <v>42845</v>
      </c>
      <c r="J25" s="74">
        <v>43139</v>
      </c>
      <c r="K25" s="107" t="s">
        <v>15</v>
      </c>
    </row>
    <row r="26" spans="1:11" x14ac:dyDescent="0.25">
      <c r="A26" t="s">
        <v>124</v>
      </c>
      <c r="B26" t="s">
        <v>125</v>
      </c>
      <c r="C26" s="72" t="s">
        <v>19</v>
      </c>
      <c r="E26" t="s">
        <v>11</v>
      </c>
      <c r="F26" s="63">
        <v>1</v>
      </c>
      <c r="G26" s="73">
        <v>50000</v>
      </c>
      <c r="H26" s="73">
        <v>3500</v>
      </c>
      <c r="I26" s="74">
        <v>42625</v>
      </c>
      <c r="J26" s="74">
        <v>43152</v>
      </c>
      <c r="K26" s="107" t="s">
        <v>15</v>
      </c>
    </row>
    <row r="27" spans="1:11" x14ac:dyDescent="0.25">
      <c r="A27" t="s">
        <v>126</v>
      </c>
      <c r="B27" t="s">
        <v>127</v>
      </c>
      <c r="C27" s="72" t="s">
        <v>19</v>
      </c>
      <c r="E27" t="s">
        <v>11</v>
      </c>
      <c r="F27" s="63">
        <v>1</v>
      </c>
      <c r="G27" s="73">
        <v>17854.43</v>
      </c>
      <c r="H27" s="73">
        <v>3000</v>
      </c>
      <c r="I27" s="74">
        <v>42735</v>
      </c>
      <c r="J27" s="74">
        <v>43139</v>
      </c>
      <c r="K27" s="107" t="s">
        <v>15</v>
      </c>
    </row>
    <row r="28" spans="1:11" x14ac:dyDescent="0.25">
      <c r="A28" t="s">
        <v>128</v>
      </c>
      <c r="B28" t="s">
        <v>129</v>
      </c>
      <c r="C28" s="72" t="s">
        <v>19</v>
      </c>
      <c r="E28" t="s">
        <v>11</v>
      </c>
      <c r="F28" s="63">
        <v>1</v>
      </c>
      <c r="G28" s="73">
        <v>17854.43</v>
      </c>
      <c r="H28" s="73">
        <v>3000</v>
      </c>
      <c r="I28" s="74">
        <v>42735</v>
      </c>
      <c r="J28" s="74">
        <v>43139</v>
      </c>
      <c r="K28" s="107" t="s">
        <v>15</v>
      </c>
    </row>
    <row r="29" spans="1:11" x14ac:dyDescent="0.25">
      <c r="A29" t="s">
        <v>130</v>
      </c>
      <c r="B29" t="s">
        <v>127</v>
      </c>
      <c r="C29" s="72" t="s">
        <v>19</v>
      </c>
      <c r="E29" t="s">
        <v>11</v>
      </c>
      <c r="F29" s="63">
        <v>1</v>
      </c>
      <c r="G29" s="73">
        <v>17854.43</v>
      </c>
      <c r="H29" s="73">
        <v>2524.2399999999998</v>
      </c>
      <c r="I29" s="74">
        <v>42735</v>
      </c>
      <c r="J29" s="74">
        <v>43171</v>
      </c>
      <c r="K29" s="107" t="s">
        <v>15</v>
      </c>
    </row>
    <row r="30" spans="1:11" x14ac:dyDescent="0.25">
      <c r="A30" t="s">
        <v>131</v>
      </c>
      <c r="B30" t="s">
        <v>132</v>
      </c>
      <c r="C30" s="72" t="s">
        <v>19</v>
      </c>
      <c r="E30" t="s">
        <v>11</v>
      </c>
      <c r="F30" s="63">
        <v>1</v>
      </c>
      <c r="G30" s="73">
        <v>3224.55</v>
      </c>
      <c r="H30" s="73">
        <v>2300</v>
      </c>
      <c r="I30" s="74">
        <v>42817</v>
      </c>
      <c r="J30" s="74">
        <v>43175</v>
      </c>
      <c r="K30" s="107" t="s">
        <v>15</v>
      </c>
    </row>
    <row r="31" spans="1:11" x14ac:dyDescent="0.25">
      <c r="A31" t="s">
        <v>133</v>
      </c>
      <c r="B31" t="s">
        <v>134</v>
      </c>
      <c r="C31" s="72" t="s">
        <v>19</v>
      </c>
      <c r="E31" t="s">
        <v>11</v>
      </c>
      <c r="F31" s="63">
        <v>1</v>
      </c>
      <c r="G31" s="73">
        <v>60000</v>
      </c>
      <c r="H31" s="73">
        <v>2000</v>
      </c>
      <c r="I31" s="74">
        <v>41914</v>
      </c>
      <c r="J31" s="74">
        <v>43175</v>
      </c>
      <c r="K31" s="107" t="s">
        <v>15</v>
      </c>
    </row>
    <row r="32" spans="1:11" x14ac:dyDescent="0.25">
      <c r="A32" t="s">
        <v>135</v>
      </c>
      <c r="B32" t="s">
        <v>136</v>
      </c>
      <c r="C32" s="72" t="s">
        <v>19</v>
      </c>
      <c r="E32" t="s">
        <v>11</v>
      </c>
      <c r="F32" s="63">
        <v>1</v>
      </c>
      <c r="G32" s="73">
        <v>1091.6500000000001</v>
      </c>
      <c r="H32" s="73">
        <v>1022.75</v>
      </c>
      <c r="I32" s="74">
        <v>42867</v>
      </c>
      <c r="J32" s="74">
        <v>43139</v>
      </c>
      <c r="K32" s="107" t="s">
        <v>15</v>
      </c>
    </row>
    <row r="33" spans="1:12" x14ac:dyDescent="0.25">
      <c r="A33" t="s">
        <v>137</v>
      </c>
      <c r="B33" t="s">
        <v>117</v>
      </c>
      <c r="C33" s="72" t="s">
        <v>19</v>
      </c>
      <c r="E33" t="s">
        <v>11</v>
      </c>
      <c r="F33" s="63">
        <v>1</v>
      </c>
      <c r="G33" s="73">
        <v>1151.5</v>
      </c>
      <c r="H33" s="73">
        <v>790</v>
      </c>
      <c r="I33" s="74">
        <v>42775</v>
      </c>
      <c r="J33" s="74">
        <v>43133</v>
      </c>
      <c r="K33" s="107" t="s">
        <v>15</v>
      </c>
    </row>
    <row r="34" spans="1:12" x14ac:dyDescent="0.25">
      <c r="A34" s="58"/>
      <c r="B34" s="59"/>
      <c r="C34" s="60"/>
      <c r="D34" s="139" t="s">
        <v>86</v>
      </c>
      <c r="E34" s="140"/>
      <c r="F34" s="82">
        <f>SUM(F17:F33)</f>
        <v>17</v>
      </c>
      <c r="G34" s="83">
        <f>SUM(G17:G33)</f>
        <v>693776.13000000024</v>
      </c>
      <c r="H34" s="84">
        <f>SUM(H17:H33)</f>
        <v>91328.36</v>
      </c>
      <c r="I34" s="84"/>
      <c r="J34" s="61"/>
      <c r="K34" s="62"/>
      <c r="L34" s="130"/>
    </row>
    <row r="35" spans="1:12" x14ac:dyDescent="0.25">
      <c r="A35" s="85"/>
      <c r="B35" s="86"/>
      <c r="C35" s="141" t="s">
        <v>19</v>
      </c>
      <c r="D35" s="142"/>
      <c r="E35" s="86"/>
      <c r="F35" s="89"/>
      <c r="G35" s="86"/>
      <c r="H35" s="86"/>
      <c r="I35" s="90"/>
      <c r="J35" s="90"/>
      <c r="K35" s="91"/>
      <c r="L35" s="130"/>
    </row>
    <row r="36" spans="1:12" x14ac:dyDescent="0.25">
      <c r="A36" s="51"/>
      <c r="B36" s="52"/>
      <c r="C36" s="53"/>
      <c r="D36" s="57"/>
      <c r="E36" s="54"/>
      <c r="F36" s="63"/>
      <c r="G36" s="55"/>
      <c r="H36" s="55"/>
      <c r="I36" s="56"/>
      <c r="J36" s="56"/>
      <c r="K36" s="52"/>
    </row>
    <row r="37" spans="1:12" x14ac:dyDescent="0.25">
      <c r="A37" s="1" t="s">
        <v>150</v>
      </c>
      <c r="B37" s="1" t="s">
        <v>151</v>
      </c>
      <c r="C37" s="114" t="s">
        <v>13</v>
      </c>
      <c r="D37" s="114" t="s">
        <v>30</v>
      </c>
      <c r="E37" s="1" t="s">
        <v>25</v>
      </c>
      <c r="F37" s="1">
        <v>1</v>
      </c>
      <c r="G37" s="115">
        <v>1125.07</v>
      </c>
      <c r="H37" s="115">
        <v>730.75</v>
      </c>
      <c r="I37" s="116">
        <v>42871</v>
      </c>
      <c r="J37" s="116">
        <v>43139</v>
      </c>
      <c r="K37" s="107" t="s">
        <v>15</v>
      </c>
      <c r="L37" s="51"/>
    </row>
    <row r="38" spans="1:12" x14ac:dyDescent="0.25">
      <c r="A38" s="1" t="s">
        <v>138</v>
      </c>
      <c r="B38" s="1" t="s">
        <v>139</v>
      </c>
      <c r="C38" s="114" t="s">
        <v>13</v>
      </c>
      <c r="D38" s="114" t="s">
        <v>30</v>
      </c>
      <c r="E38" s="1" t="s">
        <v>11</v>
      </c>
      <c r="F38" s="1">
        <v>1</v>
      </c>
      <c r="G38" s="115">
        <v>4343.05</v>
      </c>
      <c r="H38" s="115">
        <v>4343.05</v>
      </c>
      <c r="I38" s="116">
        <v>42642</v>
      </c>
      <c r="J38" s="116">
        <v>43124</v>
      </c>
      <c r="K38" s="107" t="s">
        <v>15</v>
      </c>
      <c r="L38" s="51"/>
    </row>
    <row r="39" spans="1:12" x14ac:dyDescent="0.25">
      <c r="A39" s="1" t="s">
        <v>140</v>
      </c>
      <c r="B39" s="1" t="s">
        <v>141</v>
      </c>
      <c r="C39" s="114" t="s">
        <v>13</v>
      </c>
      <c r="D39" s="114" t="s">
        <v>30</v>
      </c>
      <c r="E39" s="1" t="s">
        <v>11</v>
      </c>
      <c r="F39" s="1">
        <v>1</v>
      </c>
      <c r="G39" s="115">
        <v>24308.95</v>
      </c>
      <c r="H39" s="115">
        <v>4308.95</v>
      </c>
      <c r="I39" s="116">
        <v>42823</v>
      </c>
      <c r="J39" s="116">
        <v>43175</v>
      </c>
      <c r="K39" s="107" t="s">
        <v>15</v>
      </c>
      <c r="L39" s="51"/>
    </row>
    <row r="40" spans="1:12" x14ac:dyDescent="0.25">
      <c r="A40" s="1" t="s">
        <v>142</v>
      </c>
      <c r="B40" s="1" t="s">
        <v>143</v>
      </c>
      <c r="C40" s="114" t="s">
        <v>13</v>
      </c>
      <c r="D40" s="114" t="s">
        <v>30</v>
      </c>
      <c r="E40" s="1" t="s">
        <v>11</v>
      </c>
      <c r="F40" s="1">
        <v>1</v>
      </c>
      <c r="G40" s="115">
        <v>4106.8599999999997</v>
      </c>
      <c r="H40" s="115">
        <v>4106.8599999999997</v>
      </c>
      <c r="I40" s="116">
        <v>42676</v>
      </c>
      <c r="J40" s="116">
        <v>43178</v>
      </c>
      <c r="K40" s="107" t="s">
        <v>15</v>
      </c>
      <c r="L40" s="51"/>
    </row>
    <row r="41" spans="1:12" x14ac:dyDescent="0.25">
      <c r="A41" t="s">
        <v>146</v>
      </c>
      <c r="B41" t="s">
        <v>147</v>
      </c>
      <c r="C41" s="72" t="s">
        <v>13</v>
      </c>
      <c r="D41" s="72" t="s">
        <v>30</v>
      </c>
      <c r="E41" t="s">
        <v>11</v>
      </c>
      <c r="F41" s="1">
        <v>1</v>
      </c>
      <c r="G41" s="73">
        <v>2111.5</v>
      </c>
      <c r="H41" s="73">
        <v>1997.79</v>
      </c>
      <c r="I41" s="74">
        <v>43010</v>
      </c>
      <c r="J41" s="74">
        <v>43164</v>
      </c>
      <c r="K41" s="107" t="s">
        <v>15</v>
      </c>
      <c r="L41" s="51"/>
    </row>
    <row r="42" spans="1:12" x14ac:dyDescent="0.25">
      <c r="A42" t="s">
        <v>154</v>
      </c>
      <c r="B42" t="s">
        <v>155</v>
      </c>
      <c r="C42" s="72" t="s">
        <v>13</v>
      </c>
      <c r="D42" s="72" t="s">
        <v>30</v>
      </c>
      <c r="E42" t="s">
        <v>11</v>
      </c>
      <c r="F42" s="1">
        <v>1</v>
      </c>
      <c r="G42" s="73">
        <v>472.5</v>
      </c>
      <c r="H42" s="73">
        <v>472.5</v>
      </c>
      <c r="I42" s="74">
        <v>43061</v>
      </c>
      <c r="J42" s="74">
        <v>43175</v>
      </c>
      <c r="K42" s="107" t="s">
        <v>15</v>
      </c>
      <c r="L42" s="51"/>
    </row>
    <row r="43" spans="1:12" x14ac:dyDescent="0.25">
      <c r="A43" s="51"/>
      <c r="B43" s="52"/>
      <c r="C43" s="53"/>
      <c r="D43" s="57"/>
      <c r="E43" s="117" t="s">
        <v>278</v>
      </c>
      <c r="F43" s="126">
        <f>SUM(F37:F42)</f>
        <v>6</v>
      </c>
      <c r="G43" s="127">
        <f>SUM(G37:G42)</f>
        <v>36467.93</v>
      </c>
      <c r="H43" s="127">
        <f>SUM(H37:H42)</f>
        <v>15959.900000000001</v>
      </c>
      <c r="I43" s="56"/>
      <c r="J43" s="56"/>
      <c r="K43" s="52"/>
    </row>
    <row r="44" spans="1:12" x14ac:dyDescent="0.25">
      <c r="A44" s="118"/>
      <c r="B44" s="119"/>
      <c r="C44" s="120"/>
      <c r="D44" s="121"/>
      <c r="E44" s="117"/>
      <c r="F44" s="122"/>
      <c r="G44" s="123"/>
      <c r="H44" s="123"/>
      <c r="I44" s="124"/>
      <c r="J44" s="124"/>
      <c r="K44" s="52"/>
    </row>
    <row r="45" spans="1:12" x14ac:dyDescent="0.25">
      <c r="A45" t="s">
        <v>144</v>
      </c>
      <c r="B45" t="s">
        <v>145</v>
      </c>
      <c r="C45" s="72" t="s">
        <v>13</v>
      </c>
      <c r="D45" s="72" t="s">
        <v>21</v>
      </c>
      <c r="E45" t="s">
        <v>22</v>
      </c>
      <c r="F45" s="1">
        <v>1</v>
      </c>
      <c r="G45" s="73">
        <v>4478.7700000000004</v>
      </c>
      <c r="H45" s="73">
        <v>2239.39</v>
      </c>
      <c r="I45" s="74">
        <v>42597</v>
      </c>
      <c r="J45" s="74">
        <v>43175</v>
      </c>
      <c r="K45" s="107" t="s">
        <v>15</v>
      </c>
      <c r="L45" s="51"/>
    </row>
    <row r="46" spans="1:12" x14ac:dyDescent="0.25">
      <c r="A46" t="s">
        <v>156</v>
      </c>
      <c r="B46" t="s">
        <v>157</v>
      </c>
      <c r="C46" s="72" t="s">
        <v>13</v>
      </c>
      <c r="D46" s="72" t="s">
        <v>21</v>
      </c>
      <c r="E46" t="s">
        <v>22</v>
      </c>
      <c r="F46" s="1">
        <v>1</v>
      </c>
      <c r="G46" s="73">
        <v>543.36</v>
      </c>
      <c r="H46" s="73">
        <v>313.76</v>
      </c>
      <c r="I46" s="74">
        <v>43031</v>
      </c>
      <c r="J46" s="74">
        <v>43151</v>
      </c>
      <c r="K46" s="107" t="s">
        <v>15</v>
      </c>
      <c r="L46" s="51"/>
    </row>
    <row r="47" spans="1:12" x14ac:dyDescent="0.25">
      <c r="A47" t="s">
        <v>158</v>
      </c>
      <c r="B47" t="s">
        <v>159</v>
      </c>
      <c r="C47" s="72" t="s">
        <v>13</v>
      </c>
      <c r="D47" s="75" t="s">
        <v>21</v>
      </c>
      <c r="E47" t="s">
        <v>22</v>
      </c>
      <c r="F47" s="1">
        <v>1</v>
      </c>
      <c r="G47" s="73">
        <v>291.79000000000002</v>
      </c>
      <c r="H47" s="73">
        <v>291.79000000000002</v>
      </c>
      <c r="I47" s="74">
        <v>42382</v>
      </c>
      <c r="J47" s="74">
        <v>43111</v>
      </c>
      <c r="K47" s="107" t="s">
        <v>15</v>
      </c>
      <c r="L47" s="51"/>
    </row>
    <row r="48" spans="1:12" x14ac:dyDescent="0.25">
      <c r="A48" t="s">
        <v>160</v>
      </c>
      <c r="B48" t="s">
        <v>161</v>
      </c>
      <c r="C48" s="72" t="s">
        <v>13</v>
      </c>
      <c r="D48" s="72" t="s">
        <v>21</v>
      </c>
      <c r="E48" t="s">
        <v>22</v>
      </c>
      <c r="F48" s="1">
        <v>1</v>
      </c>
      <c r="G48" s="73">
        <v>321.2</v>
      </c>
      <c r="H48" s="73">
        <v>254.65</v>
      </c>
      <c r="I48" s="74">
        <v>42971</v>
      </c>
      <c r="J48" s="74">
        <v>43164</v>
      </c>
      <c r="K48" s="107" t="s">
        <v>15</v>
      </c>
      <c r="L48" s="51"/>
    </row>
    <row r="49" spans="1:12" x14ac:dyDescent="0.25">
      <c r="A49" t="s">
        <v>162</v>
      </c>
      <c r="B49" t="s">
        <v>163</v>
      </c>
      <c r="C49" s="72" t="s">
        <v>13</v>
      </c>
      <c r="D49" s="72" t="s">
        <v>21</v>
      </c>
      <c r="E49" t="s">
        <v>22</v>
      </c>
      <c r="F49" s="1">
        <v>1</v>
      </c>
      <c r="G49" s="73">
        <v>1048.71</v>
      </c>
      <c r="H49" s="73">
        <v>250</v>
      </c>
      <c r="I49" s="74">
        <v>42893</v>
      </c>
      <c r="J49" s="74">
        <v>43139</v>
      </c>
      <c r="K49" s="107" t="s">
        <v>15</v>
      </c>
      <c r="L49" s="51"/>
    </row>
    <row r="50" spans="1:12" x14ac:dyDescent="0.25">
      <c r="A50" t="s">
        <v>164</v>
      </c>
      <c r="B50" t="s">
        <v>165</v>
      </c>
      <c r="C50" s="72" t="s">
        <v>13</v>
      </c>
      <c r="D50" s="72" t="s">
        <v>21</v>
      </c>
      <c r="E50" t="s">
        <v>22</v>
      </c>
      <c r="F50" s="1">
        <v>1</v>
      </c>
      <c r="G50" s="73">
        <v>245</v>
      </c>
      <c r="H50" s="73">
        <v>245</v>
      </c>
      <c r="I50" s="74">
        <v>42971</v>
      </c>
      <c r="J50" s="74">
        <v>43139</v>
      </c>
      <c r="K50" s="107" t="s">
        <v>15</v>
      </c>
      <c r="L50" s="51"/>
    </row>
    <row r="51" spans="1:12" x14ac:dyDescent="0.25">
      <c r="A51" t="s">
        <v>166</v>
      </c>
      <c r="B51" t="s">
        <v>167</v>
      </c>
      <c r="C51" s="72" t="s">
        <v>13</v>
      </c>
      <c r="D51" s="72" t="s">
        <v>21</v>
      </c>
      <c r="E51" t="s">
        <v>22</v>
      </c>
      <c r="F51" s="1">
        <v>1</v>
      </c>
      <c r="G51" s="73">
        <v>270.14999999999998</v>
      </c>
      <c r="H51" s="73">
        <v>241.53</v>
      </c>
      <c r="I51" s="74">
        <v>42986</v>
      </c>
      <c r="J51" s="74">
        <v>43160</v>
      </c>
      <c r="K51" s="107" t="s">
        <v>15</v>
      </c>
      <c r="L51" s="51"/>
    </row>
    <row r="52" spans="1:12" x14ac:dyDescent="0.25">
      <c r="A52" t="s">
        <v>168</v>
      </c>
      <c r="B52" t="s">
        <v>169</v>
      </c>
      <c r="C52" s="72" t="s">
        <v>13</v>
      </c>
      <c r="D52" s="72" t="s">
        <v>21</v>
      </c>
      <c r="E52" t="s">
        <v>22</v>
      </c>
      <c r="F52" s="1">
        <v>1</v>
      </c>
      <c r="G52" s="73">
        <v>195</v>
      </c>
      <c r="H52" s="73">
        <v>195</v>
      </c>
      <c r="I52" s="74">
        <v>42895</v>
      </c>
      <c r="J52" s="74">
        <v>43102</v>
      </c>
      <c r="K52" s="107" t="s">
        <v>15</v>
      </c>
      <c r="L52" s="51"/>
    </row>
    <row r="53" spans="1:12" x14ac:dyDescent="0.25">
      <c r="A53" t="s">
        <v>170</v>
      </c>
      <c r="B53" t="s">
        <v>171</v>
      </c>
      <c r="C53" s="72" t="s">
        <v>13</v>
      </c>
      <c r="D53" s="72" t="s">
        <v>21</v>
      </c>
      <c r="E53" t="s">
        <v>22</v>
      </c>
      <c r="F53" s="1">
        <v>1</v>
      </c>
      <c r="G53" s="73">
        <v>214.98</v>
      </c>
      <c r="H53" s="73">
        <v>184.54</v>
      </c>
      <c r="I53" s="74">
        <v>42894</v>
      </c>
      <c r="J53" s="74">
        <v>43186</v>
      </c>
      <c r="K53" s="107" t="s">
        <v>15</v>
      </c>
      <c r="L53" s="51"/>
    </row>
    <row r="54" spans="1:12" x14ac:dyDescent="0.25">
      <c r="A54" t="s">
        <v>172</v>
      </c>
      <c r="B54" t="s">
        <v>173</v>
      </c>
      <c r="C54" s="72" t="s">
        <v>13</v>
      </c>
      <c r="D54" s="72" t="s">
        <v>21</v>
      </c>
      <c r="E54" t="s">
        <v>22</v>
      </c>
      <c r="F54" s="1">
        <v>1</v>
      </c>
      <c r="G54" s="73">
        <v>1128.74</v>
      </c>
      <c r="H54" s="73">
        <v>174.99</v>
      </c>
      <c r="I54" s="74">
        <v>42840</v>
      </c>
      <c r="J54" s="74">
        <v>43140</v>
      </c>
      <c r="K54" s="107" t="s">
        <v>15</v>
      </c>
      <c r="L54" s="51"/>
    </row>
    <row r="55" spans="1:12" x14ac:dyDescent="0.25">
      <c r="A55" t="s">
        <v>174</v>
      </c>
      <c r="B55" t="s">
        <v>175</v>
      </c>
      <c r="C55" s="72" t="s">
        <v>13</v>
      </c>
      <c r="D55" s="72" t="s">
        <v>21</v>
      </c>
      <c r="E55" t="s">
        <v>22</v>
      </c>
      <c r="F55" s="1">
        <v>1</v>
      </c>
      <c r="G55" s="73">
        <v>126.13</v>
      </c>
      <c r="H55" s="73">
        <v>110.37</v>
      </c>
      <c r="I55" s="74">
        <v>43033</v>
      </c>
      <c r="J55" s="74">
        <v>43164</v>
      </c>
      <c r="K55" s="107" t="s">
        <v>15</v>
      </c>
      <c r="L55" s="51"/>
    </row>
    <row r="56" spans="1:12" x14ac:dyDescent="0.25">
      <c r="A56" t="s">
        <v>152</v>
      </c>
      <c r="B56" t="s">
        <v>153</v>
      </c>
      <c r="C56" s="72" t="s">
        <v>13</v>
      </c>
      <c r="D56" s="72" t="s">
        <v>21</v>
      </c>
      <c r="E56" t="s">
        <v>82</v>
      </c>
      <c r="F56" s="1">
        <v>1</v>
      </c>
      <c r="G56" s="73">
        <v>200000</v>
      </c>
      <c r="H56" s="73">
        <v>500</v>
      </c>
      <c r="I56" s="74">
        <v>42865</v>
      </c>
      <c r="J56" s="74">
        <v>43124</v>
      </c>
      <c r="K56" s="107" t="s">
        <v>15</v>
      </c>
      <c r="L56" s="51"/>
    </row>
    <row r="57" spans="1:12" x14ac:dyDescent="0.25">
      <c r="A57" t="s">
        <v>148</v>
      </c>
      <c r="B57" t="s">
        <v>149</v>
      </c>
      <c r="C57" s="72" t="s">
        <v>13</v>
      </c>
      <c r="D57" s="72" t="s">
        <v>21</v>
      </c>
      <c r="E57" t="s">
        <v>11</v>
      </c>
      <c r="F57" s="1">
        <v>1</v>
      </c>
      <c r="G57" s="73">
        <v>1692.25</v>
      </c>
      <c r="H57" s="73">
        <v>1000</v>
      </c>
      <c r="I57" s="74">
        <v>42977</v>
      </c>
      <c r="J57" s="74">
        <v>43175</v>
      </c>
      <c r="K57" s="107" t="s">
        <v>15</v>
      </c>
      <c r="L57" s="51"/>
    </row>
    <row r="58" spans="1:12" x14ac:dyDescent="0.25">
      <c r="A58" s="51"/>
      <c r="B58" s="52"/>
      <c r="C58" s="53"/>
      <c r="D58" s="57"/>
      <c r="E58" s="117" t="s">
        <v>278</v>
      </c>
      <c r="F58" s="126">
        <f>SUM(F45:F57)</f>
        <v>13</v>
      </c>
      <c r="G58" s="127">
        <f>SUM(G45:G57)</f>
        <v>210556.08</v>
      </c>
      <c r="H58" s="127">
        <f>SUM(H45:H57)</f>
        <v>6001.0199999999995</v>
      </c>
      <c r="I58" s="56"/>
      <c r="J58" s="56"/>
      <c r="K58" s="52"/>
    </row>
    <row r="59" spans="1:12" x14ac:dyDescent="0.25">
      <c r="A59" s="58"/>
      <c r="B59" s="59"/>
      <c r="C59" s="60"/>
      <c r="D59" s="139" t="s">
        <v>86</v>
      </c>
      <c r="E59" s="140"/>
      <c r="F59" s="82">
        <f>SUM(F58,F43)</f>
        <v>19</v>
      </c>
      <c r="G59" s="83">
        <f>SUM(G58,G43)</f>
        <v>247024.00999999998</v>
      </c>
      <c r="H59" s="83">
        <f>SUM(H58,H43)</f>
        <v>21960.920000000002</v>
      </c>
      <c r="I59" s="84"/>
      <c r="J59" s="61"/>
      <c r="K59" s="62"/>
      <c r="L59" s="130"/>
    </row>
    <row r="60" spans="1:12" x14ac:dyDescent="0.25">
      <c r="A60" s="85"/>
      <c r="B60" s="86"/>
      <c r="C60" s="141" t="s">
        <v>13</v>
      </c>
      <c r="D60" s="142"/>
      <c r="E60" s="86"/>
      <c r="F60" s="89"/>
      <c r="G60" s="86"/>
      <c r="H60" s="86"/>
      <c r="I60" s="90"/>
      <c r="J60" s="90"/>
      <c r="K60" s="91"/>
      <c r="L60" s="130"/>
    </row>
    <row r="61" spans="1:12" x14ac:dyDescent="0.25">
      <c r="A61" s="51"/>
      <c r="B61" s="52"/>
      <c r="C61" s="53"/>
      <c r="D61" s="57"/>
      <c r="E61" s="54"/>
      <c r="F61" s="63"/>
      <c r="G61" s="55"/>
      <c r="H61" s="55"/>
      <c r="I61" s="56"/>
      <c r="J61" s="56"/>
      <c r="K61" s="52"/>
    </row>
    <row r="62" spans="1:12" x14ac:dyDescent="0.25">
      <c r="A62" s="51"/>
      <c r="B62" s="52"/>
      <c r="C62" s="53"/>
      <c r="D62" s="57"/>
      <c r="E62" s="54"/>
      <c r="F62" s="63"/>
      <c r="G62" s="55"/>
      <c r="H62" s="55"/>
      <c r="I62" s="56"/>
      <c r="J62" s="56"/>
      <c r="K62" s="52"/>
    </row>
    <row r="63" spans="1:12" x14ac:dyDescent="0.25">
      <c r="A63" t="s">
        <v>215</v>
      </c>
      <c r="B63" t="s">
        <v>216</v>
      </c>
      <c r="C63" s="72" t="s">
        <v>10</v>
      </c>
      <c r="D63" s="72" t="s">
        <v>279</v>
      </c>
      <c r="E63" t="s">
        <v>11</v>
      </c>
      <c r="F63" s="129">
        <v>1</v>
      </c>
      <c r="G63" s="73">
        <v>955</v>
      </c>
      <c r="H63" s="125">
        <v>300</v>
      </c>
      <c r="I63" s="74">
        <v>42970</v>
      </c>
      <c r="J63" s="74">
        <v>43103</v>
      </c>
      <c r="K63" s="56" t="s">
        <v>12</v>
      </c>
      <c r="L63" s="51"/>
    </row>
    <row r="64" spans="1:12" x14ac:dyDescent="0.25">
      <c r="C64" s="72"/>
      <c r="D64" s="72"/>
      <c r="E64" s="117" t="s">
        <v>278</v>
      </c>
      <c r="F64" s="102">
        <f>SUM(F63)</f>
        <v>1</v>
      </c>
      <c r="G64" s="128">
        <f>SUM(G63)</f>
        <v>955</v>
      </c>
      <c r="H64" s="128">
        <f>SUM(H63)</f>
        <v>300</v>
      </c>
      <c r="I64" s="74"/>
      <c r="J64" s="74"/>
      <c r="K64" s="56"/>
      <c r="L64" s="51"/>
    </row>
    <row r="65" spans="1:12" x14ac:dyDescent="0.25">
      <c r="A65" s="118"/>
      <c r="B65" s="119"/>
      <c r="C65" s="120"/>
      <c r="D65" s="121"/>
      <c r="E65" s="134"/>
      <c r="F65" s="122"/>
      <c r="G65" s="123"/>
      <c r="H65" s="123"/>
      <c r="I65" s="124"/>
      <c r="J65" s="124"/>
      <c r="K65" s="52"/>
    </row>
    <row r="66" spans="1:12" x14ac:dyDescent="0.25">
      <c r="A66" t="s">
        <v>195</v>
      </c>
      <c r="B66" t="s">
        <v>196</v>
      </c>
      <c r="C66" s="72" t="s">
        <v>10</v>
      </c>
      <c r="D66" s="72" t="s">
        <v>18</v>
      </c>
      <c r="E66" t="s">
        <v>17</v>
      </c>
      <c r="F66" s="1">
        <v>1</v>
      </c>
      <c r="G66" s="73">
        <v>1300</v>
      </c>
      <c r="H66" s="125">
        <v>1161.71</v>
      </c>
      <c r="I66" s="74">
        <v>42924</v>
      </c>
      <c r="J66" s="74">
        <v>43139</v>
      </c>
      <c r="K66" s="56" t="s">
        <v>12</v>
      </c>
      <c r="L66" s="51"/>
    </row>
    <row r="67" spans="1:12" x14ac:dyDescent="0.25">
      <c r="A67" t="s">
        <v>211</v>
      </c>
      <c r="B67" t="s">
        <v>212</v>
      </c>
      <c r="C67" s="72" t="s">
        <v>10</v>
      </c>
      <c r="D67" s="72" t="s">
        <v>18</v>
      </c>
      <c r="E67" t="s">
        <v>17</v>
      </c>
      <c r="F67" s="1">
        <v>1</v>
      </c>
      <c r="G67" s="73">
        <v>554.25</v>
      </c>
      <c r="H67" s="125">
        <v>388</v>
      </c>
      <c r="I67" s="74">
        <v>42733</v>
      </c>
      <c r="J67" s="74">
        <v>43160</v>
      </c>
      <c r="K67" s="56" t="s">
        <v>12</v>
      </c>
      <c r="L67" s="51"/>
    </row>
    <row r="68" spans="1:12" x14ac:dyDescent="0.25">
      <c r="A68" t="s">
        <v>219</v>
      </c>
      <c r="B68" t="s">
        <v>220</v>
      </c>
      <c r="C68" s="72" t="s">
        <v>10</v>
      </c>
      <c r="D68" s="72" t="s">
        <v>18</v>
      </c>
      <c r="E68" t="s">
        <v>17</v>
      </c>
      <c r="F68" s="1">
        <v>1</v>
      </c>
      <c r="G68" s="73">
        <v>143.94999999999999</v>
      </c>
      <c r="H68" s="125">
        <v>138.58000000000001</v>
      </c>
      <c r="I68" s="74">
        <v>42735</v>
      </c>
      <c r="J68" s="74">
        <v>43139</v>
      </c>
      <c r="K68" s="56" t="s">
        <v>12</v>
      </c>
      <c r="L68" s="51"/>
    </row>
    <row r="69" spans="1:12" x14ac:dyDescent="0.25">
      <c r="A69" t="s">
        <v>192</v>
      </c>
      <c r="B69" t="s">
        <v>193</v>
      </c>
      <c r="C69" s="72" t="s">
        <v>10</v>
      </c>
      <c r="D69" s="72" t="s">
        <v>18</v>
      </c>
      <c r="E69" t="s">
        <v>194</v>
      </c>
      <c r="F69" s="1">
        <v>1</v>
      </c>
      <c r="G69" s="73">
        <v>2144.48</v>
      </c>
      <c r="H69" s="125">
        <v>1165.2</v>
      </c>
      <c r="I69" s="74">
        <v>42727</v>
      </c>
      <c r="J69" s="74">
        <v>43151</v>
      </c>
      <c r="K69" s="56" t="s">
        <v>12</v>
      </c>
      <c r="L69" s="51"/>
    </row>
    <row r="70" spans="1:12" x14ac:dyDescent="0.25">
      <c r="A70" t="s">
        <v>198</v>
      </c>
      <c r="B70" t="s">
        <v>199</v>
      </c>
      <c r="C70" s="72" t="s">
        <v>10</v>
      </c>
      <c r="D70" s="72" t="s">
        <v>18</v>
      </c>
      <c r="E70" t="s">
        <v>194</v>
      </c>
      <c r="F70" s="1">
        <v>1</v>
      </c>
      <c r="G70" s="73">
        <v>3880.36</v>
      </c>
      <c r="H70" s="125">
        <v>939.7</v>
      </c>
      <c r="I70" s="74">
        <v>42985</v>
      </c>
      <c r="J70" s="74">
        <v>43175</v>
      </c>
      <c r="K70" s="56" t="s">
        <v>12</v>
      </c>
      <c r="L70" s="51"/>
    </row>
    <row r="71" spans="1:12" x14ac:dyDescent="0.25">
      <c r="A71" t="s">
        <v>190</v>
      </c>
      <c r="B71" t="s">
        <v>191</v>
      </c>
      <c r="C71" s="72" t="s">
        <v>10</v>
      </c>
      <c r="D71" s="72" t="s">
        <v>18</v>
      </c>
      <c r="E71" t="s">
        <v>27</v>
      </c>
      <c r="F71" s="1">
        <v>1</v>
      </c>
      <c r="G71" s="73">
        <v>2286.08</v>
      </c>
      <c r="H71" s="125">
        <v>1248.5999999999999</v>
      </c>
      <c r="I71" s="74">
        <v>42974</v>
      </c>
      <c r="J71" s="74">
        <v>43175</v>
      </c>
      <c r="K71" s="56" t="s">
        <v>12</v>
      </c>
      <c r="L71" s="51"/>
    </row>
    <row r="72" spans="1:12" x14ac:dyDescent="0.25">
      <c r="A72" t="s">
        <v>200</v>
      </c>
      <c r="B72" t="s">
        <v>201</v>
      </c>
      <c r="C72" s="72" t="s">
        <v>10</v>
      </c>
      <c r="D72" s="72" t="s">
        <v>18</v>
      </c>
      <c r="E72" t="s">
        <v>27</v>
      </c>
      <c r="F72" s="1">
        <v>1</v>
      </c>
      <c r="G72" s="73">
        <v>1156.51</v>
      </c>
      <c r="H72" s="125">
        <v>759.04</v>
      </c>
      <c r="I72" s="74">
        <v>42735</v>
      </c>
      <c r="J72" s="74">
        <v>43175</v>
      </c>
      <c r="K72" s="56" t="s">
        <v>12</v>
      </c>
      <c r="L72" s="51"/>
    </row>
    <row r="73" spans="1:12" x14ac:dyDescent="0.25">
      <c r="A73" t="s">
        <v>213</v>
      </c>
      <c r="B73" t="s">
        <v>214</v>
      </c>
      <c r="C73" s="72" t="s">
        <v>10</v>
      </c>
      <c r="D73" s="72" t="s">
        <v>18</v>
      </c>
      <c r="E73" t="s">
        <v>27</v>
      </c>
      <c r="F73" s="1">
        <v>1</v>
      </c>
      <c r="G73" s="73">
        <v>2051.6999999999998</v>
      </c>
      <c r="H73" s="125">
        <v>369</v>
      </c>
      <c r="I73" s="74">
        <v>42987</v>
      </c>
      <c r="J73" s="74">
        <v>43139</v>
      </c>
      <c r="K73" s="56" t="s">
        <v>12</v>
      </c>
      <c r="L73" s="51"/>
    </row>
    <row r="74" spans="1:12" x14ac:dyDescent="0.25">
      <c r="A74" t="s">
        <v>209</v>
      </c>
      <c r="B74" t="s">
        <v>210</v>
      </c>
      <c r="C74" s="72" t="s">
        <v>10</v>
      </c>
      <c r="D74" s="72" t="s">
        <v>18</v>
      </c>
      <c r="E74" t="s">
        <v>20</v>
      </c>
      <c r="F74" s="1">
        <v>1</v>
      </c>
      <c r="G74" s="73">
        <v>407.43</v>
      </c>
      <c r="H74" s="125">
        <v>407.43</v>
      </c>
      <c r="I74" s="74">
        <v>42929</v>
      </c>
      <c r="J74" s="74">
        <v>43116</v>
      </c>
      <c r="K74" s="56" t="s">
        <v>12</v>
      </c>
      <c r="L74" s="51"/>
    </row>
    <row r="75" spans="1:12" x14ac:dyDescent="0.25">
      <c r="A75" t="s">
        <v>178</v>
      </c>
      <c r="B75" t="s">
        <v>179</v>
      </c>
      <c r="C75" s="72" t="s">
        <v>10</v>
      </c>
      <c r="D75" s="72" t="s">
        <v>18</v>
      </c>
      <c r="E75" t="s">
        <v>11</v>
      </c>
      <c r="F75" s="1">
        <v>1</v>
      </c>
      <c r="G75" s="73">
        <v>15780.96</v>
      </c>
      <c r="H75" s="125">
        <v>10546.97</v>
      </c>
      <c r="I75" s="74">
        <v>42582</v>
      </c>
      <c r="J75" s="74">
        <v>43147</v>
      </c>
      <c r="K75" s="56" t="s">
        <v>12</v>
      </c>
      <c r="L75" s="51"/>
    </row>
    <row r="76" spans="1:12" x14ac:dyDescent="0.25">
      <c r="A76" t="s">
        <v>185</v>
      </c>
      <c r="B76" t="s">
        <v>186</v>
      </c>
      <c r="C76" s="72" t="s">
        <v>10</v>
      </c>
      <c r="D76" s="72" t="s">
        <v>18</v>
      </c>
      <c r="E76" t="s">
        <v>24</v>
      </c>
      <c r="F76" s="1">
        <v>1</v>
      </c>
      <c r="G76" s="73">
        <v>2926.25</v>
      </c>
      <c r="H76" s="125">
        <v>2926.25</v>
      </c>
      <c r="I76" s="74">
        <v>42732</v>
      </c>
      <c r="J76" s="74">
        <v>43145</v>
      </c>
      <c r="K76" s="56" t="s">
        <v>12</v>
      </c>
      <c r="L76" s="51"/>
    </row>
    <row r="77" spans="1:12" x14ac:dyDescent="0.25">
      <c r="A77" t="s">
        <v>187</v>
      </c>
      <c r="B77" t="s">
        <v>33</v>
      </c>
      <c r="C77" s="72" t="s">
        <v>10</v>
      </c>
      <c r="D77" s="72" t="s">
        <v>18</v>
      </c>
      <c r="E77" t="s">
        <v>32</v>
      </c>
      <c r="F77" s="1">
        <v>1</v>
      </c>
      <c r="G77" s="73">
        <v>10709.67</v>
      </c>
      <c r="H77" s="125">
        <v>2330.88</v>
      </c>
      <c r="I77" s="74">
        <v>42866</v>
      </c>
      <c r="J77" s="74">
        <v>43178</v>
      </c>
      <c r="K77" s="56" t="s">
        <v>12</v>
      </c>
      <c r="L77" s="51"/>
    </row>
    <row r="78" spans="1:12" x14ac:dyDescent="0.25">
      <c r="A78" t="s">
        <v>197</v>
      </c>
      <c r="B78" t="s">
        <v>33</v>
      </c>
      <c r="C78" s="72" t="s">
        <v>10</v>
      </c>
      <c r="D78" s="72" t="s">
        <v>18</v>
      </c>
      <c r="E78" t="s">
        <v>32</v>
      </c>
      <c r="F78" s="1">
        <v>1</v>
      </c>
      <c r="G78" s="73">
        <v>4325.95</v>
      </c>
      <c r="H78" s="125">
        <v>1157.6600000000001</v>
      </c>
      <c r="I78" s="74">
        <v>42921</v>
      </c>
      <c r="J78" s="74">
        <v>43178</v>
      </c>
      <c r="K78" s="56" t="s">
        <v>12</v>
      </c>
      <c r="L78" s="51"/>
    </row>
    <row r="79" spans="1:12" x14ac:dyDescent="0.25">
      <c r="A79" t="s">
        <v>176</v>
      </c>
      <c r="B79" t="s">
        <v>177</v>
      </c>
      <c r="C79" s="72" t="s">
        <v>10</v>
      </c>
      <c r="D79" s="72" t="s">
        <v>18</v>
      </c>
      <c r="E79" t="s">
        <v>28</v>
      </c>
      <c r="F79" s="1">
        <v>1</v>
      </c>
      <c r="G79" s="73">
        <v>200000</v>
      </c>
      <c r="H79" s="125">
        <v>15000</v>
      </c>
      <c r="I79" s="74">
        <v>42352</v>
      </c>
      <c r="J79" s="74">
        <v>43139</v>
      </c>
      <c r="K79" s="56" t="s">
        <v>12</v>
      </c>
      <c r="L79" s="51"/>
    </row>
    <row r="80" spans="1:12" x14ac:dyDescent="0.25">
      <c r="A80" t="s">
        <v>188</v>
      </c>
      <c r="B80" t="s">
        <v>189</v>
      </c>
      <c r="C80" s="72" t="s">
        <v>10</v>
      </c>
      <c r="D80" s="72" t="s">
        <v>18</v>
      </c>
      <c r="E80" t="s">
        <v>28</v>
      </c>
      <c r="F80" s="1">
        <v>1</v>
      </c>
      <c r="G80" s="73">
        <v>106000</v>
      </c>
      <c r="H80" s="125">
        <v>2000</v>
      </c>
      <c r="I80" s="74">
        <v>42925</v>
      </c>
      <c r="J80" s="74">
        <v>43175</v>
      </c>
      <c r="K80" s="56" t="s">
        <v>12</v>
      </c>
      <c r="L80" s="51"/>
    </row>
    <row r="81" spans="1:12" x14ac:dyDescent="0.25">
      <c r="A81" t="s">
        <v>221</v>
      </c>
      <c r="B81" t="s">
        <v>222</v>
      </c>
      <c r="C81" s="72" t="s">
        <v>10</v>
      </c>
      <c r="D81" s="72" t="s">
        <v>18</v>
      </c>
      <c r="E81" t="s">
        <v>28</v>
      </c>
      <c r="F81" s="1">
        <v>1</v>
      </c>
      <c r="G81" s="73">
        <v>106.95</v>
      </c>
      <c r="H81" s="125">
        <v>104.49</v>
      </c>
      <c r="I81" s="74">
        <v>42784</v>
      </c>
      <c r="J81" s="74">
        <v>43109</v>
      </c>
      <c r="K81" s="56" t="s">
        <v>12</v>
      </c>
      <c r="L81" s="51"/>
    </row>
    <row r="82" spans="1:12" x14ac:dyDescent="0.25">
      <c r="A82" t="s">
        <v>202</v>
      </c>
      <c r="B82" t="s">
        <v>203</v>
      </c>
      <c r="C82" s="72" t="s">
        <v>10</v>
      </c>
      <c r="D82" s="72" t="s">
        <v>18</v>
      </c>
      <c r="E82" t="s">
        <v>204</v>
      </c>
      <c r="F82" s="1">
        <v>1</v>
      </c>
      <c r="G82" s="73">
        <v>2337.48</v>
      </c>
      <c r="H82" s="125">
        <v>628.78</v>
      </c>
      <c r="I82" s="74">
        <v>43012</v>
      </c>
      <c r="J82" s="74">
        <v>43175</v>
      </c>
      <c r="K82" s="56" t="s">
        <v>12</v>
      </c>
      <c r="L82" s="51"/>
    </row>
    <row r="83" spans="1:12" x14ac:dyDescent="0.25">
      <c r="A83" t="s">
        <v>205</v>
      </c>
      <c r="B83" t="s">
        <v>206</v>
      </c>
      <c r="C83" s="72" t="s">
        <v>10</v>
      </c>
      <c r="D83" s="72" t="s">
        <v>18</v>
      </c>
      <c r="E83" t="s">
        <v>204</v>
      </c>
      <c r="F83" s="1">
        <v>1</v>
      </c>
      <c r="G83" s="73">
        <v>563.83000000000004</v>
      </c>
      <c r="H83" s="125">
        <v>434.78</v>
      </c>
      <c r="I83" s="74">
        <v>42987</v>
      </c>
      <c r="J83" s="74">
        <v>43111</v>
      </c>
      <c r="K83" s="56" t="s">
        <v>12</v>
      </c>
      <c r="L83" s="51"/>
    </row>
    <row r="84" spans="1:12" x14ac:dyDescent="0.25">
      <c r="A84" t="s">
        <v>207</v>
      </c>
      <c r="B84" t="s">
        <v>208</v>
      </c>
      <c r="C84" s="72" t="s">
        <v>10</v>
      </c>
      <c r="D84" s="72" t="s">
        <v>18</v>
      </c>
      <c r="E84" t="s">
        <v>204</v>
      </c>
      <c r="F84" s="1">
        <v>1</v>
      </c>
      <c r="G84" s="73">
        <v>860.59</v>
      </c>
      <c r="H84" s="125">
        <v>413.91</v>
      </c>
      <c r="I84" s="74">
        <v>43018</v>
      </c>
      <c r="J84" s="74">
        <v>43175</v>
      </c>
      <c r="K84" s="56" t="s">
        <v>12</v>
      </c>
      <c r="L84" s="51"/>
    </row>
    <row r="85" spans="1:12" x14ac:dyDescent="0.25">
      <c r="A85" s="51"/>
      <c r="B85" s="52"/>
      <c r="C85" s="53"/>
      <c r="D85" s="57"/>
      <c r="E85" s="117" t="s">
        <v>278</v>
      </c>
      <c r="F85" s="126">
        <f>SUM(F66:F84)</f>
        <v>19</v>
      </c>
      <c r="G85" s="127">
        <f>SUM(G66:G84)</f>
        <v>357536.44</v>
      </c>
      <c r="H85" s="127">
        <f>SUM(H66:H84)</f>
        <v>42120.98</v>
      </c>
      <c r="I85" s="56"/>
      <c r="J85" s="56"/>
      <c r="K85" s="52"/>
    </row>
    <row r="86" spans="1:12" x14ac:dyDescent="0.25">
      <c r="C86" s="72"/>
      <c r="D86" s="72"/>
      <c r="E86"/>
      <c r="F86"/>
      <c r="G86" s="73"/>
      <c r="H86" s="125"/>
      <c r="I86" s="74"/>
      <c r="J86" s="74"/>
      <c r="K86" s="56"/>
      <c r="L86" s="51"/>
    </row>
    <row r="87" spans="1:12" x14ac:dyDescent="0.25">
      <c r="A87" t="s">
        <v>180</v>
      </c>
      <c r="B87" t="s">
        <v>181</v>
      </c>
      <c r="C87" s="72" t="s">
        <v>10</v>
      </c>
      <c r="D87" s="72" t="s">
        <v>16</v>
      </c>
      <c r="E87" t="s">
        <v>182</v>
      </c>
      <c r="F87" s="129">
        <v>1</v>
      </c>
      <c r="G87" s="73">
        <v>7714.38</v>
      </c>
      <c r="H87" s="125">
        <v>7714.38</v>
      </c>
      <c r="I87" s="74">
        <v>41997</v>
      </c>
      <c r="J87" s="74">
        <v>43109</v>
      </c>
      <c r="K87" s="56" t="s">
        <v>15</v>
      </c>
      <c r="L87" s="51"/>
    </row>
    <row r="88" spans="1:12" x14ac:dyDescent="0.25">
      <c r="A88" t="s">
        <v>217</v>
      </c>
      <c r="B88" t="s">
        <v>218</v>
      </c>
      <c r="C88" s="72" t="s">
        <v>10</v>
      </c>
      <c r="D88" s="72" t="s">
        <v>16</v>
      </c>
      <c r="E88" t="s">
        <v>17</v>
      </c>
      <c r="F88" s="129">
        <v>1</v>
      </c>
      <c r="G88" s="73">
        <v>384</v>
      </c>
      <c r="H88" s="125">
        <v>236</v>
      </c>
      <c r="I88" s="74">
        <v>42748</v>
      </c>
      <c r="J88" s="74">
        <v>43111</v>
      </c>
      <c r="K88" s="56" t="s">
        <v>12</v>
      </c>
      <c r="L88" s="51"/>
    </row>
    <row r="89" spans="1:12" x14ac:dyDescent="0.25">
      <c r="A89" t="s">
        <v>183</v>
      </c>
      <c r="B89" t="s">
        <v>184</v>
      </c>
      <c r="C89" s="72" t="s">
        <v>10</v>
      </c>
      <c r="D89" s="72" t="s">
        <v>16</v>
      </c>
      <c r="E89" t="s">
        <v>11</v>
      </c>
      <c r="F89" s="129">
        <v>1</v>
      </c>
      <c r="G89" s="73">
        <v>5026</v>
      </c>
      <c r="H89" s="125">
        <v>3027.76</v>
      </c>
      <c r="I89" s="74">
        <v>42832</v>
      </c>
      <c r="J89" s="74">
        <v>43175</v>
      </c>
      <c r="K89" s="56" t="s">
        <v>12</v>
      </c>
      <c r="L89" s="51"/>
    </row>
    <row r="90" spans="1:12" x14ac:dyDescent="0.25">
      <c r="A90" s="51"/>
      <c r="B90" s="52"/>
      <c r="C90" s="53"/>
      <c r="D90" s="57"/>
      <c r="E90" s="117" t="s">
        <v>278</v>
      </c>
      <c r="F90" s="126">
        <f>SUM(F87:F89)</f>
        <v>3</v>
      </c>
      <c r="G90" s="127">
        <f>SUM(G87:G89)</f>
        <v>13124.380000000001</v>
      </c>
      <c r="H90" s="127">
        <f>SUM(H87:H89)</f>
        <v>10978.14</v>
      </c>
      <c r="I90" s="56"/>
      <c r="J90" s="56"/>
      <c r="K90" s="52"/>
    </row>
    <row r="91" spans="1:12" x14ac:dyDescent="0.25">
      <c r="A91" s="58"/>
      <c r="B91" s="59"/>
      <c r="C91" s="60"/>
      <c r="D91" s="139" t="s">
        <v>86</v>
      </c>
      <c r="E91" s="140"/>
      <c r="F91" s="132">
        <f>SUM(F90,F85,F64)</f>
        <v>23</v>
      </c>
      <c r="G91" s="83">
        <f>SUM(G90,G85,G64)</f>
        <v>371615.82</v>
      </c>
      <c r="H91" s="83">
        <f>SUM(H90,H85,H64)</f>
        <v>53399.12</v>
      </c>
      <c r="I91" s="84"/>
      <c r="J91" s="61"/>
      <c r="K91" s="62"/>
      <c r="L91" s="130"/>
    </row>
    <row r="92" spans="1:12" x14ac:dyDescent="0.25">
      <c r="A92" s="85"/>
      <c r="B92" s="86"/>
      <c r="C92" s="141" t="s">
        <v>10</v>
      </c>
      <c r="D92" s="142"/>
      <c r="E92" s="86"/>
      <c r="F92" s="89"/>
      <c r="G92" s="86"/>
      <c r="H92" s="86"/>
      <c r="I92" s="90"/>
      <c r="J92" s="90"/>
      <c r="K92" s="91"/>
      <c r="L92" s="130"/>
    </row>
    <row r="93" spans="1:12" x14ac:dyDescent="0.25">
      <c r="A93" s="65"/>
      <c r="B93" s="66"/>
      <c r="C93" s="66"/>
      <c r="D93" s="143" t="s">
        <v>58</v>
      </c>
      <c r="E93" s="144"/>
      <c r="F93" s="133">
        <f>SUM(F91,F59,F34,F14,F8,F4,E92)</f>
        <v>64</v>
      </c>
      <c r="G93" s="131">
        <f>SUM(G91,G59,G34,G14,G8,G4,F92)</f>
        <v>1323082.0900000003</v>
      </c>
      <c r="H93" s="131">
        <f>SUM(H91,H59,H34,H14,H8,H4,G92)</f>
        <v>174316.12000000002</v>
      </c>
      <c r="I93" s="131"/>
      <c r="J93" s="67"/>
      <c r="K93" s="68"/>
      <c r="L93" s="68"/>
    </row>
  </sheetData>
  <sortState ref="D4:I6">
    <sortCondition descending="1" ref="D4"/>
  </sortState>
  <mergeCells count="12">
    <mergeCell ref="D59:E59"/>
    <mergeCell ref="C60:D60"/>
    <mergeCell ref="D91:E91"/>
    <mergeCell ref="C92:D92"/>
    <mergeCell ref="D93:E93"/>
    <mergeCell ref="D14:E14"/>
    <mergeCell ref="C15:D15"/>
    <mergeCell ref="C35:D35"/>
    <mergeCell ref="D4:E4"/>
    <mergeCell ref="D8:E8"/>
    <mergeCell ref="C9:D9"/>
    <mergeCell ref="D34:E34"/>
  </mergeCells>
  <printOptions horizontalCentered="1" gridLines="1"/>
  <pageMargins left="0.25" right="0.25" top="1" bottom="0.75" header="0.3" footer="0.3"/>
  <pageSetup scale="75" fitToHeight="0" orientation="landscape" r:id="rId1"/>
  <headerFooter>
    <oddHeader>&amp;C&amp;"Verdana,Bold"&amp;12FY2018, Q3
TORT CLAIM SETTLEMENT REPORT</oddHeader>
    <oddFooter>&amp;L&amp;"-,Bold"&amp;9FY2018 Q3 Tort Claim Settlement Report&amp;C&amp;9&amp;D&amp;R&amp;9Page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23"/>
  <sheetViews>
    <sheetView view="pageLayout" topLeftCell="B1" zoomScaleNormal="80" workbookViewId="0">
      <selection activeCell="G5" sqref="G5"/>
    </sheetView>
  </sheetViews>
  <sheetFormatPr defaultColWidth="9.140625" defaultRowHeight="46.5" customHeight="1" x14ac:dyDescent="0.25"/>
  <cols>
    <col min="1" max="1" width="10.42578125" style="38" hidden="1" customWidth="1"/>
    <col min="2" max="2" width="10.85546875" style="41" customWidth="1"/>
    <col min="3" max="3" width="20" style="41" customWidth="1"/>
    <col min="4" max="4" width="18.5703125" style="41" customWidth="1"/>
    <col min="5" max="5" width="17.7109375" style="41" customWidth="1"/>
    <col min="6" max="6" width="16.5703125" style="41" customWidth="1"/>
    <col min="7" max="7" width="20.85546875" style="70" customWidth="1"/>
    <col min="8" max="8" width="18.140625" style="70" customWidth="1"/>
    <col min="9" max="9" width="13.28515625" style="71" customWidth="1"/>
    <col min="10" max="10" width="9.28515625" style="70" customWidth="1"/>
    <col min="11" max="11" width="9.7109375" style="70" customWidth="1"/>
    <col min="12" max="14" width="9.140625" style="38"/>
    <col min="15" max="15" width="0" style="38" hidden="1" customWidth="1"/>
    <col min="16" max="16384" width="9.140625" style="38"/>
  </cols>
  <sheetData>
    <row r="1" spans="1:15" s="39" customFormat="1" ht="78" customHeight="1" thickBot="1" x14ac:dyDescent="0.3">
      <c r="A1" s="69" t="s">
        <v>61</v>
      </c>
      <c r="B1" s="103" t="s">
        <v>72</v>
      </c>
      <c r="C1" s="103" t="s">
        <v>94</v>
      </c>
      <c r="D1" s="103" t="s">
        <v>62</v>
      </c>
      <c r="E1" s="103" t="s">
        <v>2</v>
      </c>
      <c r="F1" s="103" t="s">
        <v>277</v>
      </c>
      <c r="G1" s="104" t="s">
        <v>275</v>
      </c>
      <c r="H1" s="104" t="s">
        <v>276</v>
      </c>
      <c r="I1" s="105" t="s">
        <v>87</v>
      </c>
      <c r="J1" s="106" t="s">
        <v>95</v>
      </c>
      <c r="K1" s="106" t="s">
        <v>96</v>
      </c>
    </row>
    <row r="2" spans="1:15" ht="54" customHeight="1" x14ac:dyDescent="0.25">
      <c r="A2" s="43"/>
      <c r="B2" s="93" t="s">
        <v>91</v>
      </c>
      <c r="C2" s="93" t="s">
        <v>264</v>
      </c>
      <c r="D2" s="93" t="s">
        <v>265</v>
      </c>
      <c r="E2" s="93" t="s">
        <v>93</v>
      </c>
      <c r="F2" s="99" t="s">
        <v>80</v>
      </c>
      <c r="G2" s="101">
        <v>108757.81</v>
      </c>
      <c r="H2" s="101">
        <v>60000</v>
      </c>
      <c r="I2" s="94">
        <v>43164</v>
      </c>
      <c r="J2" s="98" t="s">
        <v>15</v>
      </c>
      <c r="K2" s="98">
        <v>3</v>
      </c>
    </row>
    <row r="3" spans="1:15" ht="54" customHeight="1" x14ac:dyDescent="0.25">
      <c r="A3" s="43"/>
      <c r="B3" s="93" t="s">
        <v>92</v>
      </c>
      <c r="C3" s="93" t="s">
        <v>259</v>
      </c>
      <c r="D3" s="93" t="s">
        <v>260</v>
      </c>
      <c r="E3" s="93" t="s">
        <v>261</v>
      </c>
      <c r="F3" s="93" t="s">
        <v>74</v>
      </c>
      <c r="G3" s="101">
        <v>500000</v>
      </c>
      <c r="H3" s="101">
        <v>385000</v>
      </c>
      <c r="I3" s="94">
        <v>43158</v>
      </c>
      <c r="J3" s="98" t="s">
        <v>15</v>
      </c>
      <c r="K3" s="98">
        <v>3</v>
      </c>
    </row>
    <row r="4" spans="1:15" ht="54" customHeight="1" x14ac:dyDescent="0.25">
      <c r="A4" s="43"/>
      <c r="B4" s="93" t="s">
        <v>63</v>
      </c>
      <c r="C4" s="95" t="s">
        <v>255</v>
      </c>
      <c r="D4" s="93" t="s">
        <v>256</v>
      </c>
      <c r="E4" s="93" t="s">
        <v>101</v>
      </c>
      <c r="F4" s="93" t="s">
        <v>80</v>
      </c>
      <c r="G4" s="101">
        <v>100000</v>
      </c>
      <c r="H4" s="101">
        <v>22500</v>
      </c>
      <c r="I4" s="94">
        <v>43158</v>
      </c>
      <c r="J4" s="98" t="s">
        <v>15</v>
      </c>
      <c r="K4" s="98">
        <v>3</v>
      </c>
    </row>
    <row r="5" spans="1:15" ht="54" customHeight="1" x14ac:dyDescent="0.25">
      <c r="A5" s="43"/>
      <c r="B5" s="93" t="s">
        <v>63</v>
      </c>
      <c r="C5" s="95" t="s">
        <v>257</v>
      </c>
      <c r="D5" s="93" t="s">
        <v>258</v>
      </c>
      <c r="E5" s="93" t="s">
        <v>101</v>
      </c>
      <c r="F5" s="93" t="s">
        <v>80</v>
      </c>
      <c r="G5" s="101">
        <v>95000</v>
      </c>
      <c r="H5" s="101">
        <v>18000</v>
      </c>
      <c r="I5" s="94">
        <v>43158</v>
      </c>
      <c r="J5" s="98" t="s">
        <v>15</v>
      </c>
      <c r="K5" s="98">
        <v>3</v>
      </c>
    </row>
    <row r="6" spans="1:15" ht="69" customHeight="1" x14ac:dyDescent="0.25">
      <c r="A6" s="43"/>
      <c r="B6" s="93" t="s">
        <v>92</v>
      </c>
      <c r="C6" s="93" t="s">
        <v>251</v>
      </c>
      <c r="D6" s="93" t="s">
        <v>252</v>
      </c>
      <c r="E6" s="99" t="s">
        <v>19</v>
      </c>
      <c r="F6" s="93" t="s">
        <v>80</v>
      </c>
      <c r="G6" s="101">
        <v>500000</v>
      </c>
      <c r="H6" s="101">
        <v>150000</v>
      </c>
      <c r="I6" s="94">
        <v>43158</v>
      </c>
      <c r="J6" s="98" t="s">
        <v>15</v>
      </c>
      <c r="K6" s="98">
        <v>3</v>
      </c>
    </row>
    <row r="7" spans="1:15" ht="54" customHeight="1" x14ac:dyDescent="0.25">
      <c r="A7" s="43"/>
      <c r="B7" s="93" t="s">
        <v>92</v>
      </c>
      <c r="C7" s="92" t="s">
        <v>230</v>
      </c>
      <c r="D7" s="93" t="s">
        <v>231</v>
      </c>
      <c r="E7" s="99" t="s">
        <v>19</v>
      </c>
      <c r="F7" s="93" t="s">
        <v>80</v>
      </c>
      <c r="G7" s="101">
        <v>50000</v>
      </c>
      <c r="H7" s="101">
        <v>25000</v>
      </c>
      <c r="I7" s="94">
        <v>43109</v>
      </c>
      <c r="J7" s="98" t="s">
        <v>15</v>
      </c>
      <c r="K7" s="98">
        <v>3</v>
      </c>
    </row>
    <row r="8" spans="1:15" s="42" customFormat="1" ht="54" customHeight="1" x14ac:dyDescent="0.25">
      <c r="A8" s="43"/>
      <c r="B8" s="93" t="s">
        <v>64</v>
      </c>
      <c r="C8" s="93" t="s">
        <v>266</v>
      </c>
      <c r="D8" s="93" t="s">
        <v>267</v>
      </c>
      <c r="E8" s="99" t="s">
        <v>19</v>
      </c>
      <c r="F8" s="99" t="s">
        <v>274</v>
      </c>
      <c r="G8" s="101">
        <v>1000000</v>
      </c>
      <c r="H8" s="101">
        <v>425000</v>
      </c>
      <c r="I8" s="94">
        <v>43164</v>
      </c>
      <c r="J8" s="98" t="s">
        <v>15</v>
      </c>
      <c r="K8" s="98">
        <v>3</v>
      </c>
    </row>
    <row r="9" spans="1:15" ht="54" customHeight="1" x14ac:dyDescent="0.25">
      <c r="A9" s="43"/>
      <c r="B9" s="93" t="s">
        <v>63</v>
      </c>
      <c r="C9" s="95" t="s">
        <v>232</v>
      </c>
      <c r="D9" s="93" t="s">
        <v>233</v>
      </c>
      <c r="E9" s="99" t="s">
        <v>19</v>
      </c>
      <c r="F9" s="93" t="s">
        <v>73</v>
      </c>
      <c r="G9" s="101">
        <v>100000</v>
      </c>
      <c r="H9" s="101">
        <v>45000</v>
      </c>
      <c r="I9" s="94">
        <v>43109</v>
      </c>
      <c r="J9" s="98" t="s">
        <v>15</v>
      </c>
      <c r="K9" s="98">
        <v>3</v>
      </c>
    </row>
    <row r="10" spans="1:15" ht="54" customHeight="1" x14ac:dyDescent="0.25">
      <c r="A10" s="43"/>
      <c r="B10" s="93" t="s">
        <v>63</v>
      </c>
      <c r="C10" s="92" t="s">
        <v>242</v>
      </c>
      <c r="D10" s="92" t="s">
        <v>243</v>
      </c>
      <c r="E10" s="99" t="s">
        <v>19</v>
      </c>
      <c r="F10" s="93" t="s">
        <v>73</v>
      </c>
      <c r="G10" s="101">
        <v>125000</v>
      </c>
      <c r="H10" s="101">
        <v>60000</v>
      </c>
      <c r="I10" s="94">
        <v>43123</v>
      </c>
      <c r="J10" s="98" t="s">
        <v>15</v>
      </c>
      <c r="K10" s="98">
        <v>3</v>
      </c>
    </row>
    <row r="11" spans="1:15" ht="54" customHeight="1" x14ac:dyDescent="0.25">
      <c r="A11" s="44"/>
      <c r="B11" s="97" t="s">
        <v>63</v>
      </c>
      <c r="C11" s="97" t="s">
        <v>247</v>
      </c>
      <c r="D11" s="97" t="s">
        <v>248</v>
      </c>
      <c r="E11" s="99" t="s">
        <v>19</v>
      </c>
      <c r="F11" s="97" t="s">
        <v>73</v>
      </c>
      <c r="G11" s="101">
        <v>500000</v>
      </c>
      <c r="H11" s="101">
        <v>50000</v>
      </c>
      <c r="I11" s="94">
        <v>43151</v>
      </c>
      <c r="J11" s="98" t="s">
        <v>15</v>
      </c>
      <c r="K11" s="98">
        <v>3</v>
      </c>
    </row>
    <row r="12" spans="1:15" s="42" customFormat="1" ht="54" customHeight="1" x14ac:dyDescent="0.25">
      <c r="A12" s="43"/>
      <c r="B12" s="93" t="s">
        <v>63</v>
      </c>
      <c r="C12" s="92" t="s">
        <v>262</v>
      </c>
      <c r="D12" s="92" t="s">
        <v>263</v>
      </c>
      <c r="E12" s="99" t="s">
        <v>19</v>
      </c>
      <c r="F12" s="93" t="s">
        <v>73</v>
      </c>
      <c r="G12" s="101">
        <v>100000</v>
      </c>
      <c r="H12" s="101">
        <v>32500</v>
      </c>
      <c r="I12" s="94">
        <v>43158</v>
      </c>
      <c r="J12" s="98" t="s">
        <v>15</v>
      </c>
      <c r="K12" s="98">
        <v>3</v>
      </c>
    </row>
    <row r="13" spans="1:15" ht="54" customHeight="1" x14ac:dyDescent="0.25">
      <c r="A13" s="40"/>
      <c r="B13" s="93" t="s">
        <v>64</v>
      </c>
      <c r="C13" s="92" t="s">
        <v>228</v>
      </c>
      <c r="D13" s="92" t="s">
        <v>229</v>
      </c>
      <c r="E13" s="99" t="s">
        <v>19</v>
      </c>
      <c r="F13" s="93" t="s">
        <v>73</v>
      </c>
      <c r="G13" s="101">
        <v>25000</v>
      </c>
      <c r="H13" s="101">
        <v>6000</v>
      </c>
      <c r="I13" s="94">
        <v>43109</v>
      </c>
      <c r="J13" s="98" t="s">
        <v>15</v>
      </c>
      <c r="K13" s="98">
        <v>3</v>
      </c>
      <c r="O13" s="38" t="s">
        <v>88</v>
      </c>
    </row>
    <row r="14" spans="1:15" s="42" customFormat="1" ht="54" customHeight="1" x14ac:dyDescent="0.25">
      <c r="A14" s="44"/>
      <c r="B14" s="97" t="s">
        <v>63</v>
      </c>
      <c r="C14" s="96" t="s">
        <v>234</v>
      </c>
      <c r="D14" s="96" t="s">
        <v>235</v>
      </c>
      <c r="E14" s="100" t="s">
        <v>13</v>
      </c>
      <c r="F14" s="97" t="s">
        <v>90</v>
      </c>
      <c r="G14" s="101">
        <v>600000</v>
      </c>
      <c r="H14" s="101">
        <v>20000</v>
      </c>
      <c r="I14" s="94">
        <v>43109</v>
      </c>
      <c r="J14" s="98" t="s">
        <v>15</v>
      </c>
      <c r="K14" s="98">
        <v>3</v>
      </c>
    </row>
    <row r="15" spans="1:15" ht="54" customHeight="1" x14ac:dyDescent="0.25">
      <c r="A15" s="43"/>
      <c r="B15" s="93" t="s">
        <v>63</v>
      </c>
      <c r="C15" s="95" t="s">
        <v>236</v>
      </c>
      <c r="D15" s="93" t="s">
        <v>237</v>
      </c>
      <c r="E15" s="100" t="s">
        <v>13</v>
      </c>
      <c r="F15" s="93" t="s">
        <v>90</v>
      </c>
      <c r="G15" s="101">
        <v>20000</v>
      </c>
      <c r="H15" s="101">
        <v>15000</v>
      </c>
      <c r="I15" s="94">
        <v>43123</v>
      </c>
      <c r="J15" s="98" t="s">
        <v>15</v>
      </c>
      <c r="K15" s="98">
        <v>3</v>
      </c>
    </row>
    <row r="16" spans="1:15" ht="54" customHeight="1" x14ac:dyDescent="0.25">
      <c r="A16" s="43"/>
      <c r="B16" s="93" t="s">
        <v>63</v>
      </c>
      <c r="C16" s="92" t="s">
        <v>253</v>
      </c>
      <c r="D16" s="92" t="s">
        <v>254</v>
      </c>
      <c r="E16" s="100" t="s">
        <v>13</v>
      </c>
      <c r="F16" s="93" t="s">
        <v>90</v>
      </c>
      <c r="G16" s="101">
        <v>112449.75</v>
      </c>
      <c r="H16" s="101">
        <v>3000</v>
      </c>
      <c r="I16" s="94">
        <v>43158</v>
      </c>
      <c r="J16" s="98" t="s">
        <v>15</v>
      </c>
      <c r="K16" s="98">
        <v>3</v>
      </c>
    </row>
    <row r="17" spans="1:15" ht="54" customHeight="1" x14ac:dyDescent="0.25">
      <c r="A17" s="43"/>
      <c r="B17" s="93" t="s">
        <v>63</v>
      </c>
      <c r="C17" s="93" t="s">
        <v>268</v>
      </c>
      <c r="D17" s="93" t="s">
        <v>269</v>
      </c>
      <c r="E17" s="99" t="s">
        <v>13</v>
      </c>
      <c r="F17" s="99" t="s">
        <v>22</v>
      </c>
      <c r="G17" s="101">
        <v>12500</v>
      </c>
      <c r="H17" s="101">
        <v>6000</v>
      </c>
      <c r="I17" s="94">
        <v>43178</v>
      </c>
      <c r="J17" s="98" t="s">
        <v>15</v>
      </c>
      <c r="K17" s="98">
        <v>3</v>
      </c>
    </row>
    <row r="18" spans="1:15" ht="54" customHeight="1" x14ac:dyDescent="0.25">
      <c r="A18" s="43"/>
      <c r="B18" s="93" t="s">
        <v>63</v>
      </c>
      <c r="C18" s="92" t="s">
        <v>270</v>
      </c>
      <c r="D18" s="92" t="s">
        <v>271</v>
      </c>
      <c r="E18" s="99" t="s">
        <v>13</v>
      </c>
      <c r="F18" s="93" t="s">
        <v>73</v>
      </c>
      <c r="G18" s="101">
        <v>250000</v>
      </c>
      <c r="H18" s="101">
        <v>23000</v>
      </c>
      <c r="I18" s="94">
        <v>43178</v>
      </c>
      <c r="J18" s="98" t="s">
        <v>15</v>
      </c>
      <c r="K18" s="98">
        <v>3</v>
      </c>
    </row>
    <row r="19" spans="1:15" ht="54" customHeight="1" x14ac:dyDescent="0.25">
      <c r="A19" s="44"/>
      <c r="B19" s="97" t="s">
        <v>63</v>
      </c>
      <c r="C19" s="97" t="s">
        <v>249</v>
      </c>
      <c r="D19" s="97" t="s">
        <v>250</v>
      </c>
      <c r="E19" s="100" t="s">
        <v>273</v>
      </c>
      <c r="F19" s="97" t="s">
        <v>27</v>
      </c>
      <c r="G19" s="101">
        <v>10000000</v>
      </c>
      <c r="H19" s="101">
        <v>2150000</v>
      </c>
      <c r="I19" s="94">
        <v>43157</v>
      </c>
      <c r="J19" s="98" t="s">
        <v>12</v>
      </c>
      <c r="K19" s="98">
        <v>3</v>
      </c>
    </row>
    <row r="20" spans="1:15" ht="54" customHeight="1" x14ac:dyDescent="0.25">
      <c r="A20" s="44"/>
      <c r="B20" s="97" t="s">
        <v>246</v>
      </c>
      <c r="C20" s="97" t="s">
        <v>244</v>
      </c>
      <c r="D20" s="97" t="s">
        <v>245</v>
      </c>
      <c r="E20" s="100" t="s">
        <v>273</v>
      </c>
      <c r="F20" s="97" t="s">
        <v>89</v>
      </c>
      <c r="G20" s="101">
        <v>100000</v>
      </c>
      <c r="H20" s="101">
        <v>29000</v>
      </c>
      <c r="I20" s="94">
        <v>43151</v>
      </c>
      <c r="J20" s="98" t="s">
        <v>12</v>
      </c>
      <c r="K20" s="98">
        <v>3</v>
      </c>
    </row>
    <row r="21" spans="1:15" ht="54" customHeight="1" x14ac:dyDescent="0.25">
      <c r="A21" s="43"/>
      <c r="B21" s="93" t="s">
        <v>63</v>
      </c>
      <c r="C21" s="95" t="s">
        <v>238</v>
      </c>
      <c r="D21" s="93" t="s">
        <v>239</v>
      </c>
      <c r="E21" s="100" t="s">
        <v>273</v>
      </c>
      <c r="F21" s="93" t="s">
        <v>89</v>
      </c>
      <c r="G21" s="101">
        <v>150000</v>
      </c>
      <c r="H21" s="101">
        <v>15000</v>
      </c>
      <c r="I21" s="94">
        <v>43123</v>
      </c>
      <c r="J21" s="98" t="s">
        <v>12</v>
      </c>
      <c r="K21" s="98">
        <v>3</v>
      </c>
      <c r="O21" s="38" t="s">
        <v>88</v>
      </c>
    </row>
    <row r="22" spans="1:15" s="42" customFormat="1" ht="54" customHeight="1" x14ac:dyDescent="0.25">
      <c r="A22" s="43"/>
      <c r="B22" s="93" t="s">
        <v>64</v>
      </c>
      <c r="C22" s="95" t="s">
        <v>240</v>
      </c>
      <c r="D22" s="93" t="s">
        <v>241</v>
      </c>
      <c r="E22" s="100" t="s">
        <v>273</v>
      </c>
      <c r="F22" s="93" t="s">
        <v>89</v>
      </c>
      <c r="G22" s="101">
        <v>100000</v>
      </c>
      <c r="H22" s="101">
        <v>14000</v>
      </c>
      <c r="I22" s="94">
        <v>43123</v>
      </c>
      <c r="J22" s="98" t="s">
        <v>12</v>
      </c>
      <c r="K22" s="98">
        <v>3</v>
      </c>
    </row>
    <row r="23" spans="1:15" s="135" customFormat="1" ht="24" customHeight="1" x14ac:dyDescent="0.25">
      <c r="B23" s="136"/>
      <c r="C23" s="136"/>
      <c r="D23" s="136"/>
      <c r="E23" s="136"/>
      <c r="F23" s="136" t="s">
        <v>272</v>
      </c>
      <c r="G23" s="137">
        <f>SUM(G2:G22)</f>
        <v>14548707.560000001</v>
      </c>
      <c r="H23" s="137">
        <f>SUM(H2:H22)</f>
        <v>3554000</v>
      </c>
      <c r="I23" s="138"/>
      <c r="J23" s="137"/>
      <c r="K23" s="137"/>
    </row>
  </sheetData>
  <sortState ref="A2:J23">
    <sortCondition ref="E1"/>
  </sortState>
  <printOptions horizontalCentered="1"/>
  <pageMargins left="0.25" right="0.25" top="0.75" bottom="0.75" header="0.3" footer="0.3"/>
  <pageSetup scale="55" fitToHeight="0" orientation="portrait" r:id="rId1"/>
  <headerFooter>
    <oddHeader>&amp;C&amp;"Verdana,Bold"&amp;12Litigation Settlements and Judgements
&amp;"Verdana,Regular"FY2018 Quarter 3</oddHeader>
    <oddFooter>&amp;L&amp;10Law/Litigation Settlements and Judgements&amp;C&amp;10&amp;D&amp;R&amp;10Page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87"/>
  <sheetViews>
    <sheetView view="pageLayout" zoomScaleNormal="100" workbookViewId="0">
      <selection activeCell="A85" sqref="A85"/>
    </sheetView>
  </sheetViews>
  <sheetFormatPr defaultRowHeight="15" x14ac:dyDescent="0.25"/>
  <cols>
    <col min="1" max="1" width="42.28515625" customWidth="1"/>
    <col min="2" max="2" width="10.42578125" customWidth="1"/>
    <col min="3" max="3" width="8" customWidth="1"/>
    <col min="4" max="4" width="3.28515625" customWidth="1"/>
    <col min="5" max="5" width="19.42578125" customWidth="1"/>
    <col min="6" max="6" width="2.85546875" customWidth="1"/>
    <col min="7" max="7" width="18.140625" customWidth="1"/>
    <col min="8" max="8" width="3.140625" customWidth="1"/>
  </cols>
  <sheetData>
    <row r="1" spans="1:10" ht="27" customHeight="1" x14ac:dyDescent="0.25">
      <c r="A1" s="145" t="s">
        <v>65</v>
      </c>
      <c r="B1" s="146"/>
      <c r="C1" s="146"/>
      <c r="D1" s="146"/>
      <c r="E1" s="146"/>
      <c r="F1" s="146"/>
      <c r="G1" s="146"/>
      <c r="H1" s="147"/>
    </row>
    <row r="2" spans="1:10" ht="27" customHeight="1" x14ac:dyDescent="0.25">
      <c r="A2" s="145" t="s">
        <v>66</v>
      </c>
      <c r="B2" s="146"/>
      <c r="C2" s="146"/>
      <c r="D2" s="146"/>
      <c r="E2" s="146"/>
      <c r="F2" s="146"/>
      <c r="G2" s="146"/>
      <c r="H2" s="147"/>
    </row>
    <row r="3" spans="1:10" ht="27" customHeight="1" x14ac:dyDescent="0.25">
      <c r="A3" s="150" t="s">
        <v>71</v>
      </c>
      <c r="B3" s="151"/>
      <c r="C3" s="151"/>
      <c r="D3" s="151"/>
      <c r="E3" s="151"/>
      <c r="F3" s="151"/>
      <c r="G3" s="151"/>
      <c r="H3" s="152"/>
    </row>
    <row r="4" spans="1:10" ht="27" customHeight="1" x14ac:dyDescent="0.25">
      <c r="A4" s="150" t="s">
        <v>70</v>
      </c>
      <c r="B4" s="151"/>
      <c r="C4" s="151"/>
      <c r="D4" s="151"/>
      <c r="E4" s="151"/>
      <c r="F4" s="151"/>
      <c r="G4" s="151"/>
      <c r="H4" s="152"/>
    </row>
    <row r="5" spans="1:10" x14ac:dyDescent="0.25">
      <c r="A5" s="46" t="s">
        <v>35</v>
      </c>
      <c r="B5" s="20"/>
      <c r="C5" s="26"/>
      <c r="D5" s="26"/>
      <c r="E5" s="26"/>
      <c r="F5" s="26"/>
      <c r="G5" s="26"/>
      <c r="H5" s="47"/>
    </row>
    <row r="6" spans="1:10" x14ac:dyDescent="0.25">
      <c r="A6" s="48" t="s">
        <v>36</v>
      </c>
      <c r="B6" s="20"/>
      <c r="C6" s="153" t="s">
        <v>37</v>
      </c>
      <c r="D6" s="154"/>
      <c r="E6" s="153" t="s">
        <v>38</v>
      </c>
      <c r="F6" s="154"/>
      <c r="G6" s="153" t="s">
        <v>39</v>
      </c>
      <c r="H6" s="155"/>
    </row>
    <row r="7" spans="1:10" x14ac:dyDescent="0.25">
      <c r="A7" s="49" t="s">
        <v>40</v>
      </c>
      <c r="B7" s="27"/>
      <c r="C7" s="156" t="s">
        <v>41</v>
      </c>
      <c r="D7" s="157"/>
      <c r="E7" s="156" t="s">
        <v>42</v>
      </c>
      <c r="F7" s="157"/>
      <c r="G7" s="156" t="s">
        <v>43</v>
      </c>
      <c r="H7" s="158"/>
    </row>
    <row r="8" spans="1:10" x14ac:dyDescent="0.25">
      <c r="A8" s="2"/>
      <c r="B8" s="2"/>
      <c r="C8" s="2"/>
      <c r="D8" s="2"/>
      <c r="E8" s="2"/>
      <c r="F8" s="2"/>
      <c r="G8" s="2"/>
      <c r="H8" s="2"/>
    </row>
    <row r="9" spans="1:10" x14ac:dyDescent="0.25">
      <c r="A9" s="7" t="s">
        <v>77</v>
      </c>
      <c r="B9" s="2"/>
      <c r="C9" s="2"/>
      <c r="D9" s="2"/>
      <c r="E9" s="2"/>
      <c r="F9" s="2"/>
      <c r="G9" s="2"/>
      <c r="H9" s="2"/>
    </row>
    <row r="10" spans="1:10" x14ac:dyDescent="0.25">
      <c r="A10" s="2" t="s">
        <v>78</v>
      </c>
      <c r="B10" s="2"/>
      <c r="C10" s="9">
        <v>1</v>
      </c>
      <c r="D10" s="9"/>
      <c r="E10" s="10">
        <v>450000</v>
      </c>
      <c r="F10" s="10"/>
      <c r="G10" s="10">
        <v>200000</v>
      </c>
      <c r="H10" s="8"/>
      <c r="J10" s="36"/>
    </row>
    <row r="11" spans="1:10" x14ac:dyDescent="0.25">
      <c r="A11" s="2"/>
      <c r="B11" s="6" t="s">
        <v>45</v>
      </c>
      <c r="C11" s="11">
        <f>SUM(C10:C10)</f>
        <v>1</v>
      </c>
      <c r="D11" s="11"/>
      <c r="E11" s="12">
        <f>SUM(E10:E10)</f>
        <v>450000</v>
      </c>
      <c r="F11" s="12"/>
      <c r="G11" s="12">
        <f>SUM(G10:G10)</f>
        <v>200000</v>
      </c>
      <c r="H11" s="8"/>
    </row>
    <row r="12" spans="1:10" x14ac:dyDescent="0.25">
      <c r="A12" s="2"/>
      <c r="B12" s="2"/>
      <c r="C12" s="2"/>
      <c r="D12" s="2"/>
      <c r="E12" s="2"/>
      <c r="F12" s="2"/>
      <c r="G12" s="2"/>
      <c r="H12" s="2"/>
    </row>
    <row r="13" spans="1:10" x14ac:dyDescent="0.25">
      <c r="A13" s="3" t="s">
        <v>44</v>
      </c>
      <c r="B13" s="4"/>
      <c r="C13" s="5"/>
      <c r="D13" s="5"/>
      <c r="E13" s="5"/>
      <c r="F13" s="5"/>
      <c r="G13" s="5"/>
      <c r="H13" s="4"/>
    </row>
    <row r="14" spans="1:10" x14ac:dyDescent="0.25">
      <c r="A14" s="4" t="s">
        <v>11</v>
      </c>
      <c r="B14" s="6" t="s">
        <v>45</v>
      </c>
      <c r="C14" s="29">
        <v>4</v>
      </c>
      <c r="D14" s="4"/>
      <c r="E14" s="30">
        <v>29486.58</v>
      </c>
      <c r="F14" s="28"/>
      <c r="G14" s="30">
        <v>14518.51</v>
      </c>
      <c r="H14" s="31"/>
    </row>
    <row r="15" spans="1:10" x14ac:dyDescent="0.25">
      <c r="A15" s="2"/>
      <c r="B15" s="2"/>
      <c r="C15" s="11">
        <f>SUM(C14)</f>
        <v>4</v>
      </c>
      <c r="D15" s="11"/>
      <c r="E15" s="12">
        <f>SUM(E14)</f>
        <v>29486.58</v>
      </c>
      <c r="F15" s="11"/>
      <c r="G15" s="12">
        <f>SUM(G14)</f>
        <v>14518.51</v>
      </c>
      <c r="H15" s="8"/>
    </row>
    <row r="16" spans="1:10" x14ac:dyDescent="0.25">
      <c r="A16" s="7" t="s">
        <v>46</v>
      </c>
      <c r="B16" s="2"/>
      <c r="C16" s="2"/>
      <c r="D16" s="2"/>
      <c r="E16" s="2"/>
      <c r="F16" s="2"/>
      <c r="G16" s="2"/>
      <c r="H16" s="2"/>
    </row>
    <row r="17" spans="1:13" x14ac:dyDescent="0.25">
      <c r="A17" s="11" t="s">
        <v>23</v>
      </c>
      <c r="B17" s="2"/>
      <c r="C17" s="2"/>
      <c r="D17" s="2"/>
      <c r="E17" s="2"/>
      <c r="F17" s="2"/>
      <c r="G17" s="2"/>
      <c r="H17" s="2"/>
    </row>
    <row r="18" spans="1:13" x14ac:dyDescent="0.25">
      <c r="A18" s="2" t="s">
        <v>25</v>
      </c>
      <c r="B18" s="2"/>
      <c r="C18" s="2">
        <v>2</v>
      </c>
      <c r="D18" s="2"/>
      <c r="E18" s="8">
        <v>53076.84</v>
      </c>
      <c r="F18" s="2"/>
      <c r="G18" s="8">
        <v>40150</v>
      </c>
      <c r="H18" s="31"/>
    </row>
    <row r="19" spans="1:13" x14ac:dyDescent="0.25">
      <c r="A19" s="2" t="s">
        <v>11</v>
      </c>
      <c r="B19" s="2"/>
      <c r="C19" s="9">
        <v>3</v>
      </c>
      <c r="D19" s="2"/>
      <c r="E19" s="10">
        <v>7172.58</v>
      </c>
      <c r="F19" s="10"/>
      <c r="G19" s="10">
        <v>7098.05</v>
      </c>
      <c r="H19" s="8"/>
    </row>
    <row r="20" spans="1:13" x14ac:dyDescent="0.25">
      <c r="A20" s="2"/>
      <c r="B20" s="13" t="s">
        <v>47</v>
      </c>
      <c r="C20" s="2">
        <f>SUM(C18:C19)</f>
        <v>5</v>
      </c>
      <c r="D20" s="2"/>
      <c r="E20" s="8">
        <f>SUM(E18:E19)</f>
        <v>60249.42</v>
      </c>
      <c r="F20" s="8"/>
      <c r="G20" s="8">
        <f>SUM(G18:G19)</f>
        <v>47248.05</v>
      </c>
      <c r="H20" s="8"/>
    </row>
    <row r="21" spans="1:13" x14ac:dyDescent="0.25">
      <c r="A21" s="11" t="s">
        <v>29</v>
      </c>
      <c r="B21" s="2"/>
      <c r="C21" s="2"/>
      <c r="D21" s="2"/>
      <c r="E21" s="2"/>
      <c r="F21" s="2"/>
      <c r="G21" s="2"/>
      <c r="H21" s="2"/>
    </row>
    <row r="22" spans="1:13" x14ac:dyDescent="0.25">
      <c r="A22" s="2" t="s">
        <v>11</v>
      </c>
      <c r="B22" s="2"/>
      <c r="C22" s="9">
        <v>1</v>
      </c>
      <c r="D22" s="2"/>
      <c r="E22" s="10">
        <v>5283.06</v>
      </c>
      <c r="F22" s="10"/>
      <c r="G22" s="10">
        <v>4283.0600000000004</v>
      </c>
      <c r="H22" s="8"/>
    </row>
    <row r="23" spans="1:13" x14ac:dyDescent="0.25">
      <c r="A23" s="2"/>
      <c r="B23" s="13" t="s">
        <v>47</v>
      </c>
      <c r="C23" s="2">
        <f>SUM(C22:C22)</f>
        <v>1</v>
      </c>
      <c r="D23" s="2"/>
      <c r="E23" s="8">
        <f>SUM(E22:E22)</f>
        <v>5283.06</v>
      </c>
      <c r="F23" s="8"/>
      <c r="G23" s="8">
        <f>SUM(G22:G22)</f>
        <v>4283.0600000000004</v>
      </c>
      <c r="H23" s="8"/>
    </row>
    <row r="24" spans="1:13" x14ac:dyDescent="0.25">
      <c r="A24" s="2"/>
      <c r="B24" s="6" t="s">
        <v>45</v>
      </c>
      <c r="C24" s="11">
        <f>SUM(C23,C20)</f>
        <v>6</v>
      </c>
      <c r="D24" s="11"/>
      <c r="E24" s="12">
        <f>SUM(E23,E20)</f>
        <v>65532.479999999996</v>
      </c>
      <c r="F24" s="12"/>
      <c r="G24" s="12">
        <f>SUM(G23,G20)</f>
        <v>51531.11</v>
      </c>
      <c r="H24" s="8"/>
    </row>
    <row r="25" spans="1:13" x14ac:dyDescent="0.25">
      <c r="A25" s="7" t="s">
        <v>48</v>
      </c>
      <c r="B25" s="2"/>
      <c r="C25" s="2"/>
      <c r="D25" s="2"/>
      <c r="E25" s="2"/>
      <c r="F25" s="2"/>
      <c r="G25" s="2"/>
      <c r="H25" s="2"/>
    </row>
    <row r="26" spans="1:13" x14ac:dyDescent="0.25">
      <c r="A26" s="2" t="s">
        <v>81</v>
      </c>
      <c r="B26" s="2"/>
      <c r="C26" s="2">
        <v>1</v>
      </c>
      <c r="D26" s="2"/>
      <c r="E26" s="8">
        <v>30000</v>
      </c>
      <c r="F26" s="8"/>
      <c r="G26" s="8">
        <v>17500</v>
      </c>
      <c r="H26" s="8"/>
    </row>
    <row r="27" spans="1:13" x14ac:dyDescent="0.25">
      <c r="A27" s="2" t="s">
        <v>75</v>
      </c>
      <c r="B27" s="2"/>
      <c r="C27" s="2">
        <v>5</v>
      </c>
      <c r="D27" s="2"/>
      <c r="E27" s="8">
        <v>4575000</v>
      </c>
      <c r="F27" s="10"/>
      <c r="G27" s="8">
        <v>529500</v>
      </c>
      <c r="H27" s="8"/>
      <c r="I27" s="36"/>
      <c r="J27" s="36"/>
      <c r="K27" s="36"/>
      <c r="M27" s="36"/>
    </row>
    <row r="28" spans="1:13" x14ac:dyDescent="0.25">
      <c r="A28" s="2" t="s">
        <v>20</v>
      </c>
      <c r="B28" s="2"/>
      <c r="C28" s="2">
        <v>3</v>
      </c>
      <c r="D28" s="2"/>
      <c r="E28" s="8">
        <v>3725.19</v>
      </c>
      <c r="F28" s="2"/>
      <c r="G28" s="8">
        <v>2249.04</v>
      </c>
      <c r="H28" s="8"/>
    </row>
    <row r="29" spans="1:13" x14ac:dyDescent="0.25">
      <c r="A29" s="2" t="s">
        <v>11</v>
      </c>
      <c r="B29" s="2"/>
      <c r="C29" s="2">
        <v>19</v>
      </c>
      <c r="D29" s="2"/>
      <c r="E29" s="8">
        <v>206744.54</v>
      </c>
      <c r="F29" s="8"/>
      <c r="G29" s="8">
        <v>84521.59</v>
      </c>
      <c r="H29" s="8"/>
    </row>
    <row r="30" spans="1:13" x14ac:dyDescent="0.25">
      <c r="A30" s="2" t="s">
        <v>76</v>
      </c>
      <c r="B30" s="2"/>
      <c r="C30" s="9">
        <v>2</v>
      </c>
      <c r="D30" s="2"/>
      <c r="E30" s="10">
        <v>85000</v>
      </c>
      <c r="F30" s="10"/>
      <c r="G30" s="10">
        <v>33000</v>
      </c>
      <c r="H30" s="8"/>
      <c r="I30" s="36"/>
      <c r="J30" s="36"/>
      <c r="K30" s="36"/>
    </row>
    <row r="31" spans="1:13" x14ac:dyDescent="0.25">
      <c r="A31" s="2"/>
      <c r="B31" s="6" t="s">
        <v>45</v>
      </c>
      <c r="C31" s="11">
        <f>SUM(C26:C30)</f>
        <v>30</v>
      </c>
      <c r="D31" s="11"/>
      <c r="E31" s="12">
        <f>SUM(E26:E30)</f>
        <v>4900469.7300000004</v>
      </c>
      <c r="F31" s="12"/>
      <c r="G31" s="12">
        <f>SUM(G26:G30)</f>
        <v>666770.63</v>
      </c>
      <c r="H31" s="8"/>
    </row>
    <row r="32" spans="1:13" x14ac:dyDescent="0.25">
      <c r="A32" s="2"/>
      <c r="B32" s="6"/>
      <c r="C32" s="11"/>
      <c r="D32" s="11"/>
      <c r="E32" s="12"/>
      <c r="F32" s="12"/>
      <c r="G32" s="12"/>
      <c r="H32" s="2"/>
    </row>
    <row r="33" spans="1:10" x14ac:dyDescent="0.25">
      <c r="A33" s="7" t="s">
        <v>49</v>
      </c>
      <c r="B33" s="2"/>
      <c r="C33" s="2"/>
      <c r="D33" s="2"/>
      <c r="E33" s="2"/>
      <c r="F33" s="2"/>
      <c r="G33" s="2"/>
      <c r="H33" s="2"/>
    </row>
    <row r="34" spans="1:10" x14ac:dyDescent="0.25">
      <c r="A34" s="11" t="s">
        <v>14</v>
      </c>
      <c r="B34" s="13"/>
      <c r="C34" s="2"/>
      <c r="D34" s="2"/>
      <c r="E34" s="2"/>
      <c r="F34" s="2"/>
      <c r="G34" s="2"/>
      <c r="H34" s="2"/>
    </row>
    <row r="35" spans="1:10" x14ac:dyDescent="0.25">
      <c r="A35" s="2" t="s">
        <v>50</v>
      </c>
      <c r="B35" s="13"/>
      <c r="C35" s="2">
        <v>1</v>
      </c>
      <c r="D35" s="2"/>
      <c r="E35" s="8">
        <v>47.06</v>
      </c>
      <c r="F35" s="2"/>
      <c r="G35" s="8">
        <v>47.06</v>
      </c>
      <c r="H35" s="8"/>
    </row>
    <row r="36" spans="1:10" x14ac:dyDescent="0.25">
      <c r="A36" s="2" t="s">
        <v>11</v>
      </c>
      <c r="B36" s="2"/>
      <c r="C36" s="2">
        <v>5</v>
      </c>
      <c r="D36" s="2"/>
      <c r="E36" s="8">
        <v>18733.29</v>
      </c>
      <c r="F36" s="8"/>
      <c r="G36" s="8">
        <v>18733.29</v>
      </c>
      <c r="H36" s="8"/>
    </row>
    <row r="37" spans="1:10" x14ac:dyDescent="0.25">
      <c r="A37" s="2" t="s">
        <v>68</v>
      </c>
      <c r="B37" s="2"/>
      <c r="C37" s="9">
        <v>1</v>
      </c>
      <c r="D37" s="9"/>
      <c r="E37" s="10">
        <v>150000</v>
      </c>
      <c r="F37" s="10"/>
      <c r="G37" s="10">
        <v>75000</v>
      </c>
      <c r="H37" s="8"/>
      <c r="J37" s="36"/>
    </row>
    <row r="38" spans="1:10" x14ac:dyDescent="0.25">
      <c r="A38" s="2"/>
      <c r="B38" s="13" t="s">
        <v>47</v>
      </c>
      <c r="C38" s="2">
        <f>SUM(C35:C37)</f>
        <v>7</v>
      </c>
      <c r="D38" s="2"/>
      <c r="E38" s="8">
        <f>SUM(E35:E37)</f>
        <v>168780.35</v>
      </c>
      <c r="F38" s="8"/>
      <c r="G38" s="8">
        <f>SUM(G35:G37)</f>
        <v>93780.35</v>
      </c>
      <c r="H38" s="8"/>
    </row>
    <row r="39" spans="1:10" x14ac:dyDescent="0.25">
      <c r="A39" s="2"/>
      <c r="B39" s="13"/>
      <c r="C39" s="2"/>
      <c r="D39" s="2"/>
      <c r="E39" s="8"/>
      <c r="F39" s="8"/>
      <c r="G39" s="8"/>
      <c r="H39" s="2"/>
    </row>
    <row r="40" spans="1:10" x14ac:dyDescent="0.25">
      <c r="A40" s="11" t="s">
        <v>51</v>
      </c>
      <c r="B40" s="2"/>
      <c r="C40" s="2"/>
      <c r="D40" s="2"/>
      <c r="E40" s="2"/>
      <c r="F40" s="2"/>
      <c r="G40" s="2"/>
      <c r="H40" s="2"/>
    </row>
    <row r="41" spans="1:10" x14ac:dyDescent="0.25">
      <c r="A41" s="14" t="s">
        <v>22</v>
      </c>
      <c r="B41" s="2"/>
      <c r="C41" s="2">
        <v>5</v>
      </c>
      <c r="D41" s="2"/>
      <c r="E41" s="8">
        <v>2533.86</v>
      </c>
      <c r="F41" s="8"/>
      <c r="G41" s="8">
        <v>1504.08</v>
      </c>
      <c r="H41" s="8"/>
    </row>
    <row r="42" spans="1:10" x14ac:dyDescent="0.25">
      <c r="A42" s="14" t="s">
        <v>31</v>
      </c>
      <c r="B42" s="2"/>
      <c r="C42" s="2">
        <v>2</v>
      </c>
      <c r="D42" s="2"/>
      <c r="E42" s="8">
        <v>2840.3</v>
      </c>
      <c r="F42" s="8"/>
      <c r="G42" s="8">
        <v>833.95</v>
      </c>
      <c r="H42" s="8"/>
    </row>
    <row r="43" spans="1:10" x14ac:dyDescent="0.25">
      <c r="A43" s="2" t="s">
        <v>11</v>
      </c>
      <c r="B43" s="2"/>
      <c r="C43" s="9">
        <v>1</v>
      </c>
      <c r="D43" s="9"/>
      <c r="E43" s="10">
        <v>1778.37</v>
      </c>
      <c r="F43" s="10"/>
      <c r="G43" s="10">
        <v>1660.12</v>
      </c>
      <c r="H43" s="8"/>
    </row>
    <row r="44" spans="1:10" x14ac:dyDescent="0.25">
      <c r="A44" s="2"/>
      <c r="B44" s="13" t="s">
        <v>47</v>
      </c>
      <c r="C44" s="2">
        <f>SUM(C41:C43)</f>
        <v>8</v>
      </c>
      <c r="D44" s="2"/>
      <c r="E44" s="8">
        <f>SUM(E41:E43)</f>
        <v>7152.53</v>
      </c>
      <c r="F44" s="2"/>
      <c r="G44" s="8">
        <f>SUM(G41:G43)</f>
        <v>3998.1499999999996</v>
      </c>
      <c r="H44" s="8"/>
    </row>
    <row r="45" spans="1:10" x14ac:dyDescent="0.25">
      <c r="A45" s="2"/>
      <c r="B45" s="6" t="s">
        <v>45</v>
      </c>
      <c r="C45" s="11">
        <f>SUM(C44,C38)</f>
        <v>15</v>
      </c>
      <c r="D45" s="11"/>
      <c r="E45" s="12">
        <f>SUM(E44,E38)</f>
        <v>175932.88</v>
      </c>
      <c r="F45" s="12"/>
      <c r="G45" s="12">
        <f>SUM(G44,G38)</f>
        <v>97778.5</v>
      </c>
      <c r="H45" s="8"/>
    </row>
    <row r="46" spans="1:10" x14ac:dyDescent="0.25">
      <c r="A46" s="2"/>
      <c r="B46" s="2"/>
      <c r="C46" s="2"/>
      <c r="D46" s="2"/>
      <c r="E46" s="2"/>
      <c r="F46" s="2"/>
      <c r="G46" s="2"/>
      <c r="H46" s="2"/>
    </row>
    <row r="47" spans="1:10" x14ac:dyDescent="0.25">
      <c r="A47" s="7" t="s">
        <v>52</v>
      </c>
      <c r="B47" s="2"/>
      <c r="C47" s="2"/>
      <c r="D47" s="2"/>
      <c r="E47" s="2"/>
      <c r="F47" s="2"/>
      <c r="G47" s="2"/>
      <c r="H47" s="2"/>
    </row>
    <row r="48" spans="1:10" x14ac:dyDescent="0.25">
      <c r="A48" s="15" t="s">
        <v>18</v>
      </c>
      <c r="B48" s="16"/>
      <c r="C48" s="2"/>
      <c r="D48" s="2"/>
      <c r="E48" s="2"/>
      <c r="F48" s="2"/>
      <c r="G48" s="2"/>
      <c r="H48" s="2"/>
    </row>
    <row r="49" spans="1:11" x14ac:dyDescent="0.25">
      <c r="A49" s="14" t="s">
        <v>17</v>
      </c>
      <c r="B49" s="2"/>
      <c r="C49" s="2">
        <v>3</v>
      </c>
      <c r="D49" s="2"/>
      <c r="E49" s="8">
        <v>2043.42</v>
      </c>
      <c r="F49" s="8"/>
      <c r="G49" s="8">
        <v>1675</v>
      </c>
      <c r="H49" s="8"/>
    </row>
    <row r="50" spans="1:11" x14ac:dyDescent="0.25">
      <c r="A50" s="2" t="s">
        <v>67</v>
      </c>
      <c r="B50" s="16"/>
      <c r="C50" s="2">
        <v>1</v>
      </c>
      <c r="D50" s="2"/>
      <c r="E50" s="8">
        <v>13577.21</v>
      </c>
      <c r="F50" s="8"/>
      <c r="G50" s="8">
        <v>13577.21</v>
      </c>
      <c r="H50" s="8"/>
      <c r="I50" s="36"/>
      <c r="J50" s="36"/>
      <c r="K50" s="36"/>
    </row>
    <row r="51" spans="1:11" x14ac:dyDescent="0.25">
      <c r="A51" s="17" t="s">
        <v>27</v>
      </c>
      <c r="B51" s="2"/>
      <c r="C51" s="2">
        <v>3</v>
      </c>
      <c r="D51" s="2"/>
      <c r="E51" s="8">
        <v>2023.73</v>
      </c>
      <c r="F51" s="8"/>
      <c r="G51" s="8">
        <v>1951.74</v>
      </c>
      <c r="H51" s="8"/>
    </row>
    <row r="52" spans="1:11" x14ac:dyDescent="0.25">
      <c r="A52" s="17" t="s">
        <v>11</v>
      </c>
      <c r="B52" s="2"/>
      <c r="C52" s="2">
        <v>4</v>
      </c>
      <c r="D52" s="2"/>
      <c r="E52" s="8">
        <v>7769.87</v>
      </c>
      <c r="F52" s="8"/>
      <c r="G52" s="8">
        <v>3945.36</v>
      </c>
      <c r="H52" s="8"/>
    </row>
    <row r="53" spans="1:11" x14ac:dyDescent="0.25">
      <c r="A53" s="2" t="s">
        <v>68</v>
      </c>
      <c r="B53" s="2"/>
      <c r="C53" s="2">
        <v>1</v>
      </c>
      <c r="D53" s="2"/>
      <c r="E53" s="8">
        <v>41000</v>
      </c>
      <c r="F53" s="8"/>
      <c r="G53" s="8">
        <v>35000</v>
      </c>
      <c r="H53" s="8"/>
      <c r="J53" s="36"/>
    </row>
    <row r="54" spans="1:11" x14ac:dyDescent="0.25">
      <c r="A54" s="17" t="s">
        <v>34</v>
      </c>
      <c r="B54" s="2"/>
      <c r="C54" s="2">
        <v>1</v>
      </c>
      <c r="D54" s="2"/>
      <c r="E54" s="8">
        <v>422.5</v>
      </c>
      <c r="F54" s="8"/>
      <c r="G54" s="8">
        <v>422.5</v>
      </c>
      <c r="H54" s="8"/>
    </row>
    <row r="55" spans="1:11" x14ac:dyDescent="0.25">
      <c r="A55" s="17" t="s">
        <v>24</v>
      </c>
      <c r="B55" s="2"/>
      <c r="C55" s="2">
        <v>5</v>
      </c>
      <c r="D55" s="2"/>
      <c r="E55" s="8">
        <v>6786.9</v>
      </c>
      <c r="F55" s="8"/>
      <c r="G55" s="8">
        <v>3672.23</v>
      </c>
      <c r="H55" s="8"/>
    </row>
    <row r="56" spans="1:11" x14ac:dyDescent="0.25">
      <c r="A56" s="17" t="s">
        <v>32</v>
      </c>
      <c r="B56" s="2"/>
      <c r="C56" s="2">
        <v>2</v>
      </c>
      <c r="D56" s="2"/>
      <c r="E56" s="8">
        <v>4865</v>
      </c>
      <c r="F56" s="8"/>
      <c r="G56" s="8">
        <v>3765</v>
      </c>
      <c r="H56" s="8"/>
    </row>
    <row r="57" spans="1:11" x14ac:dyDescent="0.25">
      <c r="A57" s="17" t="s">
        <v>28</v>
      </c>
      <c r="B57" s="2"/>
      <c r="C57" s="9">
        <v>6</v>
      </c>
      <c r="D57" s="2"/>
      <c r="E57" s="10">
        <v>121500.52</v>
      </c>
      <c r="F57" s="8"/>
      <c r="G57" s="10">
        <v>16100.52</v>
      </c>
      <c r="H57" s="8"/>
    </row>
    <row r="58" spans="1:11" x14ac:dyDescent="0.25">
      <c r="A58" s="14"/>
      <c r="B58" s="13" t="s">
        <v>47</v>
      </c>
      <c r="C58" s="2">
        <f>SUM(C49:C57)</f>
        <v>26</v>
      </c>
      <c r="D58" s="2"/>
      <c r="E58" s="8">
        <f>SUM(E49:E57)</f>
        <v>199989.15</v>
      </c>
      <c r="F58" s="8"/>
      <c r="G58" s="8">
        <f>SUM(G49:G57)</f>
        <v>80109.56</v>
      </c>
      <c r="H58" s="8"/>
    </row>
    <row r="59" spans="1:11" x14ac:dyDescent="0.25">
      <c r="A59" s="15" t="s">
        <v>59</v>
      </c>
      <c r="B59" s="13"/>
      <c r="C59" s="2"/>
      <c r="D59" s="2"/>
      <c r="E59" s="8"/>
      <c r="F59" s="8"/>
      <c r="G59" s="8"/>
      <c r="H59" s="2"/>
    </row>
    <row r="60" spans="1:11" x14ac:dyDescent="0.25">
      <c r="A60" s="17" t="s">
        <v>11</v>
      </c>
      <c r="B60" s="13"/>
      <c r="C60" s="9">
        <v>1</v>
      </c>
      <c r="D60" s="2"/>
      <c r="E60" s="10">
        <v>1944</v>
      </c>
      <c r="F60" s="8"/>
      <c r="G60" s="10">
        <v>1944</v>
      </c>
      <c r="H60" s="8"/>
    </row>
    <row r="61" spans="1:11" x14ac:dyDescent="0.25">
      <c r="A61" s="14"/>
      <c r="B61" s="13"/>
      <c r="C61" s="2">
        <f>SUM(C60)</f>
        <v>1</v>
      </c>
      <c r="D61" s="2"/>
      <c r="E61" s="8">
        <f>SUM(E60)</f>
        <v>1944</v>
      </c>
      <c r="F61" s="8"/>
      <c r="G61" s="8">
        <f>SUM(G60)</f>
        <v>1944</v>
      </c>
      <c r="H61" s="8"/>
    </row>
    <row r="62" spans="1:11" x14ac:dyDescent="0.25">
      <c r="A62" s="14"/>
      <c r="B62" s="13"/>
      <c r="C62" s="2"/>
      <c r="D62" s="2"/>
      <c r="E62" s="8"/>
      <c r="F62" s="8"/>
      <c r="G62" s="8"/>
      <c r="H62" s="2"/>
    </row>
    <row r="63" spans="1:11" x14ac:dyDescent="0.25">
      <c r="A63" s="15" t="s">
        <v>53</v>
      </c>
      <c r="B63" s="16"/>
      <c r="C63" s="2"/>
      <c r="D63" s="2"/>
      <c r="E63" s="8"/>
      <c r="F63" s="8"/>
      <c r="G63" s="8"/>
      <c r="H63" s="2"/>
    </row>
    <row r="64" spans="1:11" x14ac:dyDescent="0.25">
      <c r="A64" s="17" t="s">
        <v>11</v>
      </c>
      <c r="B64" s="2"/>
      <c r="C64" s="9">
        <v>3</v>
      </c>
      <c r="D64" s="2"/>
      <c r="E64" s="10">
        <v>76896.75</v>
      </c>
      <c r="F64" s="8"/>
      <c r="G64" s="10">
        <v>9500</v>
      </c>
      <c r="H64" s="8"/>
    </row>
    <row r="65" spans="1:8" x14ac:dyDescent="0.25">
      <c r="A65" s="17"/>
      <c r="B65" s="13" t="s">
        <v>47</v>
      </c>
      <c r="C65" s="2">
        <f>SUM(C64)</f>
        <v>3</v>
      </c>
      <c r="D65" s="2"/>
      <c r="E65" s="8">
        <f>SUM(E64)</f>
        <v>76896.75</v>
      </c>
      <c r="F65" s="8"/>
      <c r="G65" s="8">
        <f>SUM(G64)</f>
        <v>9500</v>
      </c>
      <c r="H65" s="8"/>
    </row>
    <row r="66" spans="1:8" x14ac:dyDescent="0.25">
      <c r="A66" s="17"/>
      <c r="B66" s="2"/>
      <c r="C66" s="2"/>
      <c r="D66" s="2"/>
      <c r="E66" s="8"/>
      <c r="F66" s="8"/>
      <c r="G66" s="8"/>
      <c r="H66" s="2"/>
    </row>
    <row r="67" spans="1:8" x14ac:dyDescent="0.25">
      <c r="A67" s="15" t="s">
        <v>54</v>
      </c>
      <c r="B67" s="2"/>
      <c r="C67" s="2"/>
      <c r="D67" s="2"/>
      <c r="E67" s="8"/>
      <c r="F67" s="8"/>
      <c r="G67" s="8"/>
      <c r="H67" s="2"/>
    </row>
    <row r="68" spans="1:8" x14ac:dyDescent="0.25">
      <c r="A68" s="16" t="s">
        <v>17</v>
      </c>
      <c r="B68" s="2"/>
      <c r="C68" s="2">
        <v>4</v>
      </c>
      <c r="D68" s="2"/>
      <c r="E68" s="8">
        <v>7619.29</v>
      </c>
      <c r="F68" s="8"/>
      <c r="G68" s="8">
        <v>2082.33</v>
      </c>
      <c r="H68" s="8"/>
    </row>
    <row r="69" spans="1:8" x14ac:dyDescent="0.25">
      <c r="A69" s="14" t="s">
        <v>55</v>
      </c>
      <c r="B69" s="2"/>
      <c r="C69" s="2">
        <v>1</v>
      </c>
      <c r="D69" s="2"/>
      <c r="E69" s="8">
        <v>1105.47</v>
      </c>
      <c r="F69" s="8"/>
      <c r="G69" s="8">
        <v>500</v>
      </c>
      <c r="H69" s="8"/>
    </row>
    <row r="70" spans="1:8" x14ac:dyDescent="0.25">
      <c r="A70" s="17" t="s">
        <v>27</v>
      </c>
      <c r="B70" s="2"/>
      <c r="C70" s="2">
        <v>2</v>
      </c>
      <c r="D70" s="2"/>
      <c r="E70" s="8">
        <v>3306.18</v>
      </c>
      <c r="F70" s="8"/>
      <c r="G70" s="8">
        <v>700</v>
      </c>
      <c r="H70" s="8"/>
    </row>
    <row r="71" spans="1:8" s="1" customFormat="1" x14ac:dyDescent="0.25">
      <c r="A71" s="21" t="s">
        <v>56</v>
      </c>
      <c r="B71" s="19"/>
      <c r="C71" s="19">
        <v>10</v>
      </c>
      <c r="D71" s="19"/>
      <c r="E71" s="22">
        <v>46146.67</v>
      </c>
      <c r="F71" s="22"/>
      <c r="G71" s="22">
        <v>17781.88</v>
      </c>
      <c r="H71" s="22"/>
    </row>
    <row r="72" spans="1:8" x14ac:dyDescent="0.25">
      <c r="A72" s="14" t="s">
        <v>69</v>
      </c>
      <c r="B72" s="2"/>
      <c r="C72" s="2">
        <v>1</v>
      </c>
      <c r="D72" s="2"/>
      <c r="E72" s="8">
        <v>225000</v>
      </c>
      <c r="F72" s="8"/>
      <c r="G72" s="8">
        <v>70000</v>
      </c>
      <c r="H72" s="8"/>
    </row>
    <row r="73" spans="1:8" s="1" customFormat="1" x14ac:dyDescent="0.25">
      <c r="A73" s="21" t="s">
        <v>60</v>
      </c>
      <c r="B73" s="19"/>
      <c r="C73" s="19">
        <v>1</v>
      </c>
      <c r="D73" s="19"/>
      <c r="E73" s="22">
        <v>40000</v>
      </c>
      <c r="F73" s="22"/>
      <c r="G73" s="22">
        <v>34000</v>
      </c>
      <c r="H73" s="22"/>
    </row>
    <row r="74" spans="1:8" s="1" customFormat="1" x14ac:dyDescent="0.25">
      <c r="A74" s="21" t="s">
        <v>26</v>
      </c>
      <c r="B74" s="19"/>
      <c r="C74" s="19">
        <v>2</v>
      </c>
      <c r="D74" s="19"/>
      <c r="E74" s="22">
        <v>224533</v>
      </c>
      <c r="F74" s="22"/>
      <c r="G74" s="22">
        <v>68500</v>
      </c>
      <c r="H74" s="22"/>
    </row>
    <row r="75" spans="1:8" x14ac:dyDescent="0.25">
      <c r="A75" s="2" t="s">
        <v>79</v>
      </c>
      <c r="B75" s="2"/>
      <c r="C75" s="2">
        <v>1</v>
      </c>
      <c r="D75" s="2"/>
      <c r="E75" s="8">
        <v>4577452.68</v>
      </c>
      <c r="F75" s="8"/>
      <c r="G75" s="8">
        <v>2909000</v>
      </c>
      <c r="H75" s="8"/>
    </row>
    <row r="76" spans="1:8" s="1" customFormat="1" x14ac:dyDescent="0.25">
      <c r="A76" s="17" t="s">
        <v>11</v>
      </c>
      <c r="B76" s="19"/>
      <c r="C76" s="23">
        <v>4</v>
      </c>
      <c r="D76" s="19"/>
      <c r="E76" s="24">
        <v>8107.61</v>
      </c>
      <c r="F76" s="22"/>
      <c r="G76" s="24">
        <v>4174.62</v>
      </c>
      <c r="H76" s="22"/>
    </row>
    <row r="77" spans="1:8" s="1" customFormat="1" x14ac:dyDescent="0.25">
      <c r="A77" s="21"/>
      <c r="B77" s="25" t="s">
        <v>47</v>
      </c>
      <c r="C77" s="19">
        <f>SUM(C68:C76)</f>
        <v>26</v>
      </c>
      <c r="D77" s="19"/>
      <c r="E77" s="22">
        <f>SUM(E68:E76)</f>
        <v>5133270.9000000004</v>
      </c>
      <c r="F77" s="22"/>
      <c r="G77" s="22">
        <f>SUM(G68:G76)</f>
        <v>3106738.83</v>
      </c>
      <c r="H77" s="22"/>
    </row>
    <row r="78" spans="1:8" x14ac:dyDescent="0.25">
      <c r="A78" s="2"/>
      <c r="B78" s="18" t="s">
        <v>57</v>
      </c>
      <c r="C78" s="11">
        <f>SUM(C77,C65,C61,C58)</f>
        <v>56</v>
      </c>
      <c r="D78" s="11"/>
      <c r="E78" s="12">
        <f>SUM(E77,E65,E61,E58)</f>
        <v>5412100.8000000007</v>
      </c>
      <c r="F78" s="12"/>
      <c r="G78" s="12">
        <f>SUM(G77,G65,G61,G58)</f>
        <v>3198292.39</v>
      </c>
      <c r="H78" s="8"/>
    </row>
    <row r="79" spans="1:8" x14ac:dyDescent="0.25">
      <c r="A79" s="2"/>
      <c r="B79" s="2"/>
      <c r="C79" s="2"/>
      <c r="D79" s="2"/>
      <c r="E79" s="8"/>
      <c r="F79" s="2"/>
      <c r="G79" s="2"/>
      <c r="H79" s="2"/>
    </row>
    <row r="80" spans="1:8" ht="21" customHeight="1" thickBot="1" x14ac:dyDescent="0.3">
      <c r="A80" s="148" t="s">
        <v>58</v>
      </c>
      <c r="B80" s="149"/>
      <c r="C80" s="32">
        <f>SUM(C78,C45,C31,C24,C15,C11)</f>
        <v>112</v>
      </c>
      <c r="D80" s="33"/>
      <c r="E80" s="33">
        <f>SUM(E78,E45,E31,E24,E15,E11)</f>
        <v>11033522.470000001</v>
      </c>
      <c r="F80" s="33"/>
      <c r="G80" s="33">
        <f>SUM(G78,G45,G31,G24,G15,G11)</f>
        <v>4228891.1399999997</v>
      </c>
      <c r="H80" s="50"/>
    </row>
    <row r="81" spans="1:8" ht="15.75" thickTop="1" x14ac:dyDescent="0.25">
      <c r="A81" s="2"/>
      <c r="B81" s="2"/>
      <c r="C81" s="2"/>
      <c r="D81" s="2"/>
      <c r="E81" s="2"/>
      <c r="F81" s="2"/>
      <c r="G81" s="2"/>
      <c r="H81" s="2"/>
    </row>
    <row r="82" spans="1:8" x14ac:dyDescent="0.25">
      <c r="A82" s="2"/>
      <c r="B82" s="2"/>
      <c r="C82" s="2"/>
      <c r="D82" s="2"/>
      <c r="E82" s="35"/>
      <c r="F82" s="35"/>
      <c r="G82" s="35"/>
      <c r="H82" s="2"/>
    </row>
    <row r="83" spans="1:8" x14ac:dyDescent="0.25">
      <c r="A83" s="2"/>
      <c r="B83" s="2"/>
      <c r="C83" s="2"/>
      <c r="D83" s="2"/>
      <c r="E83" s="35"/>
      <c r="F83" s="35"/>
      <c r="G83" s="35"/>
      <c r="H83" s="2"/>
    </row>
    <row r="84" spans="1:8" x14ac:dyDescent="0.25">
      <c r="A84" s="2"/>
      <c r="B84" s="2"/>
      <c r="C84" s="2"/>
      <c r="D84" s="2"/>
      <c r="E84" s="35"/>
      <c r="F84" s="35"/>
      <c r="G84" s="35"/>
      <c r="H84" s="2"/>
    </row>
    <row r="85" spans="1:8" x14ac:dyDescent="0.25">
      <c r="C85" s="2"/>
      <c r="E85" s="35"/>
      <c r="F85" s="36"/>
      <c r="G85" s="35"/>
    </row>
    <row r="86" spans="1:8" x14ac:dyDescent="0.25">
      <c r="B86" s="2"/>
      <c r="C86" s="2"/>
      <c r="E86" s="35"/>
      <c r="F86" s="36"/>
      <c r="G86" s="35"/>
    </row>
    <row r="87" spans="1:8" x14ac:dyDescent="0.25">
      <c r="B87" s="2"/>
      <c r="C87" s="34"/>
      <c r="E87" s="37"/>
      <c r="F87" s="37"/>
      <c r="G87" s="37"/>
    </row>
  </sheetData>
  <mergeCells count="11">
    <mergeCell ref="A1:H1"/>
    <mergeCell ref="A2:H2"/>
    <mergeCell ref="A80:B80"/>
    <mergeCell ref="A3:H3"/>
    <mergeCell ref="A4:H4"/>
    <mergeCell ref="C6:D6"/>
    <mergeCell ref="E6:F6"/>
    <mergeCell ref="G6:H6"/>
    <mergeCell ref="C7:D7"/>
    <mergeCell ref="E7:F7"/>
    <mergeCell ref="G7:H7"/>
  </mergeCells>
  <printOptions horizontalCentered="1"/>
  <pageMargins left="0.7" right="0.7" top="1" bottom="0.75" header="0.3" footer="0.3"/>
  <pageSetup scale="84" fitToHeight="0" orientation="portrait" r:id="rId1"/>
  <headerFooter>
    <oddFooter>&amp;L&amp;8Law/Litigation and Claim Settlements&amp;C&amp;8&amp;D&amp;R&amp;8Page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FY2018 Q3 Claim Settlements</vt:lpstr>
      <vt:lpstr>Litigation S &amp; J Report</vt:lpstr>
      <vt:lpstr>Lit. &amp; Claim Settlements Report</vt:lpstr>
      <vt:lpstr>'Litigation S &amp; J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 BURNS</dc:creator>
  <cp:lastModifiedBy>Burns, Gwen</cp:lastModifiedBy>
  <cp:lastPrinted>2019-07-03T13:05:02Z</cp:lastPrinted>
  <dcterms:created xsi:type="dcterms:W3CDTF">2014-12-09T18:41:37Z</dcterms:created>
  <dcterms:modified xsi:type="dcterms:W3CDTF">2019-07-23T20:20:16Z</dcterms:modified>
</cp:coreProperties>
</file>