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243" documentId="D65C7D611833896DC0E07C74554AD6105574798C" xr6:coauthVersionLast="43" xr6:coauthVersionMax="43" xr10:uidLastSave="{789CA026-BEFD-412E-B777-796602864AF9}"/>
  <bookViews>
    <workbookView xWindow="28680" yWindow="-120" windowWidth="29040" windowHeight="15840" activeTab="2" xr2:uid="{00000000-000D-0000-FFFF-FFFF00000000}"/>
  </bookViews>
  <sheets>
    <sheet name="BPP" sheetId="1" r:id="rId1"/>
    <sheet name="FR" sheetId="2" r:id="rId2"/>
    <sheet name="IC" sheetId="3" r:id="rId3"/>
    <sheet name="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2" l="1"/>
  <c r="H16" i="2"/>
  <c r="H15" i="2"/>
  <c r="L13" i="1" l="1"/>
  <c r="J21" i="1" l="1"/>
  <c r="J20" i="1"/>
  <c r="J19" i="1"/>
  <c r="J22" i="1" s="1"/>
  <c r="J23" i="1" s="1"/>
  <c r="J18" i="1"/>
  <c r="I22" i="1"/>
  <c r="I23" i="1" s="1"/>
  <c r="I24" i="1" s="1"/>
  <c r="J24" i="1" l="1"/>
  <c r="I30" i="2"/>
  <c r="G4" i="4" l="1"/>
  <c r="I14" i="4" l="1"/>
  <c r="I13" i="4"/>
  <c r="H12" i="4"/>
  <c r="H11" i="4"/>
  <c r="H10" i="4"/>
  <c r="H9" i="4"/>
  <c r="H8" i="4"/>
  <c r="H7" i="4"/>
  <c r="H6" i="4"/>
  <c r="H5" i="4"/>
  <c r="G13" i="4"/>
  <c r="H13" i="4" s="1"/>
  <c r="H3" i="4"/>
  <c r="I14" i="3"/>
  <c r="I13" i="3"/>
  <c r="H12" i="3"/>
  <c r="H11" i="3"/>
  <c r="H10" i="3"/>
  <c r="H9" i="3"/>
  <c r="H8" i="3"/>
  <c r="H7" i="3"/>
  <c r="H6" i="3"/>
  <c r="H5" i="3"/>
  <c r="G4" i="3"/>
  <c r="H4" i="3" s="1"/>
  <c r="H3" i="3"/>
  <c r="I13" i="2"/>
  <c r="H8" i="2"/>
  <c r="I14" i="2"/>
  <c r="H12" i="2"/>
  <c r="H11" i="2"/>
  <c r="H10" i="2"/>
  <c r="H9" i="2"/>
  <c r="H7" i="2"/>
  <c r="H6" i="2"/>
  <c r="H5" i="2"/>
  <c r="G4" i="2"/>
  <c r="H4" i="2" s="1"/>
  <c r="H3" i="2"/>
  <c r="H5" i="1"/>
  <c r="H6" i="1"/>
  <c r="H7" i="1"/>
  <c r="H8" i="1"/>
  <c r="H9" i="1"/>
  <c r="H10" i="1"/>
  <c r="H11" i="1"/>
  <c r="H3" i="1"/>
  <c r="G4" i="1"/>
  <c r="H4" i="1" s="1"/>
  <c r="I13" i="1"/>
  <c r="I12" i="1"/>
  <c r="G12" i="1" l="1"/>
  <c r="H12" i="1" s="1"/>
  <c r="H13" i="1"/>
  <c r="L12" i="1"/>
  <c r="H4" i="4"/>
  <c r="G13" i="3"/>
  <c r="H13" i="3" s="1"/>
  <c r="G13" i="2"/>
  <c r="H13" i="2" s="1"/>
</calcChain>
</file>

<file path=xl/sharedStrings.xml><?xml version="1.0" encoding="utf-8"?>
<sst xmlns="http://schemas.openxmlformats.org/spreadsheetml/2006/main" count="76" uniqueCount="36">
  <si>
    <t xml:space="preserve">Validation of Recommendations on Best Planting Practices </t>
  </si>
  <si>
    <t>Validation of Recommendations on Best Planting Practices – Data Collection</t>
  </si>
  <si>
    <t>Monitoring at planting</t>
  </si>
  <si>
    <t>Monitoring + gapping at 4 WAP</t>
  </si>
  <si>
    <t>Monitoring at 12 WAP</t>
  </si>
  <si>
    <t>Monitoring at 24 WAP</t>
  </si>
  <si>
    <t>Monitoring at 36 WAP</t>
  </si>
  <si>
    <t>Cassava harvest</t>
  </si>
  <si>
    <t>Points</t>
  </si>
  <si>
    <t>ODK form</t>
  </si>
  <si>
    <t>Naira</t>
  </si>
  <si>
    <t>(1 point = 400 Naira)</t>
  </si>
  <si>
    <t>Weed assessment at 8 WAP</t>
  </si>
  <si>
    <t xml:space="preserve">Comment </t>
  </si>
  <si>
    <t>sum of the list below</t>
  </si>
  <si>
    <t>Total</t>
  </si>
  <si>
    <t>points in 2018</t>
  </si>
  <si>
    <t>points in 2019</t>
  </si>
  <si>
    <t xml:space="preserve">Validation of Site Specific Fertilizer Recommendations </t>
  </si>
  <si>
    <t>Validation ofSite Specific Fertilizer Recommendations – Data Collection</t>
  </si>
  <si>
    <t>Fertilizer application 1 at 2-6 WAP</t>
  </si>
  <si>
    <t>Fertilizer application 2 at 8-12 WAP</t>
  </si>
  <si>
    <t xml:space="preserve">Validation of Cassava-Maize Intercropping Recommendations </t>
  </si>
  <si>
    <t>Validation of Cassava-Maize Intercropping Recommendations  – Data Collection</t>
  </si>
  <si>
    <t>Monitoring + basal NPK application  at planting</t>
  </si>
  <si>
    <t>Maize reseeding/thinning + first urea application at 3 WAP</t>
  </si>
  <si>
    <t>Monitoring + cassava gapping at 4 WAP</t>
  </si>
  <si>
    <t>Monitoring + second urea application at 5 WAP</t>
  </si>
  <si>
    <t>Monitoring + maize yield at maize harvest</t>
  </si>
  <si>
    <t>Validation of  Recommendations on Harvest Date</t>
  </si>
  <si>
    <t>Validation of Recommendations on Harvest Date – Data Collection</t>
  </si>
  <si>
    <t>Plot layout at field identification</t>
  </si>
  <si>
    <t>Monitoring + gapping at 4WAP</t>
  </si>
  <si>
    <t>Harvest blue plot</t>
  </si>
  <si>
    <t>Harvest red plot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</si>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</sst>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J30" sqref="J30"/>
    </sheetView>
  </sheetViews>
  <sheetFormatPr defaultRowHeight="15" x14ac:dyDescent="0.25"/>
  <cols>
    <col min="1" max="1" width="9" customWidth="1"/>
    <col min="2" max="2" width="28.7109375" customWidth="1"/>
    <col min="9" max="9" width="19.5703125" customWidth="1"/>
  </cols>
  <sheetData>
    <row r="1" spans="1:12" x14ac:dyDescent="0.25">
      <c r="G1" t="s">
        <v>11</v>
      </c>
    </row>
    <row r="2" spans="1:12" s="2" customFormat="1" x14ac:dyDescent="0.25">
      <c r="A2" s="3" t="s">
        <v>9</v>
      </c>
      <c r="B2" s="4"/>
      <c r="C2" s="4"/>
      <c r="D2" s="4"/>
      <c r="E2" s="4"/>
      <c r="F2" s="5"/>
      <c r="G2" s="7" t="s">
        <v>8</v>
      </c>
      <c r="H2" s="6" t="s">
        <v>10</v>
      </c>
      <c r="I2" s="3" t="s">
        <v>13</v>
      </c>
      <c r="J2" s="4"/>
      <c r="K2" s="5"/>
      <c r="L2" s="2" t="s">
        <v>35</v>
      </c>
    </row>
    <row r="3" spans="1:12" x14ac:dyDescent="0.25">
      <c r="A3" s="1" t="s">
        <v>0</v>
      </c>
      <c r="G3">
        <v>2</v>
      </c>
      <c r="H3">
        <f>G3*400</f>
        <v>800</v>
      </c>
    </row>
    <row r="4" spans="1:12" x14ac:dyDescent="0.25">
      <c r="A4" s="9" t="s">
        <v>1</v>
      </c>
      <c r="G4" s="8">
        <f>SUM(G5:G11)</f>
        <v>26</v>
      </c>
      <c r="H4" s="8">
        <f t="shared" ref="H4:H12" si="0">G4*400</f>
        <v>10400</v>
      </c>
      <c r="I4" t="s">
        <v>14</v>
      </c>
    </row>
    <row r="5" spans="1:12" x14ac:dyDescent="0.25">
      <c r="A5">
        <v>1</v>
      </c>
      <c r="B5" t="s">
        <v>2</v>
      </c>
      <c r="G5">
        <v>2</v>
      </c>
      <c r="H5">
        <f t="shared" si="0"/>
        <v>800</v>
      </c>
    </row>
    <row r="6" spans="1:12" x14ac:dyDescent="0.25">
      <c r="A6">
        <v>2</v>
      </c>
      <c r="B6" t="s">
        <v>3</v>
      </c>
      <c r="G6">
        <v>4</v>
      </c>
      <c r="H6">
        <f t="shared" si="0"/>
        <v>1600</v>
      </c>
    </row>
    <row r="7" spans="1:12" x14ac:dyDescent="0.25">
      <c r="A7">
        <v>3</v>
      </c>
      <c r="B7" t="s">
        <v>12</v>
      </c>
      <c r="G7">
        <v>2</v>
      </c>
      <c r="H7">
        <f t="shared" si="0"/>
        <v>800</v>
      </c>
    </row>
    <row r="8" spans="1:12" x14ac:dyDescent="0.25">
      <c r="A8">
        <v>4</v>
      </c>
      <c r="B8" t="s">
        <v>4</v>
      </c>
      <c r="G8">
        <v>4</v>
      </c>
      <c r="H8">
        <f t="shared" si="0"/>
        <v>1600</v>
      </c>
    </row>
    <row r="9" spans="1:12" x14ac:dyDescent="0.25">
      <c r="A9">
        <v>5</v>
      </c>
      <c r="B9" t="s">
        <v>5</v>
      </c>
      <c r="G9">
        <v>2</v>
      </c>
      <c r="H9">
        <f t="shared" si="0"/>
        <v>800</v>
      </c>
    </row>
    <row r="10" spans="1:12" x14ac:dyDescent="0.25">
      <c r="A10">
        <v>6</v>
      </c>
      <c r="B10" t="s">
        <v>6</v>
      </c>
      <c r="G10">
        <v>2</v>
      </c>
      <c r="H10">
        <f t="shared" si="0"/>
        <v>800</v>
      </c>
      <c r="I10">
        <v>2019</v>
      </c>
    </row>
    <row r="11" spans="1:12" x14ac:dyDescent="0.25">
      <c r="A11">
        <v>7</v>
      </c>
      <c r="B11" t="s">
        <v>7</v>
      </c>
      <c r="G11">
        <v>10</v>
      </c>
      <c r="H11">
        <f t="shared" si="0"/>
        <v>4000</v>
      </c>
      <c r="I11">
        <v>2019</v>
      </c>
    </row>
    <row r="12" spans="1:12" x14ac:dyDescent="0.25">
      <c r="A12" s="2" t="s">
        <v>15</v>
      </c>
      <c r="G12">
        <f>G4+G3</f>
        <v>28</v>
      </c>
      <c r="H12">
        <f t="shared" si="0"/>
        <v>11200</v>
      </c>
      <c r="I12">
        <f>G3+G5+G7+G8+G9+G6</f>
        <v>16</v>
      </c>
      <c r="J12" t="s">
        <v>16</v>
      </c>
      <c r="L12" s="10">
        <f>H12/360</f>
        <v>31.111111111111111</v>
      </c>
    </row>
    <row r="13" spans="1:12" x14ac:dyDescent="0.25">
      <c r="H13">
        <f>H12/360</f>
        <v>31.111111111111111</v>
      </c>
      <c r="I13">
        <f>G11+G10</f>
        <v>12</v>
      </c>
      <c r="J13" t="s">
        <v>17</v>
      </c>
      <c r="L13">
        <f>12*400</f>
        <v>4800</v>
      </c>
    </row>
    <row r="18" spans="9:10" x14ac:dyDescent="0.25">
      <c r="I18">
        <v>16</v>
      </c>
      <c r="J18">
        <f>I18*200</f>
        <v>3200</v>
      </c>
    </row>
    <row r="19" spans="9:10" x14ac:dyDescent="0.25">
      <c r="I19">
        <v>14</v>
      </c>
      <c r="J19">
        <f>I19*300</f>
        <v>4200</v>
      </c>
    </row>
    <row r="20" spans="9:10" x14ac:dyDescent="0.25">
      <c r="I20">
        <v>21</v>
      </c>
      <c r="J20">
        <f>I20*120</f>
        <v>2520</v>
      </c>
    </row>
    <row r="21" spans="9:10" x14ac:dyDescent="0.25">
      <c r="I21">
        <v>12</v>
      </c>
      <c r="J21">
        <f>I21*150</f>
        <v>1800</v>
      </c>
    </row>
    <row r="22" spans="9:10" x14ac:dyDescent="0.25">
      <c r="I22">
        <f>SUM(I18:I21)</f>
        <v>63</v>
      </c>
      <c r="J22">
        <f>SUM(J18:J21)</f>
        <v>11720</v>
      </c>
    </row>
    <row r="23" spans="9:10" x14ac:dyDescent="0.25">
      <c r="I23">
        <f>I22*400*10</f>
        <v>252000</v>
      </c>
      <c r="J23">
        <f>J22*400</f>
        <v>4688000</v>
      </c>
    </row>
    <row r="24" spans="9:10" x14ac:dyDescent="0.25">
      <c r="I24">
        <f>I23/360</f>
        <v>700</v>
      </c>
      <c r="J24">
        <f>J23/360</f>
        <v>13022.222222222223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94B2-63C7-4BD3-A4FD-DC7393D3B4FC}">
  <dimension ref="A1:K30"/>
  <sheetViews>
    <sheetView workbookViewId="0">
      <selection activeCell="H19" sqref="H19"/>
    </sheetView>
  </sheetViews>
  <sheetFormatPr defaultRowHeight="15" x14ac:dyDescent="0.25"/>
  <cols>
    <col min="1" max="1" width="9" customWidth="1"/>
    <col min="2" max="2" width="28.7109375" customWidth="1"/>
    <col min="9" max="9" width="19.7109375" customWidth="1"/>
  </cols>
  <sheetData>
    <row r="1" spans="1:11" x14ac:dyDescent="0.25">
      <c r="G1" t="s">
        <v>11</v>
      </c>
    </row>
    <row r="2" spans="1:11" s="2" customFormat="1" x14ac:dyDescent="0.25">
      <c r="A2" s="3" t="s">
        <v>9</v>
      </c>
      <c r="B2" s="4"/>
      <c r="C2" s="4"/>
      <c r="D2" s="4"/>
      <c r="E2" s="4"/>
      <c r="F2" s="5"/>
      <c r="G2" s="7" t="s">
        <v>8</v>
      </c>
      <c r="H2" s="6" t="s">
        <v>10</v>
      </c>
      <c r="I2" s="3" t="s">
        <v>13</v>
      </c>
      <c r="J2" s="4"/>
      <c r="K2" s="5"/>
    </row>
    <row r="3" spans="1:11" x14ac:dyDescent="0.25">
      <c r="A3" s="1" t="s">
        <v>18</v>
      </c>
      <c r="G3">
        <v>2</v>
      </c>
      <c r="H3">
        <f>G3*400</f>
        <v>800</v>
      </c>
    </row>
    <row r="4" spans="1:11" x14ac:dyDescent="0.25">
      <c r="A4" s="9" t="s">
        <v>19</v>
      </c>
      <c r="G4" s="8">
        <f>SUM(G5:G12)</f>
        <v>24</v>
      </c>
      <c r="H4" s="8">
        <f t="shared" ref="H4:H13" si="0">G4*400</f>
        <v>9600</v>
      </c>
      <c r="I4" t="s">
        <v>14</v>
      </c>
    </row>
    <row r="5" spans="1:11" x14ac:dyDescent="0.25">
      <c r="A5">
        <v>1</v>
      </c>
      <c r="B5" t="s">
        <v>2</v>
      </c>
      <c r="G5">
        <v>2</v>
      </c>
      <c r="H5">
        <f t="shared" si="0"/>
        <v>800</v>
      </c>
    </row>
    <row r="6" spans="1:11" x14ac:dyDescent="0.25">
      <c r="A6">
        <v>2</v>
      </c>
      <c r="B6" t="s">
        <v>3</v>
      </c>
      <c r="G6">
        <v>2</v>
      </c>
      <c r="H6">
        <f t="shared" si="0"/>
        <v>800</v>
      </c>
    </row>
    <row r="7" spans="1:11" x14ac:dyDescent="0.25">
      <c r="A7">
        <v>3</v>
      </c>
      <c r="B7" t="s">
        <v>20</v>
      </c>
      <c r="G7">
        <v>2</v>
      </c>
      <c r="H7">
        <f t="shared" si="0"/>
        <v>800</v>
      </c>
    </row>
    <row r="8" spans="1:11" x14ac:dyDescent="0.25">
      <c r="A8">
        <v>4</v>
      </c>
      <c r="B8" t="s">
        <v>21</v>
      </c>
      <c r="G8">
        <v>2</v>
      </c>
      <c r="H8">
        <f t="shared" si="0"/>
        <v>800</v>
      </c>
    </row>
    <row r="9" spans="1:11" x14ac:dyDescent="0.25">
      <c r="A9">
        <v>5</v>
      </c>
      <c r="B9" t="s">
        <v>4</v>
      </c>
      <c r="G9">
        <v>2</v>
      </c>
      <c r="H9">
        <f t="shared" si="0"/>
        <v>800</v>
      </c>
    </row>
    <row r="10" spans="1:11" x14ac:dyDescent="0.25">
      <c r="A10">
        <v>6</v>
      </c>
      <c r="B10" t="s">
        <v>5</v>
      </c>
      <c r="G10">
        <v>2</v>
      </c>
      <c r="H10">
        <f t="shared" si="0"/>
        <v>800</v>
      </c>
    </row>
    <row r="11" spans="1:11" x14ac:dyDescent="0.25">
      <c r="A11">
        <v>7</v>
      </c>
      <c r="B11" t="s">
        <v>6</v>
      </c>
      <c r="G11">
        <v>2</v>
      </c>
      <c r="H11">
        <f t="shared" si="0"/>
        <v>800</v>
      </c>
      <c r="I11">
        <v>2019</v>
      </c>
    </row>
    <row r="12" spans="1:11" x14ac:dyDescent="0.25">
      <c r="A12">
        <v>8</v>
      </c>
      <c r="B12" t="s">
        <v>7</v>
      </c>
      <c r="G12">
        <v>10</v>
      </c>
      <c r="H12">
        <f t="shared" si="0"/>
        <v>4000</v>
      </c>
      <c r="I12">
        <v>2019</v>
      </c>
    </row>
    <row r="13" spans="1:11" x14ac:dyDescent="0.25">
      <c r="A13" s="2" t="s">
        <v>15</v>
      </c>
      <c r="G13">
        <f>G4+G3</f>
        <v>26</v>
      </c>
      <c r="H13">
        <f t="shared" si="0"/>
        <v>10400</v>
      </c>
      <c r="I13">
        <f>G3+G5+G7+G9+G10+G6+G8</f>
        <v>14</v>
      </c>
      <c r="J13" t="s">
        <v>16</v>
      </c>
    </row>
    <row r="14" spans="1:11" x14ac:dyDescent="0.25">
      <c r="I14">
        <f>G12+G11</f>
        <v>12</v>
      </c>
      <c r="J14" t="s">
        <v>17</v>
      </c>
    </row>
    <row r="15" spans="1:11" x14ac:dyDescent="0.25">
      <c r="H15">
        <f>10400*200</f>
        <v>2080000</v>
      </c>
    </row>
    <row r="16" spans="1:11" x14ac:dyDescent="0.25">
      <c r="H16">
        <f>H15/360</f>
        <v>5777.7777777777774</v>
      </c>
    </row>
    <row r="18" spans="8:9" x14ac:dyDescent="0.25">
      <c r="H18">
        <f>SUM(H3,H5:H9)</f>
        <v>4800</v>
      </c>
    </row>
    <row r="30" spans="8:9" x14ac:dyDescent="0.25">
      <c r="I30">
        <f>100/190*127</f>
        <v>66.84210526315789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6DA-258D-4D9A-AA5F-BB25CD86709E}">
  <dimension ref="A1:K14"/>
  <sheetViews>
    <sheetView tabSelected="1" workbookViewId="0">
      <selection activeCell="H18" sqref="H18:H20"/>
    </sheetView>
  </sheetViews>
  <sheetFormatPr defaultRowHeight="15" x14ac:dyDescent="0.25"/>
  <cols>
    <col min="1" max="1" width="9" customWidth="1"/>
    <col min="2" max="2" width="28.7109375" customWidth="1"/>
    <col min="9" max="9" width="19.7109375" customWidth="1"/>
  </cols>
  <sheetData>
    <row r="1" spans="1:11" x14ac:dyDescent="0.25">
      <c r="G1" t="s">
        <v>11</v>
      </c>
    </row>
    <row r="2" spans="1:11" s="2" customFormat="1" x14ac:dyDescent="0.25">
      <c r="A2" s="3" t="s">
        <v>9</v>
      </c>
      <c r="B2" s="4"/>
      <c r="C2" s="4"/>
      <c r="D2" s="4"/>
      <c r="E2" s="4"/>
      <c r="F2" s="5"/>
      <c r="G2" s="7" t="s">
        <v>8</v>
      </c>
      <c r="H2" s="6" t="s">
        <v>10</v>
      </c>
      <c r="I2" s="3" t="s">
        <v>13</v>
      </c>
      <c r="J2" s="4"/>
      <c r="K2" s="5"/>
    </row>
    <row r="3" spans="1:11" x14ac:dyDescent="0.25">
      <c r="A3" s="1" t="s">
        <v>22</v>
      </c>
      <c r="G3">
        <v>2</v>
      </c>
      <c r="H3">
        <f>G3*400</f>
        <v>800</v>
      </c>
    </row>
    <row r="4" spans="1:11" x14ac:dyDescent="0.25">
      <c r="A4" s="9" t="s">
        <v>23</v>
      </c>
      <c r="G4" s="8">
        <f>SUM(G5:G12)</f>
        <v>31</v>
      </c>
      <c r="H4" s="8">
        <f t="shared" ref="H4:H13" si="0">G4*400</f>
        <v>12400</v>
      </c>
      <c r="I4" t="s">
        <v>14</v>
      </c>
    </row>
    <row r="5" spans="1:11" x14ac:dyDescent="0.25">
      <c r="A5">
        <v>1</v>
      </c>
      <c r="B5" t="s">
        <v>24</v>
      </c>
      <c r="G5">
        <v>2</v>
      </c>
      <c r="H5">
        <f t="shared" si="0"/>
        <v>800</v>
      </c>
    </row>
    <row r="6" spans="1:11" x14ac:dyDescent="0.25">
      <c r="A6">
        <v>2</v>
      </c>
      <c r="B6" t="s">
        <v>25</v>
      </c>
      <c r="G6">
        <v>2</v>
      </c>
      <c r="H6">
        <f t="shared" si="0"/>
        <v>800</v>
      </c>
    </row>
    <row r="7" spans="1:11" x14ac:dyDescent="0.25">
      <c r="A7">
        <v>3</v>
      </c>
      <c r="B7" t="s">
        <v>26</v>
      </c>
      <c r="G7">
        <v>2</v>
      </c>
      <c r="H7">
        <f t="shared" si="0"/>
        <v>800</v>
      </c>
    </row>
    <row r="8" spans="1:11" x14ac:dyDescent="0.25">
      <c r="A8">
        <v>4</v>
      </c>
      <c r="B8" t="s">
        <v>27</v>
      </c>
      <c r="G8">
        <v>2</v>
      </c>
      <c r="H8">
        <f t="shared" si="0"/>
        <v>800</v>
      </c>
    </row>
    <row r="9" spans="1:11" x14ac:dyDescent="0.25">
      <c r="A9">
        <v>5</v>
      </c>
      <c r="B9" t="s">
        <v>28</v>
      </c>
      <c r="G9">
        <v>9</v>
      </c>
      <c r="H9">
        <f t="shared" si="0"/>
        <v>3600</v>
      </c>
    </row>
    <row r="10" spans="1:11" x14ac:dyDescent="0.25">
      <c r="A10">
        <v>6</v>
      </c>
      <c r="B10" t="s">
        <v>5</v>
      </c>
      <c r="G10">
        <v>2</v>
      </c>
      <c r="H10">
        <f t="shared" si="0"/>
        <v>800</v>
      </c>
    </row>
    <row r="11" spans="1:11" x14ac:dyDescent="0.25">
      <c r="A11">
        <v>7</v>
      </c>
      <c r="B11" t="s">
        <v>6</v>
      </c>
      <c r="G11">
        <v>2</v>
      </c>
      <c r="H11">
        <f t="shared" si="0"/>
        <v>800</v>
      </c>
      <c r="I11">
        <v>2019</v>
      </c>
    </row>
    <row r="12" spans="1:11" x14ac:dyDescent="0.25">
      <c r="A12">
        <v>8</v>
      </c>
      <c r="B12" t="s">
        <v>7</v>
      </c>
      <c r="G12">
        <v>10</v>
      </c>
      <c r="H12">
        <f t="shared" si="0"/>
        <v>4000</v>
      </c>
      <c r="I12">
        <v>2019</v>
      </c>
    </row>
    <row r="13" spans="1:11" x14ac:dyDescent="0.25">
      <c r="A13" s="2" t="s">
        <v>15</v>
      </c>
      <c r="G13">
        <f>G4+G3</f>
        <v>33</v>
      </c>
      <c r="H13">
        <f t="shared" si="0"/>
        <v>13200</v>
      </c>
      <c r="I13">
        <f>G3+G5+G7+G9+G10+G6+G8</f>
        <v>21</v>
      </c>
      <c r="J13" t="s">
        <v>16</v>
      </c>
    </row>
    <row r="14" spans="1:11" x14ac:dyDescent="0.25">
      <c r="I14">
        <f>G12+G11</f>
        <v>12</v>
      </c>
      <c r="J14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4945-30DE-4E1A-A08C-C46B80367895}">
  <dimension ref="A1:K14"/>
  <sheetViews>
    <sheetView workbookViewId="0">
      <selection activeCell="L21" sqref="L21:L22"/>
    </sheetView>
  </sheetViews>
  <sheetFormatPr defaultRowHeight="15" x14ac:dyDescent="0.25"/>
  <cols>
    <col min="1" max="1" width="9" customWidth="1"/>
    <col min="2" max="2" width="28.7109375" customWidth="1"/>
    <col min="9" max="9" width="19.7109375" customWidth="1"/>
  </cols>
  <sheetData>
    <row r="1" spans="1:11" x14ac:dyDescent="0.25">
      <c r="G1" t="s">
        <v>11</v>
      </c>
    </row>
    <row r="2" spans="1:11" s="2" customFormat="1" x14ac:dyDescent="0.25">
      <c r="A2" s="3" t="s">
        <v>9</v>
      </c>
      <c r="B2" s="4"/>
      <c r="C2" s="4"/>
      <c r="D2" s="4"/>
      <c r="E2" s="4"/>
      <c r="F2" s="5"/>
      <c r="G2" s="7" t="s">
        <v>8</v>
      </c>
      <c r="H2" s="6" t="s">
        <v>10</v>
      </c>
      <c r="I2" s="3" t="s">
        <v>13</v>
      </c>
      <c r="J2" s="4"/>
      <c r="K2" s="5"/>
    </row>
    <row r="3" spans="1:11" x14ac:dyDescent="0.25">
      <c r="A3" s="1" t="s">
        <v>29</v>
      </c>
      <c r="G3">
        <v>2</v>
      </c>
      <c r="H3">
        <f>G3*400</f>
        <v>800</v>
      </c>
    </row>
    <row r="4" spans="1:11" x14ac:dyDescent="0.25">
      <c r="A4" s="9" t="s">
        <v>30</v>
      </c>
      <c r="G4" s="8">
        <f>SUM(G5:G12)</f>
        <v>22</v>
      </c>
      <c r="H4" s="8">
        <f t="shared" ref="H4:H13" si="0">G4*400</f>
        <v>8800</v>
      </c>
      <c r="I4" t="s">
        <v>14</v>
      </c>
    </row>
    <row r="5" spans="1:11" x14ac:dyDescent="0.25">
      <c r="A5">
        <v>0</v>
      </c>
      <c r="B5" t="s">
        <v>31</v>
      </c>
      <c r="G5">
        <v>2</v>
      </c>
      <c r="H5">
        <f t="shared" si="0"/>
        <v>800</v>
      </c>
    </row>
    <row r="6" spans="1:11" x14ac:dyDescent="0.25">
      <c r="A6">
        <v>1</v>
      </c>
      <c r="B6" t="s">
        <v>2</v>
      </c>
      <c r="G6">
        <v>2</v>
      </c>
      <c r="H6">
        <f t="shared" si="0"/>
        <v>800</v>
      </c>
    </row>
    <row r="7" spans="1:11" x14ac:dyDescent="0.25">
      <c r="A7">
        <v>2</v>
      </c>
      <c r="B7" t="s">
        <v>32</v>
      </c>
      <c r="G7">
        <v>2</v>
      </c>
      <c r="H7">
        <f t="shared" si="0"/>
        <v>800</v>
      </c>
    </row>
    <row r="8" spans="1:11" x14ac:dyDescent="0.25">
      <c r="A8">
        <v>3</v>
      </c>
      <c r="B8" t="s">
        <v>4</v>
      </c>
      <c r="G8">
        <v>2</v>
      </c>
      <c r="H8">
        <f t="shared" si="0"/>
        <v>800</v>
      </c>
    </row>
    <row r="9" spans="1:11" x14ac:dyDescent="0.25">
      <c r="A9">
        <v>4</v>
      </c>
      <c r="B9" t="s">
        <v>5</v>
      </c>
      <c r="G9">
        <v>2</v>
      </c>
      <c r="H9">
        <f t="shared" si="0"/>
        <v>800</v>
      </c>
    </row>
    <row r="10" spans="1:11" x14ac:dyDescent="0.25">
      <c r="A10">
        <v>5</v>
      </c>
      <c r="B10" t="s">
        <v>6</v>
      </c>
      <c r="G10">
        <v>2</v>
      </c>
      <c r="H10">
        <f t="shared" si="0"/>
        <v>800</v>
      </c>
      <c r="I10">
        <v>2019</v>
      </c>
    </row>
    <row r="11" spans="1:11" x14ac:dyDescent="0.25">
      <c r="A11">
        <v>6</v>
      </c>
      <c r="B11" t="s">
        <v>33</v>
      </c>
      <c r="G11">
        <v>5</v>
      </c>
      <c r="H11">
        <f t="shared" si="0"/>
        <v>2000</v>
      </c>
      <c r="I11">
        <v>2019</v>
      </c>
    </row>
    <row r="12" spans="1:11" x14ac:dyDescent="0.25">
      <c r="A12">
        <v>7</v>
      </c>
      <c r="B12" t="s">
        <v>34</v>
      </c>
      <c r="G12">
        <v>5</v>
      </c>
      <c r="H12">
        <f t="shared" si="0"/>
        <v>2000</v>
      </c>
    </row>
    <row r="13" spans="1:11" x14ac:dyDescent="0.25">
      <c r="A13" s="2" t="s">
        <v>15</v>
      </c>
      <c r="G13">
        <f>G4+G3</f>
        <v>24</v>
      </c>
      <c r="H13">
        <f t="shared" si="0"/>
        <v>9600</v>
      </c>
      <c r="I13">
        <f>G3+G5+G7+G8+G9+G6</f>
        <v>12</v>
      </c>
      <c r="J13" t="s">
        <v>16</v>
      </c>
    </row>
    <row r="14" spans="1:11" x14ac:dyDescent="0.25">
      <c r="I14">
        <f>G11+G12+G10</f>
        <v>12</v>
      </c>
      <c r="J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BPP</vt:lpstr>
      <vt:lpstr>FR</vt:lpstr>
      <vt:lpstr>IC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2019-04-15T15:35:35Z</dcterms:modified>
</cp:coreProperties>
</file>