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InkAnnotation="0"/>
  <mc:AlternateContent xmlns:mc="http://schemas.openxmlformats.org/markup-compatibility/2006">
    <mc:Choice Requires="x15">
      <x15ac:absPath xmlns:x15ac="http://schemas.microsoft.com/office/spreadsheetml/2010/11/ac" url="/Users/turryouma/Documents/RenkuFiles/"/>
    </mc:Choice>
  </mc:AlternateContent>
  <xr:revisionPtr revIDLastSave="0" documentId="8_{CFDE5133-51A0-964C-91C0-84981ABC2676}" xr6:coauthVersionLast="47" xr6:coauthVersionMax="47" xr10:uidLastSave="{00000000-0000-0000-0000-000000000000}"/>
  <bookViews>
    <workbookView xWindow="20" yWindow="500" windowWidth="28180" windowHeight="16400" tabRatio="500" activeTab="1" xr2:uid="{00000000-000D-0000-FFFF-FFFF00000000}"/>
  </bookViews>
  <sheets>
    <sheet name="runsheet" sheetId="1" r:id="rId1"/>
    <sheet name="sulfamic ac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" l="1"/>
  <c r="D38" i="1"/>
  <c r="D26" i="1"/>
  <c r="E13" i="3" l="1"/>
  <c r="F13" i="3" s="1"/>
  <c r="G13" i="3" s="1"/>
  <c r="D32" i="1"/>
  <c r="D31" i="1"/>
  <c r="E12" i="3"/>
  <c r="F12" i="3" s="1"/>
  <c r="G12" i="3" s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3" i="1"/>
  <c r="D34" i="1"/>
  <c r="D35" i="1"/>
  <c r="D36" i="1"/>
  <c r="E3" i="3" l="1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8" i="3"/>
  <c r="F8" i="3" s="1"/>
  <c r="G8" i="3" s="1"/>
  <c r="E9" i="3"/>
  <c r="F9" i="3" s="1"/>
  <c r="G9" i="3" s="1"/>
  <c r="E10" i="3"/>
  <c r="F10" i="3" s="1"/>
  <c r="G10" i="3" s="1"/>
  <c r="E11" i="3"/>
  <c r="F11" i="3" s="1"/>
  <c r="G11" i="3" s="1"/>
  <c r="E2" i="3"/>
  <c r="F2" i="3" l="1"/>
  <c r="D39" i="1"/>
  <c r="D40" i="1"/>
  <c r="D41" i="1"/>
  <c r="D42" i="1"/>
  <c r="G2" i="3" l="1"/>
  <c r="D43" i="1"/>
  <c r="D9" i="1"/>
  <c r="D10" i="1"/>
  <c r="D11" i="1"/>
  <c r="D12" i="1"/>
  <c r="D13" i="1"/>
  <c r="D14" i="1"/>
  <c r="D48" i="1" l="1"/>
  <c r="D47" i="1" l="1"/>
  <c r="D46" i="1"/>
  <c r="D45" i="1"/>
  <c r="D44" i="1"/>
</calcChain>
</file>

<file path=xl/sharedStrings.xml><?xml version="1.0" encoding="utf-8"?>
<sst xmlns="http://schemas.openxmlformats.org/spreadsheetml/2006/main" count="68" uniqueCount="41">
  <si>
    <t>Measurement</t>
  </si>
  <si>
    <t>Date prepared</t>
  </si>
  <si>
    <t>Date analyzed</t>
  </si>
  <si>
    <t>Sample position</t>
  </si>
  <si>
    <t>Sample ID</t>
  </si>
  <si>
    <t>AMMONIUM</t>
  </si>
  <si>
    <t>blank_NH4_a</t>
  </si>
  <si>
    <t>blank_NO2_a</t>
  </si>
  <si>
    <t>IAEA-N1</t>
  </si>
  <si>
    <t>N-7373</t>
  </si>
  <si>
    <t>N-10219</t>
  </si>
  <si>
    <t>USGS26</t>
  </si>
  <si>
    <t>IAEA N2</t>
  </si>
  <si>
    <t>IAEA 305A</t>
  </si>
  <si>
    <t>amount of sample, uL</t>
  </si>
  <si>
    <t>amount of SFA required, uL</t>
  </si>
  <si>
    <t>amount of water</t>
  </si>
  <si>
    <t>amount for target (µL)</t>
  </si>
  <si>
    <t>target (nmol)</t>
  </si>
  <si>
    <t>ammonium (µM)</t>
  </si>
  <si>
    <t>Azide purging</t>
  </si>
  <si>
    <t xml:space="preserve">start </t>
  </si>
  <si>
    <t xml:space="preserve">end </t>
  </si>
  <si>
    <t>BrO-</t>
  </si>
  <si>
    <t>start stir</t>
  </si>
  <si>
    <t>end stir</t>
  </si>
  <si>
    <t>start add</t>
  </si>
  <si>
    <t>end add</t>
  </si>
  <si>
    <t>arsenite</t>
  </si>
  <si>
    <t>HCl</t>
  </si>
  <si>
    <t>azide</t>
  </si>
  <si>
    <t>NaOH</t>
  </si>
  <si>
    <t>[NH4] uM</t>
  </si>
  <si>
    <t>[NO2] uM</t>
  </si>
  <si>
    <t>N-7373_new</t>
  </si>
  <si>
    <t>N-10219_new</t>
  </si>
  <si>
    <t>15/0.3/0.9/15</t>
  </si>
  <si>
    <t>407uL/sample; checked pH every 10</t>
  </si>
  <si>
    <t>?mL each</t>
  </si>
  <si>
    <t>S1_ETH</t>
  </si>
  <si>
    <t>S2_ETH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</si>
</sst>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MS Sans Serif"/>
      <family val="3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quotePrefix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7" fillId="0" borderId="0" xfId="1" quotePrefix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5" xfId="1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5" fillId="0" borderId="7" xfId="1" quotePrefix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6" fillId="0" borderId="8" xfId="1" quotePrefix="1" applyFont="1" applyBorder="1" applyAlignment="1">
      <alignment horizontal="center"/>
    </xf>
    <xf numFmtId="0" fontId="6" fillId="0" borderId="3" xfId="1" quotePrefix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/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6" fontId="0" fillId="0" borderId="0" xfId="0" applyNumberFormat="1"/>
    <xf numFmtId="2" fontId="8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"/>
  <sheetViews>
    <sheetView zoomScaleNormal="100" workbookViewId="0">
      <selection activeCell="E45" sqref="E45"/>
    </sheetView>
  </sheetViews>
  <sheetFormatPr baseColWidth="10" defaultRowHeight="16"/>
  <cols>
    <col min="1" max="1" width="14.33203125" bestFit="1" customWidth="1"/>
    <col min="2" max="2" width="27" bestFit="1" customWidth="1"/>
    <col min="3" max="3" width="15.33203125" style="6" bestFit="1" customWidth="1"/>
    <col min="4" max="4" width="19.83203125" bestFit="1" customWidth="1"/>
    <col min="5" max="5" width="12.1640625" bestFit="1" customWidth="1"/>
    <col min="6" max="6" width="18.1640625" customWidth="1"/>
    <col min="8" max="8" width="12.6640625" bestFit="1" customWidth="1"/>
    <col min="10" max="10" width="13.1640625" customWidth="1"/>
  </cols>
  <sheetData>
    <row r="1" spans="1:9">
      <c r="A1" s="1"/>
      <c r="B1" s="2"/>
      <c r="C1" s="15"/>
      <c r="D1" s="2"/>
      <c r="E1" s="3"/>
    </row>
    <row r="2" spans="1:9">
      <c r="A2" s="4" t="s">
        <v>0</v>
      </c>
      <c r="B2" s="13" t="s">
        <v>5</v>
      </c>
      <c r="C2" s="7"/>
      <c r="D2" s="13"/>
      <c r="E2" s="5"/>
    </row>
    <row r="3" spans="1:9">
      <c r="A3" s="4" t="s">
        <v>1</v>
      </c>
      <c r="B3" s="22"/>
      <c r="C3" s="22"/>
      <c r="D3" s="13"/>
      <c r="E3" s="5"/>
    </row>
    <row r="4" spans="1:9">
      <c r="A4" s="4" t="s">
        <v>2</v>
      </c>
      <c r="B4" s="14"/>
      <c r="C4" s="7"/>
      <c r="D4" s="13"/>
      <c r="E4" s="5"/>
    </row>
    <row r="5" spans="1:9">
      <c r="A5" s="4"/>
      <c r="B5" s="13"/>
      <c r="C5" s="7"/>
      <c r="D5" s="13"/>
      <c r="E5" s="5"/>
    </row>
    <row r="6" spans="1:9">
      <c r="A6" s="34" t="s">
        <v>3</v>
      </c>
      <c r="B6" s="35" t="s">
        <v>4</v>
      </c>
      <c r="C6" s="36" t="s">
        <v>19</v>
      </c>
      <c r="D6" s="35" t="s">
        <v>17</v>
      </c>
      <c r="E6" s="37" t="s">
        <v>18</v>
      </c>
    </row>
    <row r="7" spans="1:9">
      <c r="A7" s="38">
        <v>1</v>
      </c>
      <c r="B7" s="20" t="s">
        <v>6</v>
      </c>
      <c r="C7" s="39">
        <v>0</v>
      </c>
      <c r="D7" s="39">
        <v>0</v>
      </c>
      <c r="E7" s="21">
        <v>0</v>
      </c>
    </row>
    <row r="8" spans="1:9">
      <c r="A8" s="40">
        <v>2</v>
      </c>
      <c r="B8" s="8" t="s">
        <v>7</v>
      </c>
      <c r="C8" s="41">
        <v>0</v>
      </c>
      <c r="D8" s="41">
        <v>0</v>
      </c>
      <c r="E8" s="17">
        <v>0</v>
      </c>
      <c r="G8" s="63" t="s">
        <v>20</v>
      </c>
      <c r="H8" s="63"/>
      <c r="I8" t="s">
        <v>38</v>
      </c>
    </row>
    <row r="9" spans="1:9">
      <c r="A9" s="40">
        <v>3</v>
      </c>
      <c r="B9" s="9" t="s">
        <v>8</v>
      </c>
      <c r="C9" s="11">
        <v>1000</v>
      </c>
      <c r="D9" s="12">
        <f t="shared" ref="D9:D25" si="0">(E9/C9)*1000</f>
        <v>7.5</v>
      </c>
      <c r="E9" s="17">
        <v>7.5</v>
      </c>
      <c r="G9" s="46" t="s">
        <v>21</v>
      </c>
      <c r="H9" s="47"/>
    </row>
    <row r="10" spans="1:9">
      <c r="A10" s="40">
        <v>4</v>
      </c>
      <c r="B10" s="9" t="s">
        <v>11</v>
      </c>
      <c r="C10" s="11">
        <v>1280</v>
      </c>
      <c r="D10" s="12">
        <f t="shared" si="0"/>
        <v>5.859375</v>
      </c>
      <c r="E10" s="17">
        <v>7.5</v>
      </c>
      <c r="G10" s="46" t="s">
        <v>22</v>
      </c>
      <c r="H10" s="47"/>
    </row>
    <row r="11" spans="1:9">
      <c r="A11" s="40">
        <v>5</v>
      </c>
      <c r="B11" s="9" t="s">
        <v>8</v>
      </c>
      <c r="C11" s="11">
        <v>1000</v>
      </c>
      <c r="D11" s="12">
        <f t="shared" si="0"/>
        <v>10</v>
      </c>
      <c r="E11" s="17">
        <v>10</v>
      </c>
    </row>
    <row r="12" spans="1:9">
      <c r="A12" s="40">
        <v>6</v>
      </c>
      <c r="B12" s="9" t="s">
        <v>11</v>
      </c>
      <c r="C12" s="11">
        <v>1280</v>
      </c>
      <c r="D12" s="12">
        <f t="shared" si="0"/>
        <v>7.8125</v>
      </c>
      <c r="E12" s="17">
        <v>10</v>
      </c>
      <c r="G12" s="64" t="s">
        <v>23</v>
      </c>
      <c r="H12" s="64"/>
    </row>
    <row r="13" spans="1:9">
      <c r="A13" s="40">
        <v>7</v>
      </c>
      <c r="B13" s="9" t="s">
        <v>8</v>
      </c>
      <c r="C13" s="11">
        <v>1000</v>
      </c>
      <c r="D13" s="12">
        <f t="shared" si="0"/>
        <v>12.5</v>
      </c>
      <c r="E13" s="17">
        <v>12.5</v>
      </c>
      <c r="G13" t="s">
        <v>24</v>
      </c>
      <c r="H13" s="49"/>
      <c r="I13" t="s">
        <v>36</v>
      </c>
    </row>
    <row r="14" spans="1:9">
      <c r="A14" s="40">
        <v>8</v>
      </c>
      <c r="B14" s="9" t="s">
        <v>11</v>
      </c>
      <c r="C14" s="11">
        <v>1280</v>
      </c>
      <c r="D14" s="12">
        <f t="shared" si="0"/>
        <v>9.765625</v>
      </c>
      <c r="E14" s="17">
        <v>12.5</v>
      </c>
      <c r="G14" t="s">
        <v>25</v>
      </c>
      <c r="H14" s="49"/>
    </row>
    <row r="15" spans="1:9">
      <c r="A15" s="40">
        <v>9</v>
      </c>
      <c r="B15" s="16" t="s">
        <v>12</v>
      </c>
      <c r="C15" s="12">
        <v>1000</v>
      </c>
      <c r="D15" s="12">
        <f t="shared" si="0"/>
        <v>10</v>
      </c>
      <c r="E15" s="18">
        <v>10</v>
      </c>
      <c r="G15" t="s">
        <v>26</v>
      </c>
      <c r="H15" s="49"/>
    </row>
    <row r="16" spans="1:9">
      <c r="A16" s="40">
        <v>10</v>
      </c>
      <c r="B16" s="16" t="s">
        <v>13</v>
      </c>
      <c r="C16" s="12">
        <v>279.7</v>
      </c>
      <c r="D16" s="12">
        <f t="shared" si="0"/>
        <v>35.752592062924563</v>
      </c>
      <c r="E16" s="18">
        <v>10</v>
      </c>
      <c r="G16" t="s">
        <v>27</v>
      </c>
      <c r="H16" s="49"/>
    </row>
    <row r="17" spans="1:9">
      <c r="A17" s="40">
        <v>11</v>
      </c>
      <c r="B17" s="10" t="s">
        <v>9</v>
      </c>
      <c r="C17" s="12">
        <v>250</v>
      </c>
      <c r="D17" s="12">
        <f t="shared" si="0"/>
        <v>40</v>
      </c>
      <c r="E17" s="18">
        <v>10</v>
      </c>
    </row>
    <row r="18" spans="1:9">
      <c r="A18" s="42">
        <v>12</v>
      </c>
      <c r="B18" s="30" t="s">
        <v>10</v>
      </c>
      <c r="C18" s="31">
        <v>250</v>
      </c>
      <c r="D18" s="31">
        <f t="shared" si="0"/>
        <v>40</v>
      </c>
      <c r="E18" s="32">
        <v>10</v>
      </c>
      <c r="G18" s="64" t="s">
        <v>28</v>
      </c>
      <c r="H18" s="64"/>
    </row>
    <row r="19" spans="1:9">
      <c r="A19" s="40">
        <v>13</v>
      </c>
      <c r="B19" s="8"/>
      <c r="C19" s="57"/>
      <c r="D19" s="12" t="e">
        <f t="shared" si="0"/>
        <v>#DIV/0!</v>
      </c>
      <c r="E19" s="18">
        <v>10</v>
      </c>
      <c r="G19" t="s">
        <v>26</v>
      </c>
      <c r="H19" s="49"/>
    </row>
    <row r="20" spans="1:9">
      <c r="A20" s="40">
        <v>14</v>
      </c>
      <c r="B20" s="8"/>
      <c r="C20" s="57"/>
      <c r="D20" s="12" t="e">
        <f t="shared" si="0"/>
        <v>#DIV/0!</v>
      </c>
      <c r="E20" s="18">
        <v>10</v>
      </c>
      <c r="G20" t="s">
        <v>27</v>
      </c>
      <c r="H20" s="49"/>
    </row>
    <row r="21" spans="1:9">
      <c r="A21" s="40">
        <v>15</v>
      </c>
      <c r="B21" s="8"/>
      <c r="C21" s="57"/>
      <c r="D21" s="12" t="e">
        <f t="shared" si="0"/>
        <v>#DIV/0!</v>
      </c>
      <c r="E21" s="18">
        <v>10</v>
      </c>
    </row>
    <row r="22" spans="1:9">
      <c r="A22" s="40">
        <v>16</v>
      </c>
      <c r="B22" s="8"/>
      <c r="C22" s="57"/>
      <c r="D22" s="12" t="e">
        <f t="shared" si="0"/>
        <v>#DIV/0!</v>
      </c>
      <c r="E22" s="18">
        <v>10</v>
      </c>
      <c r="G22" s="64" t="s">
        <v>29</v>
      </c>
      <c r="H22" s="64"/>
    </row>
    <row r="23" spans="1:9">
      <c r="A23" s="40">
        <v>17</v>
      </c>
      <c r="B23" s="8"/>
      <c r="C23" s="57"/>
      <c r="D23" s="12" t="e">
        <f t="shared" si="0"/>
        <v>#DIV/0!</v>
      </c>
      <c r="E23" s="18">
        <v>10</v>
      </c>
      <c r="G23" t="s">
        <v>26</v>
      </c>
      <c r="H23" s="49"/>
      <c r="I23" t="s">
        <v>37</v>
      </c>
    </row>
    <row r="24" spans="1:9">
      <c r="A24" s="40">
        <v>18</v>
      </c>
      <c r="B24" s="8"/>
      <c r="C24" s="57"/>
      <c r="D24" s="12" t="e">
        <f t="shared" si="0"/>
        <v>#DIV/0!</v>
      </c>
      <c r="E24" s="18">
        <v>10</v>
      </c>
      <c r="G24" t="s">
        <v>27</v>
      </c>
      <c r="H24" s="49"/>
    </row>
    <row r="25" spans="1:9">
      <c r="A25" s="40">
        <v>19</v>
      </c>
      <c r="B25" s="8"/>
      <c r="C25" s="57"/>
      <c r="D25" s="12" t="e">
        <f t="shared" si="0"/>
        <v>#DIV/0!</v>
      </c>
      <c r="E25" s="18">
        <v>10</v>
      </c>
    </row>
    <row r="26" spans="1:9">
      <c r="A26" s="40">
        <v>20</v>
      </c>
      <c r="B26" s="8"/>
      <c r="C26" s="57"/>
      <c r="D26" s="12" t="e">
        <f t="shared" ref="D26" si="1">(E26/C26)*1000</f>
        <v>#DIV/0!</v>
      </c>
      <c r="E26" s="18">
        <v>10</v>
      </c>
      <c r="G26" s="64" t="s">
        <v>30</v>
      </c>
      <c r="H26" s="64"/>
    </row>
    <row r="27" spans="1:9">
      <c r="A27" s="38">
        <v>21</v>
      </c>
      <c r="B27" s="27" t="s">
        <v>8</v>
      </c>
      <c r="C27" s="28">
        <v>1000</v>
      </c>
      <c r="D27" s="29">
        <f t="shared" ref="D27:D36" si="2">(E27/C27)*1000</f>
        <v>10</v>
      </c>
      <c r="E27" s="33">
        <v>10</v>
      </c>
      <c r="G27" t="s">
        <v>26</v>
      </c>
      <c r="H27" s="49"/>
    </row>
    <row r="28" spans="1:9">
      <c r="A28" s="40">
        <v>22</v>
      </c>
      <c r="B28" s="9" t="s">
        <v>11</v>
      </c>
      <c r="C28" s="11">
        <v>1280</v>
      </c>
      <c r="D28" s="12">
        <f t="shared" si="2"/>
        <v>7.8125</v>
      </c>
      <c r="E28" s="18">
        <v>10</v>
      </c>
      <c r="G28" t="s">
        <v>27</v>
      </c>
      <c r="H28" s="49"/>
    </row>
    <row r="29" spans="1:9">
      <c r="A29" s="40">
        <v>23</v>
      </c>
      <c r="B29" s="10" t="s">
        <v>34</v>
      </c>
      <c r="C29" s="12">
        <v>250</v>
      </c>
      <c r="D29" s="12">
        <f t="shared" si="2"/>
        <v>40</v>
      </c>
      <c r="E29" s="18">
        <v>10</v>
      </c>
    </row>
    <row r="30" spans="1:9">
      <c r="A30" s="42">
        <v>24</v>
      </c>
      <c r="B30" s="30" t="s">
        <v>35</v>
      </c>
      <c r="C30" s="31">
        <v>250</v>
      </c>
      <c r="D30" s="31">
        <f t="shared" si="2"/>
        <v>40</v>
      </c>
      <c r="E30" s="32">
        <v>10</v>
      </c>
      <c r="G30" s="63" t="s">
        <v>31</v>
      </c>
      <c r="H30" s="63"/>
    </row>
    <row r="31" spans="1:9">
      <c r="A31" s="38">
        <v>25</v>
      </c>
      <c r="B31" s="8"/>
      <c r="C31" s="59"/>
      <c r="D31" s="29" t="e">
        <f t="shared" si="2"/>
        <v>#DIV/0!</v>
      </c>
      <c r="E31" s="33">
        <v>10</v>
      </c>
      <c r="G31" s="46" t="s">
        <v>26</v>
      </c>
      <c r="H31" s="47"/>
    </row>
    <row r="32" spans="1:9">
      <c r="A32" s="40">
        <v>26</v>
      </c>
      <c r="B32" s="8"/>
      <c r="C32" s="57"/>
      <c r="D32" s="12" t="e">
        <f t="shared" si="2"/>
        <v>#DIV/0!</v>
      </c>
      <c r="E32" s="18">
        <v>10</v>
      </c>
      <c r="G32" s="46" t="s">
        <v>27</v>
      </c>
      <c r="H32" s="47"/>
    </row>
    <row r="33" spans="1:12">
      <c r="A33" s="40">
        <v>27</v>
      </c>
      <c r="B33" s="8"/>
      <c r="C33" s="57"/>
      <c r="D33" s="12" t="e">
        <f t="shared" si="2"/>
        <v>#DIV/0!</v>
      </c>
      <c r="E33" s="18">
        <v>10</v>
      </c>
    </row>
    <row r="34" spans="1:12">
      <c r="A34" s="40">
        <v>28</v>
      </c>
      <c r="B34" s="8"/>
      <c r="C34" s="57"/>
      <c r="D34" s="12" t="e">
        <f t="shared" si="2"/>
        <v>#DIV/0!</v>
      </c>
      <c r="E34" s="18">
        <v>10</v>
      </c>
    </row>
    <row r="35" spans="1:12">
      <c r="A35" s="40">
        <v>29</v>
      </c>
      <c r="B35" s="8"/>
      <c r="C35" s="57"/>
      <c r="D35" s="12" t="e">
        <f t="shared" si="2"/>
        <v>#DIV/0!</v>
      </c>
      <c r="E35" s="18">
        <v>10</v>
      </c>
    </row>
    <row r="36" spans="1:12">
      <c r="A36" s="40">
        <v>30</v>
      </c>
      <c r="B36" s="8"/>
      <c r="C36" s="57"/>
      <c r="D36" s="12" t="e">
        <f t="shared" si="2"/>
        <v>#DIV/0!</v>
      </c>
      <c r="E36" s="18">
        <v>10</v>
      </c>
      <c r="H36" s="47"/>
    </row>
    <row r="37" spans="1:12">
      <c r="A37" s="40">
        <v>31</v>
      </c>
      <c r="B37" s="8"/>
      <c r="C37" s="57"/>
      <c r="D37" s="12" t="e">
        <f t="shared" ref="D37:D38" si="3">(E37/C37)*1000</f>
        <v>#DIV/0!</v>
      </c>
      <c r="E37" s="18">
        <v>10</v>
      </c>
    </row>
    <row r="38" spans="1:12">
      <c r="A38" s="42">
        <v>32</v>
      </c>
      <c r="B38" s="19"/>
      <c r="C38" s="58"/>
      <c r="D38" s="31" t="e">
        <f t="shared" si="3"/>
        <v>#DIV/0!</v>
      </c>
      <c r="E38" s="32">
        <v>10</v>
      </c>
      <c r="H38" s="47"/>
    </row>
    <row r="39" spans="1:12">
      <c r="A39" s="40">
        <v>33</v>
      </c>
      <c r="B39" s="9" t="s">
        <v>8</v>
      </c>
      <c r="C39" s="11">
        <v>1000</v>
      </c>
      <c r="D39" s="12">
        <f t="shared" ref="D39:D42" si="4">(E39/C39)*1000</f>
        <v>7.5</v>
      </c>
      <c r="E39" s="17">
        <v>7.5</v>
      </c>
    </row>
    <row r="40" spans="1:12">
      <c r="A40" s="40">
        <v>34</v>
      </c>
      <c r="B40" s="9" t="s">
        <v>11</v>
      </c>
      <c r="C40" s="11">
        <v>1280</v>
      </c>
      <c r="D40" s="12">
        <f t="shared" si="4"/>
        <v>5.859375</v>
      </c>
      <c r="E40" s="17">
        <v>7.5</v>
      </c>
    </row>
    <row r="41" spans="1:12">
      <c r="A41" s="40">
        <v>35</v>
      </c>
      <c r="B41" s="9" t="s">
        <v>8</v>
      </c>
      <c r="C41" s="11">
        <v>1000</v>
      </c>
      <c r="D41" s="12">
        <f t="shared" si="4"/>
        <v>10</v>
      </c>
      <c r="E41" s="17">
        <v>10</v>
      </c>
    </row>
    <row r="42" spans="1:12">
      <c r="A42" s="40">
        <v>36</v>
      </c>
      <c r="B42" s="9" t="s">
        <v>11</v>
      </c>
      <c r="C42" s="11">
        <v>1280</v>
      </c>
      <c r="D42" s="12">
        <f t="shared" si="4"/>
        <v>7.8125</v>
      </c>
      <c r="E42" s="17">
        <v>10</v>
      </c>
    </row>
    <row r="43" spans="1:12">
      <c r="A43" s="40">
        <v>37</v>
      </c>
      <c r="B43" s="9" t="s">
        <v>8</v>
      </c>
      <c r="C43" s="11">
        <v>1000</v>
      </c>
      <c r="D43" s="12">
        <f t="shared" ref="D43:D44" si="5">(E43/C43)*1000</f>
        <v>12.5</v>
      </c>
      <c r="E43" s="17">
        <v>12.5</v>
      </c>
    </row>
    <row r="44" spans="1:12">
      <c r="A44" s="40">
        <v>38</v>
      </c>
      <c r="B44" s="9" t="s">
        <v>11</v>
      </c>
      <c r="C44" s="11">
        <v>1280</v>
      </c>
      <c r="D44" s="12">
        <f t="shared" si="5"/>
        <v>9.765625</v>
      </c>
      <c r="E44" s="17">
        <v>12.5</v>
      </c>
    </row>
    <row r="45" spans="1:12">
      <c r="A45" s="40">
        <v>39</v>
      </c>
      <c r="B45" s="16" t="s">
        <v>12</v>
      </c>
      <c r="C45" s="12">
        <v>1000</v>
      </c>
      <c r="D45" s="12">
        <f>(E45/C45)*1000</f>
        <v>10</v>
      </c>
      <c r="E45" s="18">
        <v>10</v>
      </c>
      <c r="I45" s="9"/>
      <c r="J45" s="7"/>
      <c r="K45" s="7"/>
      <c r="L45" s="8"/>
    </row>
    <row r="46" spans="1:12">
      <c r="A46" s="40">
        <v>40</v>
      </c>
      <c r="B46" s="16" t="s">
        <v>13</v>
      </c>
      <c r="C46" s="12">
        <v>279.7</v>
      </c>
      <c r="D46" s="12">
        <f t="shared" ref="D46:D47" si="6">(E46/C46)*1000</f>
        <v>35.752592062924563</v>
      </c>
      <c r="E46" s="18">
        <v>10</v>
      </c>
      <c r="I46" s="9"/>
      <c r="J46" s="7"/>
      <c r="K46" s="7"/>
      <c r="L46" s="8"/>
    </row>
    <row r="47" spans="1:12">
      <c r="A47" s="40">
        <v>41</v>
      </c>
      <c r="B47" s="10" t="s">
        <v>9</v>
      </c>
      <c r="C47" s="12">
        <v>250</v>
      </c>
      <c r="D47" s="12">
        <f t="shared" si="6"/>
        <v>40</v>
      </c>
      <c r="E47" s="18">
        <v>10</v>
      </c>
      <c r="I47" s="9"/>
      <c r="J47" s="7"/>
      <c r="K47" s="7"/>
      <c r="L47" s="8"/>
    </row>
    <row r="48" spans="1:12">
      <c r="A48" s="40">
        <v>42</v>
      </c>
      <c r="B48" s="10" t="s">
        <v>10</v>
      </c>
      <c r="C48" s="12">
        <v>250</v>
      </c>
      <c r="D48" s="12">
        <f t="shared" ref="D48" si="7">(E48/C48)*1000</f>
        <v>40</v>
      </c>
      <c r="E48" s="18">
        <v>10</v>
      </c>
      <c r="I48" s="9"/>
      <c r="J48" s="7"/>
      <c r="K48" s="7"/>
      <c r="L48" s="8"/>
    </row>
    <row r="49" spans="1:10">
      <c r="A49" s="40">
        <v>43</v>
      </c>
      <c r="B49" s="8" t="s">
        <v>6</v>
      </c>
      <c r="C49" s="41">
        <v>0</v>
      </c>
      <c r="D49" s="41">
        <v>0</v>
      </c>
      <c r="E49" s="43">
        <v>0</v>
      </c>
      <c r="I49" s="9"/>
      <c r="J49" s="7"/>
    </row>
    <row r="50" spans="1:10">
      <c r="A50" s="42">
        <v>44</v>
      </c>
      <c r="B50" s="19" t="s">
        <v>7</v>
      </c>
      <c r="C50" s="44">
        <v>0</v>
      </c>
      <c r="D50" s="44">
        <v>0</v>
      </c>
      <c r="E50" s="45">
        <v>0</v>
      </c>
      <c r="I50" s="9"/>
      <c r="J50" s="7"/>
    </row>
  </sheetData>
  <mergeCells count="6">
    <mergeCell ref="G30:H30"/>
    <mergeCell ref="G8:H8"/>
    <mergeCell ref="G12:H12"/>
    <mergeCell ref="G18:H18"/>
    <mergeCell ref="G22:H22"/>
    <mergeCell ref="G26:H26"/>
  </mergeCells>
  <phoneticPr fontId="9" type="noConversion"/>
  <printOptions horizontalCentered="1"/>
  <pageMargins left="0.7" right="0.7" top="0.75" bottom="0.75" header="0.3" footer="0.3"/>
  <pageSetup paperSize="9"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0601-F2D9-4443-B6DB-A6F358EA6720}">
  <dimension ref="A1:J59"/>
  <sheetViews>
    <sheetView tabSelected="1" zoomScale="107" workbookViewId="0">
      <selection activeCell="J2" sqref="J2:J6"/>
    </sheetView>
  </sheetViews>
  <sheetFormatPr baseColWidth="10" defaultRowHeight="16"/>
  <cols>
    <col min="1" max="1" width="17.5" bestFit="1" customWidth="1"/>
    <col min="2" max="2" width="22" customWidth="1"/>
    <col min="3" max="3" width="9.6640625" bestFit="1" customWidth="1"/>
    <col min="4" max="4" width="9.83203125" bestFit="1" customWidth="1"/>
    <col min="5" max="5" width="20.83203125" bestFit="1" customWidth="1"/>
    <col min="6" max="6" width="26.33203125" bestFit="1" customWidth="1"/>
    <col min="7" max="7" width="19.33203125" customWidth="1"/>
  </cols>
  <sheetData>
    <row r="1" spans="1:10" ht="17" thickBot="1">
      <c r="B1" s="50" t="s">
        <v>4</v>
      </c>
      <c r="C1" s="50" t="s">
        <v>32</v>
      </c>
      <c r="D1" s="51" t="s">
        <v>33</v>
      </c>
      <c r="E1" s="61" t="s">
        <v>14</v>
      </c>
      <c r="F1" s="52" t="s">
        <v>15</v>
      </c>
      <c r="G1" s="53" t="s">
        <v>16</v>
      </c>
      <c r="H1" s="48"/>
    </row>
    <row r="2" spans="1:10">
      <c r="A2">
        <v>1</v>
      </c>
      <c r="B2" t="s">
        <v>39</v>
      </c>
      <c r="C2">
        <v>48.23</v>
      </c>
      <c r="D2" s="60">
        <v>0</v>
      </c>
      <c r="E2" s="51">
        <f t="shared" ref="E2" si="0">($J$3*0.000000001/(C2*0.000001))*1000000</f>
        <v>0</v>
      </c>
      <c r="F2" s="54" t="e">
        <f t="shared" ref="F2" si="1">(1.5*(E2*0.000001*D2*0.000001)/$J$5*1000)*1000000</f>
        <v>#DIV/0!</v>
      </c>
      <c r="G2" s="55" t="e">
        <f t="shared" ref="G2" si="2">ROUND(5000-F2-E2,-2)</f>
        <v>#DIV/0!</v>
      </c>
      <c r="H2" s="26"/>
      <c r="J2" s="23"/>
    </row>
    <row r="3" spans="1:10">
      <c r="A3">
        <v>2</v>
      </c>
      <c r="B3" t="s">
        <v>40</v>
      </c>
      <c r="C3">
        <v>38.18</v>
      </c>
      <c r="D3" s="60">
        <v>0</v>
      </c>
      <c r="E3" s="51">
        <f t="shared" ref="E3:E11" si="3">($J$3*0.000000001/(C3*0.000001))*1000000</f>
        <v>0</v>
      </c>
      <c r="F3" s="54" t="e">
        <f t="shared" ref="F3:F11" si="4">(1.5*(E3*0.000001*D3*0.000001)/$J$5*1000)*1000000</f>
        <v>#DIV/0!</v>
      </c>
      <c r="G3" s="55" t="e">
        <f t="shared" ref="G3:G11" si="5">ROUND(5000-F3-E3,-2)</f>
        <v>#DIV/0!</v>
      </c>
      <c r="H3" s="26"/>
      <c r="J3" s="24"/>
    </row>
    <row r="4" spans="1:10">
      <c r="A4">
        <v>3</v>
      </c>
      <c r="C4" s="60"/>
      <c r="D4" s="60"/>
      <c r="E4" s="51" t="e">
        <f t="shared" si="3"/>
        <v>#DIV/0!</v>
      </c>
      <c r="F4" s="54" t="e">
        <f t="shared" si="4"/>
        <v>#DIV/0!</v>
      </c>
      <c r="G4" s="55" t="e">
        <f t="shared" si="5"/>
        <v>#DIV/0!</v>
      </c>
      <c r="H4" s="26"/>
      <c r="J4" s="24"/>
    </row>
    <row r="5" spans="1:10" ht="17" thickBot="1">
      <c r="A5">
        <v>4</v>
      </c>
      <c r="C5" s="60"/>
      <c r="D5" s="60"/>
      <c r="E5" s="51" t="e">
        <f t="shared" si="3"/>
        <v>#DIV/0!</v>
      </c>
      <c r="F5" s="54" t="e">
        <f t="shared" si="4"/>
        <v>#DIV/0!</v>
      </c>
      <c r="G5" s="55" t="e">
        <f t="shared" si="5"/>
        <v>#DIV/0!</v>
      </c>
      <c r="H5" s="26"/>
      <c r="J5" s="25"/>
    </row>
    <row r="6" spans="1:10">
      <c r="A6">
        <v>5</v>
      </c>
      <c r="C6" s="60"/>
      <c r="D6" s="60"/>
      <c r="E6" s="51" t="e">
        <f t="shared" si="3"/>
        <v>#DIV/0!</v>
      </c>
      <c r="F6" s="54" t="e">
        <f t="shared" si="4"/>
        <v>#DIV/0!</v>
      </c>
      <c r="G6" s="55" t="e">
        <f t="shared" si="5"/>
        <v>#DIV/0!</v>
      </c>
      <c r="H6" s="26"/>
    </row>
    <row r="7" spans="1:10">
      <c r="A7">
        <v>6</v>
      </c>
      <c r="C7" s="60"/>
      <c r="D7" s="60"/>
      <c r="E7" s="51" t="e">
        <f t="shared" si="3"/>
        <v>#DIV/0!</v>
      </c>
      <c r="F7" s="54" t="e">
        <f t="shared" si="4"/>
        <v>#DIV/0!</v>
      </c>
      <c r="G7" s="55" t="e">
        <f t="shared" si="5"/>
        <v>#DIV/0!</v>
      </c>
      <c r="H7" s="26"/>
    </row>
    <row r="8" spans="1:10">
      <c r="A8">
        <v>7</v>
      </c>
      <c r="C8" s="60"/>
      <c r="D8" s="60"/>
      <c r="E8" s="51" t="e">
        <f t="shared" si="3"/>
        <v>#DIV/0!</v>
      </c>
      <c r="F8" s="54" t="e">
        <f t="shared" si="4"/>
        <v>#DIV/0!</v>
      </c>
      <c r="G8" s="55" t="e">
        <f t="shared" si="5"/>
        <v>#DIV/0!</v>
      </c>
      <c r="H8" s="26"/>
    </row>
    <row r="9" spans="1:10">
      <c r="A9">
        <v>8</v>
      </c>
      <c r="C9" s="60"/>
      <c r="D9" s="60"/>
      <c r="E9" s="51" t="e">
        <f t="shared" si="3"/>
        <v>#DIV/0!</v>
      </c>
      <c r="F9" s="54" t="e">
        <f t="shared" si="4"/>
        <v>#DIV/0!</v>
      </c>
      <c r="G9" s="55" t="e">
        <f t="shared" si="5"/>
        <v>#DIV/0!</v>
      </c>
      <c r="H9" s="26"/>
    </row>
    <row r="10" spans="1:10">
      <c r="A10">
        <v>9</v>
      </c>
      <c r="C10" s="60"/>
      <c r="D10" s="60"/>
      <c r="E10" s="51" t="e">
        <f t="shared" si="3"/>
        <v>#DIV/0!</v>
      </c>
      <c r="F10" s="54" t="e">
        <f t="shared" si="4"/>
        <v>#DIV/0!</v>
      </c>
      <c r="G10" s="55" t="e">
        <f t="shared" si="5"/>
        <v>#DIV/0!</v>
      </c>
      <c r="H10" s="26"/>
    </row>
    <row r="11" spans="1:10">
      <c r="A11">
        <v>10</v>
      </c>
      <c r="C11" s="60"/>
      <c r="D11" s="60"/>
      <c r="E11" s="51" t="e">
        <f t="shared" si="3"/>
        <v>#DIV/0!</v>
      </c>
      <c r="F11" s="54" t="e">
        <f t="shared" si="4"/>
        <v>#DIV/0!</v>
      </c>
      <c r="G11" s="55" t="e">
        <f t="shared" si="5"/>
        <v>#DIV/0!</v>
      </c>
      <c r="H11" s="26"/>
    </row>
    <row r="12" spans="1:10">
      <c r="A12">
        <v>11</v>
      </c>
      <c r="C12" s="60"/>
      <c r="D12" s="60"/>
      <c r="E12" s="51" t="e">
        <f t="shared" ref="E12" si="6">($J$3*0.000000001/(C12*0.000001))*1000000</f>
        <v>#DIV/0!</v>
      </c>
      <c r="F12" s="54" t="e">
        <f t="shared" ref="F12" si="7">(1.5*(E12*0.000001*D12*0.000001)/$J$5*1000)*1000000</f>
        <v>#DIV/0!</v>
      </c>
      <c r="G12" s="55" t="e">
        <f t="shared" ref="G12" si="8">ROUND(5000-F12-E12,-2)</f>
        <v>#DIV/0!</v>
      </c>
      <c r="H12" s="26"/>
    </row>
    <row r="13" spans="1:10">
      <c r="A13">
        <v>12</v>
      </c>
      <c r="C13" s="60"/>
      <c r="D13" s="60"/>
      <c r="E13" s="51" t="e">
        <f t="shared" ref="E13" si="9">($J$3*0.000000001/(C13*0.000001))*1000000</f>
        <v>#DIV/0!</v>
      </c>
      <c r="F13" s="54" t="e">
        <f t="shared" ref="F13" si="10">(1.5*(E13*0.000001*D13*0.000001)/$J$5*1000)*1000000</f>
        <v>#DIV/0!</v>
      </c>
      <c r="G13" s="55" t="e">
        <f t="shared" ref="G13" si="11">ROUND(5000-F13-E13,-2)</f>
        <v>#DIV/0!</v>
      </c>
      <c r="H13" s="26"/>
    </row>
    <row r="14" spans="1:10">
      <c r="C14" s="60"/>
      <c r="D14" s="60"/>
      <c r="E14" s="51"/>
      <c r="F14" s="54"/>
      <c r="G14" s="55"/>
      <c r="H14" s="26"/>
    </row>
    <row r="15" spans="1:10">
      <c r="C15" s="60"/>
      <c r="D15" s="60"/>
      <c r="E15" s="51"/>
      <c r="F15" s="54"/>
      <c r="G15" s="55"/>
      <c r="H15" s="26"/>
    </row>
    <row r="16" spans="1:10">
      <c r="C16" s="60"/>
      <c r="D16" s="60"/>
      <c r="E16" s="51"/>
      <c r="F16" s="54"/>
      <c r="G16" s="55"/>
      <c r="H16" s="26"/>
    </row>
    <row r="17" spans="2:8">
      <c r="C17" s="60"/>
      <c r="D17" s="60"/>
      <c r="E17" s="51"/>
      <c r="F17" s="54"/>
      <c r="G17" s="55"/>
      <c r="H17" s="26"/>
    </row>
    <row r="18" spans="2:8">
      <c r="C18" s="56"/>
      <c r="D18" s="60"/>
      <c r="E18" s="51"/>
      <c r="F18" s="54"/>
      <c r="G18" s="55"/>
      <c r="H18" s="26"/>
    </row>
    <row r="19" spans="2:8">
      <c r="B19" s="62"/>
      <c r="C19" s="56"/>
      <c r="D19" s="60"/>
      <c r="E19" s="51"/>
      <c r="F19" s="54"/>
      <c r="G19" s="55"/>
      <c r="H19" s="26"/>
    </row>
    <row r="20" spans="2:8">
      <c r="B20" s="8"/>
      <c r="C20" s="7"/>
      <c r="D20" s="12"/>
      <c r="E20" s="8"/>
      <c r="F20" s="54"/>
      <c r="G20" s="55"/>
      <c r="H20" s="26"/>
    </row>
    <row r="21" spans="2:8">
      <c r="B21" s="8"/>
      <c r="C21" s="7"/>
      <c r="D21" s="12"/>
      <c r="E21" s="8"/>
      <c r="F21" s="56"/>
      <c r="H21" s="26"/>
    </row>
    <row r="22" spans="2:8">
      <c r="B22" s="8"/>
      <c r="C22" s="7"/>
      <c r="D22" s="12"/>
      <c r="E22" s="8"/>
      <c r="H22" s="26"/>
    </row>
    <row r="23" spans="2:8">
      <c r="B23" s="8"/>
      <c r="C23" s="7"/>
      <c r="D23" s="12"/>
      <c r="E23" s="8"/>
      <c r="H23" s="26"/>
    </row>
    <row r="24" spans="2:8">
      <c r="B24" s="8"/>
      <c r="C24" s="7"/>
      <c r="D24" s="12"/>
      <c r="E24" s="8"/>
      <c r="H24" s="26"/>
    </row>
    <row r="25" spans="2:8">
      <c r="B25" s="8"/>
      <c r="C25" s="7"/>
      <c r="D25" s="12"/>
      <c r="E25" s="8"/>
    </row>
    <row r="26" spans="2:8">
      <c r="B26" s="8"/>
      <c r="C26" s="7"/>
      <c r="D26" s="12"/>
      <c r="E26" s="8"/>
    </row>
    <row r="27" spans="2:8">
      <c r="B27" s="8"/>
      <c r="C27" s="7"/>
      <c r="D27" s="12"/>
      <c r="E27" s="8"/>
    </row>
    <row r="28" spans="2:8">
      <c r="B28" s="8"/>
      <c r="C28" s="7"/>
      <c r="D28" s="12"/>
      <c r="E28" s="8"/>
    </row>
    <row r="29" spans="2:8">
      <c r="B29" s="8"/>
      <c r="C29" s="7"/>
      <c r="D29" s="12"/>
      <c r="E29" s="8"/>
    </row>
    <row r="30" spans="2:8">
      <c r="B30" s="8"/>
      <c r="C30" s="7"/>
      <c r="D30" s="12"/>
      <c r="E30" s="8"/>
    </row>
    <row r="31" spans="2:8">
      <c r="B31" s="8"/>
      <c r="C31" s="7"/>
      <c r="D31" s="12"/>
      <c r="E31" s="8"/>
    </row>
    <row r="32" spans="2:8">
      <c r="B32" s="8"/>
      <c r="C32" s="7"/>
      <c r="D32" s="12"/>
      <c r="E32" s="8"/>
    </row>
    <row r="33" spans="1:5">
      <c r="B33" s="8"/>
      <c r="C33" s="7"/>
      <c r="D33" s="12"/>
      <c r="E33" s="8"/>
    </row>
    <row r="34" spans="1:5">
      <c r="B34" s="8"/>
      <c r="C34" s="7"/>
      <c r="D34" s="12"/>
      <c r="E34" s="8"/>
    </row>
    <row r="35" spans="1:5">
      <c r="B35" s="8"/>
      <c r="C35" s="7"/>
      <c r="D35" s="12"/>
      <c r="E35" s="8"/>
    </row>
    <row r="36" spans="1:5">
      <c r="A36" s="4"/>
      <c r="B36" s="8"/>
      <c r="C36" s="6"/>
    </row>
    <row r="37" spans="1:5">
      <c r="A37" s="4"/>
      <c r="B37" s="8"/>
      <c r="C37" s="6"/>
    </row>
    <row r="38" spans="1:5">
      <c r="A38" s="4"/>
      <c r="B38" s="8"/>
      <c r="C38" s="6"/>
    </row>
    <row r="39" spans="1:5">
      <c r="A39" s="4"/>
      <c r="B39" s="8"/>
      <c r="C39" s="6"/>
    </row>
    <row r="40" spans="1:5">
      <c r="A40" s="4"/>
      <c r="B40" s="8"/>
      <c r="C40" s="6"/>
    </row>
    <row r="41" spans="1:5">
      <c r="A41" s="4"/>
    </row>
    <row r="42" spans="1:5">
      <c r="A42" s="4"/>
    </row>
    <row r="43" spans="1:5">
      <c r="A43" s="4"/>
    </row>
    <row r="44" spans="1:5">
      <c r="A44" s="4"/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</vt:lpstr>
      <vt:lpstr>sulfamic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Magyar</dc:creator>
  <cp:lastModifiedBy>Microsoft Office User</cp:lastModifiedBy>
  <cp:lastPrinted>2020-09-21T12:03:00Z</cp:lastPrinted>
  <dcterms:created xsi:type="dcterms:W3CDTF">2018-08-03T18:50:57Z</dcterms:created>
  <dcterms:modified xsi:type="dcterms:W3CDTF">2023-09-20T18:47:40Z</dcterms:modified>
</cp:coreProperties>
</file>