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urryouma/Documents/RenkuFiles/"/>
    </mc:Choice>
  </mc:AlternateContent>
  <xr:revisionPtr revIDLastSave="0" documentId="8_{DEF78079-588D-0E42-9817-A7F29540A854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NH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29" i="2"/>
  <c r="E29" i="2" s="1"/>
  <c r="D28" i="2"/>
  <c r="E28" i="2" s="1"/>
  <c r="C12" i="2"/>
  <c r="D12" i="2" s="1"/>
  <c r="C11" i="2"/>
  <c r="D11" i="2" s="1"/>
  <c r="F3" i="2"/>
  <c r="F11" i="2" l="1"/>
  <c r="E11" i="2"/>
  <c r="G29" i="2" l="1"/>
  <c r="G28" i="2"/>
</calcChain>
</file>

<file path=xl/sharedStrings.xml><?xml version="1.0" encoding="utf-8"?>
<sst xmlns="http://schemas.openxmlformats.org/spreadsheetml/2006/main" count="26" uniqueCount="23">
  <si>
    <t>standards</t>
  </si>
  <si>
    <t>standards for calibration curve</t>
  </si>
  <si>
    <t>ppm NH4</t>
  </si>
  <si>
    <t>ppm NH4-N</t>
  </si>
  <si>
    <t>absorbance I</t>
  </si>
  <si>
    <t>ppm</t>
  </si>
  <si>
    <t xml:space="preserve">absorbance I set to 0 </t>
  </si>
  <si>
    <t xml:space="preserve">samples </t>
  </si>
  <si>
    <t>date</t>
  </si>
  <si>
    <t>sample</t>
  </si>
  <si>
    <t>absorbance</t>
  </si>
  <si>
    <t xml:space="preserve">dry weight </t>
  </si>
  <si>
    <t>blank 2</t>
  </si>
  <si>
    <t>blank 1</t>
  </si>
  <si>
    <t>blanks</t>
  </si>
  <si>
    <t>blank</t>
  </si>
  <si>
    <t xml:space="preserve">mean absorbance </t>
  </si>
  <si>
    <t>STD</t>
  </si>
  <si>
    <t xml:space="preserve">ug NH4-N g-1 soil </t>
  </si>
  <si>
    <t>S1</t>
  </si>
  <si>
    <t>S2</t>
  </si>
  <si>
    <t>absorbance -blank</t>
  </si>
  <si>
    <t xml:space="preserve">absorbance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</si>
</sst>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2" fontId="1" fillId="2" borderId="0" xfId="0" applyNumberFormat="1" applyFont="1" applyFill="1"/>
    <xf numFmtId="2" fontId="0" fillId="0" borderId="0" xfId="0" applyNumberFormat="1"/>
    <xf numFmtId="164" fontId="0" fillId="0" borderId="0" xfId="0" applyNumberFormat="1"/>
    <xf numFmtId="0" fontId="0" fillId="2" borderId="5" xfId="0" applyFill="1" applyBorder="1"/>
    <xf numFmtId="14" fontId="0" fillId="0" borderId="0" xfId="0" applyNumberFormat="1"/>
    <xf numFmtId="2" fontId="0" fillId="0" borderId="6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calibration</a:t>
            </a:r>
            <a:r>
              <a:rPr lang="de-CH" baseline="0"/>
              <a:t> curve I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1446191819973"/>
                  <c:y val="-1.9807682309871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'NH4'!$E$3:$E$7</c:f>
              <c:numCache>
                <c:formatCode>0.00</c:formatCode>
                <c:ptCount val="5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1.5555555555555556</c:v>
                </c:pt>
                <c:pt idx="4">
                  <c:v>2.3333333333333335</c:v>
                </c:pt>
              </c:numCache>
            </c:numRef>
          </c:xVal>
          <c:yVal>
            <c:numRef>
              <c:f>'NH4'!$F$3:$F$7</c:f>
              <c:numCache>
                <c:formatCode>0.00</c:formatCode>
                <c:ptCount val="5"/>
                <c:pt idx="0">
                  <c:v>0</c:v>
                </c:pt>
                <c:pt idx="1">
                  <c:v>0.47199999999999998</c:v>
                </c:pt>
                <c:pt idx="2">
                  <c:v>0.89200000000000002</c:v>
                </c:pt>
                <c:pt idx="3">
                  <c:v>1.679</c:v>
                </c:pt>
                <c:pt idx="4">
                  <c:v>2.2930000000000001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5F6-BAEA-7EAE2796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55663"/>
        <c:axId val="1561657743"/>
      </c:scatterChart>
      <c:valAx>
        <c:axId val="15616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61657743"/>
        <c:crosses val="autoZero"/>
        <c:crossBetween val="midCat"/>
      </c:valAx>
      <c:valAx>
        <c:axId val="15616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616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612775</xdr:colOff>
      <xdr:row>1</xdr:row>
      <xdr:rowOff>133349</xdr:rowOff>
    </xdr:from>
    <xdr:to>
      <xdr:col>10</xdr:col>
      <xdr:colOff>698500</xdr:colOff>
      <xdr:row>12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F30" sqref="F30:G30"/>
    </sheetView>
  </sheetViews>
  <sheetFormatPr baseColWidth="10" defaultRowHeight="15" x14ac:dyDescent="0.2"/>
  <cols>
    <col min="3" max="3" width="16.6640625" bestFit="1" customWidth="1"/>
    <col min="4" max="4" width="35.33203125" bestFit="1" customWidth="1"/>
    <col min="5" max="5" width="26.5" bestFit="1" customWidth="1"/>
    <col min="6" max="6" width="18.6640625" bestFit="1" customWidth="1"/>
    <col min="7" max="7" width="19.1640625" bestFit="1" customWidth="1"/>
  </cols>
  <sheetData>
    <row r="1" spans="1:7" x14ac:dyDescent="0.2">
      <c r="A1" s="1" t="s">
        <v>0</v>
      </c>
      <c r="B1" s="1"/>
      <c r="E1" s="2" t="s">
        <v>1</v>
      </c>
      <c r="F1" s="1"/>
      <c r="G1" s="1"/>
    </row>
    <row r="2" spans="1:7" x14ac:dyDescent="0.2">
      <c r="A2" t="s">
        <v>2</v>
      </c>
      <c r="B2" t="s">
        <v>3</v>
      </c>
      <c r="C2" s="3" t="s">
        <v>4</v>
      </c>
      <c r="D2" s="4"/>
      <c r="E2" t="s">
        <v>5</v>
      </c>
      <c r="F2" t="s">
        <v>6</v>
      </c>
    </row>
    <row r="3" spans="1:7" x14ac:dyDescent="0.2">
      <c r="A3" s="5">
        <v>0</v>
      </c>
      <c r="B3" s="7">
        <v>0</v>
      </c>
      <c r="C3" s="6">
        <f t="shared" ref="C3" si="0">B3*(14/18)</f>
        <v>0</v>
      </c>
      <c r="D3" s="9"/>
      <c r="E3" s="7">
        <v>0</v>
      </c>
      <c r="F3" s="6">
        <f t="shared" ref="F3" si="1">E3*(14/18)</f>
        <v>0</v>
      </c>
    </row>
    <row r="4" spans="1:7" x14ac:dyDescent="0.2">
      <c r="A4" s="5">
        <v>0.5</v>
      </c>
      <c r="B4" s="7">
        <v>0.3888888888888889</v>
      </c>
      <c r="C4" s="6">
        <v>0.47199999999999998</v>
      </c>
      <c r="D4" s="9"/>
      <c r="E4" s="7">
        <v>0.3888888888888889</v>
      </c>
      <c r="F4" s="6">
        <v>0.47199999999999998</v>
      </c>
    </row>
    <row r="5" spans="1:7" x14ac:dyDescent="0.2">
      <c r="A5" s="5">
        <v>1</v>
      </c>
      <c r="B5" s="7">
        <v>0.77777777777777779</v>
      </c>
      <c r="C5" s="6">
        <v>0.89200000000000002</v>
      </c>
      <c r="D5" s="9"/>
      <c r="E5" s="7">
        <v>0.77777777777777779</v>
      </c>
      <c r="F5" s="6">
        <v>0.89200000000000002</v>
      </c>
    </row>
    <row r="6" spans="1:7" x14ac:dyDescent="0.2">
      <c r="A6" s="5">
        <v>2</v>
      </c>
      <c r="B6" s="7">
        <v>1.5555555555555556</v>
      </c>
      <c r="C6" s="6">
        <v>1.679</v>
      </c>
      <c r="D6" s="9"/>
      <c r="E6" s="7">
        <v>1.5555555555555556</v>
      </c>
      <c r="F6" s="6">
        <v>1.679</v>
      </c>
    </row>
    <row r="7" spans="1:7" x14ac:dyDescent="0.2">
      <c r="A7" s="5">
        <v>3</v>
      </c>
      <c r="B7" s="7">
        <v>2.3333333333333335</v>
      </c>
      <c r="C7" s="6">
        <v>2.2930000000000001</v>
      </c>
      <c r="D7" s="9"/>
      <c r="E7" s="7">
        <v>2.3333333333333335</v>
      </c>
      <c r="F7" s="6">
        <v>2.2930000000000001</v>
      </c>
    </row>
    <row r="9" spans="1:7" x14ac:dyDescent="0.2">
      <c r="A9" t="s">
        <v>14</v>
      </c>
    </row>
    <row r="10" spans="1:7" x14ac:dyDescent="0.2">
      <c r="A10" s="1" t="s">
        <v>15</v>
      </c>
      <c r="B10" s="1" t="s">
        <v>10</v>
      </c>
      <c r="C10" s="1" t="s">
        <v>22</v>
      </c>
      <c r="D10" s="1" t="s">
        <v>3</v>
      </c>
      <c r="E10" s="1" t="s">
        <v>16</v>
      </c>
      <c r="F10" s="1" t="s">
        <v>17</v>
      </c>
    </row>
    <row r="11" spans="1:7" x14ac:dyDescent="0.2">
      <c r="A11" t="s">
        <v>13</v>
      </c>
      <c r="B11">
        <v>0.20200000000000001</v>
      </c>
      <c r="C11">
        <f>B11-0</f>
        <v>0.20200000000000001</v>
      </c>
      <c r="D11" s="7">
        <f>(C11-0.0747)/0.9816</f>
        <v>0.12968622656886716</v>
      </c>
      <c r="E11" s="8">
        <f>AVERAGE(C11:C20)</f>
        <v>0.20100000000000001</v>
      </c>
      <c r="F11" s="8">
        <f>STDEV(C11:C20)</f>
        <v>1.4142135623730963E-3</v>
      </c>
    </row>
    <row r="12" spans="1:7" x14ac:dyDescent="0.2">
      <c r="A12" t="s">
        <v>12</v>
      </c>
      <c r="B12">
        <v>0.2</v>
      </c>
      <c r="C12">
        <f>B12-0</f>
        <v>0.2</v>
      </c>
      <c r="D12" s="7">
        <f>(C12-0.0747)/0.9816</f>
        <v>0.12764873675631624</v>
      </c>
    </row>
    <row r="13" spans="1:7" x14ac:dyDescent="0.2">
      <c r="D13" s="7"/>
    </row>
    <row r="14" spans="1:7" x14ac:dyDescent="0.2">
      <c r="D14" s="7"/>
    </row>
    <row r="15" spans="1:7" x14ac:dyDescent="0.2">
      <c r="D15" s="7"/>
    </row>
    <row r="16" spans="1:7" x14ac:dyDescent="0.2">
      <c r="D16" s="7"/>
    </row>
    <row r="17" spans="1:8" x14ac:dyDescent="0.2">
      <c r="D17" s="7"/>
    </row>
    <row r="18" spans="1:8" x14ac:dyDescent="0.2">
      <c r="D18" s="7"/>
    </row>
    <row r="19" spans="1:8" x14ac:dyDescent="0.2">
      <c r="D19" s="7"/>
      <c r="G19" s="8"/>
      <c r="H19" s="7"/>
    </row>
    <row r="20" spans="1:8" x14ac:dyDescent="0.2">
      <c r="D20" s="7"/>
    </row>
    <row r="21" spans="1:8" x14ac:dyDescent="0.2">
      <c r="D21" s="7"/>
    </row>
    <row r="22" spans="1:8" x14ac:dyDescent="0.2">
      <c r="D22" s="7"/>
    </row>
    <row r="23" spans="1:8" x14ac:dyDescent="0.2">
      <c r="D23" s="7"/>
    </row>
    <row r="24" spans="1:8" x14ac:dyDescent="0.2">
      <c r="D24" s="7"/>
      <c r="E24" s="8"/>
      <c r="F24" s="8"/>
    </row>
    <row r="26" spans="1:8" x14ac:dyDescent="0.2">
      <c r="A26" t="s">
        <v>7</v>
      </c>
    </row>
    <row r="27" spans="1:8" x14ac:dyDescent="0.2">
      <c r="A27" s="1" t="s">
        <v>8</v>
      </c>
      <c r="B27" s="1" t="s">
        <v>9</v>
      </c>
      <c r="C27" s="1" t="s">
        <v>10</v>
      </c>
      <c r="D27" s="1" t="s">
        <v>21</v>
      </c>
      <c r="E27" s="1" t="s">
        <v>3</v>
      </c>
      <c r="F27" s="1" t="s">
        <v>11</v>
      </c>
      <c r="G27" s="1" t="s">
        <v>18</v>
      </c>
    </row>
    <row r="28" spans="1:8" x14ac:dyDescent="0.2">
      <c r="A28" s="10">
        <v>45183</v>
      </c>
      <c r="B28" t="s">
        <v>19</v>
      </c>
      <c r="C28">
        <v>1.1299999999999999</v>
      </c>
      <c r="D28" s="8">
        <f>C28-$E$11</f>
        <v>0.92899999999999983</v>
      </c>
      <c r="E28" s="7">
        <f>(D28-0.0747)/0.9816</f>
        <v>0.8703137734311327</v>
      </c>
      <c r="F28" s="11">
        <v>1.248</v>
      </c>
      <c r="G28" s="7">
        <f>(E28*50)/F28</f>
        <v>34.868340281696021</v>
      </c>
    </row>
    <row r="29" spans="1:8" x14ac:dyDescent="0.2">
      <c r="B29" t="s">
        <v>20</v>
      </c>
      <c r="C29">
        <v>0.96599999999999997</v>
      </c>
      <c r="D29" s="8">
        <f>C29-$E$11</f>
        <v>0.7649999999999999</v>
      </c>
      <c r="E29" s="7">
        <f>(D29-0.0747)/0.9816</f>
        <v>0.70323960880195591</v>
      </c>
      <c r="F29" s="11">
        <v>1.0109999999999999</v>
      </c>
      <c r="G29" s="7">
        <f>(E29*50)/F29</f>
        <v>34.779406963499305</v>
      </c>
    </row>
    <row r="30" spans="1:8" x14ac:dyDescent="0.2">
      <c r="F30" s="12"/>
      <c r="G30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NH4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Minich  Luisa Isabell</dc:creator>
  <cp:lastModifiedBy>Microsoft Office User</cp:lastModifiedBy>
  <dcterms:created xsi:type="dcterms:W3CDTF">2020-09-10T08:59:32Z</dcterms:created>
  <dcterms:modified xsi:type="dcterms:W3CDTF">2023-09-14T16:32:11Z</dcterms:modified>
</cp:coreProperties>
</file>