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lipZywczuk/Documents/postdoc_eth/data/renku/projectResources/Shipping/"/>
    </mc:Choice>
  </mc:AlternateContent>
  <xr:revisionPtr revIDLastSave="0" documentId="13_ncr:1_{BC3EB550-7EBD-2845-BE15-1CF160CEDC28}" xr6:coauthVersionLast="47" xr6:coauthVersionMax="47" xr10:uidLastSave="{00000000-0000-0000-0000-000000000000}"/>
  <bookViews>
    <workbookView xWindow="0" yWindow="500" windowWidth="28800" windowHeight="16220" xr2:uid="{66746A6E-66A2-0C4B-BE97-B4C72CFB8C2C}"/>
  </bookViews>
  <sheets>
    <sheet name="shipping_boxes" sheetId="1" r:id="rId1"/>
    <sheet name="dimensions" sheetId="3" r:id="rId2"/>
    <sheet name="item_l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12" i="1"/>
  <c r="E8" i="1"/>
  <c r="F12" i="1" l="1"/>
  <c r="F2" i="1" s="1"/>
  <c r="F27" i="1"/>
  <c r="E27" i="1"/>
  <c r="E2" i="1" s="1"/>
  <c r="F21" i="1"/>
  <c r="J10" i="2"/>
  <c r="J11" i="2"/>
  <c r="J12" i="2"/>
  <c r="J13" i="2"/>
  <c r="J14" i="2"/>
  <c r="J15" i="2"/>
  <c r="J16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5" i="2"/>
  <c r="J36" i="2"/>
  <c r="J38" i="2"/>
  <c r="J40" i="2"/>
  <c r="J41" i="2"/>
  <c r="E5" i="2" s="1"/>
  <c r="E22" i="1"/>
  <c r="E21" i="1" s="1"/>
  <c r="F4" i="1"/>
  <c r="E4" i="1"/>
  <c r="E2" i="2" l="1"/>
  <c r="E4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7" authorId="0" shapeId="0" xr:uid="{51511D3D-3803-9D41-A44E-BC079FAF077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Instead of steel
</t>
        </r>
      </text>
    </comment>
    <comment ref="I35" authorId="0" shapeId="0" xr:uid="{132629B0-952D-7B46-9D21-35F5D440F26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for 5 m
</t>
        </r>
      </text>
    </comment>
    <comment ref="I36" authorId="0" shapeId="0" xr:uid="{ABD054CC-2600-0B44-B750-83DFBFDDFD6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for 7 packs of 6, 15.12 CHF for 6
</t>
        </r>
      </text>
    </comment>
    <comment ref="I37" authorId="0" shapeId="0" xr:uid="{78C15506-631E-AE4B-B56B-9F50DA2E536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15 m
</t>
        </r>
      </text>
    </comment>
    <comment ref="J37" authorId="0" shapeId="0" xr:uid="{45678EC7-B254-434D-B253-848737AD58B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4 rolls, with shipping
</t>
        </r>
      </text>
    </comment>
    <comment ref="E39" authorId="0" shapeId="0" xr:uid="{AD8A6A5B-64E8-1C40-A437-38B4CD7383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longer available, this is a slightly different one</t>
        </r>
      </text>
    </comment>
  </commentList>
</comments>
</file>

<file path=xl/sharedStrings.xml><?xml version="1.0" encoding="utf-8"?>
<sst xmlns="http://schemas.openxmlformats.org/spreadsheetml/2006/main" count="522" uniqueCount="320">
  <si>
    <t>Box</t>
  </si>
  <si>
    <t>TREX-QCLAS / Oasis three cooling unit</t>
  </si>
  <si>
    <t>QCLAS Laser spectrometer</t>
  </si>
  <si>
    <t>QCLAS Pressure transducer</t>
  </si>
  <si>
    <t>TREX preconcentration system</t>
  </si>
  <si>
    <t>Stirling cooler</t>
  </si>
  <si>
    <t>Small diaphragm pump for ambient air</t>
  </si>
  <si>
    <t>HiCube 80 ECO high vaccum turbomolecular pump</t>
  </si>
  <si>
    <t>Triscroll Pump (SH-110) vacuum pump</t>
  </si>
  <si>
    <t>Gas regulators</t>
  </si>
  <si>
    <t>Gas bottle (calibration gas, 4.5 ppm N2O, 50 L)</t>
  </si>
  <si>
    <t>Uninterruptible Power Supply (model SRV3KI)</t>
  </si>
  <si>
    <t>Customs code</t>
  </si>
  <si>
    <t>Description</t>
  </si>
  <si>
    <t>Quantity</t>
  </si>
  <si>
    <t>Value (CHF)</t>
  </si>
  <si>
    <t>Weight (kg)</t>
  </si>
  <si>
    <t>Battery?</t>
  </si>
  <si>
    <t>QCLAS box</t>
  </si>
  <si>
    <t>Comments</t>
  </si>
  <si>
    <t>Pressure transducer incorporated in QCLAS system; subject to Dual Use Goods documentation</t>
  </si>
  <si>
    <t>TREX box</t>
  </si>
  <si>
    <t>Stirling cooler incorporated in system; subject to Dual Use Goods documentation</t>
  </si>
  <si>
    <t>OASIS / Spares box</t>
  </si>
  <si>
    <t>Chambers</t>
  </si>
  <si>
    <t>Pneumatic connections</t>
  </si>
  <si>
    <t>6 mm tubing</t>
  </si>
  <si>
    <t>Mebra</t>
  </si>
  <si>
    <t>PA12 PHL MB-Longlife</t>
  </si>
  <si>
    <t>PA6X4</t>
  </si>
  <si>
    <t>100 m</t>
  </si>
  <si>
    <t>https://www.mebraplastik.com/en/polyamide/pa-12/linear-tubing/pa-12-mb-longlife-pa#:~:text=This%20product%20is%20part%20of,meet%20DIN%2073378%2F74324%20regulations.</t>
  </si>
  <si>
    <t>Contacted for quote 20.3.23. 15+5+5+5+15 m estimated for each sampling block from trailer through 4 chambers = 3 * 45 m of tubing; Collins and Yuhao suggest we need 100 m to manage.</t>
  </si>
  <si>
    <t>Ordered on 13.04.23</t>
  </si>
  <si>
    <t>6 mm T fittings</t>
  </si>
  <si>
    <t>Riegler</t>
  </si>
  <si>
    <t>Push-in T-connector »click-clock« for hose exterior Ø 6 mm</t>
  </si>
  <si>
    <t>https://www.riegler.shop/gb/Product/search-2470613598-relevance:asc-gallery-12/108763/9yYFZz1mWSVDOz#variants-content</t>
  </si>
  <si>
    <t>Straight connector with thread</t>
  </si>
  <si>
    <t>Straight push-in bulkhead connector »click-clock«, M13x1</t>
  </si>
  <si>
    <t>https://www.riegler.shop/gb/Product/search-833256529-relevance:asc-gallery-12/108739/vEVF5e43liEGd7#variants-content</t>
  </si>
  <si>
    <t xml:space="preserve">Straight connector </t>
  </si>
  <si>
    <t>Straight push-in connector »click-clock« M13x1, hose ext. Ø 6</t>
  </si>
  <si>
    <t>https://www.riegler.shop/gb/Product/search-3850552899-relevance:asc-gallery-12/108723/YYeFw2QwMca8yQ</t>
  </si>
  <si>
    <t>L piece, 1/8" thread</t>
  </si>
  <si>
    <t>Push-in L-fitting »click-clock«, rotating, G 1/8 o., hose ext. Ø6</t>
  </si>
  <si>
    <t>https://www.riegler.shop/gb/Product/search-1967756581-relevance:asc-gallery-12/108639/1WOFjk67etj21L#variants-content</t>
  </si>
  <si>
    <t>L piece, 1/4" thread</t>
  </si>
  <si>
    <t>https://www.riegler.shop/gb/Product/search-2510797033-relevance:asc-gallery-12/108641/OZvF3LMboHmq9v#variants-content</t>
  </si>
  <si>
    <t>6 mm straight fittings, 1/8" thread</t>
  </si>
  <si>
    <t>Straight push-in fitting »click-clock« G 1/8 o., hose exterior Ø6</t>
  </si>
  <si>
    <t>https://www.riegler.shop/gb/Product/search-2624205557-relevance:asc-gallery-12/108556/d9qHDGJ84hZe1y#variants-content</t>
  </si>
  <si>
    <t>6 mm straight fittings, 1/4" thread</t>
  </si>
  <si>
    <t>Straight push-in fitting »click-clock« G 1/4 o., hose exterior Ø6</t>
  </si>
  <si>
    <t>https://www.riegler.shop/gb/Product/search-2089033529-relevance:asc-gallery-12/108560/p7AC1JX4bCqbwk</t>
  </si>
  <si>
    <t>Sampling lines</t>
  </si>
  <si>
    <t>1/8" teflon tubing</t>
  </si>
  <si>
    <t>Swagelok</t>
  </si>
  <si>
    <t>https://products.swagelok.com/en/</t>
  </si>
  <si>
    <t xml:space="preserve">Contacted for quote 20.3.23. 6*15 + 6*12 m for the far and close plots respectively. </t>
  </si>
  <si>
    <t>1/8" ferrule set</t>
  </si>
  <si>
    <t>-</t>
  </si>
  <si>
    <t>SS-200-SET</t>
  </si>
  <si>
    <t>Online order possible: decide while at Eschikon what we'll need</t>
  </si>
  <si>
    <t>1/8" nut</t>
  </si>
  <si>
    <t>SS-202-1</t>
  </si>
  <si>
    <t>1/8" port connectors</t>
  </si>
  <si>
    <t>SS-201-PC</t>
  </si>
  <si>
    <t>1/8" straight fittings</t>
  </si>
  <si>
    <t>SS-200-6</t>
  </si>
  <si>
    <t>1/8" straight cap, female, brass</t>
  </si>
  <si>
    <t>B-200-P</t>
  </si>
  <si>
    <t>https://products.swagelok.com/de/c/blindstopfen/p/B-200-P?q=:relevance:category:154:category:156:connection1Size:1%2F8+Zoll</t>
  </si>
  <si>
    <t>1/8" straight cap, male, brass</t>
  </si>
  <si>
    <t>B-200-C</t>
  </si>
  <si>
    <t>https://products.swagelok.com/de/c/verschlusskappen/p/B-200-C</t>
  </si>
  <si>
    <t>1/16" straight fittings</t>
  </si>
  <si>
    <t>SS-100-6BT</t>
  </si>
  <si>
    <t>https://products.swagelok.com/de/c/gerade-ausf%c3%bchrungen/p/SS-100-6BT?q=:relevance:connection1Size:1%2F16+Zoll</t>
  </si>
  <si>
    <t>1/16" ferrule set</t>
  </si>
  <si>
    <t>SS-100-SET</t>
  </si>
  <si>
    <t>https://products.swagelok.com/de/c/klemmrings%c3%a4tze/p/SS-100-SET?q=:relevance:connection1Size:1%2F16+Zoll</t>
  </si>
  <si>
    <t>1/8" port conn to 1/16" ferrule fitting</t>
  </si>
  <si>
    <t>SS-100-R-2</t>
  </si>
  <si>
    <t>https://products.swagelok.com/de/c/gerade-ausf%c3%bchrungen/p/SS-100-R-2?q=:relevance:connection1Size:1%2F16+Zoll:connection2Size:1%2F8+Zoll</t>
  </si>
  <si>
    <t>Fans</t>
  </si>
  <si>
    <t>Banana test connector, socket</t>
  </si>
  <si>
    <t>Multicomp</t>
  </si>
  <si>
    <t>4 mm, panel mount, red</t>
  </si>
  <si>
    <t>24.247.1</t>
  </si>
  <si>
    <t>https://ch.farnell.com/multicomp/24-247-1/buchse-4mm-panel-rot/dp/1698950?ICID=I-RP-STM7REC-0</t>
  </si>
  <si>
    <t>Previous manufacturer Carramore now Multicomp</t>
  </si>
  <si>
    <t>4 mm, panel mount, black</t>
  </si>
  <si>
    <t>24.247.2</t>
  </si>
  <si>
    <t>https://ch.farnell.com/multicomp/24-247-2/buchse-4mm-panel-schw/dp/1698951?ost=24.247.2</t>
  </si>
  <si>
    <t>Expected July. Previous manufacturer Carramore now Multicomp</t>
  </si>
  <si>
    <t>Banana plugs, red</t>
  </si>
  <si>
    <t>Hirschmann / SKS</t>
  </si>
  <si>
    <t>4 mm Red Male Banana Plug - Solder Termination, 30 V ac, 60V dc, 30A</t>
  </si>
  <si>
    <t>https://ch.farnell.com/hirschmann-testmeasurement/930727101/b-schelstecker-4mm-rot-pk5-bsb/dp/1176443</t>
  </si>
  <si>
    <t>Online order possible</t>
  </si>
  <si>
    <t>Banana plugs, black</t>
  </si>
  <si>
    <t>4 mm Black Male Banana Plug - Solder Termination, 30 V ac, 60V dc, 30A</t>
  </si>
  <si>
    <t>https://ch.farnell.com/hirschmann-testmeasurement/930727100/b-schelstecker-4mm-pk5-bsb/dp/1176445</t>
  </si>
  <si>
    <t>Delay: Expected late August</t>
  </si>
  <si>
    <t>Fan</t>
  </si>
  <si>
    <t>EBM Papst</t>
  </si>
  <si>
    <t>DC axial compact fan</t>
  </si>
  <si>
    <t>https://ie.rs-online.com/web/p/axial-fans/2058310; https://www.ebmpapst.com/de/en/products/compact-fans/axial-compact-fans/p/414.html</t>
  </si>
  <si>
    <t>Can order at: https://www.reichelt.com/ch/de/axialluefter-40x40x20mm-24vdc-u-min-6000-papst-414-p110999.html?PROVID=2808&amp;gclid=CjwKCAjwiOCgBhAgEiwAjv5whIC2aHQOtLMXQyhbAcFZejEbPyVzDGS2mhoKj4_S4hGjE7QoRgw-VhoCM94QAvD_BwE</t>
  </si>
  <si>
    <t>Chamber opening/closing</t>
  </si>
  <si>
    <t>Solenoid valve for chamber pneumatics, valve part</t>
  </si>
  <si>
    <t>MetalWork</t>
  </si>
  <si>
    <t>Solenoid Valve, 5/2 Monostable, Mech Spring Reset, 1/8BSP, ADD Coil, 70 Series</t>
  </si>
  <si>
    <t>3 weeks</t>
  </si>
  <si>
    <t>https://ex-en.rs-online.com/product/metal-work-pneumatic/7010021100/71519812/</t>
  </si>
  <si>
    <t>Solenoid valve for chamber pneumatics, electronic part</t>
  </si>
  <si>
    <t>Electrical Coil, 24 VDC, 2W inrush, 2W holding, Side termination tabs</t>
  </si>
  <si>
    <t>W0215000101</t>
  </si>
  <si>
    <t>4 weeks</t>
  </si>
  <si>
    <t>https://ex-en.rs-online.com/product/metal-work-pneumatic/w0215000101/71519856/</t>
  </si>
  <si>
    <t>Compressor</t>
  </si>
  <si>
    <t>AtlasCopco</t>
  </si>
  <si>
    <t>Atlas Copco 1.1kW Oil-Free Piston Air Compressor</t>
  </si>
  <si>
    <t>AH15E24</t>
  </si>
  <si>
    <t>Kenya</t>
  </si>
  <si>
    <t>https://www.atlascopco.com/en-ke/compressors/products/air-compressor/oil-free-air-compressors/automan-oil-free-piston-compressors</t>
  </si>
  <si>
    <t>Can order, but check if a different brand would be better? Is broken...</t>
  </si>
  <si>
    <t xml:space="preserve">Fans and temperature </t>
  </si>
  <si>
    <t>Cable protector</t>
  </si>
  <si>
    <t>Ikea</t>
  </si>
  <si>
    <t>Cable organiser, 2 cm</t>
  </si>
  <si>
    <t>https://www.ikea.com/ch/en/p/rabalder-cable-tidy-white-20281419/</t>
  </si>
  <si>
    <t>See bill from Matti (this not available anymore); use poles also to keep off ground</t>
  </si>
  <si>
    <t>Clamps</t>
  </si>
  <si>
    <t>No brand</t>
  </si>
  <si>
    <t>Heavy duty steel clamp</t>
  </si>
  <si>
    <t>https://www.amazon.de/Delstahl-tr%C3%A4gerklemme-Holzarbeiten-Heimwerken-Autoreparatur/dp/B0B2BLL2WV/ref=asc_df_B0B2BLL2WV/?tag=googshopde-21&amp;linkCode=df0&amp;hvadid=603951709632&amp;hvpos=&amp;hvnetw=g&amp;hvrand=17823204289548243190&amp;hvpone=&amp;hvptwo=&amp;hvqmt=&amp;hvdev=c&amp;hvdvcmdl=&amp;hvlocint=&amp;hvlocphy=1003297&amp;hvtargid=pla-1784168038077&amp;psc=1&amp;th=1&amp;psc=1</t>
  </si>
  <si>
    <t>Sealing tape</t>
  </si>
  <si>
    <t>Heat shieldings</t>
  </si>
  <si>
    <t>Self-adhesive insulating tape: 2.5 cm x 15 m | 3 mm</t>
  </si>
  <si>
    <t>Absor-B51525</t>
  </si>
  <si>
    <t>45 m</t>
  </si>
  <si>
    <t>https://www.heatshieldings.com/en/25-cm-adhesive-insulating-tape.html</t>
  </si>
  <si>
    <t>Online order possible; need 3.2 m per chamber to cover bottom and top = 38.4 m. 27.06: Emailed them as seems like only 1 roll available?</t>
  </si>
  <si>
    <t>Valves - sampling</t>
  </si>
  <si>
    <t>Solenoid valve for sample, new system</t>
  </si>
  <si>
    <t>Bürkert</t>
  </si>
  <si>
    <t>2/2-Wege-Magnetventil, direktwirkend (class 6013)</t>
  </si>
  <si>
    <t>https://www.buerkert.ch/de/produkte/magnetventile/2-2-wege-magnetventile/134244?utm_source=DataSheet-6013&amp;utm_medium=Text-Link&amp;utm_campaign=Article-Link&amp;utm_content=134244</t>
  </si>
  <si>
    <t>Solenoid valve for sample, old system</t>
  </si>
  <si>
    <t>Bosch</t>
  </si>
  <si>
    <t>Wegeventil</t>
  </si>
  <si>
    <t>0 820 005 101</t>
  </si>
  <si>
    <t>https://elektro-technik-grote.de/Bosch-0-820-005-101-Wegeventil</t>
  </si>
  <si>
    <t>Solenoid valve for sample, old system, to replace Bosch valve which is no longer available</t>
  </si>
  <si>
    <t>Aventics</t>
  </si>
  <si>
    <t>3/2-Wegeventil, Serie DO35</t>
  </si>
  <si>
    <t>OT-BRR000086</t>
  </si>
  <si>
    <t>https://www.landefeld.de/artikel/de/0820005101-do35-32nc-g018-024dc-aventics-32-wegeventil-serie-do35/OT-BRR000086</t>
  </si>
  <si>
    <t>Control</t>
  </si>
  <si>
    <t>ICP Con</t>
  </si>
  <si>
    <t>ICP DAS</t>
  </si>
  <si>
    <t>i-7060D CR</t>
  </si>
  <si>
    <t>2 weeks</t>
  </si>
  <si>
    <t>https://icpdas-europe.com/Produkte/Remote-I-O-Module/DCON/I-7060D-G-CR</t>
  </si>
  <si>
    <t xml:space="preserve">2 more of these from LFW </t>
  </si>
  <si>
    <t>Have created account and requested quote</t>
  </si>
  <si>
    <t>Spares: pneumatic connectors</t>
  </si>
  <si>
    <t>Spares: Swagelok and tubing</t>
  </si>
  <si>
    <t>Spares: Chamber parts</t>
  </si>
  <si>
    <t>Spares: ICP-DAS</t>
  </si>
  <si>
    <t>Spares: PT100</t>
  </si>
  <si>
    <t>Gas bottle</t>
  </si>
  <si>
    <t>TREX laptop</t>
  </si>
  <si>
    <t>Yes</t>
  </si>
  <si>
    <t>See pdf for details of battery</t>
  </si>
  <si>
    <t>MSDS attached</t>
  </si>
  <si>
    <t>HP Elitebook 840 G30</t>
  </si>
  <si>
    <t>Pumps / Spares box</t>
  </si>
  <si>
    <t>L (cm)</t>
  </si>
  <si>
    <t>H (cm)</t>
  </si>
  <si>
    <t>W (cm)</t>
  </si>
  <si>
    <t>Tool box &amp; tools</t>
  </si>
  <si>
    <t>Allen keys</t>
  </si>
  <si>
    <t>Screwdrivers</t>
  </si>
  <si>
    <t>Soldering tool for PT100</t>
  </si>
  <si>
    <t xml:space="preserve">Small batteries in things like voltmeter &amp; drill </t>
  </si>
  <si>
    <t xml:space="preserve">Drill (battery) </t>
  </si>
  <si>
    <t xml:space="preserve">Small saw </t>
  </si>
  <si>
    <t xml:space="preserve">Staps for transport </t>
  </si>
  <si>
    <t>Wrenches &amp; spanners</t>
  </si>
  <si>
    <t>Voltmeter (battery)</t>
  </si>
  <si>
    <t>TREX laptop (battery)</t>
  </si>
  <si>
    <t xml:space="preserve">Spares: </t>
  </si>
  <si>
    <t>Type</t>
  </si>
  <si>
    <t xml:space="preserve">Size </t>
  </si>
  <si>
    <t>Brand</t>
  </si>
  <si>
    <t>Serial/Model Number</t>
  </si>
  <si>
    <t xml:space="preserve">Unit price </t>
  </si>
  <si>
    <t xml:space="preserve">Total price </t>
  </si>
  <si>
    <t>TREX</t>
  </si>
  <si>
    <t>Electric cable</t>
  </si>
  <si>
    <t>In connectors</t>
  </si>
  <si>
    <t>Spring used inside the vacuum chamber</t>
  </si>
  <si>
    <t>3 pin adapters (KE) with 3 hole socket</t>
  </si>
  <si>
    <t>3 pin adapters (KE) with 2 hole socket</t>
  </si>
  <si>
    <t>Gauge</t>
  </si>
  <si>
    <t>Small wires as those of JUMO</t>
  </si>
  <si>
    <t>Fuse T2AH250V</t>
  </si>
  <si>
    <t>Fuse T500mAH250V</t>
  </si>
  <si>
    <t>Fuse T5AH250V</t>
  </si>
  <si>
    <t>RND 465-00075</t>
  </si>
  <si>
    <t>4.8X300 Black</t>
  </si>
  <si>
    <t>Fuse T4AH250V</t>
  </si>
  <si>
    <t>Fuse T1AH250V</t>
  </si>
  <si>
    <t>T1</t>
  </si>
  <si>
    <t>RND 465-00073</t>
  </si>
  <si>
    <t>Fuse T200mAL250V</t>
  </si>
  <si>
    <t>red-y vogtlin MFC'S</t>
  </si>
  <si>
    <t>MOXA Nport</t>
  </si>
  <si>
    <t>15-000613E-G1847</t>
  </si>
  <si>
    <t>15-000613E-G1919</t>
  </si>
  <si>
    <t>pfeiffer vacuum Fullrange Gauge</t>
  </si>
  <si>
    <t>Crimpkontakt female</t>
  </si>
  <si>
    <t>Crimpkontakt/female 3A Female</t>
  </si>
  <si>
    <t>Sicherung 5X 20mm 0.5A trage</t>
  </si>
  <si>
    <t>Sicherung 5X 20mm 2A trage</t>
  </si>
  <si>
    <t>Kuhlkorper 19.1mm 24 K/W</t>
  </si>
  <si>
    <t>Schlauchschelle Quicklock 60-1</t>
  </si>
  <si>
    <t>Crimpgehause Pole 3</t>
  </si>
  <si>
    <t>Stifleiste Female 3</t>
  </si>
  <si>
    <t>Widerstand 120 Ohm o.6W 1%</t>
  </si>
  <si>
    <t>Sicherung 5X 20mm 5A trage</t>
  </si>
  <si>
    <t>Jumper female 2, 13.5 mm, height, open,bl</t>
  </si>
  <si>
    <t>Dreistockklemme N/N/N BL</t>
  </si>
  <si>
    <t>Klemmenblock GR 0.14-1.5mm</t>
  </si>
  <si>
    <t>Teflonband 12mmX12mX0.076mm WS 12mmX12m</t>
  </si>
  <si>
    <t>ENDHALTER GR 55.6X9.5X32mm grau</t>
  </si>
  <si>
    <t xml:space="preserve">Cable tie </t>
  </si>
  <si>
    <t>D-Sub Buchse 9P/Female</t>
  </si>
  <si>
    <t>D-Sub ST 9P/Male</t>
  </si>
  <si>
    <t>Sicherung 5X 20mm 4A trage</t>
  </si>
  <si>
    <t>Sicherung 5X 20mm 1A trage</t>
  </si>
  <si>
    <t>Mini gender changer DB9 f-f</t>
  </si>
  <si>
    <t>Klemmenblock GE/GN 0.14-1.5mm</t>
  </si>
  <si>
    <t>LED 3mm () blau</t>
  </si>
  <si>
    <t>Blade receptacle</t>
  </si>
  <si>
    <t>T200mAL250V</t>
  </si>
  <si>
    <t>D-sub plastic hood 9P</t>
  </si>
  <si>
    <t>Serial adpter DB9-female</t>
  </si>
  <si>
    <t>Computer interface cable</t>
  </si>
  <si>
    <t>Systems 5M encoder cable</t>
  </si>
  <si>
    <t>SIMSET1Sim Step Kit 240V</t>
  </si>
  <si>
    <t xml:space="preserve">Konverter </t>
  </si>
  <si>
    <t>Konverter RS232-RS486</t>
  </si>
  <si>
    <t>Electrical compound (100g)</t>
  </si>
  <si>
    <t>heat sink compound (100g)</t>
  </si>
  <si>
    <t>ethernet switch</t>
  </si>
  <si>
    <t>Rocker Switch P 4A 250VAC</t>
  </si>
  <si>
    <t xml:space="preserve">PT temperature sensor trap </t>
  </si>
  <si>
    <t>Aluminium stand-off</t>
  </si>
  <si>
    <t>Bent stainless steel tube</t>
  </si>
  <si>
    <t>HayeSep D adsorbent</t>
  </si>
  <si>
    <t>Swagelok special tubing</t>
  </si>
  <si>
    <t>WF-8941</t>
  </si>
  <si>
    <t>300-21-734</t>
  </si>
  <si>
    <t>143-01-015</t>
  </si>
  <si>
    <t>300-43-432</t>
  </si>
  <si>
    <t>300-43-437</t>
  </si>
  <si>
    <t>175-59-900</t>
  </si>
  <si>
    <t>300-21-737</t>
  </si>
  <si>
    <t>300-93-663</t>
  </si>
  <si>
    <t>160-59-191</t>
  </si>
  <si>
    <t>300-43-433</t>
  </si>
  <si>
    <t>301-12-301</t>
  </si>
  <si>
    <t>148-29-874</t>
  </si>
  <si>
    <t>110-49-716</t>
  </si>
  <si>
    <t>180-90-806</t>
  </si>
  <si>
    <t>148-28-958</t>
  </si>
  <si>
    <t>110-49-717</t>
  </si>
  <si>
    <t>144-16-690</t>
  </si>
  <si>
    <t>144-16-695</t>
  </si>
  <si>
    <t>300-43-434</t>
  </si>
  <si>
    <t>300-43-436</t>
  </si>
  <si>
    <t>300-43-440</t>
  </si>
  <si>
    <t>301-12-351</t>
  </si>
  <si>
    <t>110-49-723</t>
  </si>
  <si>
    <t>301-05-852</t>
  </si>
  <si>
    <t>300-66-614</t>
  </si>
  <si>
    <t>144-17-484</t>
  </si>
  <si>
    <t>301-09-572</t>
  </si>
  <si>
    <t>CS17337</t>
  </si>
  <si>
    <t>507ENC05893</t>
  </si>
  <si>
    <t>508SET00001</t>
  </si>
  <si>
    <t>125-79-103</t>
  </si>
  <si>
    <t>DC4</t>
  </si>
  <si>
    <t>135-02-986</t>
  </si>
  <si>
    <t xml:space="preserve">Temperature Controller </t>
  </si>
  <si>
    <t>JUMO</t>
  </si>
  <si>
    <t>PT100 temperature sensor</t>
  </si>
  <si>
    <t>Spares: TREX, PT100, ICP-DAS</t>
  </si>
  <si>
    <t>Spares: Swagelok, tubing, pneumatic connectors</t>
  </si>
  <si>
    <t>Stanley knife</t>
  </si>
  <si>
    <t>Tools &amp; Toolbox</t>
  </si>
  <si>
    <t xml:space="preserve">Bosch </t>
  </si>
  <si>
    <t xml:space="preserve">Ikea </t>
  </si>
  <si>
    <t>Hammer</t>
  </si>
  <si>
    <t>Plug Travel adapters</t>
  </si>
  <si>
    <t xml:space="preserve">C13 power strips </t>
  </si>
  <si>
    <t xml:space="preserve">TREX-QCLAS / Oasis three cooling unit </t>
  </si>
  <si>
    <t xml:space="preserve">Quantity </t>
  </si>
  <si>
    <t xml:space="preserve">Gas regulators </t>
  </si>
  <si>
    <t>(TREX)</t>
  </si>
  <si>
    <t>(Rest)</t>
  </si>
  <si>
    <t>(Nr. 12-14)</t>
  </si>
  <si>
    <t>(Gas Cylinder)</t>
  </si>
  <si>
    <t>Tot. cost (CHF)</t>
  </si>
  <si>
    <t>Net. weight (kg)</t>
  </si>
  <si>
    <t>Gross Weight.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</si>
</sst>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1"/>
      <name val="Calibri (Body)"/>
    </font>
    <font>
      <sz val="12"/>
      <color theme="1"/>
      <name val="Calibri"/>
      <family val="2"/>
    </font>
    <font>
      <sz val="12"/>
      <color theme="0" tint="-0.249977111117893"/>
      <name val="Calibri"/>
      <family val="2"/>
      <scheme val="minor"/>
    </font>
    <font>
      <sz val="12"/>
      <color theme="0" tint="-0.249977111117893"/>
      <name val="Calibri (Body)"/>
    </font>
    <font>
      <sz val="12"/>
      <color theme="0" tint="-0.249977111117893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8AFB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7">
    <xf numFmtId="0" fontId="0" fillId="0" borderId="0" xfId="0"/>
    <xf numFmtId="2" fontId="3" fillId="0" borderId="0" xfId="0" applyNumberFormat="1" applyFont="1" applyAlignment="1">
      <alignment horizontal="left"/>
    </xf>
    <xf numFmtId="2" fontId="3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4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3" fontId="3" fillId="2" borderId="0" xfId="0" applyNumberFormat="1" applyFont="1" applyFill="1" applyAlignment="1">
      <alignment horizontal="left"/>
    </xf>
    <xf numFmtId="4" fontId="3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left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2" fontId="3" fillId="3" borderId="0" xfId="0" applyNumberFormat="1" applyFont="1" applyFill="1" applyAlignment="1">
      <alignment horizontal="left"/>
    </xf>
    <xf numFmtId="3" fontId="3" fillId="3" borderId="0" xfId="0" applyNumberFormat="1" applyFont="1" applyFill="1" applyAlignment="1">
      <alignment horizontal="left"/>
    </xf>
    <xf numFmtId="4" fontId="3" fillId="3" borderId="0" xfId="0" applyNumberFormat="1" applyFont="1" applyFill="1" applyAlignment="1">
      <alignment horizontal="left"/>
    </xf>
    <xf numFmtId="4" fontId="2" fillId="3" borderId="0" xfId="0" applyNumberFormat="1" applyFont="1" applyFill="1" applyAlignment="1">
      <alignment horizontal="left"/>
    </xf>
    <xf numFmtId="0" fontId="1" fillId="4" borderId="0" xfId="1" applyFill="1"/>
    <xf numFmtId="14" fontId="1" fillId="4" borderId="0" xfId="1" applyNumberFormat="1" applyFill="1"/>
    <xf numFmtId="0" fontId="5" fillId="4" borderId="0" xfId="1" applyFont="1" applyFill="1"/>
    <xf numFmtId="0" fontId="6" fillId="4" borderId="0" xfId="1" applyFont="1" applyFill="1"/>
    <xf numFmtId="0" fontId="7" fillId="6" borderId="0" xfId="1" applyFont="1" applyFill="1"/>
    <xf numFmtId="0" fontId="8" fillId="6" borderId="0" xfId="1" applyFont="1" applyFill="1"/>
    <xf numFmtId="0" fontId="9" fillId="6" borderId="0" xfId="1" applyFont="1" applyFill="1"/>
    <xf numFmtId="0" fontId="1" fillId="0" borderId="0" xfId="1"/>
    <xf numFmtId="0" fontId="0" fillId="7" borderId="0" xfId="0" applyFill="1" applyAlignment="1">
      <alignment horizontal="left"/>
    </xf>
    <xf numFmtId="0" fontId="4" fillId="7" borderId="0" xfId="0" applyFont="1" applyFill="1" applyAlignment="1">
      <alignment horizontal="left"/>
    </xf>
    <xf numFmtId="2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left"/>
    </xf>
    <xf numFmtId="4" fontId="2" fillId="7" borderId="0" xfId="0" applyNumberFormat="1" applyFont="1" applyFill="1" applyAlignment="1">
      <alignment horizontal="left"/>
    </xf>
    <xf numFmtId="0" fontId="3" fillId="7" borderId="0" xfId="0" applyFont="1" applyFill="1" applyAlignment="1">
      <alignment horizontal="left"/>
    </xf>
    <xf numFmtId="4" fontId="3" fillId="7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  <xf numFmtId="0" fontId="4" fillId="5" borderId="0" xfId="0" applyFont="1" applyFill="1" applyAlignment="1">
      <alignment horizontal="left"/>
    </xf>
    <xf numFmtId="2" fontId="3" fillId="5" borderId="0" xfId="0" applyNumberFormat="1" applyFont="1" applyFill="1" applyAlignment="1">
      <alignment horizontal="left"/>
    </xf>
    <xf numFmtId="3" fontId="3" fillId="5" borderId="0" xfId="0" applyNumberFormat="1" applyFont="1" applyFill="1" applyAlignment="1">
      <alignment horizontal="left"/>
    </xf>
    <xf numFmtId="4" fontId="2" fillId="5" borderId="0" xfId="0" applyNumberFormat="1" applyFont="1" applyFill="1" applyAlignment="1">
      <alignment horizontal="left"/>
    </xf>
    <xf numFmtId="0" fontId="3" fillId="5" borderId="0" xfId="0" applyFont="1" applyFill="1" applyAlignment="1">
      <alignment horizontal="left"/>
    </xf>
    <xf numFmtId="4" fontId="3" fillId="5" borderId="0" xfId="0" applyNumberFormat="1" applyFont="1" applyFill="1" applyAlignment="1">
      <alignment horizontal="left"/>
    </xf>
    <xf numFmtId="0" fontId="0" fillId="9" borderId="0" xfId="0" applyFill="1" applyAlignment="1">
      <alignment horizontal="left"/>
    </xf>
    <xf numFmtId="0" fontId="3" fillId="9" borderId="0" xfId="0" applyFont="1" applyFill="1" applyAlignment="1">
      <alignment horizontal="left"/>
    </xf>
    <xf numFmtId="2" fontId="3" fillId="9" borderId="0" xfId="0" applyNumberFormat="1" applyFont="1" applyFill="1" applyAlignment="1">
      <alignment horizontal="left"/>
    </xf>
    <xf numFmtId="3" fontId="3" fillId="9" borderId="0" xfId="0" applyNumberFormat="1" applyFont="1" applyFill="1" applyAlignment="1">
      <alignment horizontal="left"/>
    </xf>
    <xf numFmtId="4" fontId="3" fillId="9" borderId="0" xfId="0" applyNumberFormat="1" applyFont="1" applyFill="1" applyAlignment="1">
      <alignment horizontal="left"/>
    </xf>
    <xf numFmtId="4" fontId="12" fillId="9" borderId="0" xfId="0" applyNumberFormat="1" applyFont="1" applyFill="1" applyAlignment="1">
      <alignment horizontal="left"/>
    </xf>
    <xf numFmtId="0" fontId="0" fillId="9" borderId="0" xfId="0" applyFill="1"/>
    <xf numFmtId="0" fontId="2" fillId="9" borderId="0" xfId="0" applyFont="1" applyFill="1" applyAlignment="1">
      <alignment horizontal="left"/>
    </xf>
    <xf numFmtId="0" fontId="1" fillId="10" borderId="0" xfId="1" applyFill="1"/>
    <xf numFmtId="0" fontId="1" fillId="11" borderId="0" xfId="1" applyFill="1"/>
    <xf numFmtId="0" fontId="1" fillId="11" borderId="0" xfId="2" applyFill="1"/>
    <xf numFmtId="0" fontId="0" fillId="11" borderId="0" xfId="0" applyFill="1"/>
    <xf numFmtId="0" fontId="3" fillId="12" borderId="0" xfId="0" applyFont="1" applyFill="1" applyAlignment="1">
      <alignment horizontal="left"/>
    </xf>
    <xf numFmtId="0" fontId="0" fillId="12" borderId="0" xfId="0" applyFill="1"/>
    <xf numFmtId="0" fontId="4" fillId="12" borderId="0" xfId="0" applyFont="1" applyFill="1" applyAlignment="1">
      <alignment horizontal="left"/>
    </xf>
    <xf numFmtId="0" fontId="1" fillId="13" borderId="0" xfId="1" applyFill="1"/>
    <xf numFmtId="0" fontId="0" fillId="13" borderId="0" xfId="0" applyFill="1"/>
    <xf numFmtId="0" fontId="14" fillId="14" borderId="0" xfId="0" applyFont="1" applyFill="1" applyAlignment="1">
      <alignment wrapText="1"/>
    </xf>
    <xf numFmtId="0" fontId="3" fillId="14" borderId="0" xfId="0" applyFont="1" applyFill="1" applyAlignment="1">
      <alignment horizontal="left"/>
    </xf>
    <xf numFmtId="0" fontId="13" fillId="13" borderId="0" xfId="0" applyFont="1" applyFill="1"/>
    <xf numFmtId="0" fontId="0" fillId="0" borderId="0" xfId="0" applyAlignment="1">
      <alignment horizontal="center"/>
    </xf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4" fontId="12" fillId="7" borderId="0" xfId="0" applyNumberFormat="1" applyFont="1" applyFill="1" applyAlignment="1">
      <alignment horizontal="center"/>
    </xf>
    <xf numFmtId="0" fontId="2" fillId="15" borderId="0" xfId="0" applyFont="1" applyFill="1" applyAlignment="1">
      <alignment horizontal="left"/>
    </xf>
    <xf numFmtId="4" fontId="2" fillId="15" borderId="0" xfId="0" applyNumberFormat="1" applyFont="1" applyFill="1" applyAlignment="1">
      <alignment horizontal="left"/>
    </xf>
    <xf numFmtId="0" fontId="0" fillId="15" borderId="0" xfId="0" applyFill="1" applyAlignment="1">
      <alignment horizontal="left"/>
    </xf>
    <xf numFmtId="0" fontId="3" fillId="15" borderId="0" xfId="0" applyFont="1" applyFill="1" applyAlignment="1">
      <alignment horizontal="left"/>
    </xf>
    <xf numFmtId="2" fontId="3" fillId="15" borderId="0" xfId="0" applyNumberFormat="1" applyFont="1" applyFill="1" applyAlignment="1">
      <alignment horizontal="left"/>
    </xf>
    <xf numFmtId="3" fontId="3" fillId="15" borderId="0" xfId="0" applyNumberFormat="1" applyFont="1" applyFill="1" applyAlignment="1">
      <alignment horizontal="left"/>
    </xf>
    <xf numFmtId="4" fontId="3" fillId="15" borderId="0" xfId="0" applyNumberFormat="1" applyFont="1" applyFill="1" applyAlignment="1">
      <alignment horizontal="left"/>
    </xf>
    <xf numFmtId="0" fontId="0" fillId="3" borderId="0" xfId="0" applyFill="1" applyAlignment="1">
      <alignment horizontal="center"/>
    </xf>
    <xf numFmtId="0" fontId="1" fillId="4" borderId="0" xfId="1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2" fillId="16" borderId="0" xfId="0" applyFont="1" applyFill="1" applyAlignment="1">
      <alignment horizontal="left"/>
    </xf>
    <xf numFmtId="4" fontId="4" fillId="8" borderId="0" xfId="0" applyNumberFormat="1" applyFont="1" applyFill="1" applyAlignment="1">
      <alignment horizontal="left"/>
    </xf>
    <xf numFmtId="4" fontId="12" fillId="7" borderId="0" xfId="0" applyNumberFormat="1" applyFont="1" applyFill="1" applyAlignment="1">
      <alignment horizontal="left"/>
    </xf>
    <xf numFmtId="0" fontId="2" fillId="8" borderId="0" xfId="0" applyFont="1" applyFill="1" applyAlignment="1">
      <alignment horizontal="left"/>
    </xf>
  </cellXfs>
  <cellStyles count="3">
    <cellStyle name="Normal" xfId="0" builtinId="0"/>
    <cellStyle name="Normal 2" xfId="1" xr:uid="{306822B9-20C6-9940-9178-C32C0706258E}"/>
    <cellStyle name="Normal 3" xfId="2" xr:uid="{EC799CBB-BDE7-EF4B-B2C6-9B6C7AD84775}"/>
  </cellStyles>
  <dxfs count="0"/>
  <tableStyles count="0" defaultTableStyle="TableStyleMedium2" defaultPivotStyle="PivotStyleLight16"/>
  <colors>
    <mruColors>
      <color rgb="FFD9E1F2"/>
      <color rgb="FFFFF2CC"/>
      <color rgb="FFA8AF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products.swagelok.com/de/c/klemmrings%c3%a4tze/p/SS-100-SET?q=:relevance:connection1Size:1%2F16+Zo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EC50-5F8A-2346-A8C0-1D84EA5618DE}">
  <dimension ref="A1:H31"/>
  <sheetViews>
    <sheetView tabSelected="1" workbookViewId="0">
      <selection activeCell="F9" sqref="F9"/>
    </sheetView>
  </sheetViews>
  <sheetFormatPr baseColWidth="10" defaultRowHeight="16" x14ac:dyDescent="0.2"/>
  <cols>
    <col min="1" max="1" width="13.33203125" style="10" bestFit="1" customWidth="1"/>
    <col min="2" max="2" width="40.5" style="10" customWidth="1"/>
    <col min="3" max="3" width="14.33203125" style="10" customWidth="1"/>
    <col min="4" max="16384" width="10.83203125" style="10"/>
  </cols>
  <sheetData>
    <row r="1" spans="1:8" x14ac:dyDescent="0.2">
      <c r="E1" s="10" t="s">
        <v>318</v>
      </c>
      <c r="F1" s="10" t="s">
        <v>317</v>
      </c>
      <c r="G1" s="10" t="s">
        <v>319</v>
      </c>
    </row>
    <row r="2" spans="1:8" x14ac:dyDescent="0.2">
      <c r="E2" s="84">
        <f>SUM(E8,E12,E21,E27)</f>
        <v>285.08</v>
      </c>
      <c r="F2" s="84">
        <f>SUM(F8,F12,F21,F27)</f>
        <v>67173.88</v>
      </c>
      <c r="G2" s="86">
        <v>562</v>
      </c>
    </row>
    <row r="3" spans="1:8" s="72" customFormat="1" x14ac:dyDescent="0.2">
      <c r="B3" s="72" t="s">
        <v>13</v>
      </c>
      <c r="C3" s="72" t="s">
        <v>12</v>
      </c>
      <c r="D3" s="72" t="s">
        <v>14</v>
      </c>
      <c r="E3" s="72" t="s">
        <v>16</v>
      </c>
      <c r="F3" s="72" t="s">
        <v>15</v>
      </c>
      <c r="G3" s="72" t="s">
        <v>17</v>
      </c>
      <c r="H3" s="72" t="s">
        <v>19</v>
      </c>
    </row>
    <row r="4" spans="1:8" s="72" customFormat="1" x14ac:dyDescent="0.2">
      <c r="B4" s="72" t="s">
        <v>18</v>
      </c>
      <c r="E4" s="73">
        <f>SUM(E5:E6)</f>
        <v>75</v>
      </c>
      <c r="F4" s="73">
        <f>SUM(F5:F6)</f>
        <v>100650</v>
      </c>
    </row>
    <row r="5" spans="1:8" s="72" customFormat="1" x14ac:dyDescent="0.2">
      <c r="A5" s="74"/>
      <c r="B5" s="75" t="s">
        <v>2</v>
      </c>
      <c r="C5" s="76">
        <v>9027.2999999999993</v>
      </c>
      <c r="D5" s="77">
        <v>1</v>
      </c>
      <c r="E5" s="78">
        <v>75</v>
      </c>
      <c r="F5" s="77">
        <v>100000</v>
      </c>
    </row>
    <row r="6" spans="1:8" s="72" customFormat="1" x14ac:dyDescent="0.2">
      <c r="A6" s="74"/>
      <c r="B6" s="75" t="s">
        <v>3</v>
      </c>
      <c r="C6" s="76">
        <v>9026.2000000000007</v>
      </c>
      <c r="D6" s="77">
        <v>1</v>
      </c>
      <c r="E6" s="78"/>
      <c r="F6" s="77">
        <v>650</v>
      </c>
      <c r="H6" s="74" t="s">
        <v>20</v>
      </c>
    </row>
    <row r="7" spans="1:8" s="3" customFormat="1" x14ac:dyDescent="0.2">
      <c r="A7" s="83" t="s">
        <v>0</v>
      </c>
    </row>
    <row r="8" spans="1:8" s="4" customFormat="1" x14ac:dyDescent="0.2">
      <c r="A8" s="4" t="s">
        <v>313</v>
      </c>
      <c r="B8" s="4" t="s">
        <v>21</v>
      </c>
      <c r="E8" s="5">
        <f>SUM(E9:E10)</f>
        <v>48</v>
      </c>
      <c r="F8" s="5">
        <f>SUM(F9:F10)</f>
        <v>50000</v>
      </c>
    </row>
    <row r="9" spans="1:8" s="6" customFormat="1" x14ac:dyDescent="0.2">
      <c r="A9" s="6">
        <v>1</v>
      </c>
      <c r="B9" s="7" t="s">
        <v>4</v>
      </c>
      <c r="C9" s="2">
        <v>9027.89</v>
      </c>
      <c r="D9" s="8">
        <v>1</v>
      </c>
      <c r="E9" s="9">
        <v>45</v>
      </c>
      <c r="F9" s="8">
        <v>40000</v>
      </c>
    </row>
    <row r="10" spans="1:8" s="6" customFormat="1" x14ac:dyDescent="0.2">
      <c r="A10" s="6">
        <v>1</v>
      </c>
      <c r="B10" s="7" t="s">
        <v>5</v>
      </c>
      <c r="C10" s="2">
        <v>9032.89</v>
      </c>
      <c r="D10" s="8">
        <v>1</v>
      </c>
      <c r="E10" s="9">
        <v>3</v>
      </c>
      <c r="F10" s="8">
        <v>10000</v>
      </c>
      <c r="H10" s="6" t="s">
        <v>22</v>
      </c>
    </row>
    <row r="12" spans="1:8" s="14" customFormat="1" x14ac:dyDescent="0.2">
      <c r="A12" s="15" t="s">
        <v>314</v>
      </c>
      <c r="B12" s="15" t="s">
        <v>179</v>
      </c>
      <c r="E12" s="20">
        <f>SUM(E13:E19)</f>
        <v>79.88</v>
      </c>
      <c r="F12" s="20">
        <f>SUM(F13:F19)</f>
        <v>9300</v>
      </c>
    </row>
    <row r="13" spans="1:8" s="14" customFormat="1" x14ac:dyDescent="0.2">
      <c r="A13" s="14">
        <v>2</v>
      </c>
      <c r="B13" s="16" t="s">
        <v>6</v>
      </c>
      <c r="C13" s="17">
        <v>8414.1</v>
      </c>
      <c r="D13" s="18">
        <v>1</v>
      </c>
      <c r="E13" s="19">
        <v>3.4</v>
      </c>
      <c r="F13" s="18">
        <v>350</v>
      </c>
    </row>
    <row r="14" spans="1:8" s="14" customFormat="1" x14ac:dyDescent="0.2">
      <c r="A14" s="14">
        <v>2</v>
      </c>
      <c r="B14" s="16" t="s">
        <v>7</v>
      </c>
      <c r="C14" s="17">
        <v>8414.1</v>
      </c>
      <c r="D14" s="18">
        <v>1</v>
      </c>
      <c r="E14" s="19">
        <v>13.8</v>
      </c>
      <c r="F14" s="18">
        <v>3000</v>
      </c>
    </row>
    <row r="15" spans="1:8" s="14" customFormat="1" x14ac:dyDescent="0.2">
      <c r="A15" s="14">
        <v>2</v>
      </c>
      <c r="B15" s="16" t="s">
        <v>8</v>
      </c>
      <c r="C15" s="17">
        <v>8414.1</v>
      </c>
      <c r="D15" s="18">
        <v>1</v>
      </c>
      <c r="E15" s="19">
        <v>20</v>
      </c>
      <c r="F15" s="18">
        <v>2000</v>
      </c>
    </row>
    <row r="16" spans="1:8" s="43" customFormat="1" x14ac:dyDescent="0.2">
      <c r="A16" s="14">
        <v>2</v>
      </c>
      <c r="B16" s="44" t="s">
        <v>11</v>
      </c>
      <c r="C16" s="45"/>
      <c r="D16" s="46">
        <v>1</v>
      </c>
      <c r="E16" s="47">
        <v>26.8</v>
      </c>
      <c r="F16" s="46">
        <v>700</v>
      </c>
      <c r="G16" s="43" t="s">
        <v>175</v>
      </c>
      <c r="H16" s="43" t="s">
        <v>176</v>
      </c>
    </row>
    <row r="17" spans="1:8" s="43" customFormat="1" x14ac:dyDescent="0.2">
      <c r="A17" s="14">
        <v>2</v>
      </c>
      <c r="B17" s="44" t="s">
        <v>9</v>
      </c>
      <c r="C17" s="45">
        <v>9032.89</v>
      </c>
      <c r="D17" s="46">
        <v>4</v>
      </c>
      <c r="E17" s="47">
        <v>4.88</v>
      </c>
      <c r="F17" s="46">
        <v>2350</v>
      </c>
    </row>
    <row r="18" spans="1:8" s="43" customFormat="1" x14ac:dyDescent="0.2">
      <c r="A18" s="14">
        <v>2</v>
      </c>
      <c r="B18" s="44" t="s">
        <v>183</v>
      </c>
      <c r="C18" s="45"/>
      <c r="D18" s="46"/>
      <c r="E18" s="48">
        <v>10</v>
      </c>
      <c r="F18" s="46">
        <v>500</v>
      </c>
      <c r="G18" s="43" t="s">
        <v>175</v>
      </c>
      <c r="H18" s="43" t="s">
        <v>187</v>
      </c>
    </row>
    <row r="19" spans="1:8" s="43" customFormat="1" x14ac:dyDescent="0.2">
      <c r="A19" s="14">
        <v>2</v>
      </c>
      <c r="B19" s="44" t="s">
        <v>174</v>
      </c>
      <c r="C19" s="45"/>
      <c r="D19" s="46">
        <v>1</v>
      </c>
      <c r="E19" s="48">
        <v>1</v>
      </c>
      <c r="F19" s="46">
        <v>400</v>
      </c>
      <c r="G19" s="43" t="s">
        <v>175</v>
      </c>
      <c r="H19" s="43" t="s">
        <v>178</v>
      </c>
    </row>
    <row r="20" spans="1:8" x14ac:dyDescent="0.2">
      <c r="B20" s="11"/>
      <c r="C20" s="1"/>
      <c r="D20" s="12"/>
      <c r="E20" s="13"/>
      <c r="F20" s="12"/>
    </row>
    <row r="21" spans="1:8" s="29" customFormat="1" x14ac:dyDescent="0.2">
      <c r="A21" s="29" t="s">
        <v>315</v>
      </c>
      <c r="B21" s="30" t="s">
        <v>23</v>
      </c>
      <c r="C21" s="31"/>
      <c r="D21" s="32"/>
      <c r="E21" s="33">
        <f>SUM(E22:E25)</f>
        <v>106.2</v>
      </c>
      <c r="F21" s="33">
        <f>SUM(F22:F25)</f>
        <v>7373.880000000001</v>
      </c>
    </row>
    <row r="22" spans="1:8" s="29" customFormat="1" x14ac:dyDescent="0.2">
      <c r="A22" s="29">
        <v>3</v>
      </c>
      <c r="B22" s="34" t="s">
        <v>1</v>
      </c>
      <c r="C22" s="31">
        <v>9032.89</v>
      </c>
      <c r="D22" s="32">
        <v>2</v>
      </c>
      <c r="E22" s="35">
        <f>2*22.6</f>
        <v>45.2</v>
      </c>
      <c r="F22" s="32">
        <v>3500</v>
      </c>
    </row>
    <row r="23" spans="1:8" s="29" customFormat="1" x14ac:dyDescent="0.2">
      <c r="A23" s="29">
        <v>3</v>
      </c>
      <c r="B23" s="34" t="s">
        <v>302</v>
      </c>
      <c r="C23" s="31"/>
      <c r="D23" s="32"/>
      <c r="E23" s="29">
        <v>20</v>
      </c>
      <c r="F23" s="35">
        <v>984.19</v>
      </c>
    </row>
    <row r="24" spans="1:8" s="29" customFormat="1" x14ac:dyDescent="0.2">
      <c r="A24" s="29">
        <v>3</v>
      </c>
      <c r="B24" s="34" t="s">
        <v>170</v>
      </c>
      <c r="C24" s="31"/>
      <c r="D24" s="32"/>
      <c r="E24" s="29">
        <v>25</v>
      </c>
      <c r="F24" s="35">
        <v>1126.69</v>
      </c>
    </row>
    <row r="25" spans="1:8" s="29" customFormat="1" x14ac:dyDescent="0.2">
      <c r="A25" s="29">
        <v>3</v>
      </c>
      <c r="B25" s="34" t="s">
        <v>301</v>
      </c>
      <c r="C25" s="31"/>
      <c r="D25" s="32"/>
      <c r="E25" s="85">
        <v>16</v>
      </c>
      <c r="F25" s="32">
        <v>1763</v>
      </c>
    </row>
    <row r="26" spans="1:8" x14ac:dyDescent="0.2">
      <c r="B26" s="11"/>
      <c r="C26" s="1"/>
      <c r="D26" s="12"/>
      <c r="E26" s="13"/>
      <c r="F26" s="12"/>
    </row>
    <row r="27" spans="1:8" s="36" customFormat="1" x14ac:dyDescent="0.2">
      <c r="A27" s="36" t="s">
        <v>316</v>
      </c>
      <c r="B27" s="37" t="s">
        <v>173</v>
      </c>
      <c r="C27" s="38"/>
      <c r="D27" s="39"/>
      <c r="E27" s="40">
        <f>SUM(E28:E29)</f>
        <v>51</v>
      </c>
      <c r="F27" s="40">
        <f>SUM(F28:F29)</f>
        <v>500</v>
      </c>
    </row>
    <row r="28" spans="1:8" s="36" customFormat="1" x14ac:dyDescent="0.2">
      <c r="A28" s="36">
        <v>4</v>
      </c>
      <c r="B28" s="41" t="s">
        <v>10</v>
      </c>
      <c r="C28" s="38">
        <v>2853.9</v>
      </c>
      <c r="D28" s="39">
        <v>1</v>
      </c>
      <c r="E28" s="42">
        <v>51</v>
      </c>
      <c r="F28" s="39">
        <v>500</v>
      </c>
      <c r="H28" s="36" t="s">
        <v>177</v>
      </c>
    </row>
    <row r="29" spans="1:8" x14ac:dyDescent="0.2">
      <c r="B29" s="11"/>
      <c r="C29" s="1"/>
      <c r="D29" s="12"/>
      <c r="E29" s="13"/>
      <c r="F29" s="12"/>
    </row>
    <row r="31" spans="1:8" x14ac:dyDescent="0.2">
      <c r="B31" s="11"/>
      <c r="C31" s="1"/>
      <c r="D3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F7F6-6043-7845-99E5-015498A1E272}">
  <dimension ref="A1:G15"/>
  <sheetViews>
    <sheetView workbookViewId="0">
      <selection activeCell="C23" sqref="C23"/>
    </sheetView>
  </sheetViews>
  <sheetFormatPr baseColWidth="10" defaultRowHeight="16" x14ac:dyDescent="0.2"/>
  <cols>
    <col min="2" max="2" width="41.1640625" bestFit="1" customWidth="1"/>
    <col min="3" max="3" width="10.83203125" customWidth="1"/>
  </cols>
  <sheetData>
    <row r="1" spans="1:7" x14ac:dyDescent="0.2">
      <c r="B1" s="10"/>
      <c r="C1" s="63" t="s">
        <v>311</v>
      </c>
      <c r="D1" s="63" t="s">
        <v>180</v>
      </c>
      <c r="E1" s="63" t="s">
        <v>181</v>
      </c>
      <c r="F1" s="63" t="s">
        <v>182</v>
      </c>
      <c r="G1" s="63" t="s">
        <v>16</v>
      </c>
    </row>
    <row r="2" spans="1:7" s="49" customFormat="1" x14ac:dyDescent="0.2">
      <c r="A2" s="14" t="s">
        <v>314</v>
      </c>
      <c r="B2" s="50" t="s">
        <v>179</v>
      </c>
      <c r="C2" s="64"/>
      <c r="D2" s="65"/>
      <c r="E2" s="65"/>
      <c r="F2" s="65"/>
      <c r="G2" s="65"/>
    </row>
    <row r="3" spans="1:7" s="49" customFormat="1" x14ac:dyDescent="0.2">
      <c r="A3" s="79">
        <v>2</v>
      </c>
      <c r="B3" s="44" t="s">
        <v>6</v>
      </c>
      <c r="C3" s="66">
        <v>1</v>
      </c>
      <c r="D3" s="65">
        <v>29</v>
      </c>
      <c r="E3" s="65">
        <v>36</v>
      </c>
      <c r="F3" s="65">
        <v>24</v>
      </c>
      <c r="G3" s="65">
        <v>20</v>
      </c>
    </row>
    <row r="4" spans="1:7" s="49" customFormat="1" x14ac:dyDescent="0.2">
      <c r="A4" s="65">
        <v>2</v>
      </c>
      <c r="B4" s="44" t="s">
        <v>7</v>
      </c>
      <c r="C4" s="66">
        <v>1</v>
      </c>
      <c r="D4" s="65">
        <v>30</v>
      </c>
      <c r="E4" s="65">
        <v>48</v>
      </c>
      <c r="F4" s="65">
        <v>30</v>
      </c>
      <c r="G4" s="65">
        <v>13.8</v>
      </c>
    </row>
    <row r="5" spans="1:7" s="49" customFormat="1" x14ac:dyDescent="0.2">
      <c r="A5" s="65">
        <v>2</v>
      </c>
      <c r="B5" s="44" t="s">
        <v>8</v>
      </c>
      <c r="C5" s="66">
        <v>1</v>
      </c>
      <c r="D5" s="65">
        <v>26</v>
      </c>
      <c r="E5" s="65">
        <v>15</v>
      </c>
      <c r="F5" s="65">
        <v>16</v>
      </c>
      <c r="G5" s="65">
        <v>3.4</v>
      </c>
    </row>
    <row r="6" spans="1:7" s="49" customFormat="1" x14ac:dyDescent="0.2">
      <c r="A6" s="65">
        <v>2</v>
      </c>
      <c r="B6" s="44" t="s">
        <v>11</v>
      </c>
      <c r="C6" s="66">
        <v>1</v>
      </c>
      <c r="D6" s="65">
        <v>42</v>
      </c>
      <c r="E6" s="65">
        <v>34</v>
      </c>
      <c r="F6" s="65">
        <v>19</v>
      </c>
      <c r="G6" s="65">
        <v>26.8</v>
      </c>
    </row>
    <row r="7" spans="1:7" s="49" customFormat="1" x14ac:dyDescent="0.2">
      <c r="A7" s="65">
        <v>2</v>
      </c>
      <c r="B7" s="44" t="s">
        <v>312</v>
      </c>
      <c r="C7" s="66">
        <v>4</v>
      </c>
      <c r="D7" s="65">
        <v>29</v>
      </c>
      <c r="E7" s="65">
        <v>12</v>
      </c>
      <c r="F7" s="65">
        <v>20</v>
      </c>
      <c r="G7" s="65">
        <v>4.8</v>
      </c>
    </row>
    <row r="8" spans="1:7" s="49" customFormat="1" x14ac:dyDescent="0.2">
      <c r="A8" s="65">
        <v>2</v>
      </c>
      <c r="B8" s="44" t="s">
        <v>183</v>
      </c>
      <c r="C8" s="66">
        <v>1</v>
      </c>
      <c r="D8" s="65">
        <v>32</v>
      </c>
      <c r="E8" s="65">
        <v>16</v>
      </c>
      <c r="F8" s="65">
        <v>45</v>
      </c>
      <c r="G8" s="65">
        <v>10</v>
      </c>
    </row>
    <row r="9" spans="1:7" s="49" customFormat="1" x14ac:dyDescent="0.2">
      <c r="A9" s="65">
        <v>2</v>
      </c>
      <c r="B9" s="44" t="s">
        <v>193</v>
      </c>
      <c r="C9" s="66">
        <v>1</v>
      </c>
      <c r="D9" s="65">
        <v>34</v>
      </c>
      <c r="E9" s="65">
        <v>27</v>
      </c>
      <c r="F9" s="65">
        <v>2</v>
      </c>
      <c r="G9" s="65">
        <v>1</v>
      </c>
    </row>
    <row r="10" spans="1:7" x14ac:dyDescent="0.2">
      <c r="A10" s="63"/>
      <c r="B10" s="10"/>
      <c r="C10" s="63"/>
      <c r="D10" s="63"/>
      <c r="E10" s="63"/>
      <c r="F10" s="63"/>
      <c r="G10" s="63"/>
    </row>
    <row r="11" spans="1:7" s="56" customFormat="1" x14ac:dyDescent="0.2">
      <c r="A11" s="29" t="s">
        <v>315</v>
      </c>
      <c r="B11" s="57" t="s">
        <v>23</v>
      </c>
      <c r="C11" s="67"/>
      <c r="D11" s="68"/>
      <c r="E11" s="68"/>
      <c r="F11" s="68"/>
      <c r="G11" s="68"/>
    </row>
    <row r="12" spans="1:7" s="56" customFormat="1" x14ac:dyDescent="0.2">
      <c r="A12" s="70">
        <v>3</v>
      </c>
      <c r="B12" s="55" t="s">
        <v>310</v>
      </c>
      <c r="C12" s="69">
        <v>2</v>
      </c>
      <c r="D12" s="68">
        <v>34</v>
      </c>
      <c r="E12" s="68">
        <v>29</v>
      </c>
      <c r="F12" s="68">
        <v>28</v>
      </c>
      <c r="G12" s="68">
        <v>45.2</v>
      </c>
    </row>
    <row r="13" spans="1:7" s="56" customFormat="1" x14ac:dyDescent="0.2">
      <c r="A13" s="70">
        <v>3</v>
      </c>
      <c r="B13" s="55" t="s">
        <v>302</v>
      </c>
      <c r="C13" s="69">
        <v>1</v>
      </c>
      <c r="D13" s="68">
        <v>61</v>
      </c>
      <c r="E13" s="68">
        <v>51</v>
      </c>
      <c r="F13" s="68">
        <v>50</v>
      </c>
      <c r="G13" s="70">
        <v>10</v>
      </c>
    </row>
    <row r="14" spans="1:7" s="56" customFormat="1" x14ac:dyDescent="0.2">
      <c r="A14" s="70">
        <v>3</v>
      </c>
      <c r="B14" s="55" t="s">
        <v>170</v>
      </c>
      <c r="C14" s="69">
        <v>1</v>
      </c>
      <c r="D14" s="68">
        <v>51</v>
      </c>
      <c r="E14" s="68">
        <v>38</v>
      </c>
      <c r="F14" s="68">
        <v>34</v>
      </c>
      <c r="G14" s="70">
        <v>17</v>
      </c>
    </row>
    <row r="15" spans="1:7" s="56" customFormat="1" x14ac:dyDescent="0.2">
      <c r="A15" s="70">
        <v>3</v>
      </c>
      <c r="B15" s="55" t="s">
        <v>301</v>
      </c>
      <c r="C15" s="69">
        <v>1</v>
      </c>
      <c r="D15" s="68">
        <v>50</v>
      </c>
      <c r="E15" s="68">
        <v>38</v>
      </c>
      <c r="F15" s="68">
        <v>38</v>
      </c>
      <c r="G15" s="71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E5A5D-2C7F-504B-B6DA-ACA902AE62B4}">
  <dimension ref="A2:O112"/>
  <sheetViews>
    <sheetView workbookViewId="0">
      <selection activeCell="C95" sqref="C95"/>
    </sheetView>
  </sheetViews>
  <sheetFormatPr baseColWidth="10" defaultRowHeight="16" x14ac:dyDescent="0.2"/>
  <cols>
    <col min="7" max="7" width="19.1640625" bestFit="1" customWidth="1"/>
  </cols>
  <sheetData>
    <row r="2" spans="1:15" x14ac:dyDescent="0.2">
      <c r="B2" t="s">
        <v>168</v>
      </c>
      <c r="E2">
        <f>SUM(J9:J16)</f>
        <v>445.18999999999994</v>
      </c>
    </row>
    <row r="3" spans="1:15" x14ac:dyDescent="0.2">
      <c r="B3" t="s">
        <v>169</v>
      </c>
      <c r="E3">
        <f>SUM(J18:J26)</f>
        <v>529.00000000000011</v>
      </c>
    </row>
    <row r="4" spans="1:15" x14ac:dyDescent="0.2">
      <c r="B4" t="s">
        <v>170</v>
      </c>
      <c r="E4">
        <f>SUM(J27:J38,J40)</f>
        <v>1126.69</v>
      </c>
    </row>
    <row r="5" spans="1:15" x14ac:dyDescent="0.2">
      <c r="B5" t="s">
        <v>171</v>
      </c>
      <c r="E5">
        <f>J41</f>
        <v>163</v>
      </c>
    </row>
    <row r="6" spans="1:15" x14ac:dyDescent="0.2">
      <c r="B6" t="s">
        <v>172</v>
      </c>
      <c r="E6">
        <v>600</v>
      </c>
    </row>
    <row r="8" spans="1:15" x14ac:dyDescent="0.2">
      <c r="A8" t="s">
        <v>0</v>
      </c>
      <c r="B8" t="s">
        <v>194</v>
      </c>
      <c r="C8" t="s">
        <v>195</v>
      </c>
      <c r="D8" t="s">
        <v>196</v>
      </c>
      <c r="E8" t="s">
        <v>197</v>
      </c>
      <c r="F8" t="s">
        <v>195</v>
      </c>
      <c r="G8" t="s">
        <v>198</v>
      </c>
      <c r="H8" t="s">
        <v>14</v>
      </c>
      <c r="I8" t="s">
        <v>199</v>
      </c>
      <c r="J8" t="s">
        <v>200</v>
      </c>
    </row>
    <row r="9" spans="1:15" s="21" customFormat="1" x14ac:dyDescent="0.2">
      <c r="A9" s="80">
        <v>3</v>
      </c>
      <c r="B9" s="21" t="s">
        <v>24</v>
      </c>
      <c r="C9" s="21" t="s">
        <v>25</v>
      </c>
      <c r="D9" s="21" t="s">
        <v>26</v>
      </c>
      <c r="E9" s="21" t="s">
        <v>27</v>
      </c>
      <c r="F9" s="21" t="s">
        <v>28</v>
      </c>
      <c r="G9" s="21" t="s">
        <v>29</v>
      </c>
      <c r="H9" s="21" t="s">
        <v>30</v>
      </c>
      <c r="J9" s="21">
        <v>127.95</v>
      </c>
      <c r="M9" s="21" t="s">
        <v>31</v>
      </c>
      <c r="N9" s="21" t="s">
        <v>32</v>
      </c>
      <c r="O9" s="21" t="s">
        <v>33</v>
      </c>
    </row>
    <row r="10" spans="1:15" s="21" customFormat="1" x14ac:dyDescent="0.2">
      <c r="A10" s="80">
        <v>3</v>
      </c>
      <c r="B10" s="21" t="s">
        <v>24</v>
      </c>
      <c r="C10" s="21" t="s">
        <v>25</v>
      </c>
      <c r="D10" s="21" t="s">
        <v>34</v>
      </c>
      <c r="E10" s="21" t="s">
        <v>35</v>
      </c>
      <c r="F10" s="21" t="s">
        <v>36</v>
      </c>
      <c r="G10" s="21">
        <v>108763</v>
      </c>
      <c r="H10" s="21">
        <v>18</v>
      </c>
      <c r="I10" s="21">
        <v>4.58</v>
      </c>
      <c r="J10" s="21">
        <f t="shared" ref="J10:J16" si="0">H10*I10</f>
        <v>82.44</v>
      </c>
      <c r="M10" s="21" t="s">
        <v>37</v>
      </c>
      <c r="O10" s="22">
        <v>45100</v>
      </c>
    </row>
    <row r="11" spans="1:15" s="21" customFormat="1" x14ac:dyDescent="0.2">
      <c r="A11" s="80">
        <v>3</v>
      </c>
      <c r="B11" s="21" t="s">
        <v>24</v>
      </c>
      <c r="C11" s="21" t="s">
        <v>25</v>
      </c>
      <c r="D11" s="21" t="s">
        <v>38</v>
      </c>
      <c r="E11" s="21" t="s">
        <v>35</v>
      </c>
      <c r="F11" s="21" t="s">
        <v>39</v>
      </c>
      <c r="G11" s="21">
        <v>108739</v>
      </c>
      <c r="H11" s="21">
        <v>10</v>
      </c>
      <c r="I11" s="21">
        <v>4.5199999999999996</v>
      </c>
      <c r="J11" s="21">
        <f t="shared" si="0"/>
        <v>45.199999999999996</v>
      </c>
      <c r="M11" s="21" t="s">
        <v>40</v>
      </c>
      <c r="O11" s="22">
        <v>45100</v>
      </c>
    </row>
    <row r="12" spans="1:15" s="21" customFormat="1" x14ac:dyDescent="0.2">
      <c r="A12" s="80">
        <v>3</v>
      </c>
      <c r="B12" s="21" t="s">
        <v>24</v>
      </c>
      <c r="C12" s="21" t="s">
        <v>25</v>
      </c>
      <c r="D12" s="21" t="s">
        <v>41</v>
      </c>
      <c r="E12" s="21" t="s">
        <v>35</v>
      </c>
      <c r="F12" s="21" t="s">
        <v>42</v>
      </c>
      <c r="G12" s="21">
        <v>108723</v>
      </c>
      <c r="H12" s="21">
        <v>10</v>
      </c>
      <c r="I12" s="21">
        <v>3.32</v>
      </c>
      <c r="J12" s="21">
        <f t="shared" si="0"/>
        <v>33.199999999999996</v>
      </c>
      <c r="M12" s="21" t="s">
        <v>43</v>
      </c>
      <c r="O12" s="22">
        <v>45100</v>
      </c>
    </row>
    <row r="13" spans="1:15" s="21" customFormat="1" x14ac:dyDescent="0.2">
      <c r="A13" s="80">
        <v>3</v>
      </c>
      <c r="B13" s="21" t="s">
        <v>24</v>
      </c>
      <c r="C13" s="21" t="s">
        <v>25</v>
      </c>
      <c r="D13" s="21" t="s">
        <v>44</v>
      </c>
      <c r="E13" s="21" t="s">
        <v>35</v>
      </c>
      <c r="F13" s="21" t="s">
        <v>45</v>
      </c>
      <c r="G13" s="21">
        <v>108639</v>
      </c>
      <c r="H13" s="21">
        <v>10</v>
      </c>
      <c r="I13" s="21">
        <v>5.33</v>
      </c>
      <c r="J13" s="21">
        <f t="shared" si="0"/>
        <v>53.3</v>
      </c>
      <c r="M13" s="21" t="s">
        <v>46</v>
      </c>
      <c r="O13" s="22">
        <v>45100</v>
      </c>
    </row>
    <row r="14" spans="1:15" s="21" customFormat="1" x14ac:dyDescent="0.2">
      <c r="A14" s="80">
        <v>3</v>
      </c>
      <c r="B14" s="21" t="s">
        <v>24</v>
      </c>
      <c r="C14" s="21" t="s">
        <v>25</v>
      </c>
      <c r="D14" s="21" t="s">
        <v>47</v>
      </c>
      <c r="E14" s="21" t="s">
        <v>35</v>
      </c>
      <c r="F14" s="21" t="s">
        <v>45</v>
      </c>
      <c r="G14" s="21">
        <v>108641</v>
      </c>
      <c r="H14" s="21">
        <v>10</v>
      </c>
      <c r="I14" s="21">
        <v>6.31</v>
      </c>
      <c r="J14" s="21">
        <f t="shared" si="0"/>
        <v>63.099999999999994</v>
      </c>
      <c r="M14" s="21" t="s">
        <v>48</v>
      </c>
      <c r="O14" s="22">
        <v>45100</v>
      </c>
    </row>
    <row r="15" spans="1:15" s="21" customFormat="1" x14ac:dyDescent="0.2">
      <c r="A15" s="80">
        <v>3</v>
      </c>
      <c r="B15" s="21" t="s">
        <v>24</v>
      </c>
      <c r="C15" s="21" t="s">
        <v>25</v>
      </c>
      <c r="D15" s="21" t="s">
        <v>49</v>
      </c>
      <c r="E15" s="21" t="s">
        <v>35</v>
      </c>
      <c r="F15" s="21" t="s">
        <v>50</v>
      </c>
      <c r="G15" s="21">
        <v>108556</v>
      </c>
      <c r="H15" s="21">
        <v>10</v>
      </c>
      <c r="I15" s="21">
        <v>1.96</v>
      </c>
      <c r="J15" s="21">
        <f t="shared" si="0"/>
        <v>19.600000000000001</v>
      </c>
      <c r="M15" s="21" t="s">
        <v>51</v>
      </c>
      <c r="O15" s="22">
        <v>45100</v>
      </c>
    </row>
    <row r="16" spans="1:15" s="21" customFormat="1" x14ac:dyDescent="0.2">
      <c r="A16" s="80">
        <v>3</v>
      </c>
      <c r="B16" s="21" t="s">
        <v>24</v>
      </c>
      <c r="C16" s="21" t="s">
        <v>25</v>
      </c>
      <c r="D16" s="21" t="s">
        <v>52</v>
      </c>
      <c r="E16" s="21" t="s">
        <v>35</v>
      </c>
      <c r="F16" s="21" t="s">
        <v>53</v>
      </c>
      <c r="G16" s="21">
        <v>108560</v>
      </c>
      <c r="H16" s="21">
        <v>10</v>
      </c>
      <c r="I16" s="21">
        <v>2.04</v>
      </c>
      <c r="J16" s="21">
        <f t="shared" si="0"/>
        <v>20.399999999999999</v>
      </c>
      <c r="M16" s="21" t="s">
        <v>54</v>
      </c>
      <c r="O16" s="22">
        <v>45100</v>
      </c>
    </row>
    <row r="17" spans="1:15" s="51" customFormat="1" x14ac:dyDescent="0.2">
      <c r="A17" s="80">
        <v>3</v>
      </c>
      <c r="B17" s="51" t="s">
        <v>24</v>
      </c>
      <c r="C17" s="51" t="s">
        <v>55</v>
      </c>
      <c r="D17" s="51" t="s">
        <v>56</v>
      </c>
      <c r="E17" s="51" t="s">
        <v>57</v>
      </c>
      <c r="H17" s="51">
        <v>100</v>
      </c>
      <c r="M17" s="51" t="s">
        <v>58</v>
      </c>
      <c r="N17" s="51" t="s">
        <v>59</v>
      </c>
    </row>
    <row r="18" spans="1:15" s="21" customFormat="1" x14ac:dyDescent="0.2">
      <c r="A18" s="80">
        <v>3</v>
      </c>
      <c r="B18" s="21" t="s">
        <v>24</v>
      </c>
      <c r="C18" s="21" t="s">
        <v>55</v>
      </c>
      <c r="D18" s="21" t="s">
        <v>60</v>
      </c>
      <c r="E18" s="21" t="s">
        <v>57</v>
      </c>
      <c r="F18" s="21" t="s">
        <v>61</v>
      </c>
      <c r="G18" s="21" t="s">
        <v>62</v>
      </c>
      <c r="H18" s="21">
        <v>30</v>
      </c>
      <c r="I18" s="21">
        <v>3.65</v>
      </c>
      <c r="J18" s="21">
        <f t="shared" ref="J18:J33" si="1">H18*I18</f>
        <v>109.5</v>
      </c>
      <c r="M18" s="21" t="s">
        <v>58</v>
      </c>
      <c r="N18" s="21" t="s">
        <v>63</v>
      </c>
    </row>
    <row r="19" spans="1:15" s="21" customFormat="1" x14ac:dyDescent="0.2">
      <c r="A19" s="80">
        <v>3</v>
      </c>
      <c r="B19" s="21" t="s">
        <v>24</v>
      </c>
      <c r="C19" s="21" t="s">
        <v>55</v>
      </c>
      <c r="D19" s="21" t="s">
        <v>64</v>
      </c>
      <c r="E19" s="21" t="s">
        <v>57</v>
      </c>
      <c r="F19" s="21" t="s">
        <v>61</v>
      </c>
      <c r="G19" s="21" t="s">
        <v>65</v>
      </c>
      <c r="H19" s="21">
        <v>26</v>
      </c>
      <c r="I19" s="21">
        <v>3.35</v>
      </c>
      <c r="J19" s="21">
        <f t="shared" si="1"/>
        <v>87.100000000000009</v>
      </c>
      <c r="M19" s="21" t="s">
        <v>58</v>
      </c>
      <c r="N19" s="21" t="s">
        <v>63</v>
      </c>
    </row>
    <row r="20" spans="1:15" s="21" customFormat="1" x14ac:dyDescent="0.2">
      <c r="A20" s="80">
        <v>3</v>
      </c>
      <c r="B20" s="21" t="s">
        <v>24</v>
      </c>
      <c r="C20" s="21" t="s">
        <v>55</v>
      </c>
      <c r="D20" s="21" t="s">
        <v>66</v>
      </c>
      <c r="E20" s="21" t="s">
        <v>57</v>
      </c>
      <c r="F20" s="21" t="s">
        <v>61</v>
      </c>
      <c r="G20" s="21" t="s">
        <v>67</v>
      </c>
      <c r="H20" s="21">
        <v>4</v>
      </c>
      <c r="I20" s="21">
        <v>12.1</v>
      </c>
      <c r="J20" s="21">
        <f t="shared" si="1"/>
        <v>48.4</v>
      </c>
      <c r="M20" s="21" t="s">
        <v>58</v>
      </c>
      <c r="N20" s="21" t="s">
        <v>63</v>
      </c>
    </row>
    <row r="21" spans="1:15" s="21" customFormat="1" x14ac:dyDescent="0.2">
      <c r="A21" s="80">
        <v>3</v>
      </c>
      <c r="B21" s="21" t="s">
        <v>24</v>
      </c>
      <c r="C21" s="21" t="s">
        <v>55</v>
      </c>
      <c r="D21" s="21" t="s">
        <v>68</v>
      </c>
      <c r="E21" s="21" t="s">
        <v>57</v>
      </c>
      <c r="F21" s="21" t="s">
        <v>61</v>
      </c>
      <c r="G21" s="21" t="s">
        <v>69</v>
      </c>
      <c r="H21" s="21">
        <v>4</v>
      </c>
      <c r="I21" s="21">
        <v>17.600000000000001</v>
      </c>
      <c r="J21" s="21">
        <f t="shared" si="1"/>
        <v>70.400000000000006</v>
      </c>
      <c r="M21" s="21" t="s">
        <v>58</v>
      </c>
      <c r="N21" s="21" t="s">
        <v>63</v>
      </c>
    </row>
    <row r="22" spans="1:15" s="21" customFormat="1" x14ac:dyDescent="0.2">
      <c r="A22" s="80">
        <v>3</v>
      </c>
      <c r="B22" s="21" t="s">
        <v>24</v>
      </c>
      <c r="C22" s="21" t="s">
        <v>55</v>
      </c>
      <c r="D22" s="21" t="s">
        <v>70</v>
      </c>
      <c r="E22" s="21" t="s">
        <v>57</v>
      </c>
      <c r="F22" s="21" t="s">
        <v>61</v>
      </c>
      <c r="G22" s="21" t="s">
        <v>71</v>
      </c>
      <c r="H22" s="21">
        <v>4</v>
      </c>
      <c r="I22" s="21">
        <v>5.45</v>
      </c>
      <c r="J22" s="21">
        <f t="shared" si="1"/>
        <v>21.8</v>
      </c>
      <c r="M22" s="21" t="s">
        <v>72</v>
      </c>
      <c r="N22" s="21" t="s">
        <v>63</v>
      </c>
    </row>
    <row r="23" spans="1:15" s="21" customFormat="1" x14ac:dyDescent="0.2">
      <c r="A23" s="80">
        <v>3</v>
      </c>
      <c r="B23" s="21" t="s">
        <v>24</v>
      </c>
      <c r="C23" s="21" t="s">
        <v>55</v>
      </c>
      <c r="D23" s="21" t="s">
        <v>73</v>
      </c>
      <c r="E23" s="21" t="s">
        <v>57</v>
      </c>
      <c r="F23" s="21" t="s">
        <v>61</v>
      </c>
      <c r="G23" s="21" t="s">
        <v>74</v>
      </c>
      <c r="H23" s="21">
        <v>4</v>
      </c>
      <c r="I23" s="21">
        <v>5.15</v>
      </c>
      <c r="J23" s="21">
        <f t="shared" si="1"/>
        <v>20.6</v>
      </c>
      <c r="M23" s="21" t="s">
        <v>75</v>
      </c>
      <c r="N23" s="21" t="s">
        <v>63</v>
      </c>
    </row>
    <row r="24" spans="1:15" s="21" customFormat="1" x14ac:dyDescent="0.2">
      <c r="A24" s="80">
        <v>3</v>
      </c>
      <c r="B24" s="21" t="s">
        <v>24</v>
      </c>
      <c r="C24" s="21" t="s">
        <v>55</v>
      </c>
      <c r="D24" s="21" t="s">
        <v>76</v>
      </c>
      <c r="E24" s="21" t="s">
        <v>57</v>
      </c>
      <c r="F24" s="21" t="s">
        <v>61</v>
      </c>
      <c r="G24" s="21" t="s">
        <v>77</v>
      </c>
      <c r="H24" s="21">
        <v>2</v>
      </c>
      <c r="I24" s="21">
        <v>28.9</v>
      </c>
      <c r="J24" s="21">
        <f t="shared" si="1"/>
        <v>57.8</v>
      </c>
      <c r="M24" s="21" t="s">
        <v>78</v>
      </c>
    </row>
    <row r="25" spans="1:15" s="21" customFormat="1" x14ac:dyDescent="0.2">
      <c r="A25" s="80">
        <v>3</v>
      </c>
      <c r="B25" s="21" t="s">
        <v>24</v>
      </c>
      <c r="C25" s="21" t="s">
        <v>55</v>
      </c>
      <c r="D25" s="21" t="s">
        <v>79</v>
      </c>
      <c r="E25" s="21" t="s">
        <v>57</v>
      </c>
      <c r="F25" s="21" t="s">
        <v>61</v>
      </c>
      <c r="G25" s="21" t="s">
        <v>80</v>
      </c>
      <c r="H25" s="21">
        <v>5</v>
      </c>
      <c r="I25" s="21">
        <v>5.8</v>
      </c>
      <c r="J25" s="21">
        <f t="shared" si="1"/>
        <v>29</v>
      </c>
      <c r="M25" s="21" t="s">
        <v>81</v>
      </c>
    </row>
    <row r="26" spans="1:15" s="21" customFormat="1" x14ac:dyDescent="0.2">
      <c r="A26" s="80">
        <v>3</v>
      </c>
      <c r="B26" s="21" t="s">
        <v>24</v>
      </c>
      <c r="C26" s="21" t="s">
        <v>55</v>
      </c>
      <c r="D26" s="21" t="s">
        <v>82</v>
      </c>
      <c r="E26" s="21" t="s">
        <v>57</v>
      </c>
      <c r="F26" s="21" t="s">
        <v>61</v>
      </c>
      <c r="G26" s="21" t="s">
        <v>83</v>
      </c>
      <c r="H26" s="21">
        <v>4</v>
      </c>
      <c r="I26" s="21">
        <v>21.1</v>
      </c>
      <c r="J26" s="21">
        <f t="shared" si="1"/>
        <v>84.4</v>
      </c>
      <c r="M26" s="21" t="s">
        <v>84</v>
      </c>
    </row>
    <row r="27" spans="1:15" s="21" customFormat="1" x14ac:dyDescent="0.2">
      <c r="A27" s="80">
        <v>3</v>
      </c>
      <c r="B27" s="21" t="s">
        <v>24</v>
      </c>
      <c r="C27" s="21" t="s">
        <v>85</v>
      </c>
      <c r="D27" s="21" t="s">
        <v>86</v>
      </c>
      <c r="E27" s="23" t="s">
        <v>87</v>
      </c>
      <c r="F27" s="23" t="s">
        <v>88</v>
      </c>
      <c r="G27" s="23" t="s">
        <v>89</v>
      </c>
      <c r="H27" s="21">
        <v>10</v>
      </c>
      <c r="I27" s="21">
        <v>0.5</v>
      </c>
      <c r="J27" s="21">
        <f t="shared" si="1"/>
        <v>5</v>
      </c>
      <c r="M27" s="21" t="s">
        <v>90</v>
      </c>
      <c r="N27" s="21" t="s">
        <v>91</v>
      </c>
      <c r="O27" s="22">
        <v>45100</v>
      </c>
    </row>
    <row r="28" spans="1:15" s="21" customFormat="1" x14ac:dyDescent="0.2">
      <c r="A28" s="80">
        <v>3</v>
      </c>
      <c r="B28" s="21" t="s">
        <v>24</v>
      </c>
      <c r="C28" s="21" t="s">
        <v>85</v>
      </c>
      <c r="D28" s="21" t="s">
        <v>86</v>
      </c>
      <c r="E28" s="23" t="s">
        <v>87</v>
      </c>
      <c r="F28" s="23" t="s">
        <v>92</v>
      </c>
      <c r="G28" s="23" t="s">
        <v>93</v>
      </c>
      <c r="H28" s="21">
        <v>10</v>
      </c>
      <c r="I28" s="21">
        <v>0.5</v>
      </c>
      <c r="J28" s="21">
        <f t="shared" si="1"/>
        <v>5</v>
      </c>
      <c r="M28" s="21" t="s">
        <v>94</v>
      </c>
      <c r="N28" s="21" t="s">
        <v>95</v>
      </c>
      <c r="O28" s="22">
        <v>45100</v>
      </c>
    </row>
    <row r="29" spans="1:15" s="21" customFormat="1" x14ac:dyDescent="0.2">
      <c r="A29" s="80">
        <v>3</v>
      </c>
      <c r="B29" s="21" t="s">
        <v>24</v>
      </c>
      <c r="C29" s="21" t="s">
        <v>85</v>
      </c>
      <c r="D29" s="21" t="s">
        <v>96</v>
      </c>
      <c r="E29" s="23" t="s">
        <v>97</v>
      </c>
      <c r="F29" s="23" t="s">
        <v>98</v>
      </c>
      <c r="G29" s="23">
        <v>930727101</v>
      </c>
      <c r="H29" s="21">
        <v>10</v>
      </c>
      <c r="I29" s="21">
        <v>2.2999999999999998</v>
      </c>
      <c r="J29" s="21">
        <f t="shared" si="1"/>
        <v>23</v>
      </c>
      <c r="M29" s="21" t="s">
        <v>99</v>
      </c>
      <c r="N29" s="21" t="s">
        <v>100</v>
      </c>
      <c r="O29" s="22">
        <v>45100</v>
      </c>
    </row>
    <row r="30" spans="1:15" s="21" customFormat="1" x14ac:dyDescent="0.2">
      <c r="A30" s="80">
        <v>3</v>
      </c>
      <c r="B30" s="21" t="s">
        <v>24</v>
      </c>
      <c r="C30" s="21" t="s">
        <v>85</v>
      </c>
      <c r="D30" s="21" t="s">
        <v>101</v>
      </c>
      <c r="E30" s="23" t="s">
        <v>97</v>
      </c>
      <c r="F30" s="23" t="s">
        <v>102</v>
      </c>
      <c r="G30" s="23">
        <v>930727100</v>
      </c>
      <c r="H30" s="21">
        <v>10</v>
      </c>
      <c r="I30" s="21">
        <v>2.2999999999999998</v>
      </c>
      <c r="J30" s="21">
        <f t="shared" si="1"/>
        <v>23</v>
      </c>
      <c r="M30" s="21" t="s">
        <v>103</v>
      </c>
      <c r="N30" s="21" t="s">
        <v>104</v>
      </c>
      <c r="O30" s="22">
        <v>45100</v>
      </c>
    </row>
    <row r="31" spans="1:15" s="21" customFormat="1" x14ac:dyDescent="0.2">
      <c r="A31" s="80">
        <v>3</v>
      </c>
      <c r="B31" s="21" t="s">
        <v>24</v>
      </c>
      <c r="C31" s="21" t="s">
        <v>85</v>
      </c>
      <c r="D31" s="21" t="s">
        <v>105</v>
      </c>
      <c r="E31" s="23" t="s">
        <v>106</v>
      </c>
      <c r="F31" s="24" t="s">
        <v>107</v>
      </c>
      <c r="G31" s="24">
        <v>414</v>
      </c>
      <c r="H31" s="21">
        <v>10</v>
      </c>
      <c r="I31" s="21">
        <v>15</v>
      </c>
      <c r="J31" s="21">
        <f t="shared" si="1"/>
        <v>150</v>
      </c>
      <c r="M31" s="21" t="s">
        <v>108</v>
      </c>
      <c r="N31" s="21" t="s">
        <v>109</v>
      </c>
      <c r="O31" s="22">
        <v>45100</v>
      </c>
    </row>
    <row r="32" spans="1:15" s="21" customFormat="1" x14ac:dyDescent="0.2">
      <c r="A32" s="80">
        <v>3</v>
      </c>
      <c r="B32" s="21" t="s">
        <v>24</v>
      </c>
      <c r="C32" s="21" t="s">
        <v>110</v>
      </c>
      <c r="D32" s="21" t="s">
        <v>111</v>
      </c>
      <c r="E32" s="23" t="s">
        <v>112</v>
      </c>
      <c r="F32" s="24" t="s">
        <v>113</v>
      </c>
      <c r="G32" s="24">
        <v>7010021100</v>
      </c>
      <c r="H32" s="21">
        <v>2</v>
      </c>
      <c r="I32" s="21">
        <v>115</v>
      </c>
      <c r="J32" s="21">
        <f t="shared" si="1"/>
        <v>230</v>
      </c>
      <c r="K32" s="21" t="s">
        <v>114</v>
      </c>
      <c r="M32" s="21" t="s">
        <v>115</v>
      </c>
      <c r="N32" s="21" t="s">
        <v>100</v>
      </c>
      <c r="O32" s="22">
        <v>45100</v>
      </c>
    </row>
    <row r="33" spans="1:15" s="21" customFormat="1" x14ac:dyDescent="0.2">
      <c r="A33" s="80">
        <v>3</v>
      </c>
      <c r="B33" s="21" t="s">
        <v>24</v>
      </c>
      <c r="C33" s="21" t="s">
        <v>110</v>
      </c>
      <c r="D33" s="21" t="s">
        <v>116</v>
      </c>
      <c r="E33" s="23" t="s">
        <v>112</v>
      </c>
      <c r="F33" s="24" t="s">
        <v>117</v>
      </c>
      <c r="G33" s="24" t="s">
        <v>118</v>
      </c>
      <c r="H33" s="21">
        <v>2</v>
      </c>
      <c r="I33" s="21">
        <v>20</v>
      </c>
      <c r="J33" s="21">
        <f t="shared" si="1"/>
        <v>40</v>
      </c>
      <c r="K33" s="21" t="s">
        <v>119</v>
      </c>
      <c r="M33" s="21" t="s">
        <v>120</v>
      </c>
      <c r="N33" s="21" t="s">
        <v>100</v>
      </c>
      <c r="O33" s="22">
        <v>45100</v>
      </c>
    </row>
    <row r="34" spans="1:15" s="25" customFormat="1" x14ac:dyDescent="0.2">
      <c r="A34" s="80">
        <v>3</v>
      </c>
      <c r="B34" s="25" t="s">
        <v>24</v>
      </c>
      <c r="C34" s="25" t="s">
        <v>110</v>
      </c>
      <c r="D34" s="25" t="s">
        <v>121</v>
      </c>
      <c r="E34" s="26" t="s">
        <v>122</v>
      </c>
      <c r="F34" s="27" t="s">
        <v>123</v>
      </c>
      <c r="G34" s="27" t="s">
        <v>124</v>
      </c>
      <c r="H34" s="25">
        <v>1</v>
      </c>
      <c r="I34" s="25">
        <v>400</v>
      </c>
      <c r="L34" s="25" t="s">
        <v>125</v>
      </c>
      <c r="M34" s="25" t="s">
        <v>126</v>
      </c>
      <c r="N34" s="25" t="s">
        <v>127</v>
      </c>
    </row>
    <row r="35" spans="1:15" s="21" customFormat="1" x14ac:dyDescent="0.2">
      <c r="A35" s="80">
        <v>3</v>
      </c>
      <c r="B35" s="21" t="s">
        <v>24</v>
      </c>
      <c r="C35" s="21" t="s">
        <v>128</v>
      </c>
      <c r="D35" s="21" t="s">
        <v>129</v>
      </c>
      <c r="E35" s="23" t="s">
        <v>130</v>
      </c>
      <c r="F35" s="21" t="s">
        <v>131</v>
      </c>
      <c r="H35" s="21">
        <v>12</v>
      </c>
      <c r="I35" s="21">
        <v>5.95</v>
      </c>
      <c r="J35" s="21">
        <f>H35*I35</f>
        <v>71.400000000000006</v>
      </c>
      <c r="M35" s="21" t="s">
        <v>132</v>
      </c>
      <c r="N35" s="21" t="s">
        <v>133</v>
      </c>
    </row>
    <row r="36" spans="1:15" s="21" customFormat="1" x14ac:dyDescent="0.2">
      <c r="A36" s="80">
        <v>3</v>
      </c>
      <c r="B36" s="21" t="s">
        <v>24</v>
      </c>
      <c r="C36" s="21" t="s">
        <v>24</v>
      </c>
      <c r="D36" s="21" t="s">
        <v>134</v>
      </c>
      <c r="E36" s="23" t="s">
        <v>135</v>
      </c>
      <c r="F36" s="24" t="s">
        <v>136</v>
      </c>
      <c r="H36" s="21">
        <v>42</v>
      </c>
      <c r="I36" s="21">
        <v>15.12</v>
      </c>
      <c r="J36" s="21">
        <f>H36/6*I36</f>
        <v>105.83999999999999</v>
      </c>
      <c r="M36" s="21" t="s">
        <v>137</v>
      </c>
    </row>
    <row r="37" spans="1:15" s="21" customFormat="1" x14ac:dyDescent="0.2">
      <c r="A37" s="80">
        <v>3</v>
      </c>
      <c r="B37" s="21" t="s">
        <v>24</v>
      </c>
      <c r="C37" s="21" t="s">
        <v>24</v>
      </c>
      <c r="D37" s="21" t="s">
        <v>138</v>
      </c>
      <c r="E37" s="23" t="s">
        <v>139</v>
      </c>
      <c r="F37" s="24" t="s">
        <v>140</v>
      </c>
      <c r="G37" s="24" t="s">
        <v>141</v>
      </c>
      <c r="H37" s="21" t="s">
        <v>142</v>
      </c>
      <c r="I37" s="21">
        <v>10</v>
      </c>
      <c r="J37" s="21">
        <v>70.05</v>
      </c>
      <c r="M37" s="21" t="s">
        <v>143</v>
      </c>
      <c r="N37" s="21" t="s">
        <v>144</v>
      </c>
    </row>
    <row r="38" spans="1:15" s="21" customFormat="1" x14ac:dyDescent="0.2">
      <c r="A38" s="80">
        <v>3</v>
      </c>
      <c r="B38" s="21" t="s">
        <v>24</v>
      </c>
      <c r="C38" s="21" t="s">
        <v>145</v>
      </c>
      <c r="D38" s="21" t="s">
        <v>146</v>
      </c>
      <c r="E38" s="23" t="s">
        <v>147</v>
      </c>
      <c r="F38" s="24" t="s">
        <v>148</v>
      </c>
      <c r="G38" s="24">
        <v>134244</v>
      </c>
      <c r="H38" s="21">
        <v>2</v>
      </c>
      <c r="I38" s="21">
        <v>84.2</v>
      </c>
      <c r="J38" s="21">
        <f>H38*I38</f>
        <v>168.4</v>
      </c>
      <c r="M38" s="21" t="s">
        <v>149</v>
      </c>
      <c r="N38" s="21" t="s">
        <v>100</v>
      </c>
      <c r="O38" s="22">
        <v>45104</v>
      </c>
    </row>
    <row r="39" spans="1:15" s="25" customFormat="1" x14ac:dyDescent="0.2">
      <c r="A39" s="80">
        <v>3</v>
      </c>
      <c r="B39" s="25" t="s">
        <v>24</v>
      </c>
      <c r="C39" s="25" t="s">
        <v>145</v>
      </c>
      <c r="D39" s="25" t="s">
        <v>150</v>
      </c>
      <c r="E39" s="26" t="s">
        <v>151</v>
      </c>
      <c r="F39" s="27" t="s">
        <v>152</v>
      </c>
      <c r="G39" s="27" t="s">
        <v>153</v>
      </c>
      <c r="H39" s="25">
        <v>2</v>
      </c>
      <c r="I39" s="25">
        <v>14.24</v>
      </c>
      <c r="M39" s="25" t="s">
        <v>154</v>
      </c>
      <c r="N39" s="25" t="s">
        <v>100</v>
      </c>
    </row>
    <row r="40" spans="1:15" s="21" customFormat="1" x14ac:dyDescent="0.2">
      <c r="A40" s="80">
        <v>3</v>
      </c>
      <c r="B40" s="21" t="s">
        <v>24</v>
      </c>
      <c r="C40" s="21" t="s">
        <v>145</v>
      </c>
      <c r="D40" s="21" t="s">
        <v>155</v>
      </c>
      <c r="E40" s="21" t="s">
        <v>156</v>
      </c>
      <c r="F40" s="21" t="s">
        <v>157</v>
      </c>
      <c r="G40" s="21" t="s">
        <v>158</v>
      </c>
      <c r="H40" s="21">
        <v>2</v>
      </c>
      <c r="I40" s="21">
        <v>117.5</v>
      </c>
      <c r="J40" s="21">
        <f>H40*I40</f>
        <v>235</v>
      </c>
      <c r="M40" s="21" t="s">
        <v>159</v>
      </c>
      <c r="O40" s="22">
        <v>45104</v>
      </c>
    </row>
    <row r="41" spans="1:15" s="21" customFormat="1" x14ac:dyDescent="0.2">
      <c r="A41" s="80">
        <v>3</v>
      </c>
      <c r="B41" s="21" t="s">
        <v>24</v>
      </c>
      <c r="C41" s="21" t="s">
        <v>160</v>
      </c>
      <c r="D41" s="21" t="s">
        <v>161</v>
      </c>
      <c r="E41" s="23" t="s">
        <v>162</v>
      </c>
      <c r="F41" s="24" t="s">
        <v>163</v>
      </c>
      <c r="G41" s="24">
        <v>113328</v>
      </c>
      <c r="H41" s="21">
        <v>1</v>
      </c>
      <c r="I41" s="21">
        <v>163</v>
      </c>
      <c r="J41" s="21">
        <f>H41*I41</f>
        <v>163</v>
      </c>
      <c r="K41" s="21" t="s">
        <v>164</v>
      </c>
      <c r="M41" s="21" t="s">
        <v>165</v>
      </c>
      <c r="N41" s="21" t="s">
        <v>166</v>
      </c>
      <c r="O41" s="21" t="s">
        <v>167</v>
      </c>
    </row>
    <row r="42" spans="1:15" s="28" customFormat="1" x14ac:dyDescent="0.2"/>
    <row r="43" spans="1:15" s="54" customFormat="1" x14ac:dyDescent="0.2">
      <c r="A43" s="81">
        <v>3</v>
      </c>
      <c r="B43" s="52" t="s">
        <v>201</v>
      </c>
      <c r="C43" s="53" t="s">
        <v>202</v>
      </c>
      <c r="F43" s="53" t="s">
        <v>219</v>
      </c>
      <c r="G43" s="53"/>
      <c r="H43" s="53">
        <v>1</v>
      </c>
    </row>
    <row r="44" spans="1:15" s="54" customFormat="1" x14ac:dyDescent="0.2">
      <c r="A44" s="81">
        <v>3</v>
      </c>
      <c r="B44" s="52" t="s">
        <v>201</v>
      </c>
      <c r="C44" s="53" t="s">
        <v>202</v>
      </c>
      <c r="F44" s="53" t="s">
        <v>220</v>
      </c>
      <c r="G44" s="53"/>
      <c r="H44" s="53"/>
    </row>
    <row r="45" spans="1:15" s="54" customFormat="1" x14ac:dyDescent="0.2">
      <c r="A45" s="81">
        <v>3</v>
      </c>
      <c r="B45" s="52" t="s">
        <v>201</v>
      </c>
      <c r="C45" s="53" t="s">
        <v>203</v>
      </c>
      <c r="F45" s="53" t="s">
        <v>221</v>
      </c>
      <c r="G45" s="53"/>
      <c r="H45" s="53">
        <v>3</v>
      </c>
    </row>
    <row r="46" spans="1:15" s="54" customFormat="1" x14ac:dyDescent="0.2">
      <c r="A46" s="81">
        <v>3</v>
      </c>
      <c r="B46" s="52" t="s">
        <v>201</v>
      </c>
      <c r="C46" s="53" t="s">
        <v>203</v>
      </c>
      <c r="F46" s="53" t="s">
        <v>222</v>
      </c>
      <c r="G46" s="53"/>
      <c r="H46" s="53">
        <v>2</v>
      </c>
    </row>
    <row r="47" spans="1:15" s="54" customFormat="1" x14ac:dyDescent="0.2">
      <c r="A47" s="81">
        <v>3</v>
      </c>
      <c r="B47" s="52" t="s">
        <v>201</v>
      </c>
      <c r="C47" s="53" t="s">
        <v>204</v>
      </c>
      <c r="F47" s="53"/>
      <c r="G47" s="53" t="s">
        <v>265</v>
      </c>
      <c r="H47" s="53">
        <v>2</v>
      </c>
    </row>
    <row r="48" spans="1:15" s="54" customFormat="1" x14ac:dyDescent="0.2">
      <c r="A48" s="81">
        <v>3</v>
      </c>
      <c r="B48" s="52" t="s">
        <v>201</v>
      </c>
      <c r="C48" s="53" t="s">
        <v>205</v>
      </c>
      <c r="F48" s="53"/>
      <c r="G48" s="53"/>
      <c r="H48" s="53">
        <v>3</v>
      </c>
    </row>
    <row r="49" spans="1:8" s="54" customFormat="1" x14ac:dyDescent="0.2">
      <c r="A49" s="81">
        <v>3</v>
      </c>
      <c r="B49" s="52" t="s">
        <v>201</v>
      </c>
      <c r="C49" s="53" t="s">
        <v>206</v>
      </c>
      <c r="F49" s="53"/>
      <c r="G49" s="53"/>
      <c r="H49" s="53">
        <v>1</v>
      </c>
    </row>
    <row r="50" spans="1:8" s="54" customFormat="1" x14ac:dyDescent="0.2">
      <c r="A50" s="81">
        <v>3</v>
      </c>
      <c r="B50" s="52" t="s">
        <v>201</v>
      </c>
      <c r="C50" s="53" t="s">
        <v>207</v>
      </c>
      <c r="F50" s="53" t="s">
        <v>223</v>
      </c>
      <c r="G50" s="53"/>
      <c r="H50" s="53">
        <v>1</v>
      </c>
    </row>
    <row r="51" spans="1:8" s="54" customFormat="1" x14ac:dyDescent="0.2">
      <c r="A51" s="81">
        <v>3</v>
      </c>
      <c r="B51" s="52" t="s">
        <v>201</v>
      </c>
      <c r="C51" s="53" t="s">
        <v>208</v>
      </c>
      <c r="F51" s="53"/>
      <c r="G51" s="53"/>
      <c r="H51" s="53"/>
    </row>
    <row r="52" spans="1:8" s="54" customFormat="1" x14ac:dyDescent="0.2">
      <c r="A52" s="81">
        <v>3</v>
      </c>
      <c r="B52" s="52" t="s">
        <v>201</v>
      </c>
      <c r="C52" s="53"/>
      <c r="F52" s="53" t="s">
        <v>224</v>
      </c>
      <c r="G52" s="53" t="s">
        <v>266</v>
      </c>
      <c r="H52" s="53">
        <v>14</v>
      </c>
    </row>
    <row r="53" spans="1:8" s="54" customFormat="1" x14ac:dyDescent="0.2">
      <c r="A53" s="81">
        <v>3</v>
      </c>
      <c r="B53" s="52" t="s">
        <v>201</v>
      </c>
      <c r="C53" s="53"/>
      <c r="F53" s="53" t="s">
        <v>225</v>
      </c>
      <c r="G53" s="53" t="s">
        <v>267</v>
      </c>
      <c r="H53" s="53">
        <v>67</v>
      </c>
    </row>
    <row r="54" spans="1:8" s="54" customFormat="1" x14ac:dyDescent="0.2">
      <c r="A54" s="81">
        <v>3</v>
      </c>
      <c r="B54" s="52" t="s">
        <v>201</v>
      </c>
      <c r="C54" s="53" t="s">
        <v>209</v>
      </c>
      <c r="F54" s="53" t="s">
        <v>226</v>
      </c>
      <c r="G54" s="53" t="s">
        <v>268</v>
      </c>
      <c r="H54" s="53">
        <v>6</v>
      </c>
    </row>
    <row r="55" spans="1:8" s="54" customFormat="1" x14ac:dyDescent="0.2">
      <c r="A55" s="81">
        <v>3</v>
      </c>
      <c r="B55" s="52" t="s">
        <v>201</v>
      </c>
      <c r="C55" s="53" t="s">
        <v>210</v>
      </c>
      <c r="F55" s="53" t="s">
        <v>227</v>
      </c>
      <c r="G55" s="53" t="s">
        <v>269</v>
      </c>
      <c r="H55" s="53">
        <v>4</v>
      </c>
    </row>
    <row r="56" spans="1:8" s="54" customFormat="1" x14ac:dyDescent="0.2">
      <c r="A56" s="81">
        <v>3</v>
      </c>
      <c r="B56" s="52" t="s">
        <v>201</v>
      </c>
      <c r="C56" s="53"/>
      <c r="F56" s="53" t="s">
        <v>228</v>
      </c>
      <c r="G56" s="53" t="s">
        <v>270</v>
      </c>
      <c r="H56" s="53">
        <v>6</v>
      </c>
    </row>
    <row r="57" spans="1:8" s="54" customFormat="1" x14ac:dyDescent="0.2">
      <c r="A57" s="81">
        <v>3</v>
      </c>
      <c r="B57" s="52" t="s">
        <v>201</v>
      </c>
      <c r="C57" s="53"/>
      <c r="F57" s="53" t="s">
        <v>229</v>
      </c>
      <c r="G57" s="53">
        <v>10320792</v>
      </c>
      <c r="H57" s="53">
        <v>3</v>
      </c>
    </row>
    <row r="58" spans="1:8" s="54" customFormat="1" x14ac:dyDescent="0.2">
      <c r="A58" s="81">
        <v>3</v>
      </c>
      <c r="B58" s="52" t="s">
        <v>201</v>
      </c>
      <c r="C58" s="53"/>
      <c r="F58" s="53" t="s">
        <v>230</v>
      </c>
      <c r="G58" s="53" t="s">
        <v>271</v>
      </c>
      <c r="H58" s="53">
        <v>8</v>
      </c>
    </row>
    <row r="59" spans="1:8" s="54" customFormat="1" x14ac:dyDescent="0.2">
      <c r="A59" s="81">
        <v>3</v>
      </c>
      <c r="B59" s="52" t="s">
        <v>201</v>
      </c>
      <c r="C59" s="53"/>
      <c r="F59" s="53" t="s">
        <v>231</v>
      </c>
      <c r="G59" s="53" t="s">
        <v>272</v>
      </c>
      <c r="H59" s="53">
        <v>6</v>
      </c>
    </row>
    <row r="60" spans="1:8" s="54" customFormat="1" x14ac:dyDescent="0.2">
      <c r="A60" s="81">
        <v>3</v>
      </c>
      <c r="B60" s="52" t="s">
        <v>201</v>
      </c>
      <c r="C60" s="53"/>
      <c r="F60" s="53" t="s">
        <v>232</v>
      </c>
      <c r="G60" s="53" t="s">
        <v>273</v>
      </c>
      <c r="H60" s="53">
        <v>5</v>
      </c>
    </row>
    <row r="61" spans="1:8" s="54" customFormat="1" x14ac:dyDescent="0.2">
      <c r="A61" s="81">
        <v>3</v>
      </c>
      <c r="B61" s="52" t="s">
        <v>201</v>
      </c>
      <c r="C61" s="53" t="s">
        <v>211</v>
      </c>
      <c r="F61" s="53" t="s">
        <v>233</v>
      </c>
      <c r="G61" s="53" t="s">
        <v>274</v>
      </c>
      <c r="H61" s="53">
        <v>10</v>
      </c>
    </row>
    <row r="62" spans="1:8" s="54" customFormat="1" x14ac:dyDescent="0.2">
      <c r="A62" s="81">
        <v>3</v>
      </c>
      <c r="B62" s="52" t="s">
        <v>201</v>
      </c>
      <c r="C62" s="53"/>
      <c r="F62" s="53" t="s">
        <v>234</v>
      </c>
      <c r="G62" s="53" t="s">
        <v>275</v>
      </c>
      <c r="H62" s="53">
        <v>4</v>
      </c>
    </row>
    <row r="63" spans="1:8" s="54" customFormat="1" x14ac:dyDescent="0.2">
      <c r="A63" s="81">
        <v>3</v>
      </c>
      <c r="B63" s="52" t="s">
        <v>201</v>
      </c>
      <c r="C63" s="53"/>
      <c r="F63" s="53" t="s">
        <v>235</v>
      </c>
      <c r="G63" s="53" t="s">
        <v>276</v>
      </c>
      <c r="H63" s="53">
        <v>7</v>
      </c>
    </row>
    <row r="64" spans="1:8" s="54" customFormat="1" x14ac:dyDescent="0.2">
      <c r="A64" s="81">
        <v>3</v>
      </c>
      <c r="B64" s="52" t="s">
        <v>201</v>
      </c>
      <c r="C64" s="53"/>
      <c r="F64" s="53" t="s">
        <v>236</v>
      </c>
      <c r="G64" s="53" t="s">
        <v>277</v>
      </c>
      <c r="H64" s="53">
        <v>23</v>
      </c>
    </row>
    <row r="65" spans="1:8" s="54" customFormat="1" x14ac:dyDescent="0.2">
      <c r="A65" s="81">
        <v>3</v>
      </c>
      <c r="B65" s="52" t="s">
        <v>201</v>
      </c>
      <c r="C65" s="53"/>
      <c r="F65" s="53" t="s">
        <v>237</v>
      </c>
      <c r="G65" s="53" t="s">
        <v>278</v>
      </c>
      <c r="H65" s="53">
        <v>11</v>
      </c>
    </row>
    <row r="66" spans="1:8" s="54" customFormat="1" x14ac:dyDescent="0.2">
      <c r="A66" s="81">
        <v>3</v>
      </c>
      <c r="B66" s="52" t="s">
        <v>201</v>
      </c>
      <c r="C66" s="53" t="s">
        <v>212</v>
      </c>
      <c r="F66" s="53"/>
      <c r="G66" s="53"/>
      <c r="H66" s="53">
        <v>74</v>
      </c>
    </row>
    <row r="67" spans="1:8" s="54" customFormat="1" x14ac:dyDescent="0.2">
      <c r="A67" s="81">
        <v>3</v>
      </c>
      <c r="B67" s="52" t="s">
        <v>201</v>
      </c>
      <c r="C67" s="53"/>
      <c r="F67" s="53" t="s">
        <v>238</v>
      </c>
      <c r="G67" s="53" t="s">
        <v>279</v>
      </c>
      <c r="H67" s="53">
        <v>8</v>
      </c>
    </row>
    <row r="68" spans="1:8" s="54" customFormat="1" x14ac:dyDescent="0.2">
      <c r="A68" s="81">
        <v>3</v>
      </c>
      <c r="B68" s="52" t="s">
        <v>201</v>
      </c>
      <c r="C68" s="53"/>
      <c r="F68" s="53" t="s">
        <v>236</v>
      </c>
      <c r="G68" s="53" t="s">
        <v>280</v>
      </c>
      <c r="H68" s="53">
        <v>10</v>
      </c>
    </row>
    <row r="69" spans="1:8" s="54" customFormat="1" x14ac:dyDescent="0.2">
      <c r="A69" s="81">
        <v>3</v>
      </c>
      <c r="B69" s="52" t="s">
        <v>201</v>
      </c>
      <c r="C69" s="53" t="s">
        <v>213</v>
      </c>
      <c r="F69" s="53" t="s">
        <v>239</v>
      </c>
      <c r="G69" s="53"/>
      <c r="H69" s="53"/>
    </row>
    <row r="70" spans="1:8" s="54" customFormat="1" x14ac:dyDescent="0.2">
      <c r="A70" s="81">
        <v>3</v>
      </c>
      <c r="B70" s="52" t="s">
        <v>201</v>
      </c>
      <c r="C70" s="53"/>
      <c r="F70" s="53" t="s">
        <v>240</v>
      </c>
      <c r="G70" s="53" t="s">
        <v>281</v>
      </c>
      <c r="H70" s="53">
        <v>8</v>
      </c>
    </row>
    <row r="71" spans="1:8" s="54" customFormat="1" x14ac:dyDescent="0.2">
      <c r="A71" s="81">
        <v>3</v>
      </c>
      <c r="B71" s="52" t="s">
        <v>201</v>
      </c>
      <c r="C71" s="53"/>
      <c r="F71" s="53" t="s">
        <v>241</v>
      </c>
      <c r="G71" s="53" t="s">
        <v>282</v>
      </c>
      <c r="H71" s="53">
        <v>6</v>
      </c>
    </row>
    <row r="72" spans="1:8" s="54" customFormat="1" x14ac:dyDescent="0.2">
      <c r="A72" s="81">
        <v>3</v>
      </c>
      <c r="B72" s="52" t="s">
        <v>201</v>
      </c>
      <c r="C72" s="53" t="s">
        <v>214</v>
      </c>
      <c r="F72" s="53" t="s">
        <v>242</v>
      </c>
      <c r="G72" s="53" t="s">
        <v>283</v>
      </c>
      <c r="H72" s="53">
        <v>10</v>
      </c>
    </row>
    <row r="73" spans="1:8" s="54" customFormat="1" x14ac:dyDescent="0.2">
      <c r="A73" s="81">
        <v>3</v>
      </c>
      <c r="B73" s="52" t="s">
        <v>201</v>
      </c>
      <c r="C73" s="53" t="s">
        <v>209</v>
      </c>
      <c r="F73" s="53" t="s">
        <v>227</v>
      </c>
      <c r="G73" s="53" t="s">
        <v>284</v>
      </c>
      <c r="H73" s="53">
        <v>10</v>
      </c>
    </row>
    <row r="74" spans="1:8" s="54" customFormat="1" x14ac:dyDescent="0.2">
      <c r="A74" s="81">
        <v>3</v>
      </c>
      <c r="B74" s="52" t="s">
        <v>201</v>
      </c>
      <c r="C74" s="53" t="s">
        <v>215</v>
      </c>
      <c r="F74" s="53" t="s">
        <v>243</v>
      </c>
      <c r="G74" s="53" t="s">
        <v>285</v>
      </c>
      <c r="H74" s="53">
        <v>6</v>
      </c>
    </row>
    <row r="75" spans="1:8" s="54" customFormat="1" x14ac:dyDescent="0.2">
      <c r="A75" s="81">
        <v>3</v>
      </c>
      <c r="B75" s="52" t="s">
        <v>201</v>
      </c>
      <c r="C75" s="53"/>
      <c r="F75" s="53" t="s">
        <v>244</v>
      </c>
      <c r="G75" s="53" t="s">
        <v>286</v>
      </c>
      <c r="H75" s="53">
        <v>1</v>
      </c>
    </row>
    <row r="76" spans="1:8" s="54" customFormat="1" x14ac:dyDescent="0.2">
      <c r="A76" s="81">
        <v>3</v>
      </c>
      <c r="B76" s="52" t="s">
        <v>201</v>
      </c>
      <c r="C76" s="53"/>
      <c r="F76" s="53" t="s">
        <v>245</v>
      </c>
      <c r="G76" s="53" t="s">
        <v>287</v>
      </c>
      <c r="H76" s="53">
        <v>3</v>
      </c>
    </row>
    <row r="77" spans="1:8" s="54" customFormat="1" x14ac:dyDescent="0.2">
      <c r="A77" s="81">
        <v>3</v>
      </c>
      <c r="B77" s="52" t="s">
        <v>201</v>
      </c>
      <c r="C77" s="53" t="s">
        <v>216</v>
      </c>
      <c r="F77" s="53" t="s">
        <v>246</v>
      </c>
      <c r="G77" s="53" t="s">
        <v>288</v>
      </c>
      <c r="H77" s="53">
        <v>10</v>
      </c>
    </row>
    <row r="78" spans="1:8" s="54" customFormat="1" x14ac:dyDescent="0.2">
      <c r="A78" s="81">
        <v>3</v>
      </c>
      <c r="B78" s="52" t="s">
        <v>201</v>
      </c>
      <c r="C78" s="53" t="s">
        <v>217</v>
      </c>
      <c r="F78" s="53" t="s">
        <v>247</v>
      </c>
      <c r="G78" s="53" t="s">
        <v>289</v>
      </c>
      <c r="H78" s="53">
        <v>71</v>
      </c>
    </row>
    <row r="79" spans="1:8" s="54" customFormat="1" x14ac:dyDescent="0.2">
      <c r="A79" s="81">
        <v>3</v>
      </c>
      <c r="B79" s="52" t="s">
        <v>201</v>
      </c>
      <c r="C79" s="53" t="s">
        <v>218</v>
      </c>
      <c r="F79" s="53" t="s">
        <v>248</v>
      </c>
      <c r="G79" s="53"/>
      <c r="H79" s="53"/>
    </row>
    <row r="80" spans="1:8" s="54" customFormat="1" x14ac:dyDescent="0.2">
      <c r="A80" s="81">
        <v>3</v>
      </c>
      <c r="B80" s="52" t="s">
        <v>201</v>
      </c>
      <c r="C80" s="53"/>
      <c r="F80" s="53" t="s">
        <v>249</v>
      </c>
      <c r="G80" s="53" t="s">
        <v>290</v>
      </c>
      <c r="H80" s="53">
        <v>8</v>
      </c>
    </row>
    <row r="81" spans="1:8" s="54" customFormat="1" x14ac:dyDescent="0.2">
      <c r="A81" s="81">
        <v>3</v>
      </c>
      <c r="B81" s="52" t="s">
        <v>201</v>
      </c>
      <c r="C81" s="53"/>
      <c r="F81" s="53" t="s">
        <v>250</v>
      </c>
      <c r="G81" s="53" t="s">
        <v>291</v>
      </c>
      <c r="H81" s="53">
        <v>2</v>
      </c>
    </row>
    <row r="82" spans="1:8" s="54" customFormat="1" x14ac:dyDescent="0.2">
      <c r="A82" s="81">
        <v>3</v>
      </c>
      <c r="B82" s="52" t="s">
        <v>201</v>
      </c>
      <c r="C82" s="53"/>
      <c r="F82" s="53" t="s">
        <v>251</v>
      </c>
      <c r="G82" s="53" t="s">
        <v>292</v>
      </c>
      <c r="H82" s="53">
        <v>1</v>
      </c>
    </row>
    <row r="83" spans="1:8" s="54" customFormat="1" x14ac:dyDescent="0.2">
      <c r="A83" s="81">
        <v>3</v>
      </c>
      <c r="B83" s="52" t="s">
        <v>201</v>
      </c>
      <c r="C83" s="53"/>
      <c r="F83" s="53" t="s">
        <v>252</v>
      </c>
      <c r="G83" s="53" t="s">
        <v>293</v>
      </c>
      <c r="H83" s="53">
        <v>1</v>
      </c>
    </row>
    <row r="84" spans="1:8" s="54" customFormat="1" x14ac:dyDescent="0.2">
      <c r="A84" s="81">
        <v>3</v>
      </c>
      <c r="B84" s="52" t="s">
        <v>201</v>
      </c>
      <c r="C84" s="53"/>
      <c r="F84" s="53" t="s">
        <v>253</v>
      </c>
      <c r="G84" s="53" t="s">
        <v>294</v>
      </c>
      <c r="H84" s="53">
        <v>1</v>
      </c>
    </row>
    <row r="85" spans="1:8" s="54" customFormat="1" x14ac:dyDescent="0.2">
      <c r="A85" s="81">
        <v>3</v>
      </c>
      <c r="B85" s="52" t="s">
        <v>201</v>
      </c>
      <c r="C85" s="53"/>
      <c r="F85" s="53" t="s">
        <v>254</v>
      </c>
      <c r="G85" s="53"/>
      <c r="H85" s="53">
        <v>1</v>
      </c>
    </row>
    <row r="86" spans="1:8" s="54" customFormat="1" x14ac:dyDescent="0.2">
      <c r="A86" s="81">
        <v>3</v>
      </c>
      <c r="B86" s="52" t="s">
        <v>201</v>
      </c>
      <c r="C86" s="53"/>
      <c r="F86" s="53" t="s">
        <v>255</v>
      </c>
      <c r="G86" s="53" t="s">
        <v>295</v>
      </c>
      <c r="H86" s="53">
        <v>1</v>
      </c>
    </row>
    <row r="87" spans="1:8" s="54" customFormat="1" x14ac:dyDescent="0.2">
      <c r="A87" s="81">
        <v>3</v>
      </c>
      <c r="B87" s="52" t="s">
        <v>201</v>
      </c>
      <c r="C87" s="53"/>
      <c r="F87" s="53" t="s">
        <v>256</v>
      </c>
      <c r="G87" s="53" t="s">
        <v>296</v>
      </c>
      <c r="H87" s="53">
        <v>1</v>
      </c>
    </row>
    <row r="88" spans="1:8" s="54" customFormat="1" x14ac:dyDescent="0.2">
      <c r="A88" s="81">
        <v>3</v>
      </c>
      <c r="B88" s="52" t="s">
        <v>201</v>
      </c>
      <c r="C88" s="53"/>
      <c r="F88" s="53" t="s">
        <v>257</v>
      </c>
      <c r="G88" s="53">
        <v>340</v>
      </c>
      <c r="H88" s="53">
        <v>1</v>
      </c>
    </row>
    <row r="89" spans="1:8" s="54" customFormat="1" x14ac:dyDescent="0.2">
      <c r="A89" s="81">
        <v>3</v>
      </c>
      <c r="B89" s="52" t="s">
        <v>201</v>
      </c>
      <c r="C89" s="53"/>
      <c r="F89" s="53" t="s">
        <v>258</v>
      </c>
      <c r="G89" s="53"/>
      <c r="H89" s="53">
        <v>1</v>
      </c>
    </row>
    <row r="90" spans="1:8" s="54" customFormat="1" x14ac:dyDescent="0.2">
      <c r="A90" s="81">
        <v>3</v>
      </c>
      <c r="B90" s="52" t="s">
        <v>201</v>
      </c>
      <c r="C90" s="53"/>
      <c r="F90" s="53" t="s">
        <v>259</v>
      </c>
      <c r="G90" s="53" t="s">
        <v>297</v>
      </c>
      <c r="H90" s="53">
        <v>6</v>
      </c>
    </row>
    <row r="91" spans="1:8" s="54" customFormat="1" x14ac:dyDescent="0.2">
      <c r="A91" s="81">
        <v>3</v>
      </c>
      <c r="B91" s="52" t="s">
        <v>201</v>
      </c>
      <c r="C91" s="53"/>
      <c r="F91" s="53" t="s">
        <v>260</v>
      </c>
      <c r="G91" s="53"/>
      <c r="H91" s="53">
        <v>2</v>
      </c>
    </row>
    <row r="92" spans="1:8" s="54" customFormat="1" x14ac:dyDescent="0.2">
      <c r="A92" s="81">
        <v>3</v>
      </c>
      <c r="B92" s="52" t="s">
        <v>201</v>
      </c>
      <c r="C92" s="53"/>
      <c r="F92" s="53" t="s">
        <v>261</v>
      </c>
      <c r="G92" s="53"/>
      <c r="H92" s="53">
        <v>1</v>
      </c>
    </row>
    <row r="93" spans="1:8" s="54" customFormat="1" x14ac:dyDescent="0.2">
      <c r="A93" s="81">
        <v>3</v>
      </c>
      <c r="B93" s="52" t="s">
        <v>201</v>
      </c>
      <c r="C93" s="53"/>
      <c r="F93" s="53" t="s">
        <v>262</v>
      </c>
      <c r="G93" s="53"/>
      <c r="H93" s="53">
        <v>1</v>
      </c>
    </row>
    <row r="94" spans="1:8" s="54" customFormat="1" x14ac:dyDescent="0.2">
      <c r="A94" s="81">
        <v>3</v>
      </c>
      <c r="B94" s="52" t="s">
        <v>201</v>
      </c>
      <c r="C94" s="53"/>
      <c r="F94" s="53" t="s">
        <v>263</v>
      </c>
      <c r="G94" s="53"/>
      <c r="H94" s="53">
        <v>1</v>
      </c>
    </row>
    <row r="95" spans="1:8" s="54" customFormat="1" x14ac:dyDescent="0.2">
      <c r="A95" s="81">
        <v>3</v>
      </c>
      <c r="B95" s="52" t="s">
        <v>201</v>
      </c>
      <c r="C95" s="53"/>
      <c r="F95" s="53" t="s">
        <v>264</v>
      </c>
      <c r="G95" s="53"/>
      <c r="H95" s="53"/>
    </row>
    <row r="96" spans="1:8" s="54" customFormat="1" x14ac:dyDescent="0.2">
      <c r="A96" s="81">
        <v>3</v>
      </c>
      <c r="B96" s="52" t="s">
        <v>201</v>
      </c>
      <c r="C96" s="53" t="s">
        <v>209</v>
      </c>
      <c r="F96" s="53" t="s">
        <v>227</v>
      </c>
      <c r="G96" s="53" t="s">
        <v>284</v>
      </c>
      <c r="H96" s="53">
        <v>6</v>
      </c>
    </row>
    <row r="97" spans="1:10" s="54" customFormat="1" x14ac:dyDescent="0.2">
      <c r="A97" s="81">
        <v>3</v>
      </c>
      <c r="B97" s="52" t="s">
        <v>201</v>
      </c>
      <c r="E97" s="52" t="s">
        <v>299</v>
      </c>
      <c r="F97" s="52" t="s">
        <v>298</v>
      </c>
      <c r="H97" s="52">
        <v>1</v>
      </c>
    </row>
    <row r="98" spans="1:10" s="54" customFormat="1" x14ac:dyDescent="0.2">
      <c r="A98" s="81">
        <v>3</v>
      </c>
      <c r="B98" s="52" t="s">
        <v>201</v>
      </c>
      <c r="E98" s="52" t="s">
        <v>299</v>
      </c>
      <c r="F98" s="52" t="s">
        <v>300</v>
      </c>
      <c r="H98" s="52">
        <v>2</v>
      </c>
    </row>
    <row r="99" spans="1:10" s="54" customFormat="1" x14ac:dyDescent="0.2">
      <c r="A99" s="81">
        <v>3</v>
      </c>
      <c r="B99" s="52" t="s">
        <v>201</v>
      </c>
      <c r="E99" s="52" t="s">
        <v>299</v>
      </c>
      <c r="F99" s="52" t="s">
        <v>300</v>
      </c>
      <c r="H99" s="52">
        <v>2</v>
      </c>
    </row>
    <row r="101" spans="1:10" s="59" customFormat="1" x14ac:dyDescent="0.2">
      <c r="A101" s="82">
        <v>2</v>
      </c>
      <c r="B101" s="58" t="s">
        <v>304</v>
      </c>
      <c r="E101" s="58" t="s">
        <v>305</v>
      </c>
      <c r="F101" s="60" t="s">
        <v>184</v>
      </c>
      <c r="H101" s="59">
        <v>10</v>
      </c>
    </row>
    <row r="102" spans="1:10" s="59" customFormat="1" x14ac:dyDescent="0.2">
      <c r="A102" s="82">
        <v>2</v>
      </c>
      <c r="B102" s="58" t="s">
        <v>304</v>
      </c>
      <c r="E102" s="58" t="s">
        <v>305</v>
      </c>
      <c r="F102" s="60" t="s">
        <v>185</v>
      </c>
      <c r="H102" s="59">
        <v>4</v>
      </c>
    </row>
    <row r="103" spans="1:10" s="59" customFormat="1" ht="32" x14ac:dyDescent="0.2">
      <c r="A103" s="82">
        <v>2</v>
      </c>
      <c r="B103" s="58" t="s">
        <v>304</v>
      </c>
      <c r="E103" s="58" t="s">
        <v>305</v>
      </c>
      <c r="F103" s="60" t="s">
        <v>191</v>
      </c>
      <c r="H103" s="59">
        <v>6</v>
      </c>
    </row>
    <row r="104" spans="1:10" s="59" customFormat="1" x14ac:dyDescent="0.2">
      <c r="A104" s="82">
        <v>2</v>
      </c>
      <c r="B104" s="58" t="s">
        <v>304</v>
      </c>
      <c r="E104" s="58" t="s">
        <v>305</v>
      </c>
      <c r="F104" s="60" t="s">
        <v>307</v>
      </c>
      <c r="H104" s="59">
        <v>1</v>
      </c>
    </row>
    <row r="105" spans="1:10" s="59" customFormat="1" x14ac:dyDescent="0.2">
      <c r="A105" s="82">
        <v>2</v>
      </c>
      <c r="B105" s="58" t="s">
        <v>304</v>
      </c>
      <c r="E105" s="58" t="s">
        <v>305</v>
      </c>
      <c r="F105" s="61" t="s">
        <v>188</v>
      </c>
      <c r="H105" s="59">
        <v>1</v>
      </c>
    </row>
    <row r="106" spans="1:10" s="59" customFormat="1" x14ac:dyDescent="0.2">
      <c r="A106" s="82">
        <v>2</v>
      </c>
      <c r="B106" s="58" t="s">
        <v>304</v>
      </c>
      <c r="E106" s="58" t="s">
        <v>305</v>
      </c>
      <c r="F106" s="61" t="s">
        <v>189</v>
      </c>
      <c r="H106" s="59">
        <v>1</v>
      </c>
    </row>
    <row r="107" spans="1:10" s="59" customFormat="1" x14ac:dyDescent="0.2">
      <c r="A107" s="82">
        <v>2</v>
      </c>
      <c r="B107" s="58" t="s">
        <v>304</v>
      </c>
      <c r="E107" s="58" t="s">
        <v>305</v>
      </c>
      <c r="F107" s="61" t="s">
        <v>303</v>
      </c>
      <c r="G107" s="58"/>
      <c r="H107" s="58">
        <v>1</v>
      </c>
      <c r="I107" s="58"/>
      <c r="J107" s="58"/>
    </row>
    <row r="108" spans="1:10" s="59" customFormat="1" ht="48" x14ac:dyDescent="0.2">
      <c r="A108" s="82">
        <v>2</v>
      </c>
      <c r="B108" s="58" t="s">
        <v>304</v>
      </c>
      <c r="C108" s="58"/>
      <c r="D108" s="58"/>
      <c r="E108" s="58"/>
      <c r="F108" s="60" t="s">
        <v>186</v>
      </c>
      <c r="H108" s="58">
        <v>1</v>
      </c>
      <c r="I108" s="58">
        <v>29.71</v>
      </c>
      <c r="J108" s="58">
        <v>29.71</v>
      </c>
    </row>
    <row r="109" spans="1:10" s="59" customFormat="1" x14ac:dyDescent="0.2">
      <c r="A109" s="82">
        <v>2</v>
      </c>
      <c r="B109" s="58" t="s">
        <v>304</v>
      </c>
      <c r="C109" s="58"/>
      <c r="D109" s="58"/>
      <c r="E109" s="58"/>
      <c r="F109" s="61" t="s">
        <v>192</v>
      </c>
      <c r="G109" s="58"/>
      <c r="H109" s="58">
        <v>1</v>
      </c>
      <c r="I109" s="62">
        <v>15</v>
      </c>
      <c r="J109" s="62">
        <v>15</v>
      </c>
    </row>
    <row r="110" spans="1:10" s="59" customFormat="1" x14ac:dyDescent="0.2">
      <c r="A110" s="82">
        <v>2</v>
      </c>
      <c r="B110" s="58" t="s">
        <v>304</v>
      </c>
      <c r="C110" s="58"/>
      <c r="D110" s="58"/>
      <c r="E110" s="58" t="s">
        <v>306</v>
      </c>
      <c r="F110" s="61" t="s">
        <v>190</v>
      </c>
      <c r="G110" s="58"/>
      <c r="H110" s="58">
        <v>8</v>
      </c>
      <c r="I110" s="58"/>
      <c r="J110" s="58"/>
    </row>
    <row r="111" spans="1:10" s="59" customFormat="1" x14ac:dyDescent="0.2">
      <c r="A111" s="82">
        <v>2</v>
      </c>
      <c r="B111" s="58" t="s">
        <v>304</v>
      </c>
      <c r="F111" s="61" t="s">
        <v>308</v>
      </c>
      <c r="H111" s="58">
        <v>4</v>
      </c>
      <c r="I111" s="59">
        <v>25.3</v>
      </c>
      <c r="J111" s="59">
        <v>101.2</v>
      </c>
    </row>
    <row r="112" spans="1:10" s="59" customFormat="1" x14ac:dyDescent="0.2">
      <c r="A112" s="82">
        <v>2</v>
      </c>
      <c r="B112" s="58" t="s">
        <v>304</v>
      </c>
      <c r="F112" s="61" t="s">
        <v>309</v>
      </c>
      <c r="H112" s="58">
        <v>3</v>
      </c>
      <c r="I112" s="59">
        <v>40.72</v>
      </c>
      <c r="J112" s="59">
        <v>122.16</v>
      </c>
    </row>
  </sheetData>
  <hyperlinks>
    <hyperlink ref="G25" r:id="rId1" display="https://products.swagelok.com/de/c/klemmrings%c3%a4tze/p/SS-100-SET?q=:relevance:connection1Size:1%2F16+Zoll" xr:uid="{2AE63954-4AF3-2644-817A-A2DEB4653184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shipping_boxes</vt:lpstr>
      <vt:lpstr>dimensions</vt:lpstr>
      <vt:lpstr>item_list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Agredazywczuk  Phillip</cp:lastModifiedBy>
  <dcterms:created xsi:type="dcterms:W3CDTF">2023-09-15T07:33:12Z</dcterms:created>
  <dcterms:modified xsi:type="dcterms:W3CDTF">2023-11-20T08:42:21Z</dcterms:modified>
</cp:coreProperties>
</file>