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스트 테이블 명세서" sheetId="1" r:id="rId4"/>
    <sheet state="visible" name="테이블 외래키 제약조건 지정 명세서" sheetId="2" r:id="rId5"/>
  </sheets>
  <definedNames/>
  <calcPr/>
</workbook>
</file>

<file path=xl/sharedStrings.xml><?xml version="1.0" encoding="utf-8"?>
<sst xmlns="http://schemas.openxmlformats.org/spreadsheetml/2006/main" count="214" uniqueCount="107">
  <si>
    <t>테이블 명세서</t>
  </si>
  <si>
    <t>DESC</t>
  </si>
  <si>
    <t>PROJECT NAME</t>
  </si>
  <si>
    <t>EnClick</t>
  </si>
  <si>
    <t>DATE / VERSION</t>
  </si>
  <si>
    <t>2023.11.20 / ver1.0</t>
  </si>
  <si>
    <t>DATABASE</t>
  </si>
  <si>
    <t>ENCLICK</t>
  </si>
  <si>
    <t>WRITTEN BY</t>
  </si>
  <si>
    <t>주한봉</t>
  </si>
  <si>
    <t>테이블 제약조건 확인</t>
  </si>
  <si>
    <t>TABLE NAME</t>
  </si>
  <si>
    <t>PAY_INFO</t>
  </si>
  <si>
    <t>GROUP</t>
  </si>
  <si>
    <t>SELECT f.name "제약조건명", OBJECT_NAME(f.parent_object_id) "테이블명", COL_NAME(fc.parent_object_id, fc.parent_column_id) "컬럼명"</t>
  </si>
  <si>
    <t>TABLE COMMENT</t>
  </si>
  <si>
    <t>결제정보</t>
  </si>
  <si>
    <t xml:space="preserve">FROM sys.foreign_keys AS f </t>
  </si>
  <si>
    <t>EXPLAIN</t>
  </si>
  <si>
    <t>결제에 대한 정보가 담긴 테이블</t>
  </si>
  <si>
    <t xml:space="preserve">INNER JOIN sys.foreign_key_columns AS fc ON f.object_id = fc.constraint_object_id  </t>
  </si>
  <si>
    <t xml:space="preserve">INNER JOIN sys.tables t ON t.object_id = fc.referenced_object_id </t>
  </si>
  <si>
    <t>NO</t>
  </si>
  <si>
    <t>PHYSICAL NAME</t>
  </si>
  <si>
    <t>TYPE</t>
  </si>
  <si>
    <t>ALLOW NULL</t>
  </si>
  <si>
    <t>DEFAULT</t>
  </si>
  <si>
    <t>SEQ</t>
  </si>
  <si>
    <t>KEY</t>
  </si>
  <si>
    <t>DOMAIN</t>
  </si>
  <si>
    <t>COLUMN NAME</t>
  </si>
  <si>
    <t>LOGICAL NAME</t>
  </si>
  <si>
    <t>RECOMMEND</t>
  </si>
  <si>
    <t>ORDER BY f.name;</t>
  </si>
  <si>
    <t>제약조건 삭제</t>
  </si>
  <si>
    <t>ALTER TABLE 테이블명</t>
  </si>
  <si>
    <t>DROP CONSTRAINT 제약조건명</t>
  </si>
  <si>
    <t>PAY_SEQ</t>
  </si>
  <si>
    <t>INT</t>
  </si>
  <si>
    <t>NOT NULL</t>
  </si>
  <si>
    <t>,</t>
  </si>
  <si>
    <t>PK</t>
  </si>
  <si>
    <t>결제 시퀀스 번호</t>
  </si>
  <si>
    <t>UUID</t>
  </si>
  <si>
    <t>테이블 제약조건 삭제 자동문(미완성)</t>
  </si>
  <si>
    <t>COMP_CD</t>
  </si>
  <si>
    <t>VARCHAR(50)</t>
  </si>
  <si>
    <t>PK,FK</t>
  </si>
  <si>
    <t>PAY_COMP</t>
  </si>
  <si>
    <t>결제회사 코드</t>
  </si>
  <si>
    <t>외래키</t>
  </si>
  <si>
    <t>DECLARE cursor1 CURSOR FOR</t>
  </si>
  <si>
    <t>PAYER_ID</t>
  </si>
  <si>
    <t>USER</t>
  </si>
  <si>
    <t>USER_ID</t>
  </si>
  <si>
    <t>결제자 ID</t>
  </si>
  <si>
    <t xml:space="preserve">   SELECT f.name "제약조건명", OBJECT_NAME(f.parent_object_id) "테이블명"</t>
  </si>
  <si>
    <t>PAY_DVCD</t>
  </si>
  <si>
    <t>FK</t>
  </si>
  <si>
    <t>COMMON_CODE</t>
  </si>
  <si>
    <t>COMM_CD</t>
  </si>
  <si>
    <t>결제 구분코드</t>
  </si>
  <si>
    <t xml:space="preserve">   FROM sys.foreign_keys AS f </t>
  </si>
  <si>
    <t>PAY_RESU_DVCD</t>
  </si>
  <si>
    <t>결제결과 구분코드</t>
  </si>
  <si>
    <t xml:space="preserve">   INNER JOIN sys.foreign_key_columns AS fc ON f.object_id = fc.constraint_object_id  </t>
  </si>
  <si>
    <t>ORDER_MST_UUID</t>
  </si>
  <si>
    <t>NULL</t>
  </si>
  <si>
    <t>ORDER_MST</t>
  </si>
  <si>
    <t>주문상세 UUID</t>
  </si>
  <si>
    <t xml:space="preserve">   INNER JOIN sys.tables t ON t.object_id = fc.referenced_object_id </t>
  </si>
  <si>
    <t>AMOUNT</t>
  </si>
  <si>
    <t>결제금액</t>
  </si>
  <si>
    <t xml:space="preserve">   WHERE OBJECT_NAME (f.referenced_object_id) = 'TEST'</t>
  </si>
  <si>
    <t>PAY_DT</t>
  </si>
  <si>
    <t>DATETIME2</t>
  </si>
  <si>
    <t>결제일시</t>
  </si>
  <si>
    <t xml:space="preserve">   GROUP BY f.name, OBJECT_NAME(f.parent_object_id)</t>
  </si>
  <si>
    <t>ACCOUNT_NO</t>
  </si>
  <si>
    <t>PAY_METHOD</t>
  </si>
  <si>
    <t>계좌번호</t>
  </si>
  <si>
    <t>OPEN cursor1</t>
  </si>
  <si>
    <t>DECLARE @name varchar(100)</t>
  </si>
  <si>
    <t>, @table varchar(100)</t>
  </si>
  <si>
    <t>FETCH NEXT FROM cursor1 INTO @name, @table</t>
  </si>
  <si>
    <t>WHILE(@@fetch_status = 0)</t>
  </si>
  <si>
    <t>ASC</t>
  </si>
  <si>
    <t>BEGIN</t>
  </si>
  <si>
    <t xml:space="preserve">   ALTER TABLE @table</t>
  </si>
  <si>
    <t xml:space="preserve">   DROP CONSTRAINT @name</t>
  </si>
  <si>
    <t>) WITH (PAD_INDEX  = OFF, STATISTICS_NORECOMPUTE  = OFF, IGNORE_DUP_KEY = OFF, ALLOW_ROW_LOCKS  = ON, ALLOW_PAGE_LOCKS  = ON) ON [PRIMARY]</t>
  </si>
  <si>
    <t>END</t>
  </si>
  <si>
    <t>) ON [PRIMARY]</t>
  </si>
  <si>
    <t>외래키 제약조건 지정</t>
  </si>
  <si>
    <t>컬럼명</t>
  </si>
  <si>
    <t>참조테이블명</t>
  </si>
  <si>
    <t>참조컬럼명</t>
  </si>
  <si>
    <t>※ 테스트 테이블 명세서에서 지정한 FK 모두 기록해야 합니다.</t>
  </si>
  <si>
    <t xml:space="preserve">ALTER TABLE </t>
  </si>
  <si>
    <t xml:space="preserve">ADD CONSTRAINT </t>
  </si>
  <si>
    <t>FOREIGN KEY (</t>
  </si>
  <si>
    <r>
      <rPr>
        <rFont val="Malgun Gothic"/>
        <color theme="1"/>
        <sz val="9.0"/>
      </rPr>
      <t xml:space="preserve">※ 제약조건명은 </t>
    </r>
    <r>
      <rPr>
        <rFont val="맑은 고딕"/>
        <b/>
        <color rgb="FFFF0000"/>
        <sz val="9.0"/>
      </rPr>
      <t>FK_참조테이블명_테이블명_순번</t>
    </r>
    <r>
      <rPr>
        <rFont val="맑은 고딕"/>
        <color theme="1"/>
        <sz val="9.0"/>
      </rPr>
      <t xml:space="preserve"> 의 규칙을 따라야 합니다</t>
    </r>
  </si>
  <si>
    <t>)</t>
  </si>
  <si>
    <t>REFERENCES</t>
  </si>
  <si>
    <t>(</t>
  </si>
  <si>
    <t>);</t>
  </si>
  <si>
    <t>※ 복합키를 외래키로 참조할 경우 복합키를 모두 하나의 외래키 제약조건에 같이 명시해야 합니다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</si>
</sst>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Malgun Gothic"/>
    </font>
    <font/>
    <font>
      <sz val="9.0"/>
      <color theme="1"/>
      <name val="Malgun Gothic"/>
    </font>
    <font>
      <sz val="8.0"/>
      <color theme="1"/>
      <name val="Malgun Gothic"/>
    </font>
    <font>
      <sz val="9.0"/>
      <color rgb="FF7F7F7F"/>
      <name val="Malgun Gothic"/>
    </font>
    <font>
      <sz val="9.0"/>
      <color rgb="FF000000"/>
      <name val="Dotum"/>
    </font>
    <font>
      <sz val="9.0"/>
      <color rgb="FF000000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left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3" fillId="2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3" fillId="3" fontId="4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  <xf quotePrefix="1"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" fillId="3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3" fillId="3" fontId="3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readingOrder="0" vertical="center"/>
    </xf>
    <xf borderId="3" fillId="3" fontId="6" numFmtId="49" xfId="0" applyAlignment="1" applyBorder="1" applyFont="1" applyNumberFormat="1">
      <alignment vertical="center"/>
    </xf>
    <xf borderId="3" fillId="3" fontId="7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11" fillId="2" fontId="3" numFmtId="0" xfId="0" applyAlignment="1" applyBorder="1" applyFont="1">
      <alignment vertical="center"/>
    </xf>
    <xf borderId="11" fillId="2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11" fillId="3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6" fontId="3" numFmtId="0" xfId="0" applyAlignment="1" applyBorder="1" applyFill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43"/>
    <col customWidth="1" min="3" max="3" width="12.86"/>
    <col customWidth="1" min="4" max="4" width="12.57"/>
    <col customWidth="1" min="5" max="5" width="10.57"/>
    <col customWidth="1" min="6" max="6" width="4.43"/>
    <col customWidth="1" min="7" max="7" width="8.71"/>
    <col customWidth="1" min="8" max="8" width="16.14"/>
    <col customWidth="1" min="9" max="9" width="13.71"/>
    <col customWidth="1" min="10" max="10" width="13.14"/>
    <col customWidth="1" min="11" max="11" width="26.29"/>
    <col customWidth="1" min="12" max="12" width="9.0"/>
    <col customWidth="1" min="13" max="13" width="3.86"/>
    <col customWidth="1" min="14" max="14" width="11.43"/>
    <col customWidth="1" min="15" max="26" width="9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8"/>
      <c r="J2" s="5" t="s">
        <v>4</v>
      </c>
      <c r="K2" s="5" t="s">
        <v>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">
        <v>7</v>
      </c>
      <c r="D3" s="7"/>
      <c r="E3" s="7"/>
      <c r="F3" s="7"/>
      <c r="G3" s="7"/>
      <c r="H3" s="7"/>
      <c r="I3" s="8"/>
      <c r="J3" s="5" t="s">
        <v>8</v>
      </c>
      <c r="K3" s="5" t="s">
        <v>9</v>
      </c>
      <c r="L3" s="3"/>
      <c r="M3" s="3" t="s">
        <v>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">
        <v>12</v>
      </c>
      <c r="D4" s="7"/>
      <c r="E4" s="7"/>
      <c r="F4" s="7"/>
      <c r="G4" s="7"/>
      <c r="H4" s="7"/>
      <c r="I4" s="8"/>
      <c r="J4" s="5" t="s">
        <v>13</v>
      </c>
      <c r="K4" s="5" t="s">
        <v>7</v>
      </c>
      <c r="L4" s="3"/>
      <c r="M4" s="3"/>
      <c r="N4" s="3" t="s">
        <v>14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">
        <v>16</v>
      </c>
      <c r="D5" s="7"/>
      <c r="E5" s="7"/>
      <c r="F5" s="7"/>
      <c r="G5" s="7"/>
      <c r="H5" s="7"/>
      <c r="I5" s="8"/>
      <c r="J5" s="10"/>
      <c r="K5" s="5"/>
      <c r="L5" s="3"/>
      <c r="M5" s="3"/>
      <c r="N5" s="3" t="s">
        <v>17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12" t="s">
        <v>19</v>
      </c>
      <c r="D6" s="7"/>
      <c r="E6" s="7"/>
      <c r="F6" s="7"/>
      <c r="G6" s="7"/>
      <c r="H6" s="7"/>
      <c r="I6" s="7"/>
      <c r="J6" s="7"/>
      <c r="K6" s="8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/>
      <c r="C7" s="13"/>
      <c r="D7" s="3"/>
      <c r="E7" s="3"/>
      <c r="F7" s="3"/>
      <c r="G7" s="3"/>
      <c r="H7" s="3"/>
      <c r="I7" s="3"/>
      <c r="J7" s="3"/>
      <c r="K7" s="3"/>
      <c r="L7" s="3"/>
      <c r="M7" s="3"/>
      <c r="N7" s="3" t="s">
        <v>21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4" t="s">
        <v>22</v>
      </c>
      <c r="B8" s="15" t="s">
        <v>23</v>
      </c>
      <c r="C8" s="15" t="s">
        <v>24</v>
      </c>
      <c r="D8" s="15" t="s">
        <v>25</v>
      </c>
      <c r="E8" s="15" t="s">
        <v>26</v>
      </c>
      <c r="F8" s="16" t="s">
        <v>27</v>
      </c>
      <c r="G8" s="17" t="s">
        <v>28</v>
      </c>
      <c r="H8" s="14" t="s">
        <v>29</v>
      </c>
      <c r="I8" s="14" t="s">
        <v>30</v>
      </c>
      <c r="J8" s="17" t="s">
        <v>31</v>
      </c>
      <c r="K8" s="14" t="s">
        <v>32</v>
      </c>
      <c r="L8" s="18"/>
      <c r="M8" s="3"/>
      <c r="N8" s="3" t="str">
        <f>"WHERE OBJECT_NAME (f.referenced_object_id) = '"&amp;C4&amp;"'"</f>
        <v>WHERE OBJECT_NAME (f.referenced_object_id) = 'PAY_INFO'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0" customHeight="1">
      <c r="A9" s="19"/>
      <c r="B9" s="3" t="str">
        <f>"USE " &amp; C3</f>
        <v>USE ENCLICK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33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9"/>
      <c r="B10" s="3" t="str">
        <f>"IF  EXISTS (SELECT * FROM sys.objects WHERE object_id = OBJECT_ID(N'dbo." &amp; C4 &amp;"') AND type in (N'U'))"</f>
        <v>IF  EXISTS (SELECT * FROM sys.objects WHERE object_id = OBJECT_ID(N'dbo.PAY_INFO') AND type in (N'U'))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9"/>
      <c r="B11" s="3" t="str">
        <f> "DROP TABLE dbo." &amp; C4</f>
        <v>DROP TABLE dbo.PAY_INFO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34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35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9"/>
      <c r="B13" s="3" t="str">
        <f>"USE " &amp; C3</f>
        <v>USE ENCLICK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36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9"/>
      <c r="B14" s="3" t="str">
        <f>"CREATE TABLE dbo." &amp; C4 &amp; " ("</f>
        <v>CREATE TABLE dbo.PAY_INFO (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0">
        <v>1.0</v>
      </c>
      <c r="B15" s="21" t="s">
        <v>37</v>
      </c>
      <c r="C15" s="21" t="s">
        <v>38</v>
      </c>
      <c r="D15" s="21" t="s">
        <v>39</v>
      </c>
      <c r="E15" s="21"/>
      <c r="F15" s="22" t="s">
        <v>40</v>
      </c>
      <c r="G15" s="23" t="s">
        <v>41</v>
      </c>
      <c r="H15" s="24"/>
      <c r="I15" s="24"/>
      <c r="J15" s="25" t="s">
        <v>42</v>
      </c>
      <c r="K15" s="25" t="s">
        <v>43</v>
      </c>
      <c r="L15" s="3"/>
      <c r="M15" s="26" t="s">
        <v>44</v>
      </c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0">
        <v>2.0</v>
      </c>
      <c r="B16" s="21" t="s">
        <v>45</v>
      </c>
      <c r="C16" s="21" t="s">
        <v>46</v>
      </c>
      <c r="D16" s="21" t="s">
        <v>39</v>
      </c>
      <c r="E16" s="21"/>
      <c r="F16" s="22" t="s">
        <v>40</v>
      </c>
      <c r="G16" s="23" t="s">
        <v>47</v>
      </c>
      <c r="H16" s="23" t="s">
        <v>48</v>
      </c>
      <c r="I16" s="23" t="s">
        <v>45</v>
      </c>
      <c r="J16" s="25" t="s">
        <v>49</v>
      </c>
      <c r="K16" s="25" t="s">
        <v>50</v>
      </c>
      <c r="L16" s="3"/>
      <c r="M16" s="26"/>
      <c r="N16" s="26" t="s">
        <v>51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0">
        <v>3.0</v>
      </c>
      <c r="B17" s="21" t="s">
        <v>52</v>
      </c>
      <c r="C17" s="21" t="s">
        <v>46</v>
      </c>
      <c r="D17" s="21" t="s">
        <v>39</v>
      </c>
      <c r="E17" s="21"/>
      <c r="F17" s="22" t="s">
        <v>40</v>
      </c>
      <c r="G17" s="23" t="s">
        <v>47</v>
      </c>
      <c r="H17" s="23" t="s">
        <v>53</v>
      </c>
      <c r="I17" s="23" t="s">
        <v>54</v>
      </c>
      <c r="J17" s="25" t="s">
        <v>55</v>
      </c>
      <c r="K17" s="25" t="s">
        <v>50</v>
      </c>
      <c r="L17" s="3"/>
      <c r="M17" s="26"/>
      <c r="N17" s="26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0">
        <v>4.0</v>
      </c>
      <c r="B18" s="21" t="s">
        <v>57</v>
      </c>
      <c r="C18" s="21" t="s">
        <v>46</v>
      </c>
      <c r="D18" s="21" t="s">
        <v>39</v>
      </c>
      <c r="E18" s="21"/>
      <c r="F18" s="22" t="s">
        <v>40</v>
      </c>
      <c r="G18" s="23" t="s">
        <v>58</v>
      </c>
      <c r="H18" s="23" t="s">
        <v>59</v>
      </c>
      <c r="I18" s="23" t="s">
        <v>60</v>
      </c>
      <c r="J18" s="25" t="s">
        <v>61</v>
      </c>
      <c r="K18" s="25" t="s">
        <v>50</v>
      </c>
      <c r="L18" s="3"/>
      <c r="M18" s="26"/>
      <c r="N18" s="26" t="s">
        <v>62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0">
        <v>5.0</v>
      </c>
      <c r="B19" s="21" t="s">
        <v>63</v>
      </c>
      <c r="C19" s="21" t="s">
        <v>46</v>
      </c>
      <c r="D19" s="21" t="s">
        <v>39</v>
      </c>
      <c r="E19" s="21"/>
      <c r="F19" s="22" t="s">
        <v>40</v>
      </c>
      <c r="G19" s="23" t="s">
        <v>58</v>
      </c>
      <c r="H19" s="23" t="s">
        <v>59</v>
      </c>
      <c r="I19" s="23" t="s">
        <v>60</v>
      </c>
      <c r="J19" s="25" t="s">
        <v>64</v>
      </c>
      <c r="K19" s="25" t="s">
        <v>50</v>
      </c>
      <c r="L19" s="3"/>
      <c r="M19" s="26"/>
      <c r="N19" s="26" t="s">
        <v>65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0">
        <v>6.0</v>
      </c>
      <c r="B20" s="21" t="s">
        <v>66</v>
      </c>
      <c r="C20" s="21" t="s">
        <v>46</v>
      </c>
      <c r="D20" s="21" t="s">
        <v>67</v>
      </c>
      <c r="E20" s="21"/>
      <c r="F20" s="22" t="s">
        <v>40</v>
      </c>
      <c r="G20" s="23" t="s">
        <v>58</v>
      </c>
      <c r="H20" s="23" t="s">
        <v>68</v>
      </c>
      <c r="I20" s="23" t="s">
        <v>66</v>
      </c>
      <c r="J20" s="20" t="s">
        <v>69</v>
      </c>
      <c r="K20" s="25" t="s">
        <v>50</v>
      </c>
      <c r="L20" s="3"/>
      <c r="M20" s="26"/>
      <c r="N20" s="26" t="s">
        <v>70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0">
        <v>7.0</v>
      </c>
      <c r="B21" s="21" t="s">
        <v>71</v>
      </c>
      <c r="C21" s="21" t="s">
        <v>38</v>
      </c>
      <c r="D21" s="21" t="s">
        <v>39</v>
      </c>
      <c r="E21" s="21"/>
      <c r="F21" s="22" t="s">
        <v>40</v>
      </c>
      <c r="G21" s="24"/>
      <c r="H21" s="24"/>
      <c r="I21" s="24"/>
      <c r="J21" s="20" t="s">
        <v>72</v>
      </c>
      <c r="K21" s="20"/>
      <c r="L21" s="3"/>
      <c r="M21" s="26"/>
      <c r="N21" s="26" t="s">
        <v>73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0">
        <v>8.0</v>
      </c>
      <c r="B22" s="21" t="s">
        <v>74</v>
      </c>
      <c r="C22" s="21" t="s">
        <v>75</v>
      </c>
      <c r="D22" s="21" t="s">
        <v>39</v>
      </c>
      <c r="E22" s="21"/>
      <c r="F22" s="22" t="s">
        <v>40</v>
      </c>
      <c r="G22" s="24"/>
      <c r="H22" s="24"/>
      <c r="I22" s="24"/>
      <c r="J22" s="20" t="s">
        <v>76</v>
      </c>
      <c r="K22" s="20"/>
      <c r="L22" s="3"/>
      <c r="M22" s="26"/>
      <c r="N22" s="26" t="s">
        <v>77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7">
        <v>9.0</v>
      </c>
      <c r="B23" s="28" t="s">
        <v>78</v>
      </c>
      <c r="C23" s="28" t="s">
        <v>46</v>
      </c>
      <c r="D23" s="28" t="s">
        <v>39</v>
      </c>
      <c r="E23" s="21"/>
      <c r="F23" s="28" t="s">
        <v>40</v>
      </c>
      <c r="G23" s="29" t="s">
        <v>58</v>
      </c>
      <c r="H23" s="29" t="s">
        <v>79</v>
      </c>
      <c r="I23" s="29" t="s">
        <v>78</v>
      </c>
      <c r="J23" s="30" t="s">
        <v>80</v>
      </c>
      <c r="K23" s="30" t="s">
        <v>50</v>
      </c>
      <c r="L23" s="3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0"/>
      <c r="B24" s="21"/>
      <c r="C24" s="21"/>
      <c r="D24" s="21"/>
      <c r="E24" s="21"/>
      <c r="F24" s="21"/>
      <c r="G24" s="24"/>
      <c r="H24" s="24"/>
      <c r="I24" s="24"/>
      <c r="J24" s="25"/>
      <c r="K24" s="25"/>
      <c r="L24" s="3"/>
      <c r="M24" s="26"/>
      <c r="N24" s="26" t="s">
        <v>81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0"/>
      <c r="B25" s="21"/>
      <c r="C25" s="21"/>
      <c r="D25" s="21"/>
      <c r="E25" s="21"/>
      <c r="F25" s="21"/>
      <c r="G25" s="24"/>
      <c r="H25" s="24"/>
      <c r="I25" s="24"/>
      <c r="J25" s="31"/>
      <c r="K25" s="20"/>
      <c r="L25" s="3"/>
      <c r="M25" s="26"/>
      <c r="N25" s="2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0"/>
      <c r="B26" s="21"/>
      <c r="C26" s="21"/>
      <c r="D26" s="21"/>
      <c r="E26" s="21"/>
      <c r="F26" s="21"/>
      <c r="G26" s="24"/>
      <c r="H26" s="24"/>
      <c r="I26" s="24"/>
      <c r="J26" s="20"/>
      <c r="K26" s="20"/>
      <c r="L26" s="3"/>
      <c r="M26" s="26"/>
      <c r="N26" s="26" t="s">
        <v>82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0"/>
      <c r="B27" s="21"/>
      <c r="C27" s="21"/>
      <c r="D27" s="21"/>
      <c r="E27" s="21"/>
      <c r="F27" s="21"/>
      <c r="G27" s="24"/>
      <c r="H27" s="24"/>
      <c r="I27" s="24"/>
      <c r="J27" s="32"/>
      <c r="K27" s="20"/>
      <c r="L27" s="3"/>
      <c r="M27" s="26"/>
      <c r="N27" s="26" t="s">
        <v>83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0"/>
      <c r="B28" s="21"/>
      <c r="C28" s="21"/>
      <c r="D28" s="21"/>
      <c r="E28" s="21"/>
      <c r="F28" s="21"/>
      <c r="G28" s="24"/>
      <c r="H28" s="24"/>
      <c r="I28" s="24"/>
      <c r="J28" s="32"/>
      <c r="K28" s="20"/>
      <c r="L28" s="3"/>
      <c r="M28" s="26"/>
      <c r="N28" s="2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0"/>
      <c r="B29" s="21"/>
      <c r="C29" s="21"/>
      <c r="D29" s="21"/>
      <c r="E29" s="21"/>
      <c r="F29" s="21"/>
      <c r="G29" s="24"/>
      <c r="H29" s="24"/>
      <c r="I29" s="24"/>
      <c r="J29" s="32"/>
      <c r="K29" s="20"/>
      <c r="L29" s="3"/>
      <c r="M29" s="26"/>
      <c r="N29" s="26" t="s">
        <v>84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3"/>
      <c r="K30" s="3"/>
      <c r="L30" s="3"/>
      <c r="M30" s="26"/>
      <c r="N30" s="2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 t="str">
        <f>"CONSTRAINT PK_" &amp; C4 &amp; " PRIMARY KEY CLUSTERED ("</f>
        <v>CONSTRAINT PK_PAY_INFO PRIMARY KEY CLUSTERED (</v>
      </c>
      <c r="C31" s="3"/>
      <c r="D31" s="3"/>
      <c r="E31" s="3"/>
      <c r="F31" s="3"/>
      <c r="G31" s="3"/>
      <c r="H31" s="3"/>
      <c r="I31" s="3"/>
      <c r="J31" s="33"/>
      <c r="K31" s="3"/>
      <c r="L31" s="3"/>
      <c r="M31" s="26"/>
      <c r="N31" s="26" t="s">
        <v>85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4" t="s">
        <v>37</v>
      </c>
      <c r="D32" s="3" t="s">
        <v>86</v>
      </c>
      <c r="E32" s="3" t="str">
        <f t="shared" ref="E32:E33" si="1">IF(C33&lt;&gt;"",",","")</f>
        <v>,</v>
      </c>
      <c r="F32" s="3"/>
      <c r="G32" s="3"/>
      <c r="H32" s="3"/>
      <c r="I32" s="3"/>
      <c r="J32" s="33"/>
      <c r="K32" s="3"/>
      <c r="L32" s="3"/>
      <c r="M32" s="26"/>
      <c r="N32" s="26" t="s">
        <v>87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4" t="s">
        <v>45</v>
      </c>
      <c r="D33" s="3" t="s">
        <v>86</v>
      </c>
      <c r="E33" s="3" t="str">
        <f t="shared" si="1"/>
        <v>,</v>
      </c>
      <c r="F33" s="3"/>
      <c r="G33" s="3"/>
      <c r="H33" s="3"/>
      <c r="I33" s="3"/>
      <c r="J33" s="33"/>
      <c r="K33" s="3"/>
      <c r="L33" s="3"/>
      <c r="M33" s="26"/>
      <c r="N33" s="35" t="s">
        <v>88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4" t="s">
        <v>52</v>
      </c>
      <c r="D34" s="3" t="s">
        <v>86</v>
      </c>
      <c r="E34" s="3"/>
      <c r="F34" s="3"/>
      <c r="G34" s="3"/>
      <c r="H34" s="3"/>
      <c r="I34" s="3"/>
      <c r="J34" s="33"/>
      <c r="K34" s="3"/>
      <c r="L34" s="3"/>
      <c r="M34" s="26"/>
      <c r="N34" s="35" t="s">
        <v>89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 t="s">
        <v>90</v>
      </c>
      <c r="C35" s="3"/>
      <c r="D35" s="3"/>
      <c r="E35" s="3"/>
      <c r="F35" s="3"/>
      <c r="G35" s="3"/>
      <c r="H35" s="3"/>
      <c r="I35" s="3"/>
      <c r="J35" s="33"/>
      <c r="K35" s="3"/>
      <c r="L35" s="3"/>
      <c r="M35" s="26"/>
      <c r="N35" s="26" t="s">
        <v>91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 t="s">
        <v>92</v>
      </c>
      <c r="C36" s="3"/>
      <c r="D36" s="3"/>
      <c r="E36" s="3"/>
      <c r="F36" s="3"/>
      <c r="G36" s="3"/>
      <c r="H36" s="3"/>
      <c r="I36" s="3"/>
      <c r="J36" s="3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 t="str">
        <f>"EXEC sys.sp_addextendedproperty @name=N'MS_Description', @value=N'" &amp; $C$5 &amp; "' , @level0type=N'SCHEMA',@level0name=N'dbo', @level1type=N'TABLE',@level1name=N'" &amp; $C$4 &amp; "' "</f>
        <v>EXEC sys.sp_addextendedproperty @name=N'MS_Description', @value=N'결제정보' , @level0type=N'SCHEMA',@level0name=N'dbo', @level1type=N'TABLE',@level1name=N'PAY_INFO' </v>
      </c>
      <c r="C38" s="3"/>
      <c r="D38" s="3"/>
      <c r="E38" s="3"/>
      <c r="F38" s="3"/>
      <c r="G38" s="3"/>
      <c r="H38" s="3"/>
      <c r="I38" s="3"/>
      <c r="J38" s="3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 t="str">
        <f t="shared" ref="B40:B48" si="2">"EXEC sys.sp_addextendedproperty @name=N'MS_Description', @value=N'" &amp; J15 &amp; "' , @level0type=N'SCHEMA',@level0name=N'dbo', @level1type=N'TABLE',@level1name=N'" &amp; $C$4 &amp; "', @level2type=N'COLUMN',@level2name=N'" &amp; B15 &amp; "' "</f>
        <v>EXEC sys.sp_addextendedproperty @name=N'MS_Description', @value=N'결제 시퀀스 번호' , @level0type=N'SCHEMA',@level0name=N'dbo', @level1type=N'TABLE',@level1name=N'PAY_INFO', @level2type=N'COLUMN',@level2name=N'PAY_SEQ' </v>
      </c>
      <c r="C40" s="3"/>
      <c r="D40" s="3"/>
      <c r="E40" s="3"/>
      <c r="F40" s="3"/>
      <c r="G40" s="3"/>
      <c r="H40" s="3"/>
      <c r="I40" s="3"/>
      <c r="J40" s="3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 t="str">
        <f t="shared" si="2"/>
        <v>EXEC sys.sp_addextendedproperty @name=N'MS_Description', @value=N'결제회사 코드' , @level0type=N'SCHEMA',@level0name=N'dbo', @level1type=N'TABLE',@level1name=N'PAY_INFO', @level2type=N'COLUMN',@level2name=N'COMP_CD' </v>
      </c>
      <c r="C41" s="3"/>
      <c r="D41" s="3"/>
      <c r="E41" s="3"/>
      <c r="F41" s="3"/>
      <c r="G41" s="3"/>
      <c r="H41" s="3"/>
      <c r="I41" s="3"/>
      <c r="J41" s="3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 t="str">
        <f t="shared" si="2"/>
        <v>EXEC sys.sp_addextendedproperty @name=N'MS_Description', @value=N'결제자 ID' , @level0type=N'SCHEMA',@level0name=N'dbo', @level1type=N'TABLE',@level1name=N'PAY_INFO', @level2type=N'COLUMN',@level2name=N'PAYER_ID' </v>
      </c>
      <c r="C42" s="3"/>
      <c r="D42" s="3"/>
      <c r="E42" s="3"/>
      <c r="F42" s="3"/>
      <c r="G42" s="3"/>
      <c r="H42" s="3"/>
      <c r="I42" s="3"/>
      <c r="J42" s="3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 t="str">
        <f t="shared" si="2"/>
        <v>EXEC sys.sp_addextendedproperty @name=N'MS_Description', @value=N'결제 구분코드' , @level0type=N'SCHEMA',@level0name=N'dbo', @level1type=N'TABLE',@level1name=N'PAY_INFO', @level2type=N'COLUMN',@level2name=N'PAY_DVCD' </v>
      </c>
      <c r="C43" s="3"/>
      <c r="D43" s="3"/>
      <c r="E43" s="3"/>
      <c r="F43" s="3"/>
      <c r="G43" s="3"/>
      <c r="H43" s="3"/>
      <c r="I43" s="3"/>
      <c r="J43" s="3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 t="str">
        <f t="shared" si="2"/>
        <v>EXEC sys.sp_addextendedproperty @name=N'MS_Description', @value=N'결제결과 구분코드' , @level0type=N'SCHEMA',@level0name=N'dbo', @level1type=N'TABLE',@level1name=N'PAY_INFO', @level2type=N'COLUMN',@level2name=N'PAY_RESU_DVCD' </v>
      </c>
      <c r="C44" s="3"/>
      <c r="D44" s="3"/>
      <c r="E44" s="3"/>
      <c r="F44" s="3"/>
      <c r="G44" s="3"/>
      <c r="H44" s="3"/>
      <c r="I44" s="3"/>
      <c r="J44" s="3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 t="str">
        <f t="shared" si="2"/>
        <v>EXEC sys.sp_addextendedproperty @name=N'MS_Description', @value=N'주문상세 UUID' , @level0type=N'SCHEMA',@level0name=N'dbo', @level1type=N'TABLE',@level1name=N'PAY_INFO', @level2type=N'COLUMN',@level2name=N'ORDER_MST_UUID' </v>
      </c>
      <c r="C45" s="3"/>
      <c r="D45" s="3"/>
      <c r="E45" s="3"/>
      <c r="F45" s="3"/>
      <c r="G45" s="3"/>
      <c r="H45" s="3"/>
      <c r="I45" s="3"/>
      <c r="J45" s="3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 t="str">
        <f t="shared" si="2"/>
        <v>EXEC sys.sp_addextendedproperty @name=N'MS_Description', @value=N'결제금액' , @level0type=N'SCHEMA',@level0name=N'dbo', @level1type=N'TABLE',@level1name=N'PAY_INFO', @level2type=N'COLUMN',@level2name=N'AMOUNT' </v>
      </c>
      <c r="C46" s="3"/>
      <c r="D46" s="3"/>
      <c r="E46" s="3"/>
      <c r="F46" s="3"/>
      <c r="G46" s="3"/>
      <c r="H46" s="3"/>
      <c r="I46" s="3"/>
      <c r="J46" s="3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 t="str">
        <f t="shared" si="2"/>
        <v>EXEC sys.sp_addextendedproperty @name=N'MS_Description', @value=N'결제일시' , @level0type=N'SCHEMA',@level0name=N'dbo', @level1type=N'TABLE',@level1name=N'PAY_INFO', @level2type=N'COLUMN',@level2name=N'PAY_DT' </v>
      </c>
      <c r="C47" s="3"/>
      <c r="D47" s="3"/>
      <c r="E47" s="3"/>
      <c r="F47" s="3"/>
      <c r="G47" s="3"/>
      <c r="H47" s="3"/>
      <c r="I47" s="3"/>
      <c r="J47" s="3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 t="str">
        <f t="shared" si="2"/>
        <v>EXEC sys.sp_addextendedproperty @name=N'MS_Description', @value=N'계좌번호' , @level0type=N'SCHEMA',@level0name=N'dbo', @level1type=N'TABLE',@level1name=N'PAY_INFO', @level2type=N'COLUMN',@level2name=N'ACCOUNT_NO' </v>
      </c>
      <c r="C48" s="3"/>
      <c r="D48" s="3"/>
      <c r="E48" s="3"/>
      <c r="F48" s="3"/>
      <c r="G48" s="3"/>
      <c r="H48" s="3"/>
      <c r="I48" s="3"/>
      <c r="J48" s="3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K1"/>
    <mergeCell ref="A2:A6"/>
    <mergeCell ref="C2:I2"/>
    <mergeCell ref="C3:I3"/>
    <mergeCell ref="C4:I4"/>
    <mergeCell ref="C5:I5"/>
    <mergeCell ref="C6:K6"/>
  </mergeCells>
  <printOptions/>
  <pageMargins bottom="0.75" footer="0.0" header="0.0" left="0.52" right="0.4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5.57"/>
    <col customWidth="1" min="3" max="3" width="16.43"/>
    <col customWidth="1" min="4" max="4" width="15.71"/>
    <col customWidth="1" min="5" max="5" width="17.86"/>
    <col customWidth="1" min="6" max="6" width="14.29"/>
    <col customWidth="1" min="7" max="7" width="3.86"/>
    <col customWidth="1" min="8" max="8" width="9.0"/>
    <col customWidth="1" min="9" max="26" width="8.71"/>
  </cols>
  <sheetData>
    <row r="1" ht="27.75" customHeight="1">
      <c r="A1" s="36" t="s">
        <v>93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tr">
        <f>'테스트 테이블 명세서'!$C$2</f>
        <v>EnClick</v>
      </c>
      <c r="D2" s="8"/>
      <c r="E2" s="5" t="s">
        <v>4</v>
      </c>
      <c r="F2" s="5" t="str">
        <f>'테스트 테이블 명세서'!$K$2</f>
        <v>2023.11.20 / ver1.0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tr">
        <f>'테스트 테이블 명세서'!$C$3</f>
        <v>ENCLICK</v>
      </c>
      <c r="D3" s="8"/>
      <c r="E3" s="5" t="s">
        <v>8</v>
      </c>
      <c r="F3" s="5" t="str">
        <f>'테스트 테이블 명세서'!$K$3</f>
        <v>주한봉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tr">
        <f>'테스트 테이블 명세서'!$C$4</f>
        <v>PAY_INFO</v>
      </c>
      <c r="D4" s="8"/>
      <c r="E4" s="5" t="s">
        <v>13</v>
      </c>
      <c r="F4" s="5" t="str">
        <f>'테스트 테이블 명세서'!$K$4</f>
        <v>ENCLICK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tr">
        <f>'테스트 테이블 명세서'!$C$5</f>
        <v>결제정보</v>
      </c>
      <c r="D5" s="8"/>
      <c r="E5" s="10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6" t="str">
        <f>'테스트 테이블 명세서'!$C$6</f>
        <v>결제에 대한 정보가 담긴 테이블</v>
      </c>
      <c r="D6" s="8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 t="s">
        <v>94</v>
      </c>
      <c r="C7" s="3" t="s">
        <v>95</v>
      </c>
      <c r="D7" s="3" t="s">
        <v>96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24" t="s">
        <v>22</v>
      </c>
      <c r="B8" s="37" t="s">
        <v>23</v>
      </c>
      <c r="C8" s="24" t="s">
        <v>29</v>
      </c>
      <c r="D8" s="38" t="s">
        <v>30</v>
      </c>
      <c r="E8" s="3"/>
      <c r="F8" s="3"/>
      <c r="G8" s="3"/>
      <c r="H8" s="3" t="s">
        <v>97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9">
        <v>1.0</v>
      </c>
      <c r="B9" s="21" t="s">
        <v>45</v>
      </c>
      <c r="C9" s="40" t="s">
        <v>48</v>
      </c>
      <c r="D9" s="40" t="s">
        <v>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9">
        <v>2.0</v>
      </c>
      <c r="B10" s="21" t="s">
        <v>52</v>
      </c>
      <c r="C10" s="40" t="s">
        <v>53</v>
      </c>
      <c r="D10" s="40" t="s">
        <v>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9">
        <v>3.0</v>
      </c>
      <c r="B11" s="21" t="s">
        <v>57</v>
      </c>
      <c r="C11" s="40" t="s">
        <v>59</v>
      </c>
      <c r="D11" s="40" t="s">
        <v>60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39"/>
      <c r="B12" s="21" t="s">
        <v>63</v>
      </c>
      <c r="C12" s="40" t="s">
        <v>59</v>
      </c>
      <c r="D12" s="40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39"/>
      <c r="B13" s="21" t="s">
        <v>66</v>
      </c>
      <c r="C13" s="40" t="s">
        <v>68</v>
      </c>
      <c r="D13" s="40" t="s">
        <v>66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39"/>
      <c r="B14" s="41" t="s">
        <v>78</v>
      </c>
      <c r="C14" s="41" t="s">
        <v>79</v>
      </c>
      <c r="D14" s="41" t="s">
        <v>78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39"/>
      <c r="B15" s="21"/>
      <c r="C15" s="21"/>
      <c r="D15" s="2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42" t="s">
        <v>98</v>
      </c>
      <c r="C17" s="43" t="str">
        <f>'테스트 테이블 명세서'!$C$4</f>
        <v>PAY_INFO</v>
      </c>
      <c r="D17" s="43" t="s">
        <v>99</v>
      </c>
      <c r="E17" s="44" t="str">
        <f>"FK"&amp;"_"&amp;C9&amp;"_TO_"&amp;C17&amp;"_1"</f>
        <v>FK_PAY_COMP_TO_PAY_INFO_1</v>
      </c>
      <c r="F17" s="45" t="s">
        <v>100</v>
      </c>
      <c r="G17" s="3"/>
      <c r="H17" s="3" t="s">
        <v>101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6"/>
      <c r="C18" s="34" t="str">
        <f>B9</f>
        <v>COMP_CD</v>
      </c>
      <c r="D18" s="3" t="str">
        <f>IF(C19&lt;&gt;"",",","")</f>
        <v/>
      </c>
      <c r="E18" s="3"/>
      <c r="F18" s="4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6" t="s">
        <v>102</v>
      </c>
      <c r="C19" s="3"/>
      <c r="D19" s="3"/>
      <c r="E19" s="3"/>
      <c r="F19" s="4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46" t="s">
        <v>103</v>
      </c>
      <c r="C20" s="39" t="str">
        <f>C9</f>
        <v>PAY_COMP</v>
      </c>
      <c r="D20" s="3" t="s">
        <v>104</v>
      </c>
      <c r="E20" s="3"/>
      <c r="F20" s="4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6"/>
      <c r="C21" s="48" t="str">
        <f>D9</f>
        <v>COMP_CD</v>
      </c>
      <c r="D21" s="3" t="str">
        <f>IF(C22&lt;&gt;"",",","")</f>
        <v/>
      </c>
      <c r="E21" s="3"/>
      <c r="F21" s="4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9" t="s">
        <v>105</v>
      </c>
      <c r="C22" s="50"/>
      <c r="D22" s="50"/>
      <c r="E22" s="50"/>
      <c r="F22" s="5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42" t="s">
        <v>98</v>
      </c>
      <c r="C24" s="43" t="str">
        <f>'테스트 테이블 명세서'!$C$4</f>
        <v>PAY_INFO</v>
      </c>
      <c r="D24" s="43" t="s">
        <v>99</v>
      </c>
      <c r="E24" s="44" t="str">
        <f>"FK"&amp;"_"&amp;C16&amp;"_TO_"&amp;C24&amp;"_1"</f>
        <v>FK__TO_PAY_INFO_1</v>
      </c>
      <c r="F24" s="45" t="s">
        <v>100</v>
      </c>
      <c r="G24" s="3"/>
      <c r="H24" s="3" t="s">
        <v>106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46"/>
      <c r="C25" s="34" t="str">
        <f>B10</f>
        <v>PAYER_ID</v>
      </c>
      <c r="D25" s="3" t="str">
        <f>IF(C26&lt;&gt;"",",","")</f>
        <v/>
      </c>
      <c r="E25" s="3"/>
      <c r="F25" s="4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46" t="s">
        <v>102</v>
      </c>
      <c r="C26" s="3"/>
      <c r="D26" s="3"/>
      <c r="E26" s="3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46" t="s">
        <v>103</v>
      </c>
      <c r="C27" s="39" t="str">
        <f>C10</f>
        <v>USER</v>
      </c>
      <c r="D27" s="3" t="s">
        <v>104</v>
      </c>
      <c r="E27" s="3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46"/>
      <c r="C28" s="48" t="str">
        <f>D10</f>
        <v>USER_ID</v>
      </c>
      <c r="D28" s="3" t="str">
        <f>IF(C29&lt;&gt;"",",","")</f>
        <v/>
      </c>
      <c r="E28" s="3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49" t="s">
        <v>105</v>
      </c>
      <c r="C29" s="50"/>
      <c r="D29" s="50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42" t="s">
        <v>98</v>
      </c>
      <c r="C31" s="43" t="str">
        <f>'테스트 테이블 명세서'!$C$4</f>
        <v>PAY_INFO</v>
      </c>
      <c r="D31" s="43" t="s">
        <v>99</v>
      </c>
      <c r="E31" s="44" t="str">
        <f>"FK"&amp;"_"&amp;C23&amp;"_TO_"&amp;C31&amp;"_1"</f>
        <v>FK__TO_PAY_INFO_1</v>
      </c>
      <c r="F31" s="45" t="s">
        <v>100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46"/>
      <c r="C32" s="34" t="str">
        <f>B11</f>
        <v>PAY_DVCD</v>
      </c>
      <c r="D32" s="3" t="str">
        <f>IF(C33&lt;&gt;"",",","")</f>
        <v/>
      </c>
      <c r="E32" s="3"/>
      <c r="F32" s="4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46" t="s">
        <v>102</v>
      </c>
      <c r="C33" s="3"/>
      <c r="D33" s="3"/>
      <c r="E33" s="3"/>
      <c r="F33" s="4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46" t="s">
        <v>103</v>
      </c>
      <c r="C34" s="39" t="str">
        <f>C11</f>
        <v>COMMON_CODE</v>
      </c>
      <c r="D34" s="3" t="s">
        <v>104</v>
      </c>
      <c r="E34" s="3"/>
      <c r="F34" s="4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46"/>
      <c r="C35" s="48" t="str">
        <f>D11</f>
        <v>COMM_CD</v>
      </c>
      <c r="D35" s="3" t="str">
        <f>IF(C36&lt;&gt;"",",","")</f>
        <v/>
      </c>
      <c r="E35" s="3"/>
      <c r="F35" s="4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49" t="s">
        <v>105</v>
      </c>
      <c r="C36" s="50"/>
      <c r="D36" s="50"/>
      <c r="E36" s="50"/>
      <c r="F36" s="5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42" t="s">
        <v>98</v>
      </c>
      <c r="C38" s="43" t="str">
        <f>'테스트 테이블 명세서'!$C$4</f>
        <v>PAY_INFO</v>
      </c>
      <c r="D38" s="43" t="s">
        <v>99</v>
      </c>
      <c r="E38" s="44" t="str">
        <f>"FK"&amp;"_"&amp;C30&amp;"_TO_"&amp;C38&amp;"_1"</f>
        <v>FK__TO_PAY_INFO_1</v>
      </c>
      <c r="F38" s="45" t="s">
        <v>100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46"/>
      <c r="C39" s="34" t="str">
        <f>B12</f>
        <v>PAY_RESU_DVCD</v>
      </c>
      <c r="D39" s="3" t="str">
        <f>IF(C40&lt;&gt;"",",","")</f>
        <v/>
      </c>
      <c r="E39" s="3"/>
      <c r="F39" s="4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46" t="s">
        <v>102</v>
      </c>
      <c r="C40" s="3"/>
      <c r="D40" s="3"/>
      <c r="E40" s="3"/>
      <c r="F40" s="4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46" t="s">
        <v>103</v>
      </c>
      <c r="C41" s="39" t="str">
        <f>C12</f>
        <v>COMMON_CODE</v>
      </c>
      <c r="D41" s="3" t="s">
        <v>104</v>
      </c>
      <c r="E41" s="3"/>
      <c r="F41" s="4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46"/>
      <c r="C42" s="48" t="str">
        <f>D12</f>
        <v>COMM_CD</v>
      </c>
      <c r="D42" s="3" t="str">
        <f>IF(C43&lt;&gt;"",",","")</f>
        <v/>
      </c>
      <c r="E42" s="3"/>
      <c r="F42" s="4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49" t="s">
        <v>105</v>
      </c>
      <c r="C43" s="50"/>
      <c r="D43" s="50"/>
      <c r="E43" s="50"/>
      <c r="F43" s="5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42" t="s">
        <v>98</v>
      </c>
      <c r="C45" s="43" t="str">
        <f>'테스트 테이블 명세서'!$C$4</f>
        <v>PAY_INFO</v>
      </c>
      <c r="D45" s="43" t="s">
        <v>99</v>
      </c>
      <c r="E45" s="44" t="str">
        <f>"FK"&amp;"_"&amp;C37&amp;"_TO_"&amp;C45&amp;"_1"</f>
        <v>FK__TO_PAY_INFO_1</v>
      </c>
      <c r="F45" s="45" t="s">
        <v>100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46"/>
      <c r="C46" s="34" t="str">
        <f>B13</f>
        <v>ORDER_MST_UUID</v>
      </c>
      <c r="D46" s="3" t="str">
        <f>IF(C47&lt;&gt;"",",","")</f>
        <v/>
      </c>
      <c r="E46" s="3"/>
      <c r="F46" s="4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46" t="s">
        <v>102</v>
      </c>
      <c r="C47" s="3"/>
      <c r="D47" s="3"/>
      <c r="E47" s="3"/>
      <c r="F47" s="4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46" t="s">
        <v>103</v>
      </c>
      <c r="C48" s="39" t="str">
        <f>C13</f>
        <v>ORDER_MST</v>
      </c>
      <c r="D48" s="3" t="s">
        <v>104</v>
      </c>
      <c r="E48" s="3"/>
      <c r="F48" s="4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46"/>
      <c r="C49" s="48" t="str">
        <f>D13</f>
        <v>ORDER_MST_UUID</v>
      </c>
      <c r="D49" s="3" t="str">
        <f>IF(C50&lt;&gt;"",",","")</f>
        <v/>
      </c>
      <c r="E49" s="3"/>
      <c r="F49" s="4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49" t="s">
        <v>105</v>
      </c>
      <c r="C50" s="50"/>
      <c r="D50" s="50"/>
      <c r="E50" s="50"/>
      <c r="F50" s="5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42" t="s">
        <v>98</v>
      </c>
      <c r="C52" s="43" t="str">
        <f>'테스트 테이블 명세서'!$C$4</f>
        <v>PAY_INFO</v>
      </c>
      <c r="D52" s="43" t="s">
        <v>99</v>
      </c>
      <c r="E52" s="44" t="str">
        <f>"FK"&amp;"_"&amp;C44&amp;"_TO_"&amp;C52&amp;"_1"</f>
        <v>FK__TO_PAY_INFO_1</v>
      </c>
      <c r="F52" s="45" t="s">
        <v>100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46"/>
      <c r="C53" s="34" t="str">
        <f>B14</f>
        <v>ACCOUNT_NO</v>
      </c>
      <c r="D53" s="3" t="str">
        <f>IF(C54&lt;&gt;"",",","")</f>
        <v/>
      </c>
      <c r="E53" s="3"/>
      <c r="F53" s="4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46" t="s">
        <v>102</v>
      </c>
      <c r="C54" s="3"/>
      <c r="D54" s="3"/>
      <c r="E54" s="3"/>
      <c r="F54" s="4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46" t="s">
        <v>103</v>
      </c>
      <c r="C55" s="39" t="str">
        <f>C14</f>
        <v>PAY_METHOD</v>
      </c>
      <c r="D55" s="3" t="s">
        <v>104</v>
      </c>
      <c r="E55" s="3"/>
      <c r="F55" s="4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46"/>
      <c r="C56" s="48" t="str">
        <f>D14</f>
        <v>ACCOUNT_NO</v>
      </c>
      <c r="D56" s="3" t="str">
        <f>IF(C57&lt;&gt;"",",","")</f>
        <v/>
      </c>
      <c r="E56" s="3"/>
      <c r="F56" s="4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49" t="s">
        <v>105</v>
      </c>
      <c r="C57" s="50"/>
      <c r="D57" s="50"/>
      <c r="E57" s="50"/>
      <c r="F57" s="5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F1"/>
    <mergeCell ref="A2:A6"/>
    <mergeCell ref="C2:D2"/>
    <mergeCell ref="C3:D3"/>
    <mergeCell ref="C4:D4"/>
    <mergeCell ref="C5:D5"/>
    <mergeCell ref="C6:D6"/>
  </mergeCells>
  <printOptions/>
  <pageMargins bottom="0.75" footer="0.0" header="0.0" left="0.7" right="0.7" top="0.75"/>
  <pageSetup orientation="landscape"/>
  <drawing r:id="rId1"/>
</worksheet>
</file>