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NSSEL\Desktop\workspace\Enclick\EnClick-DOCU\DB Specification\"/>
    </mc:Choice>
  </mc:AlternateContent>
  <xr:revisionPtr revIDLastSave="0" documentId="13_ncr:1_{27E24C7F-8BDB-4FFD-838B-097C78699D13}" xr6:coauthVersionLast="47" xr6:coauthVersionMax="47" xr10:uidLastSave="{00000000-0000-0000-0000-000000000000}"/>
  <bookViews>
    <workbookView xWindow="-120" yWindow="-120" windowWidth="29040" windowHeight="15720" tabRatio="893" activeTab="1" xr2:uid="{00000000-000D-0000-FFFF-FFFF00000000}"/>
  </bookViews>
  <sheets>
    <sheet name="USER 테이블 명세서" sheetId="89" r:id="rId1"/>
    <sheet name="테이블 외래키 제약조건 지정 명세서" sheetId="9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89" l="1"/>
  <c r="B43" i="89"/>
  <c r="B44" i="89"/>
  <c r="B45" i="89"/>
  <c r="B46" i="89"/>
  <c r="B47" i="89"/>
  <c r="B48" i="89"/>
  <c r="B49" i="89"/>
  <c r="B50" i="89"/>
  <c r="B39" i="89"/>
  <c r="B41" i="89"/>
  <c r="E33" i="89"/>
  <c r="E34" i="89"/>
  <c r="E35" i="89"/>
  <c r="C6" i="90"/>
  <c r="C5" i="90"/>
  <c r="C4" i="90"/>
  <c r="C3" i="90"/>
  <c r="C2" i="90"/>
  <c r="F4" i="90"/>
  <c r="F3" i="90"/>
  <c r="F2" i="90"/>
  <c r="E32" i="89"/>
  <c r="C20" i="90"/>
  <c r="C28" i="90"/>
  <c r="D21" i="90"/>
  <c r="D18" i="90"/>
  <c r="D26" i="90"/>
  <c r="D30" i="90"/>
  <c r="C26" i="90"/>
  <c r="D25" i="90" s="1"/>
  <c r="C30" i="90"/>
  <c r="D29" i="90" s="1"/>
  <c r="C29" i="90"/>
  <c r="C25" i="90"/>
  <c r="C24" i="90"/>
  <c r="C21" i="90"/>
  <c r="C18" i="90"/>
  <c r="C17" i="90"/>
  <c r="E17" i="90" s="1"/>
  <c r="N8" i="89"/>
  <c r="B11" i="89"/>
  <c r="D35" i="89"/>
  <c r="D34" i="89"/>
  <c r="B31" i="89"/>
  <c r="E24" i="90" l="1"/>
  <c r="B14" i="89"/>
  <c r="B13" i="89"/>
  <c r="B10" i="89"/>
  <c r="B9" i="89"/>
</calcChain>
</file>

<file path=xl/sharedStrings.xml><?xml version="1.0" encoding="utf-8"?>
<sst xmlns="http://schemas.openxmlformats.org/spreadsheetml/2006/main" count="151" uniqueCount="106">
  <si>
    <t>NO</t>
    <phoneticPr fontId="1" type="noConversion"/>
  </si>
  <si>
    <t>NOT NULL</t>
    <phoneticPr fontId="1" type="noConversion"/>
  </si>
  <si>
    <t>TABLE NAME</t>
    <phoneticPr fontId="1" type="noConversion"/>
  </si>
  <si>
    <t>EXPLAIN</t>
    <phoneticPr fontId="1" type="noConversion"/>
  </si>
  <si>
    <t>DESC</t>
    <phoneticPr fontId="1" type="noConversion"/>
  </si>
  <si>
    <t>TABLE COMMENT</t>
    <phoneticPr fontId="1" type="noConversion"/>
  </si>
  <si>
    <t>) ON [PRIMARY]</t>
  </si>
  <si>
    <t>,</t>
    <phoneticPr fontId="1" type="noConversion"/>
  </si>
  <si>
    <t>KEY</t>
    <phoneticPr fontId="1" type="noConversion"/>
  </si>
  <si>
    <t>SEQ</t>
    <phoneticPr fontId="1" type="noConversion"/>
  </si>
  <si>
    <t>DEFAULT</t>
    <phoneticPr fontId="1" type="noConversion"/>
  </si>
  <si>
    <t>TYPE</t>
    <phoneticPr fontId="1" type="noConversion"/>
  </si>
  <si>
    <t>PK</t>
    <phoneticPr fontId="1" type="noConversion"/>
  </si>
  <si>
    <t>USED_YN</t>
    <phoneticPr fontId="1" type="noConversion"/>
  </si>
  <si>
    <t>VARCHAR(50)</t>
    <phoneticPr fontId="1" type="noConversion"/>
  </si>
  <si>
    <t>,</t>
    <phoneticPr fontId="1" type="noConversion"/>
  </si>
  <si>
    <t>ASC</t>
    <phoneticPr fontId="1" type="noConversion"/>
  </si>
  <si>
    <t>DEFAULT('Y')</t>
    <phoneticPr fontId="1" type="noConversion"/>
  </si>
  <si>
    <t>VARCHAR(50)</t>
    <phoneticPr fontId="1" type="noConversion"/>
  </si>
  <si>
    <t>PROJECT NAME</t>
    <phoneticPr fontId="1" type="noConversion"/>
  </si>
  <si>
    <t>DATE / VERSION</t>
    <phoneticPr fontId="1" type="noConversion"/>
  </si>
  <si>
    <t>DATABASE</t>
    <phoneticPr fontId="1" type="noConversion"/>
  </si>
  <si>
    <t>WRITTEN BY</t>
    <phoneticPr fontId="1" type="noConversion"/>
  </si>
  <si>
    <t>RECOMMEND</t>
    <phoneticPr fontId="1" type="noConversion"/>
  </si>
  <si>
    <t>GROUP</t>
    <phoneticPr fontId="1" type="noConversion"/>
  </si>
  <si>
    <t>ENCLICK</t>
    <phoneticPr fontId="1" type="noConversion"/>
  </si>
  <si>
    <t>EnClick</t>
    <phoneticPr fontId="1" type="noConversion"/>
  </si>
  <si>
    <t>DOMAIN</t>
    <phoneticPr fontId="1" type="noConversion"/>
  </si>
  <si>
    <t>ALLOW NULL</t>
    <phoneticPr fontId="1" type="noConversion"/>
  </si>
  <si>
    <t>PHYSICAL NAME</t>
    <phoneticPr fontId="1" type="noConversion"/>
  </si>
  <si>
    <t>LOGICAL NAME</t>
    <phoneticPr fontId="1" type="noConversion"/>
  </si>
  <si>
    <t>) WITH (PAD_INDEX  = OFF, STATISTICS_NORECOMPUTE  = OFF, IGNORE_DUP_KEY = OFF, ALLOW_ROW_LOCKS  = ON, ALLOW_PAGE_LOCKS  = ON) ON [PRIMARY]</t>
    <phoneticPr fontId="1" type="noConversion"/>
  </si>
  <si>
    <t>COLUMN NAME</t>
    <phoneticPr fontId="1" type="noConversion"/>
  </si>
  <si>
    <t xml:space="preserve">FROM sys.foreign_keys AS f </t>
  </si>
  <si>
    <t xml:space="preserve">INNER JOIN sys.foreign_key_columns AS fc ON f.object_id = fc.constraint_object_id  </t>
  </si>
  <si>
    <t xml:space="preserve">INNER JOIN sys.tables t ON t.object_id = fc.referenced_object_id </t>
  </si>
  <si>
    <t>ORDER BY f.name;</t>
  </si>
  <si>
    <t>SELECT f.name "제약조건명", OBJECT_NAME(f.parent_object_id) "테이블명", COL_NAME(fc.parent_object_id, fc.parent_column_id) "컬럼명"</t>
    <phoneticPr fontId="1" type="noConversion"/>
  </si>
  <si>
    <t>테이블 제약조건 확인</t>
    <phoneticPr fontId="1" type="noConversion"/>
  </si>
  <si>
    <t>, @table varchar(100)</t>
  </si>
  <si>
    <t>DECLARE cursor1 CURSOR FOR</t>
  </si>
  <si>
    <t xml:space="preserve">   SELECT f.name "제약조건명", OBJECT_NAME(f.parent_object_id) "테이블명"</t>
  </si>
  <si>
    <t xml:space="preserve">   FROM sys.foreign_keys AS f </t>
  </si>
  <si>
    <t xml:space="preserve">   INNER JOIN sys.foreign_key_columns AS fc ON f.object_id = fc.constraint_object_id  </t>
  </si>
  <si>
    <t xml:space="preserve">   INNER JOIN sys.tables t ON t.object_id = fc.referenced_object_id </t>
  </si>
  <si>
    <t xml:space="preserve">   WHERE OBJECT_NAME (f.referenced_object_id) = 'TEST'</t>
  </si>
  <si>
    <t xml:space="preserve">   GROUP BY f.name, OBJECT_NAME(f.parent_object_id)</t>
  </si>
  <si>
    <t>OPEN cursor1</t>
  </si>
  <si>
    <t>DECLARE @name varchar(100)</t>
  </si>
  <si>
    <t>FETCH NEXT FROM cursor1 INTO @name, @table</t>
  </si>
  <si>
    <t>WHILE(@@fetch_status = 0)</t>
  </si>
  <si>
    <t>BEGIN</t>
  </si>
  <si>
    <t xml:space="preserve">   ALTER TABLE @table</t>
  </si>
  <si>
    <t xml:space="preserve">   DROP CONSTRAINT @name</t>
  </si>
  <si>
    <t xml:space="preserve">   FETCH NEXT FROM cursor1 INTO @name, @table</t>
  </si>
  <si>
    <t>END</t>
  </si>
  <si>
    <t xml:space="preserve">ALTER TABLE </t>
    <phoneticPr fontId="1" type="noConversion"/>
  </si>
  <si>
    <t xml:space="preserve">ADD CONSTRAINT </t>
    <phoneticPr fontId="1" type="noConversion"/>
  </si>
  <si>
    <t>FOREIGN KEY (</t>
    <phoneticPr fontId="1" type="noConversion"/>
  </si>
  <si>
    <t>)</t>
    <phoneticPr fontId="1" type="noConversion"/>
  </si>
  <si>
    <t>);</t>
    <phoneticPr fontId="1" type="noConversion"/>
  </si>
  <si>
    <t>※ 복합키를 외래키로 참조할 경우 복합키를 모두 하나의 외래키 제약조건에 같이 명시해야 합니다</t>
    <phoneticPr fontId="1" type="noConversion"/>
  </si>
  <si>
    <t>테이블 제약조건 삭제 자동문(미완성)</t>
    <phoneticPr fontId="1" type="noConversion"/>
  </si>
  <si>
    <t>참조컬럼명</t>
    <phoneticPr fontId="1" type="noConversion"/>
  </si>
  <si>
    <t>참조테이블명</t>
    <phoneticPr fontId="1" type="noConversion"/>
  </si>
  <si>
    <t>컬럼명</t>
    <phoneticPr fontId="1" type="noConversion"/>
  </si>
  <si>
    <t>REFERENCES</t>
    <phoneticPr fontId="1" type="noConversion"/>
  </si>
  <si>
    <t>(</t>
    <phoneticPr fontId="1" type="noConversion"/>
  </si>
  <si>
    <r>
      <t xml:space="preserve">※ 제약조건명은 </t>
    </r>
    <r>
      <rPr>
        <b/>
        <sz val="9"/>
        <color rgb="FFFF0000"/>
        <rFont val="맑은 고딕"/>
        <family val="3"/>
        <charset val="129"/>
        <scheme val="minor"/>
      </rPr>
      <t>FK_참조테이블명_테이블명_순번</t>
    </r>
    <r>
      <rPr>
        <sz val="9"/>
        <color theme="1"/>
        <rFont val="맑은 고딕"/>
        <family val="3"/>
        <charset val="129"/>
        <scheme val="minor"/>
      </rPr>
      <t xml:space="preserve"> 의 규칙을 따라야 합니다</t>
    </r>
    <phoneticPr fontId="1" type="noConversion"/>
  </si>
  <si>
    <t>테이블 명세서</t>
    <phoneticPr fontId="1" type="noConversion"/>
  </si>
  <si>
    <t>※ 테스트 테이블 명세서에서 지정한 FK 모두 기록해야 합니다.</t>
    <phoneticPr fontId="1" type="noConversion"/>
  </si>
  <si>
    <t>제약조건 삭제</t>
    <phoneticPr fontId="1" type="noConversion"/>
  </si>
  <si>
    <t>외래키 제약조건 지정</t>
    <phoneticPr fontId="1" type="noConversion"/>
  </si>
  <si>
    <t>DROP CONSTRAINT 제약조건명</t>
    <phoneticPr fontId="1" type="noConversion"/>
  </si>
  <si>
    <t>ALTER TABLE 테이블명</t>
    <phoneticPr fontId="1" type="noConversion"/>
  </si>
  <si>
    <t>INT</t>
    <phoneticPr fontId="1" type="noConversion"/>
  </si>
  <si>
    <t>CHAR(1)</t>
    <phoneticPr fontId="1" type="noConversion"/>
  </si>
  <si>
    <t>DEFAULT(getdate())</t>
    <phoneticPr fontId="1" type="noConversion"/>
  </si>
  <si>
    <t>DATETIME2</t>
    <phoneticPr fontId="1" type="noConversion"/>
  </si>
  <si>
    <t>2023.11.23 / ver1.1</t>
    <phoneticPr fontId="1" type="noConversion"/>
  </si>
  <si>
    <t>COMM_CD</t>
    <phoneticPr fontId="1" type="noConversion"/>
  </si>
  <si>
    <t>COMM_NM</t>
    <phoneticPr fontId="1" type="noConversion"/>
  </si>
  <si>
    <t>PARE_CD</t>
    <phoneticPr fontId="1" type="noConversion"/>
  </si>
  <si>
    <t>SORT</t>
    <phoneticPr fontId="1" type="noConversion"/>
  </si>
  <si>
    <t>REMA</t>
    <phoneticPr fontId="1" type="noConversion"/>
  </si>
  <si>
    <t>REGI_ID</t>
    <phoneticPr fontId="1" type="noConversion"/>
  </si>
  <si>
    <t>REGI_DT</t>
    <phoneticPr fontId="1" type="noConversion"/>
  </si>
  <si>
    <t>UPDA_ID</t>
    <phoneticPr fontId="1" type="noConversion"/>
  </si>
  <si>
    <t>UPDA_DT</t>
    <phoneticPr fontId="1" type="noConversion"/>
  </si>
  <si>
    <t>VARCHAR(3000)</t>
    <phoneticPr fontId="1" type="noConversion"/>
  </si>
  <si>
    <t>공통코드</t>
    <phoneticPr fontId="1" type="noConversion"/>
  </si>
  <si>
    <t>공통코드명</t>
    <phoneticPr fontId="1" type="noConversion"/>
  </si>
  <si>
    <t>부모코드</t>
    <phoneticPr fontId="1" type="noConversion"/>
  </si>
  <si>
    <t>정렬순서</t>
    <phoneticPr fontId="1" type="noConversion"/>
  </si>
  <si>
    <t>사용여부</t>
    <phoneticPr fontId="1" type="noConversion"/>
  </si>
  <si>
    <t>비고</t>
    <phoneticPr fontId="1" type="noConversion"/>
  </si>
  <si>
    <t>등록자</t>
    <phoneticPr fontId="1" type="noConversion"/>
  </si>
  <si>
    <t>등록일</t>
    <phoneticPr fontId="1" type="noConversion"/>
  </si>
  <si>
    <t>수정자</t>
    <phoneticPr fontId="1" type="noConversion"/>
  </si>
  <si>
    <t>수정일</t>
    <phoneticPr fontId="1" type="noConversion"/>
  </si>
  <si>
    <t>FK</t>
    <phoneticPr fontId="1" type="noConversion"/>
  </si>
  <si>
    <t>COMMON_CODE</t>
    <phoneticPr fontId="1" type="noConversion"/>
  </si>
  <si>
    <t>프로젝트에서 관리되는 공통코드를 정의한 테이블</t>
    <phoneticPr fontId="1" type="noConversion"/>
  </si>
  <si>
    <t>주한봉</t>
    <phoneticPr fontId="1" type="noConversion"/>
  </si>
  <si>
    <t>대분류 3자리 숫자 + 소분류 2자리 숫자</t>
    <phoneticPr fontId="1" type="noConversion"/>
  </si>
  <si>
    <t>최상위 부모(ROOT)의 부모코드는 NULL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</si>
</sst>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0000"/>
      <name val="Consolas"/>
      <family val="3"/>
    </font>
    <font>
      <sz val="8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0"/>
      <name val="Arial"/>
      <family val="2"/>
    </font>
    <font>
      <b/>
      <sz val="9"/>
      <color rgb="FFFF0000"/>
      <name val="맑은 고딕"/>
      <family val="3"/>
      <charset val="129"/>
      <scheme val="minor"/>
    </font>
    <font>
      <sz val="9"/>
      <color theme="1" tint="0.499984740745262"/>
      <name val="맑은 고딕"/>
      <family val="3"/>
      <charset val="129"/>
      <scheme val="minor"/>
    </font>
    <font>
      <sz val="9"/>
      <color rgb="FF000000"/>
      <name val="Arial Unicode MS"/>
      <family val="3"/>
      <charset val="129"/>
    </font>
    <font>
      <sz val="9"/>
      <color rgb="FF000000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8" fillId="0" borderId="0"/>
  </cellStyleXfs>
  <cellXfs count="50">
    <xf numFmtId="0" fontId="0" fillId="0" borderId="0" xfId="0">
      <alignment vertical="center"/>
    </xf>
    <xf numFmtId="0" fontId="4" fillId="0" borderId="0" xfId="0" applyFont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49" fontId="3" fillId="0" borderId="0" xfId="0" applyNumberFormat="1" applyFont="1">
      <alignment vertical="center"/>
    </xf>
    <xf numFmtId="0" fontId="6" fillId="0" borderId="0" xfId="0" applyFont="1">
      <alignment vertical="center"/>
    </xf>
    <xf numFmtId="0" fontId="3" fillId="0" borderId="1" xfId="0" quotePrefix="1" applyFont="1" applyBorder="1">
      <alignment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6" fillId="2" borderId="1" xfId="0" applyFont="1" applyFill="1" applyBorder="1">
      <alignment vertical="center"/>
    </xf>
    <xf numFmtId="49" fontId="5" fillId="2" borderId="1" xfId="0" applyNumberFormat="1" applyFont="1" applyFill="1" applyBorder="1">
      <alignment vertical="center"/>
    </xf>
    <xf numFmtId="0" fontId="3" fillId="2" borderId="1" xfId="0" quotePrefix="1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>
      <alignment vertical="center"/>
    </xf>
    <xf numFmtId="49" fontId="7" fillId="2" borderId="1" xfId="0" applyNumberFormat="1" applyFont="1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>
      <alignment vertical="center"/>
    </xf>
    <xf numFmtId="0" fontId="3" fillId="0" borderId="7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12" xfId="0" applyFont="1" applyBorder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>
      <alignment vertical="center"/>
    </xf>
    <xf numFmtId="0" fontId="3" fillId="5" borderId="8" xfId="0" applyFont="1" applyFill="1" applyBorder="1">
      <alignment vertical="center"/>
    </xf>
    <xf numFmtId="0" fontId="3" fillId="5" borderId="0" xfId="0" applyFont="1" applyFill="1">
      <alignment vertical="center"/>
    </xf>
    <xf numFmtId="0" fontId="10" fillId="0" borderId="0" xfId="0" applyFont="1">
      <alignment vertical="center"/>
    </xf>
    <xf numFmtId="0" fontId="10" fillId="3" borderId="0" xfId="0" applyFont="1" applyFill="1">
      <alignment vertical="center"/>
    </xf>
    <xf numFmtId="49" fontId="11" fillId="2" borderId="1" xfId="0" applyNumberFormat="1" applyFont="1" applyFill="1" applyBorder="1">
      <alignment vertical="center"/>
    </xf>
    <xf numFmtId="49" fontId="12" fillId="2" borderId="1" xfId="0" applyNumberFormat="1" applyFont="1" applyFill="1" applyBorder="1">
      <alignment vertical="center"/>
    </xf>
    <xf numFmtId="0" fontId="2" fillId="0" borderId="3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1" xfId="0" applyFont="1" applyFill="1" applyBorder="1">
      <alignment vertical="center"/>
    </xf>
    <xf numFmtId="0" fontId="3" fillId="3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0"/>
  <sheetViews>
    <sheetView zoomScaleNormal="100" workbookViewId="0">
      <selection activeCell="H17" sqref="H17:I17"/>
    </sheetView>
  </sheetViews>
  <sheetFormatPr defaultColWidth="9" defaultRowHeight="12"/>
  <cols>
    <col min="1" max="1" width="5" style="2" customWidth="1"/>
    <col min="2" max="2" width="16.375" style="2" customWidth="1"/>
    <col min="3" max="3" width="12.875" style="2" customWidth="1"/>
    <col min="4" max="4" width="12.625" style="2" customWidth="1"/>
    <col min="5" max="5" width="10.625" style="2" customWidth="1"/>
    <col min="6" max="6" width="4.5" style="2" customWidth="1"/>
    <col min="7" max="8" width="8.75" style="2" customWidth="1"/>
    <col min="9" max="9" width="13.75" style="2" customWidth="1"/>
    <col min="10" max="10" width="13.125" style="2" bestFit="1" customWidth="1"/>
    <col min="11" max="11" width="26.25" style="2" customWidth="1"/>
    <col min="12" max="12" width="9" style="2"/>
    <col min="13" max="13" width="3.875" style="2" customWidth="1"/>
    <col min="14" max="14" width="11.375" style="2" customWidth="1"/>
    <col min="15" max="16384" width="9" style="2"/>
  </cols>
  <sheetData>
    <row r="1" spans="1:14" ht="24" customHeight="1">
      <c r="A1" s="42" t="s">
        <v>69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4" ht="15" customHeight="1">
      <c r="A2" s="43" t="s">
        <v>4</v>
      </c>
      <c r="B2" s="17" t="s">
        <v>19</v>
      </c>
      <c r="C2" s="45" t="s">
        <v>26</v>
      </c>
      <c r="D2" s="46"/>
      <c r="E2" s="46"/>
      <c r="F2" s="46"/>
      <c r="G2" s="46"/>
      <c r="H2" s="46"/>
      <c r="I2" s="47"/>
      <c r="J2" s="20" t="s">
        <v>20</v>
      </c>
      <c r="K2" s="20" t="s">
        <v>79</v>
      </c>
    </row>
    <row r="3" spans="1:14" ht="15" customHeight="1">
      <c r="A3" s="43"/>
      <c r="B3" s="17" t="s">
        <v>21</v>
      </c>
      <c r="C3" s="45" t="s">
        <v>25</v>
      </c>
      <c r="D3" s="46"/>
      <c r="E3" s="46"/>
      <c r="F3" s="46"/>
      <c r="G3" s="46"/>
      <c r="H3" s="46"/>
      <c r="I3" s="47"/>
      <c r="J3" s="20" t="s">
        <v>22</v>
      </c>
      <c r="K3" s="20" t="s">
        <v>103</v>
      </c>
      <c r="M3" s="2" t="s">
        <v>38</v>
      </c>
    </row>
    <row r="4" spans="1:14" ht="15" customHeight="1">
      <c r="A4" s="43"/>
      <c r="B4" s="17" t="s">
        <v>2</v>
      </c>
      <c r="C4" s="45" t="s">
        <v>101</v>
      </c>
      <c r="D4" s="46"/>
      <c r="E4" s="46"/>
      <c r="F4" s="46"/>
      <c r="G4" s="46"/>
      <c r="H4" s="46"/>
      <c r="I4" s="47"/>
      <c r="J4" s="20" t="s">
        <v>24</v>
      </c>
      <c r="K4" s="20" t="s">
        <v>25</v>
      </c>
      <c r="N4" s="2" t="s">
        <v>37</v>
      </c>
    </row>
    <row r="5" spans="1:14" ht="15" customHeight="1">
      <c r="A5" s="43"/>
      <c r="B5" s="17" t="s">
        <v>5</v>
      </c>
      <c r="C5" s="45" t="s">
        <v>90</v>
      </c>
      <c r="D5" s="46"/>
      <c r="E5" s="46"/>
      <c r="F5" s="46"/>
      <c r="G5" s="46"/>
      <c r="H5" s="46"/>
      <c r="I5" s="47"/>
      <c r="J5" s="19"/>
      <c r="K5" s="20"/>
      <c r="N5" s="2" t="s">
        <v>33</v>
      </c>
    </row>
    <row r="6" spans="1:14" ht="15" customHeight="1">
      <c r="A6" s="43"/>
      <c r="B6" s="17" t="s">
        <v>3</v>
      </c>
      <c r="C6" s="44" t="s">
        <v>102</v>
      </c>
      <c r="D6" s="44"/>
      <c r="E6" s="44"/>
      <c r="F6" s="44"/>
      <c r="G6" s="44"/>
      <c r="H6" s="44"/>
      <c r="I6" s="44"/>
      <c r="J6" s="44"/>
      <c r="K6" s="44"/>
      <c r="N6" s="2" t="s">
        <v>34</v>
      </c>
    </row>
    <row r="7" spans="1:14">
      <c r="A7" s="1"/>
      <c r="B7" s="1"/>
      <c r="C7" s="18"/>
      <c r="N7" s="2" t="s">
        <v>35</v>
      </c>
    </row>
    <row r="8" spans="1:14" s="5" customFormat="1" ht="16.5" customHeight="1">
      <c r="A8" s="8" t="s">
        <v>0</v>
      </c>
      <c r="B8" s="15" t="s">
        <v>29</v>
      </c>
      <c r="C8" s="15" t="s">
        <v>11</v>
      </c>
      <c r="D8" s="15" t="s">
        <v>28</v>
      </c>
      <c r="E8" s="15" t="s">
        <v>10</v>
      </c>
      <c r="F8" s="16" t="s">
        <v>9</v>
      </c>
      <c r="G8" s="7" t="s">
        <v>8</v>
      </c>
      <c r="H8" s="8" t="s">
        <v>27</v>
      </c>
      <c r="I8" s="8" t="s">
        <v>32</v>
      </c>
      <c r="J8" s="7" t="s">
        <v>30</v>
      </c>
      <c r="K8" s="8" t="s">
        <v>23</v>
      </c>
      <c r="M8" s="2"/>
      <c r="N8" s="2" t="str">
        <f>"WHERE OBJECT_NAME (f.referenced_object_id) = '"&amp;C4&amp;"'"</f>
        <v>WHERE OBJECT_NAME (f.referenced_object_id) = 'COMMON_CODE'</v>
      </c>
    </row>
    <row r="9" spans="1:14">
      <c r="A9" s="14"/>
      <c r="B9" s="2" t="str">
        <f>"USE " &amp; C3</f>
        <v>USE ENCLICK</v>
      </c>
      <c r="N9" s="2" t="s">
        <v>36</v>
      </c>
    </row>
    <row r="10" spans="1:14">
      <c r="A10" s="14"/>
      <c r="B10" s="2" t="str">
        <f>"IF  EXISTS (SELECT * FROM sys.objects WHERE object_id = OBJECT_ID(N'dbo." &amp; C4 &amp;"') AND type in (N'U'))"</f>
        <v>IF  EXISTS (SELECT * FROM sys.objects WHERE object_id = OBJECT_ID(N'dbo.COMMON_CODE') AND type in (N'U'))</v>
      </c>
    </row>
    <row r="11" spans="1:14">
      <c r="A11" s="14"/>
      <c r="B11" s="2" t="str">
        <f xml:space="preserve"> "DROP TABLE dbo." &amp; C4</f>
        <v>DROP TABLE dbo.COMMON_CODE</v>
      </c>
      <c r="M11" s="2" t="s">
        <v>71</v>
      </c>
    </row>
    <row r="12" spans="1:14">
      <c r="A12" s="14"/>
      <c r="N12" s="2" t="s">
        <v>74</v>
      </c>
    </row>
    <row r="13" spans="1:14">
      <c r="A13" s="14"/>
      <c r="B13" s="2" t="str">
        <f>"USE " &amp; C3</f>
        <v>USE ENCLICK</v>
      </c>
      <c r="N13" s="2" t="s">
        <v>73</v>
      </c>
    </row>
    <row r="14" spans="1:14">
      <c r="A14" s="14"/>
      <c r="B14" s="2" t="str">
        <f>"CREATE TABLE dbo." &amp; C4 &amp; " ("</f>
        <v>CREATE TABLE dbo.COMMON_CODE (</v>
      </c>
    </row>
    <row r="15" spans="1:14">
      <c r="A15" s="13">
        <v>1</v>
      </c>
      <c r="B15" s="3" t="s">
        <v>80</v>
      </c>
      <c r="C15" s="3" t="s">
        <v>14</v>
      </c>
      <c r="D15" s="3" t="s">
        <v>1</v>
      </c>
      <c r="E15" s="3"/>
      <c r="F15" s="6" t="s">
        <v>7</v>
      </c>
      <c r="G15" s="9" t="s">
        <v>12</v>
      </c>
      <c r="H15" s="9"/>
      <c r="I15" s="9"/>
      <c r="J15" s="10" t="s">
        <v>90</v>
      </c>
      <c r="K15" s="10" t="s">
        <v>104</v>
      </c>
      <c r="M15" s="38" t="s">
        <v>62</v>
      </c>
      <c r="N15" s="38"/>
    </row>
    <row r="16" spans="1:14">
      <c r="A16" s="13">
        <v>2</v>
      </c>
      <c r="B16" s="3" t="s">
        <v>81</v>
      </c>
      <c r="C16" s="3" t="s">
        <v>18</v>
      </c>
      <c r="D16" s="3" t="s">
        <v>1</v>
      </c>
      <c r="E16" s="3"/>
      <c r="F16" s="6" t="s">
        <v>7</v>
      </c>
      <c r="G16" s="9"/>
      <c r="H16" s="9"/>
      <c r="I16" s="9"/>
      <c r="J16" s="10" t="s">
        <v>91</v>
      </c>
      <c r="K16" s="10"/>
      <c r="M16" s="38"/>
      <c r="N16" s="38" t="s">
        <v>40</v>
      </c>
    </row>
    <row r="17" spans="1:14">
      <c r="A17" s="13">
        <v>3</v>
      </c>
      <c r="B17" s="3" t="s">
        <v>82</v>
      </c>
      <c r="C17" s="3" t="s">
        <v>14</v>
      </c>
      <c r="D17" s="3"/>
      <c r="E17" s="3"/>
      <c r="F17" s="6" t="s">
        <v>7</v>
      </c>
      <c r="G17" s="9" t="s">
        <v>100</v>
      </c>
      <c r="H17" s="9" t="s">
        <v>101</v>
      </c>
      <c r="I17" s="13" t="s">
        <v>80</v>
      </c>
      <c r="J17" s="10" t="s">
        <v>92</v>
      </c>
      <c r="K17" s="10" t="s">
        <v>105</v>
      </c>
      <c r="M17" s="38"/>
      <c r="N17" s="38" t="s">
        <v>41</v>
      </c>
    </row>
    <row r="18" spans="1:14">
      <c r="A18" s="13">
        <v>4</v>
      </c>
      <c r="B18" s="3" t="s">
        <v>83</v>
      </c>
      <c r="C18" s="3" t="s">
        <v>75</v>
      </c>
      <c r="D18" s="3" t="s">
        <v>1</v>
      </c>
      <c r="E18" s="3"/>
      <c r="F18" s="6" t="s">
        <v>7</v>
      </c>
      <c r="G18" s="9"/>
      <c r="H18" s="9"/>
      <c r="I18" s="9"/>
      <c r="J18" s="10" t="s">
        <v>93</v>
      </c>
      <c r="K18" s="10"/>
      <c r="M18" s="38"/>
      <c r="N18" s="38" t="s">
        <v>42</v>
      </c>
    </row>
    <row r="19" spans="1:14">
      <c r="A19" s="13">
        <v>5</v>
      </c>
      <c r="B19" s="3" t="s">
        <v>13</v>
      </c>
      <c r="C19" s="3" t="s">
        <v>76</v>
      </c>
      <c r="D19" s="3" t="s">
        <v>1</v>
      </c>
      <c r="E19" s="3" t="s">
        <v>17</v>
      </c>
      <c r="F19" s="6" t="s">
        <v>7</v>
      </c>
      <c r="G19" s="9"/>
      <c r="H19" s="9"/>
      <c r="I19" s="9"/>
      <c r="J19" s="10" t="s">
        <v>94</v>
      </c>
      <c r="K19" s="10"/>
      <c r="M19" s="38"/>
      <c r="N19" s="38" t="s">
        <v>43</v>
      </c>
    </row>
    <row r="20" spans="1:14" ht="14.25" customHeight="1">
      <c r="A20" s="13">
        <v>6</v>
      </c>
      <c r="B20" s="3" t="s">
        <v>84</v>
      </c>
      <c r="C20" s="3" t="s">
        <v>89</v>
      </c>
      <c r="D20" s="3"/>
      <c r="E20" s="3"/>
      <c r="F20" s="6" t="s">
        <v>7</v>
      </c>
      <c r="G20" s="9"/>
      <c r="H20" s="9"/>
      <c r="I20" s="9"/>
      <c r="J20" s="10" t="s">
        <v>95</v>
      </c>
      <c r="K20" s="10"/>
      <c r="M20" s="38"/>
      <c r="N20" s="38" t="s">
        <v>44</v>
      </c>
    </row>
    <row r="21" spans="1:14" ht="14.25" customHeight="1">
      <c r="A21" s="13">
        <v>7</v>
      </c>
      <c r="B21" s="3" t="s">
        <v>85</v>
      </c>
      <c r="C21" s="3" t="s">
        <v>14</v>
      </c>
      <c r="D21" s="3" t="s">
        <v>1</v>
      </c>
      <c r="E21" s="3"/>
      <c r="F21" s="6" t="s">
        <v>15</v>
      </c>
      <c r="G21" s="9"/>
      <c r="H21" s="9"/>
      <c r="I21" s="9"/>
      <c r="J21" s="13" t="s">
        <v>96</v>
      </c>
      <c r="K21" s="13"/>
      <c r="M21" s="38"/>
      <c r="N21" s="38" t="s">
        <v>45</v>
      </c>
    </row>
    <row r="22" spans="1:14" ht="14.25" customHeight="1">
      <c r="A22" s="13">
        <v>8</v>
      </c>
      <c r="B22" s="3" t="s">
        <v>86</v>
      </c>
      <c r="C22" s="3" t="s">
        <v>78</v>
      </c>
      <c r="D22" s="3" t="s">
        <v>1</v>
      </c>
      <c r="E22" s="3" t="s">
        <v>77</v>
      </c>
      <c r="F22" s="6" t="s">
        <v>15</v>
      </c>
      <c r="G22" s="9"/>
      <c r="H22" s="9"/>
      <c r="I22" s="9"/>
      <c r="J22" s="13" t="s">
        <v>97</v>
      </c>
      <c r="K22" s="13"/>
      <c r="M22" s="38"/>
      <c r="N22" s="38" t="s">
        <v>46</v>
      </c>
    </row>
    <row r="23" spans="1:14" ht="14.25" customHeight="1">
      <c r="A23" s="13">
        <v>9</v>
      </c>
      <c r="B23" s="3" t="s">
        <v>87</v>
      </c>
      <c r="C23" s="3" t="s">
        <v>14</v>
      </c>
      <c r="D23" s="3"/>
      <c r="E23" s="3"/>
      <c r="F23" s="6" t="s">
        <v>7</v>
      </c>
      <c r="G23" s="9"/>
      <c r="H23" s="9"/>
      <c r="I23" s="9"/>
      <c r="J23" s="10" t="s">
        <v>98</v>
      </c>
      <c r="K23" s="10"/>
      <c r="M23" s="38"/>
      <c r="N23" s="38"/>
    </row>
    <row r="24" spans="1:14" ht="14.25" customHeight="1">
      <c r="A24" s="13">
        <v>10</v>
      </c>
      <c r="B24" s="3" t="s">
        <v>88</v>
      </c>
      <c r="C24" s="3" t="s">
        <v>78</v>
      </c>
      <c r="D24" s="3"/>
      <c r="E24" s="3"/>
      <c r="F24" s="6" t="s">
        <v>7</v>
      </c>
      <c r="G24" s="9"/>
      <c r="H24" s="9"/>
      <c r="I24" s="9"/>
      <c r="J24" s="10" t="s">
        <v>99</v>
      </c>
      <c r="K24" s="10"/>
      <c r="M24" s="38"/>
      <c r="N24" s="38" t="s">
        <v>47</v>
      </c>
    </row>
    <row r="25" spans="1:14" ht="14.25" customHeight="1">
      <c r="A25" s="13"/>
      <c r="B25" s="3"/>
      <c r="C25" s="3"/>
      <c r="D25" s="3"/>
      <c r="E25" s="3"/>
      <c r="F25" s="6"/>
      <c r="G25" s="9"/>
      <c r="H25" s="9"/>
      <c r="I25" s="9"/>
      <c r="J25" s="21"/>
      <c r="K25" s="12"/>
      <c r="M25" s="38"/>
      <c r="N25" s="38"/>
    </row>
    <row r="26" spans="1:14" ht="14.25" customHeight="1">
      <c r="A26" s="13"/>
      <c r="B26" s="3"/>
      <c r="C26" s="3"/>
      <c r="D26" s="3"/>
      <c r="E26" s="3"/>
      <c r="F26" s="6"/>
      <c r="G26" s="9"/>
      <c r="H26" s="9"/>
      <c r="I26" s="9"/>
      <c r="J26" s="13"/>
      <c r="K26" s="13"/>
      <c r="M26" s="38"/>
      <c r="N26" s="38" t="s">
        <v>48</v>
      </c>
    </row>
    <row r="27" spans="1:14" ht="14.25" customHeight="1">
      <c r="A27" s="13"/>
      <c r="B27" s="3"/>
      <c r="C27" s="3"/>
      <c r="D27" s="3"/>
      <c r="E27" s="3"/>
      <c r="F27" s="6"/>
      <c r="G27" s="9"/>
      <c r="H27" s="9"/>
      <c r="I27" s="9"/>
      <c r="J27" s="40"/>
      <c r="K27" s="12"/>
      <c r="M27" s="38"/>
      <c r="N27" s="38" t="s">
        <v>39</v>
      </c>
    </row>
    <row r="28" spans="1:14" ht="14.25" customHeight="1">
      <c r="A28" s="13"/>
      <c r="B28" s="3"/>
      <c r="C28" s="3"/>
      <c r="D28" s="3"/>
      <c r="E28" s="3"/>
      <c r="F28" s="6"/>
      <c r="G28" s="9"/>
      <c r="H28" s="9"/>
      <c r="I28" s="9"/>
      <c r="J28" s="41"/>
      <c r="K28" s="12"/>
      <c r="M28" s="38"/>
      <c r="N28" s="38"/>
    </row>
    <row r="29" spans="1:14" ht="14.25" customHeight="1">
      <c r="A29" s="13"/>
      <c r="B29" s="3"/>
      <c r="C29" s="3"/>
      <c r="D29" s="3"/>
      <c r="E29" s="3"/>
      <c r="F29" s="6"/>
      <c r="G29" s="9"/>
      <c r="H29" s="9"/>
      <c r="I29" s="9"/>
      <c r="J29" s="11"/>
      <c r="K29" s="13"/>
      <c r="M29" s="38"/>
      <c r="N29" s="38" t="s">
        <v>49</v>
      </c>
    </row>
    <row r="30" spans="1:14" ht="14.25" customHeight="1">
      <c r="J30" s="4"/>
      <c r="M30" s="38"/>
      <c r="N30" s="38"/>
    </row>
    <row r="31" spans="1:14" ht="14.25" customHeight="1">
      <c r="B31" s="2" t="str">
        <f>"CONSTRAINT PK_" &amp; C4 &amp; " PRIMARY KEY CLUSTERED ("</f>
        <v>CONSTRAINT PK_COMMON_CODE PRIMARY KEY CLUSTERED (</v>
      </c>
      <c r="J31" s="4"/>
      <c r="M31" s="38"/>
      <c r="N31" s="38" t="s">
        <v>50</v>
      </c>
    </row>
    <row r="32" spans="1:14" ht="14.25" customHeight="1">
      <c r="C32" s="23" t="s">
        <v>80</v>
      </c>
      <c r="D32" s="2" t="s">
        <v>16</v>
      </c>
      <c r="E32" s="2" t="str">
        <f>IF(C33&lt;&gt;"",",","")</f>
        <v/>
      </c>
      <c r="J32" s="4"/>
      <c r="M32" s="38"/>
      <c r="N32" s="38" t="s">
        <v>51</v>
      </c>
    </row>
    <row r="33" spans="2:14" ht="14.25" customHeight="1">
      <c r="C33" s="23"/>
      <c r="E33" s="2" t="str">
        <f t="shared" ref="E33:E35" si="0">IF(C34&lt;&gt;"",",","")</f>
        <v/>
      </c>
      <c r="J33" s="4"/>
      <c r="M33" s="38"/>
      <c r="N33" s="39" t="s">
        <v>52</v>
      </c>
    </row>
    <row r="34" spans="2:14" ht="14.25" customHeight="1">
      <c r="D34" s="2" t="str">
        <f>IF(C34&lt;&gt;"","ASC","")</f>
        <v/>
      </c>
      <c r="E34" s="2" t="str">
        <f t="shared" si="0"/>
        <v/>
      </c>
      <c r="J34" s="4"/>
      <c r="M34" s="38"/>
      <c r="N34" s="39" t="s">
        <v>53</v>
      </c>
    </row>
    <row r="35" spans="2:14" ht="14.25" customHeight="1">
      <c r="D35" s="2" t="str">
        <f t="shared" ref="D35" si="1">IF(C35&lt;&gt;"","ASC","")</f>
        <v/>
      </c>
      <c r="E35" s="2" t="str">
        <f t="shared" si="0"/>
        <v/>
      </c>
      <c r="J35" s="4"/>
      <c r="M35" s="38"/>
      <c r="N35" s="38" t="s">
        <v>54</v>
      </c>
    </row>
    <row r="36" spans="2:14" ht="14.25" customHeight="1">
      <c r="B36" s="2" t="s">
        <v>31</v>
      </c>
      <c r="J36" s="4"/>
      <c r="M36" s="38"/>
      <c r="N36" s="38" t="s">
        <v>55</v>
      </c>
    </row>
    <row r="37" spans="2:14" ht="14.25" customHeight="1">
      <c r="B37" s="2" t="s">
        <v>6</v>
      </c>
      <c r="J37" s="4"/>
    </row>
    <row r="38" spans="2:14" ht="14.25" customHeight="1">
      <c r="J38" s="4"/>
    </row>
    <row r="39" spans="2:14" ht="14.25" customHeight="1">
      <c r="B39" s="2" t="str">
        <f>_xlfn.CONCAT("EXEC sys.sp_addextendedproperty @name=N'MS_Description', @value=N'",$C$5,"' , @level0type=N'SCHEMA',@level0name=N'dbo', @level1type=N'TABLE',@level1name=N'",$C$4,"' ")</f>
        <v xml:space="preserve">EXEC sys.sp_addextendedproperty @name=N'MS_Description', @value=N'공통코드' , @level0type=N'SCHEMA',@level0name=N'dbo', @level1type=N'TABLE',@level1name=N'COMMON_CODE' </v>
      </c>
      <c r="J39" s="4"/>
    </row>
    <row r="40" spans="2:14" ht="14.25" customHeight="1">
      <c r="J40" s="4"/>
    </row>
    <row r="41" spans="2:14" ht="14.25" customHeight="1">
      <c r="B41" s="2" t="str">
        <f>"EXEC sys.sp_addextendedproperty @name=N'MS_Description', @value=N'" &amp; J15 &amp; "' , @level0type=N'SCHEMA',@level0name=N'dbo', @level1type=N'TABLE',@level1name=N'" &amp; $C$4 &amp; "', @level2type=N'COLUMN',@level2name=N'" &amp; B15 &amp; "' "</f>
        <v xml:space="preserve">EXEC sys.sp_addextendedproperty @name=N'MS_Description', @value=N'공통코드' , @level0type=N'SCHEMA',@level0name=N'dbo', @level1type=N'TABLE',@level1name=N'COMMON_CODE', @level2type=N'COLUMN',@level2name=N'COMM_CD' </v>
      </c>
      <c r="J41" s="4"/>
    </row>
    <row r="42" spans="2:14" ht="14.25" customHeight="1">
      <c r="B42" s="2" t="str">
        <f t="shared" ref="B42:B50" si="2">"EXEC sys.sp_addextendedproperty @name=N'MS_Description', @value=N'" &amp; J16 &amp; "' , @level0type=N'SCHEMA',@level0name=N'dbo', @level1type=N'TABLE',@level1name=N'" &amp; $C$4 &amp; "', @level2type=N'COLUMN',@level2name=N'" &amp; B16 &amp; "' "</f>
        <v xml:space="preserve">EXEC sys.sp_addextendedproperty @name=N'MS_Description', @value=N'공통코드명' , @level0type=N'SCHEMA',@level0name=N'dbo', @level1type=N'TABLE',@level1name=N'COMMON_CODE', @level2type=N'COLUMN',@level2name=N'COMM_NM' </v>
      </c>
      <c r="J42" s="4"/>
    </row>
    <row r="43" spans="2:14" ht="14.25" customHeight="1">
      <c r="B43" s="2" t="str">
        <f t="shared" si="2"/>
        <v xml:space="preserve">EXEC sys.sp_addextendedproperty @name=N'MS_Description', @value=N'부모코드' , @level0type=N'SCHEMA',@level0name=N'dbo', @level1type=N'TABLE',@level1name=N'COMMON_CODE', @level2type=N'COLUMN',@level2name=N'PARE_CD' </v>
      </c>
      <c r="J43" s="4"/>
    </row>
    <row r="44" spans="2:14" ht="14.25" customHeight="1">
      <c r="B44" s="2" t="str">
        <f t="shared" si="2"/>
        <v xml:space="preserve">EXEC sys.sp_addextendedproperty @name=N'MS_Description', @value=N'정렬순서' , @level0type=N'SCHEMA',@level0name=N'dbo', @level1type=N'TABLE',@level1name=N'COMMON_CODE', @level2type=N'COLUMN',@level2name=N'SORT' </v>
      </c>
      <c r="J44" s="4"/>
    </row>
    <row r="45" spans="2:14" ht="14.25" customHeight="1">
      <c r="B45" s="2" t="str">
        <f t="shared" si="2"/>
        <v xml:space="preserve">EXEC sys.sp_addextendedproperty @name=N'MS_Description', @value=N'사용여부' , @level0type=N'SCHEMA',@level0name=N'dbo', @level1type=N'TABLE',@level1name=N'COMMON_CODE', @level2type=N'COLUMN',@level2name=N'USED_YN' </v>
      </c>
      <c r="J45" s="4"/>
    </row>
    <row r="46" spans="2:14" ht="14.25" customHeight="1">
      <c r="B46" s="2" t="str">
        <f t="shared" si="2"/>
        <v xml:space="preserve">EXEC sys.sp_addextendedproperty @name=N'MS_Description', @value=N'비고' , @level0type=N'SCHEMA',@level0name=N'dbo', @level1type=N'TABLE',@level1name=N'COMMON_CODE', @level2type=N'COLUMN',@level2name=N'REMA' </v>
      </c>
      <c r="J46" s="4"/>
    </row>
    <row r="47" spans="2:14" ht="14.25" customHeight="1">
      <c r="B47" s="2" t="str">
        <f t="shared" si="2"/>
        <v xml:space="preserve">EXEC sys.sp_addextendedproperty @name=N'MS_Description', @value=N'등록자' , @level0type=N'SCHEMA',@level0name=N'dbo', @level1type=N'TABLE',@level1name=N'COMMON_CODE', @level2type=N'COLUMN',@level2name=N'REGI_ID' </v>
      </c>
      <c r="J47" s="4"/>
    </row>
    <row r="48" spans="2:14" ht="14.25" customHeight="1">
      <c r="B48" s="2" t="str">
        <f t="shared" si="2"/>
        <v xml:space="preserve">EXEC sys.sp_addextendedproperty @name=N'MS_Description', @value=N'등록일' , @level0type=N'SCHEMA',@level0name=N'dbo', @level1type=N'TABLE',@level1name=N'COMMON_CODE', @level2type=N'COLUMN',@level2name=N'REGI_DT' </v>
      </c>
      <c r="J48" s="4"/>
    </row>
    <row r="49" spans="2:10" ht="14.25" customHeight="1">
      <c r="B49" s="2" t="str">
        <f t="shared" si="2"/>
        <v xml:space="preserve">EXEC sys.sp_addextendedproperty @name=N'MS_Description', @value=N'수정자' , @level0type=N'SCHEMA',@level0name=N'dbo', @level1type=N'TABLE',@level1name=N'COMMON_CODE', @level2type=N'COLUMN',@level2name=N'UPDA_ID' </v>
      </c>
      <c r="J49" s="4"/>
    </row>
    <row r="50" spans="2:10" ht="14.25" customHeight="1">
      <c r="B50" s="2" t="str">
        <f t="shared" si="2"/>
        <v xml:space="preserve">EXEC sys.sp_addextendedproperty @name=N'MS_Description', @value=N'수정일' , @level0type=N'SCHEMA',@level0name=N'dbo', @level1type=N'TABLE',@level1name=N'COMMON_CODE', @level2type=N'COLUMN',@level2name=N'UPDA_DT' </v>
      </c>
    </row>
  </sheetData>
  <mergeCells count="7">
    <mergeCell ref="A1:K1"/>
    <mergeCell ref="A2:A6"/>
    <mergeCell ref="C6:K6"/>
    <mergeCell ref="C2:I2"/>
    <mergeCell ref="C3:I3"/>
    <mergeCell ref="C4:I4"/>
    <mergeCell ref="C5:I5"/>
  </mergeCells>
  <phoneticPr fontId="1" type="noConversion"/>
  <pageMargins left="0.52" right="0.4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6B5F9-DD6C-4513-B25E-14CD7010AD98}">
  <dimension ref="A1:H38"/>
  <sheetViews>
    <sheetView tabSelected="1" workbookViewId="0">
      <selection activeCell="B12" sqref="B12"/>
    </sheetView>
  </sheetViews>
  <sheetFormatPr defaultColWidth="9" defaultRowHeight="12"/>
  <cols>
    <col min="1" max="1" width="6.25" style="2" customWidth="1"/>
    <col min="2" max="2" width="15.625" style="2" customWidth="1"/>
    <col min="3" max="3" width="16.375" style="2" customWidth="1"/>
    <col min="4" max="4" width="15.75" style="2" customWidth="1"/>
    <col min="5" max="5" width="17.875" style="2" customWidth="1"/>
    <col min="6" max="6" width="14.25" style="2" customWidth="1"/>
    <col min="7" max="7" width="3.875" style="2" customWidth="1"/>
    <col min="8" max="8" width="9" style="2" customWidth="1"/>
    <col min="9" max="9" width="9" style="2"/>
    <col min="10" max="10" width="9" style="2" customWidth="1"/>
    <col min="11" max="11" width="16.5" style="2" customWidth="1"/>
    <col min="12" max="12" width="9" style="2" customWidth="1"/>
    <col min="13" max="16384" width="9" style="2"/>
  </cols>
  <sheetData>
    <row r="1" spans="1:8" ht="27.75" customHeight="1">
      <c r="A1" s="48" t="s">
        <v>72</v>
      </c>
      <c r="B1" s="48"/>
      <c r="C1" s="48"/>
      <c r="D1" s="48"/>
      <c r="E1" s="48"/>
      <c r="F1" s="48"/>
    </row>
    <row r="2" spans="1:8" ht="15" customHeight="1">
      <c r="A2" s="43" t="s">
        <v>4</v>
      </c>
      <c r="B2" s="17" t="s">
        <v>19</v>
      </c>
      <c r="C2" s="49" t="str">
        <f>'USER 테이블 명세서'!$C$2</f>
        <v>EnClick</v>
      </c>
      <c r="D2" s="49"/>
      <c r="E2" s="20" t="s">
        <v>20</v>
      </c>
      <c r="F2" s="20" t="str">
        <f>'USER 테이블 명세서'!$K$2</f>
        <v>2023.11.23 / ver1.1</v>
      </c>
    </row>
    <row r="3" spans="1:8" ht="15" customHeight="1">
      <c r="A3" s="43"/>
      <c r="B3" s="17" t="s">
        <v>21</v>
      </c>
      <c r="C3" s="49" t="str">
        <f>'USER 테이블 명세서'!$C$3</f>
        <v>ENCLICK</v>
      </c>
      <c r="D3" s="49"/>
      <c r="E3" s="20" t="s">
        <v>22</v>
      </c>
      <c r="F3" s="20" t="str">
        <f>'USER 테이블 명세서'!$K$3</f>
        <v>주한봉</v>
      </c>
    </row>
    <row r="4" spans="1:8" ht="15" customHeight="1">
      <c r="A4" s="43"/>
      <c r="B4" s="17" t="s">
        <v>2</v>
      </c>
      <c r="C4" s="49" t="str">
        <f>'USER 테이블 명세서'!$C$4</f>
        <v>COMMON_CODE</v>
      </c>
      <c r="D4" s="49"/>
      <c r="E4" s="20" t="s">
        <v>24</v>
      </c>
      <c r="F4" s="20" t="str">
        <f>'USER 테이블 명세서'!$K$4</f>
        <v>ENCLICK</v>
      </c>
    </row>
    <row r="5" spans="1:8" ht="15" customHeight="1">
      <c r="A5" s="43"/>
      <c r="B5" s="17" t="s">
        <v>5</v>
      </c>
      <c r="C5" s="49" t="str">
        <f>'USER 테이블 명세서'!$C$5</f>
        <v>공통코드</v>
      </c>
      <c r="D5" s="49"/>
      <c r="E5" s="19"/>
      <c r="F5" s="20"/>
    </row>
    <row r="6" spans="1:8" ht="15" customHeight="1">
      <c r="A6" s="43"/>
      <c r="B6" s="17" t="s">
        <v>3</v>
      </c>
      <c r="C6" s="49" t="str">
        <f>'USER 테이블 명세서'!$C$6</f>
        <v>프로젝트에서 관리되는 공통코드를 정의한 테이블</v>
      </c>
      <c r="D6" s="49"/>
      <c r="E6" s="20"/>
      <c r="F6" s="20"/>
    </row>
    <row r="7" spans="1:8">
      <c r="B7" s="2" t="s">
        <v>65</v>
      </c>
      <c r="C7" s="2" t="s">
        <v>64</v>
      </c>
      <c r="D7" s="2" t="s">
        <v>63</v>
      </c>
    </row>
    <row r="8" spans="1:8" ht="19.5" customHeight="1">
      <c r="A8" s="24" t="s">
        <v>0</v>
      </c>
      <c r="B8" s="22" t="s">
        <v>29</v>
      </c>
      <c r="C8" s="24" t="s">
        <v>27</v>
      </c>
      <c r="D8" s="34" t="s">
        <v>32</v>
      </c>
      <c r="H8" s="2" t="s">
        <v>70</v>
      </c>
    </row>
    <row r="9" spans="1:8">
      <c r="A9" s="25">
        <v>1</v>
      </c>
      <c r="B9" s="3" t="s">
        <v>82</v>
      </c>
      <c r="C9" s="9" t="s">
        <v>101</v>
      </c>
      <c r="D9" s="13" t="s">
        <v>80</v>
      </c>
    </row>
    <row r="10" spans="1:8">
      <c r="A10" s="25">
        <v>2</v>
      </c>
      <c r="B10" s="3"/>
      <c r="C10" s="3"/>
      <c r="D10" s="3"/>
    </row>
    <row r="11" spans="1:8">
      <c r="A11" s="25">
        <v>3</v>
      </c>
      <c r="B11" s="3"/>
      <c r="C11" s="3"/>
      <c r="D11" s="3"/>
    </row>
    <row r="12" spans="1:8">
      <c r="A12" s="25"/>
      <c r="B12" s="3"/>
      <c r="C12" s="3"/>
      <c r="D12" s="3"/>
    </row>
    <row r="13" spans="1:8">
      <c r="A13" s="25"/>
      <c r="B13" s="3"/>
      <c r="C13" s="3"/>
      <c r="D13" s="3"/>
    </row>
    <row r="14" spans="1:8">
      <c r="A14" s="25"/>
      <c r="B14" s="3"/>
      <c r="C14" s="3"/>
      <c r="D14" s="3"/>
    </row>
    <row r="15" spans="1:8">
      <c r="A15" s="25"/>
      <c r="B15" s="3"/>
      <c r="C15" s="3"/>
      <c r="D15" s="3"/>
    </row>
    <row r="17" spans="2:8" ht="12.75" customHeight="1">
      <c r="B17" s="26" t="s">
        <v>56</v>
      </c>
      <c r="C17" s="27" t="str">
        <f>'USER 테이블 명세서'!$C$4</f>
        <v>COMMON_CODE</v>
      </c>
      <c r="D17" s="27" t="s">
        <v>57</v>
      </c>
      <c r="E17" s="36" t="str">
        <f>"FK"&amp;"_"&amp;C9&amp;"_TO_"&amp;C17&amp;"_1"</f>
        <v>FK_COMMON_CODE_TO_COMMON_CODE_1</v>
      </c>
      <c r="F17" s="28" t="s">
        <v>58</v>
      </c>
      <c r="H17" s="2" t="s">
        <v>68</v>
      </c>
    </row>
    <row r="18" spans="2:8" ht="12.75" customHeight="1">
      <c r="B18" s="29"/>
      <c r="C18" s="23" t="str">
        <f>B9</f>
        <v>PARE_CD</v>
      </c>
      <c r="D18" s="2" t="str">
        <f>IF(C19&lt;&gt;"",",","")</f>
        <v/>
      </c>
      <c r="F18" s="30"/>
    </row>
    <row r="19" spans="2:8" ht="12.75" customHeight="1">
      <c r="B19" s="29" t="s">
        <v>59</v>
      </c>
      <c r="F19" s="30"/>
    </row>
    <row r="20" spans="2:8" ht="12.75" customHeight="1">
      <c r="B20" s="29" t="s">
        <v>66</v>
      </c>
      <c r="C20" s="25" t="str">
        <f>C9</f>
        <v>COMMON_CODE</v>
      </c>
      <c r="D20" s="2" t="s">
        <v>67</v>
      </c>
      <c r="F20" s="30"/>
    </row>
    <row r="21" spans="2:8" ht="12.75" customHeight="1">
      <c r="B21" s="29"/>
      <c r="C21" s="35" t="str">
        <f>D9</f>
        <v>COMM_CD</v>
      </c>
      <c r="D21" s="2" t="str">
        <f>IF(C22&lt;&gt;"",",","")</f>
        <v/>
      </c>
      <c r="F21" s="30"/>
    </row>
    <row r="22" spans="2:8" ht="12.75" customHeight="1">
      <c r="B22" s="31" t="s">
        <v>60</v>
      </c>
      <c r="C22" s="32"/>
      <c r="D22" s="32"/>
      <c r="E22" s="32"/>
      <c r="F22" s="33"/>
    </row>
    <row r="24" spans="2:8">
      <c r="B24" s="26" t="s">
        <v>56</v>
      </c>
      <c r="C24" s="27" t="str">
        <f>'USER 테이블 명세서'!$C$4</f>
        <v>COMMON_CODE</v>
      </c>
      <c r="D24" s="27" t="s">
        <v>57</v>
      </c>
      <c r="E24" s="36" t="str">
        <f>"FK"&amp;"_"&amp;C18&amp;"_TO_"&amp;C24&amp;"_1"</f>
        <v>FK_PARE_CD_TO_COMMON_CODE_1</v>
      </c>
      <c r="F24" s="28" t="s">
        <v>58</v>
      </c>
      <c r="H24" s="2" t="s">
        <v>61</v>
      </c>
    </row>
    <row r="25" spans="2:8">
      <c r="B25" s="29"/>
      <c r="C25" s="23">
        <f>B10</f>
        <v>0</v>
      </c>
      <c r="D25" s="2" t="str">
        <f>IF(C26&lt;&gt;"",",","")</f>
        <v>,</v>
      </c>
      <c r="F25" s="30"/>
    </row>
    <row r="26" spans="2:8">
      <c r="B26" s="29"/>
      <c r="C26" s="23">
        <f>B11</f>
        <v>0</v>
      </c>
      <c r="D26" s="2" t="str">
        <f>IF(C27&lt;&gt;"",",","")</f>
        <v/>
      </c>
      <c r="F26" s="30"/>
    </row>
    <row r="27" spans="2:8">
      <c r="B27" s="29" t="s">
        <v>59</v>
      </c>
      <c r="F27" s="30"/>
    </row>
    <row r="28" spans="2:8">
      <c r="B28" s="29" t="s">
        <v>66</v>
      </c>
      <c r="C28" s="25">
        <f>C10</f>
        <v>0</v>
      </c>
      <c r="D28" s="2" t="s">
        <v>67</v>
      </c>
      <c r="F28" s="30"/>
    </row>
    <row r="29" spans="2:8">
      <c r="B29" s="29"/>
      <c r="C29" s="35">
        <f>D10</f>
        <v>0</v>
      </c>
      <c r="D29" s="2" t="str">
        <f>IF(C30&lt;&gt;"",",","")</f>
        <v>,</v>
      </c>
      <c r="F29" s="30"/>
    </row>
    <row r="30" spans="2:8">
      <c r="B30" s="29"/>
      <c r="C30" s="35">
        <f>D11</f>
        <v>0</v>
      </c>
      <c r="D30" s="2" t="str">
        <f>IF(C31&lt;&gt;"",",","")</f>
        <v/>
      </c>
      <c r="F30" s="30"/>
    </row>
    <row r="31" spans="2:8">
      <c r="B31" s="31" t="s">
        <v>60</v>
      </c>
      <c r="C31" s="32"/>
      <c r="D31" s="32"/>
      <c r="E31" s="32"/>
      <c r="F31" s="33"/>
    </row>
    <row r="34" spans="3:5">
      <c r="E34" s="37"/>
    </row>
    <row r="35" spans="3:5">
      <c r="C35" s="23"/>
    </row>
    <row r="37" spans="3:5">
      <c r="C37" s="25"/>
    </row>
    <row r="38" spans="3:5">
      <c r="C38" s="35"/>
    </row>
  </sheetData>
  <mergeCells count="7">
    <mergeCell ref="A1:F1"/>
    <mergeCell ref="A2:A6"/>
    <mergeCell ref="C2:D2"/>
    <mergeCell ref="C3:D3"/>
    <mergeCell ref="C4:D4"/>
    <mergeCell ref="C5:D5"/>
    <mergeCell ref="C6:D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USER 테이블 명세서</vt:lpstr>
      <vt:lpstr>테이블 외래키 제약조건 지정 명세서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</dc:creator>
  <cp:lastModifiedBy>주 한봉</cp:lastModifiedBy>
  <cp:lastPrinted>2013-02-21T15:35:56Z</cp:lastPrinted>
  <dcterms:created xsi:type="dcterms:W3CDTF">2012-08-07T05:43:54Z</dcterms:created>
  <dcterms:modified xsi:type="dcterms:W3CDTF">2023-11-23T12:39:36Z</dcterms:modified>
</cp:coreProperties>
</file>