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6635" windowHeight="11625" activeTab="2"/>
  </bookViews>
  <sheets>
    <sheet name="monpts" sheetId="1" r:id="rId1"/>
    <sheet name="monptsadd" sheetId="5" r:id="rId2"/>
    <sheet name="M11" sheetId="3" r:id="rId3"/>
    <sheet name="M11add" sheetId="4" r:id="rId4"/>
    <sheet name="stuff" sheetId="6" r:id="rId5"/>
    <sheet name="BCstat" sheetId="7" r:id="rId6"/>
  </sheets>
  <calcPr calcId="144525"/>
</workbook>
</file>

<file path=xl/calcChain.xml><?xml version="1.0" encoding="utf-8"?>
<calcChain xmlns="http://schemas.openxmlformats.org/spreadsheetml/2006/main">
  <c r="K71" i="3" l="1"/>
  <c r="K70" i="3"/>
  <c r="K72" i="3"/>
  <c r="K78" i="3"/>
  <c r="K77" i="3"/>
  <c r="K76" i="3"/>
  <c r="K160" i="3"/>
  <c r="K159" i="3"/>
  <c r="K44" i="3" l="1"/>
  <c r="J44" i="3"/>
  <c r="K57" i="3"/>
  <c r="K157" i="3"/>
  <c r="J16" i="3"/>
  <c r="J23" i="3"/>
  <c r="J24" i="3"/>
  <c r="J22" i="3"/>
  <c r="G14" i="4"/>
</calcChain>
</file>

<file path=xl/sharedStrings.xml><?xml version="1.0" encoding="utf-8"?>
<sst xmlns="http://schemas.openxmlformats.org/spreadsheetml/2006/main" count="1399" uniqueCount="546">
  <si>
    <t>A13</t>
  </si>
  <si>
    <t>BRDU</t>
  </si>
  <si>
    <t>CN</t>
  </si>
  <si>
    <t>CR2</t>
  </si>
  <si>
    <t>CR3</t>
  </si>
  <si>
    <t>CY2</t>
  </si>
  <si>
    <t>CY3</t>
  </si>
  <si>
    <t>DO1</t>
  </si>
  <si>
    <t>DO2</t>
  </si>
  <si>
    <t>DUCLOS</t>
  </si>
  <si>
    <t>E112</t>
  </si>
  <si>
    <t>E146</t>
  </si>
  <si>
    <t>EP1R</t>
  </si>
  <si>
    <t>EP9</t>
  </si>
  <si>
    <t>EPSW</t>
  </si>
  <si>
    <t>EVER2A</t>
  </si>
  <si>
    <t>EVER3</t>
  </si>
  <si>
    <t>EVER4</t>
  </si>
  <si>
    <t>EVER5A</t>
  </si>
  <si>
    <t>EVER6</t>
  </si>
  <si>
    <t>EVER7</t>
  </si>
  <si>
    <t>EVER8</t>
  </si>
  <si>
    <t>FROGPOND</t>
  </si>
  <si>
    <t>G1251</t>
  </si>
  <si>
    <t>G1363</t>
  </si>
  <si>
    <t>G1487</t>
  </si>
  <si>
    <t>G1502</t>
  </si>
  <si>
    <t>G3272</t>
  </si>
  <si>
    <t>G3273</t>
  </si>
  <si>
    <t>G3355</t>
  </si>
  <si>
    <t>G3578</t>
  </si>
  <si>
    <t>G3619</t>
  </si>
  <si>
    <t>G3620</t>
  </si>
  <si>
    <t>G3621</t>
  </si>
  <si>
    <t>G3622</t>
  </si>
  <si>
    <t>G3626</t>
  </si>
  <si>
    <t>G3628</t>
  </si>
  <si>
    <t>G596</t>
  </si>
  <si>
    <t>G613</t>
  </si>
  <si>
    <t>G620</t>
  </si>
  <si>
    <t>G789</t>
  </si>
  <si>
    <t>G864</t>
  </si>
  <si>
    <t>HA09</t>
  </si>
  <si>
    <t>HA11</t>
  </si>
  <si>
    <t>HUMBLE</t>
  </si>
  <si>
    <t>L67XE</t>
  </si>
  <si>
    <t>L67XW</t>
  </si>
  <si>
    <t>LORU</t>
  </si>
  <si>
    <t>MET1</t>
  </si>
  <si>
    <t>NE1</t>
  </si>
  <si>
    <t>NE2</t>
  </si>
  <si>
    <t>NE3</t>
  </si>
  <si>
    <t>NE4</t>
  </si>
  <si>
    <t>NE5</t>
  </si>
  <si>
    <t>NP201</t>
  </si>
  <si>
    <t>NP202</t>
  </si>
  <si>
    <t>NP203</t>
  </si>
  <si>
    <t>NP205</t>
  </si>
  <si>
    <t>NP206</t>
  </si>
  <si>
    <t>NP44</t>
  </si>
  <si>
    <t>NP46</t>
  </si>
  <si>
    <t>NP62</t>
  </si>
  <si>
    <t>NP67</t>
  </si>
  <si>
    <t>NP72</t>
  </si>
  <si>
    <t>NTS10</t>
  </si>
  <si>
    <t>NTS14</t>
  </si>
  <si>
    <t>NTS18</t>
  </si>
  <si>
    <t>NTS1</t>
  </si>
  <si>
    <t>OL</t>
  </si>
  <si>
    <t>OT</t>
  </si>
  <si>
    <t>P33</t>
  </si>
  <si>
    <t>P34</t>
  </si>
  <si>
    <t>P35</t>
  </si>
  <si>
    <t>P36</t>
  </si>
  <si>
    <t>P37</t>
  </si>
  <si>
    <t>P38</t>
  </si>
  <si>
    <t>R127</t>
  </si>
  <si>
    <t>R158</t>
  </si>
  <si>
    <t>R3110</t>
  </si>
  <si>
    <t>RG1</t>
  </si>
  <si>
    <t>RG2</t>
  </si>
  <si>
    <t>RG3</t>
  </si>
  <si>
    <t>RG4</t>
  </si>
  <si>
    <t>RG5</t>
  </si>
  <si>
    <t>ROBBLEE</t>
  </si>
  <si>
    <t>RUTZKE</t>
  </si>
  <si>
    <t>TMC</t>
  </si>
  <si>
    <t>TSB</t>
  </si>
  <si>
    <t>TSH</t>
  </si>
  <si>
    <t>S196A</t>
  </si>
  <si>
    <t>ANGELS</t>
  </si>
  <si>
    <t>BRDG53</t>
  </si>
  <si>
    <t>F358</t>
  </si>
  <si>
    <t>G3437</t>
  </si>
  <si>
    <t>G3552</t>
  </si>
  <si>
    <t>G3558</t>
  </si>
  <si>
    <t>G3576</t>
  </si>
  <si>
    <t>G757A</t>
  </si>
  <si>
    <t>G864A</t>
  </si>
  <si>
    <t>KROME</t>
  </si>
  <si>
    <t>RG_B1</t>
  </si>
  <si>
    <t>RG_C1</t>
  </si>
  <si>
    <t>RG_C2</t>
  </si>
  <si>
    <t>RG_C3</t>
  </si>
  <si>
    <t>RG_D1</t>
  </si>
  <si>
    <t>BR-p</t>
  </si>
  <si>
    <t>HC-p</t>
  </si>
  <si>
    <t>LN-p</t>
  </si>
  <si>
    <t>NMP-p</t>
  </si>
  <si>
    <t>NR-p</t>
  </si>
  <si>
    <t>MSHE_H</t>
  </si>
  <si>
    <t>feet</t>
  </si>
  <si>
    <t>C111SDA_00</t>
  </si>
  <si>
    <t>C111SDA_01</t>
  </si>
  <si>
    <t>C111SDA_02</t>
  </si>
  <si>
    <t>C111SDA_03</t>
  </si>
  <si>
    <t>updated 053111</t>
  </si>
  <si>
    <t>used old z-grid for sw conversion</t>
  </si>
  <si>
    <t>updated 060111</t>
  </si>
  <si>
    <t>updated 060111 sw and gw</t>
  </si>
  <si>
    <t>updated 060211</t>
  </si>
  <si>
    <t>updated 060311</t>
  </si>
  <si>
    <t>CT27R</t>
  </si>
  <si>
    <t>CT50R</t>
  </si>
  <si>
    <t>CV1NR</t>
  </si>
  <si>
    <t>CV5NR</t>
  </si>
  <si>
    <t>CV5S</t>
  </si>
  <si>
    <t>CV9NR</t>
  </si>
  <si>
    <t>updated 062311</t>
  </si>
  <si>
    <t>updated 062011</t>
  </si>
  <si>
    <t>NOTE: elev diffs</t>
  </si>
  <si>
    <t>todo</t>
  </si>
  <si>
    <t>updated loc 081211</t>
  </si>
  <si>
    <t>BR</t>
  </si>
  <si>
    <t>HC</t>
  </si>
  <si>
    <t>LHCdpth</t>
  </si>
  <si>
    <t>LJBdpth</t>
  </si>
  <si>
    <t>LN</t>
  </si>
  <si>
    <t>LO1dpth</t>
  </si>
  <si>
    <t>LO2dpth</t>
  </si>
  <si>
    <t>NESS20dpth</t>
  </si>
  <si>
    <t>NMP</t>
  </si>
  <si>
    <t>UHCdpth</t>
  </si>
  <si>
    <t>UJBdpth</t>
  </si>
  <si>
    <t>SH1dpth</t>
  </si>
  <si>
    <t>NR</t>
  </si>
  <si>
    <t>none</t>
  </si>
  <si>
    <t>culvert_59</t>
  </si>
  <si>
    <t>CULVERT_59</t>
  </si>
  <si>
    <t>S343A_Q</t>
  </si>
  <si>
    <t>S343A_HW</t>
  </si>
  <si>
    <t>S343A_TW</t>
  </si>
  <si>
    <t>S343B_Q</t>
  </si>
  <si>
    <t>S343B_HW</t>
  </si>
  <si>
    <t>S343B_TW</t>
  </si>
  <si>
    <t>S12A_Q</t>
  </si>
  <si>
    <t>S12A_HW</t>
  </si>
  <si>
    <t>S12A_TW</t>
  </si>
  <si>
    <t>S12B_Q</t>
  </si>
  <si>
    <t>S12B_HW</t>
  </si>
  <si>
    <t>S12B_TW</t>
  </si>
  <si>
    <t>S12C_Q</t>
  </si>
  <si>
    <t>S12C_HW</t>
  </si>
  <si>
    <t>S12C_TW</t>
  </si>
  <si>
    <t>S12D_Q</t>
  </si>
  <si>
    <t>S12D_HW</t>
  </si>
  <si>
    <t>S12D_TW</t>
  </si>
  <si>
    <t>S333_Q</t>
  </si>
  <si>
    <t>S333_HW</t>
  </si>
  <si>
    <t>S333_TW</t>
  </si>
  <si>
    <t>S334_Q</t>
  </si>
  <si>
    <t>S334_HW</t>
  </si>
  <si>
    <t>S334_TW</t>
  </si>
  <si>
    <t>S336_Q</t>
  </si>
  <si>
    <t>S336_HW</t>
  </si>
  <si>
    <t>S336_TW</t>
  </si>
  <si>
    <t>L31NMILE1</t>
  </si>
  <si>
    <t>L31NMILE1_Q</t>
  </si>
  <si>
    <t>L31NMILE3</t>
  </si>
  <si>
    <t>L31NMILE3_Q</t>
  </si>
  <si>
    <t>L31NMILE4</t>
  </si>
  <si>
    <t>L31NMILE4_Q</t>
  </si>
  <si>
    <t>L31NMILE5</t>
  </si>
  <si>
    <t>L31NMILE5_Q</t>
  </si>
  <si>
    <t>L31NMILE7</t>
  </si>
  <si>
    <t>L31NMILE7_Q</t>
  </si>
  <si>
    <t>S338_Q</t>
  </si>
  <si>
    <t>S338_HW</t>
  </si>
  <si>
    <t>S338_TW</t>
  </si>
  <si>
    <t>G211_Q</t>
  </si>
  <si>
    <t>G211_HW</t>
  </si>
  <si>
    <t>G211_TW</t>
  </si>
  <si>
    <t>S331_HW</t>
  </si>
  <si>
    <t>S331_TW</t>
  </si>
  <si>
    <t>S194_Q</t>
  </si>
  <si>
    <t>S194_HW</t>
  </si>
  <si>
    <t>S194_TW</t>
  </si>
  <si>
    <t>S174_Q</t>
  </si>
  <si>
    <t>S174_HW</t>
  </si>
  <si>
    <t>S174_TW</t>
  </si>
  <si>
    <t>S176_Q</t>
  </si>
  <si>
    <t>S176_HW</t>
  </si>
  <si>
    <t>S176_TW</t>
  </si>
  <si>
    <t>S196_Q</t>
  </si>
  <si>
    <t>S196_HW</t>
  </si>
  <si>
    <t>S196_TW</t>
  </si>
  <si>
    <t>S332_Q</t>
  </si>
  <si>
    <t>S332_HW</t>
  </si>
  <si>
    <t>S332_TW</t>
  </si>
  <si>
    <t>S175_Q</t>
  </si>
  <si>
    <t>S175_HW</t>
  </si>
  <si>
    <t>S175_TW</t>
  </si>
  <si>
    <t>S177_Q</t>
  </si>
  <si>
    <t>S177_HW</t>
  </si>
  <si>
    <t>S177_TW</t>
  </si>
  <si>
    <t>S18C_Q</t>
  </si>
  <si>
    <t>S18C_HW</t>
  </si>
  <si>
    <t>S18C_TW</t>
  </si>
  <si>
    <t>S197_Q</t>
  </si>
  <si>
    <t>S197_HW</t>
  </si>
  <si>
    <t>S197_TW</t>
  </si>
  <si>
    <t>S347_Q</t>
  </si>
  <si>
    <t>S347_HW</t>
  </si>
  <si>
    <t>S347_TW</t>
  </si>
  <si>
    <t>S332BW_Q</t>
  </si>
  <si>
    <t>S332BW_HW</t>
  </si>
  <si>
    <t>S332BW_TW</t>
  </si>
  <si>
    <t>L-29-WEST-Q</t>
  </si>
  <si>
    <t>culvert_24</t>
  </si>
  <si>
    <t>culvert_25</t>
  </si>
  <si>
    <t>culvert_26</t>
  </si>
  <si>
    <t>culvert_27</t>
  </si>
  <si>
    <t>culvert_28</t>
  </si>
  <si>
    <t>culvert_41</t>
  </si>
  <si>
    <t>culvert_42</t>
  </si>
  <si>
    <t>culvert_43</t>
  </si>
  <si>
    <t>culvert_44</t>
  </si>
  <si>
    <t>culvert_45</t>
  </si>
  <si>
    <t>culvert_46</t>
  </si>
  <si>
    <t>culvert_47</t>
  </si>
  <si>
    <t>culvert_48</t>
  </si>
  <si>
    <t>culvert_49</t>
  </si>
  <si>
    <t>culvert_50</t>
  </si>
  <si>
    <t>culvert_51</t>
  </si>
  <si>
    <t>culvert_52</t>
  </si>
  <si>
    <t>culvert_53</t>
  </si>
  <si>
    <t>culvert_54</t>
  </si>
  <si>
    <t>culvert_55</t>
  </si>
  <si>
    <t>culvert_56</t>
  </si>
  <si>
    <t>culvert_57</t>
  </si>
  <si>
    <t>culvert_58</t>
  </si>
  <si>
    <t>C111SDA</t>
  </si>
  <si>
    <t>CULVERT_25</t>
  </si>
  <si>
    <t>S12A</t>
  </si>
  <si>
    <t>S12B</t>
  </si>
  <si>
    <t>S12C</t>
  </si>
  <si>
    <t>S12D</t>
  </si>
  <si>
    <t>L-29</t>
  </si>
  <si>
    <t>C4</t>
  </si>
  <si>
    <t>L-31N</t>
  </si>
  <si>
    <t>C-1W</t>
  </si>
  <si>
    <t>C-102</t>
  </si>
  <si>
    <t>L-31W</t>
  </si>
  <si>
    <t>C-111</t>
  </si>
  <si>
    <t>C-103</t>
  </si>
  <si>
    <t>S332</t>
  </si>
  <si>
    <t>L-67_EXT</t>
  </si>
  <si>
    <t>CULVERT_24</t>
  </si>
  <si>
    <t>CULVERT_26</t>
  </si>
  <si>
    <t>CULVERT_27</t>
  </si>
  <si>
    <t>CULVERT_28</t>
  </si>
  <si>
    <t>CULVERT_41</t>
  </si>
  <si>
    <t>CULVERT_42</t>
  </si>
  <si>
    <t>CULVERT_43</t>
  </si>
  <si>
    <t>CULVERT_44</t>
  </si>
  <si>
    <t>CULVERT_45</t>
  </si>
  <si>
    <t>CULVERT_46</t>
  </si>
  <si>
    <t>CULVERT_47</t>
  </si>
  <si>
    <t>CULVERT_48</t>
  </si>
  <si>
    <t>CULVERT_49</t>
  </si>
  <si>
    <t>CULVERT_50</t>
  </si>
  <si>
    <t>CULVERT_51</t>
  </si>
  <si>
    <t>CULVERT_52</t>
  </si>
  <si>
    <t>CULVERT_53</t>
  </si>
  <si>
    <t>CULVERT_54</t>
  </si>
  <si>
    <t>CULVERT_55</t>
  </si>
  <si>
    <t>CULVERT_56</t>
  </si>
  <si>
    <t>CULVERT_57</t>
  </si>
  <si>
    <t>CULVERT_58</t>
  </si>
  <si>
    <t>C111SDA1</t>
  </si>
  <si>
    <t>C111SDA2</t>
  </si>
  <si>
    <t>C111SDA3</t>
  </si>
  <si>
    <t>culvert_24Q</t>
  </si>
  <si>
    <t>culvert_25Q</t>
  </si>
  <si>
    <t>culvert_26Q</t>
  </si>
  <si>
    <t>culvert_27Q</t>
  </si>
  <si>
    <t>culvert_28Q</t>
  </si>
  <si>
    <t>corner2S</t>
  </si>
  <si>
    <t>corner3Q</t>
  </si>
  <si>
    <t>corner3S</t>
  </si>
  <si>
    <t>corner4Q</t>
  </si>
  <si>
    <t>corner5Q</t>
  </si>
  <si>
    <t>corner4S</t>
  </si>
  <si>
    <t>corner5S</t>
  </si>
  <si>
    <t>ct1</t>
  </si>
  <si>
    <t>ct4</t>
  </si>
  <si>
    <t>C-109</t>
  </si>
  <si>
    <t>c109dsQ</t>
  </si>
  <si>
    <t>c109dsS</t>
  </si>
  <si>
    <t>s197dsQ</t>
  </si>
  <si>
    <t>c110dsQ</t>
  </si>
  <si>
    <t>C-110</t>
  </si>
  <si>
    <t>ct2c110</t>
  </si>
  <si>
    <t>l67usQ</t>
  </si>
  <si>
    <t>l672Q</t>
  </si>
  <si>
    <t>l673Q</t>
  </si>
  <si>
    <t>Brdg57</t>
  </si>
  <si>
    <t>l67-Q6572</t>
  </si>
  <si>
    <t>l67-Q1483</t>
  </si>
  <si>
    <t>l67S3403</t>
  </si>
  <si>
    <t>l67S5099</t>
  </si>
  <si>
    <t>l67S0000</t>
  </si>
  <si>
    <t>l67S00-l29</t>
  </si>
  <si>
    <t>l67-Q0204</t>
  </si>
  <si>
    <t>l67-Q4251</t>
  </si>
  <si>
    <t>br57-Q35</t>
  </si>
  <si>
    <t>br57-S782</t>
  </si>
  <si>
    <t>br57-S000</t>
  </si>
  <si>
    <t>br57-S067</t>
  </si>
  <si>
    <t>l67s346w</t>
  </si>
  <si>
    <t>l67s346e</t>
  </si>
  <si>
    <t>l67s347w</t>
  </si>
  <si>
    <t>l67s347e</t>
  </si>
  <si>
    <t>moved to west cell</t>
  </si>
  <si>
    <t>moved to east cell</t>
  </si>
  <si>
    <t>cell location of S347</t>
  </si>
  <si>
    <t>cell location of S346</t>
  </si>
  <si>
    <t>S173-CULVERT</t>
  </si>
  <si>
    <t>S331P</t>
  </si>
  <si>
    <t>S331S</t>
  </si>
  <si>
    <t>UHC</t>
  </si>
  <si>
    <t>UJB</t>
  </si>
  <si>
    <t>SH1</t>
  </si>
  <si>
    <t>NESS20</t>
  </si>
  <si>
    <t>LO2</t>
  </si>
  <si>
    <t>LO1</t>
  </si>
  <si>
    <t>LJB</t>
  </si>
  <si>
    <t>LHC</t>
  </si>
  <si>
    <t>S173</t>
  </si>
  <si>
    <t>S332BN_Q</t>
  </si>
  <si>
    <t>S332C_Q</t>
  </si>
  <si>
    <t>S332D_Q</t>
  </si>
  <si>
    <t>S332BN_HW</t>
  </si>
  <si>
    <t>S332BN_TW</t>
  </si>
  <si>
    <t>S332C_HW</t>
  </si>
  <si>
    <t>S332C_TW</t>
  </si>
  <si>
    <t>S332D_HW</t>
  </si>
  <si>
    <t>S332D_TW</t>
  </si>
  <si>
    <t>S332D</t>
  </si>
  <si>
    <t>S332BW</t>
  </si>
  <si>
    <t>S332C</t>
  </si>
  <si>
    <t>S332BN</t>
  </si>
  <si>
    <t>l31wQ144</t>
  </si>
  <si>
    <t>l31wH118</t>
  </si>
  <si>
    <t>l31wH170</t>
  </si>
  <si>
    <t>l31wQ175</t>
  </si>
  <si>
    <t>l31wH180</t>
  </si>
  <si>
    <t>l31wQ058</t>
  </si>
  <si>
    <t>l31wQ034</t>
  </si>
  <si>
    <t>S357_Q</t>
  </si>
  <si>
    <t>S357_TW</t>
  </si>
  <si>
    <t>S357_HW</t>
  </si>
  <si>
    <t>SDAN</t>
  </si>
  <si>
    <t>C110H05354</t>
  </si>
  <si>
    <t>C110H10708</t>
  </si>
  <si>
    <t>C110Q08031</t>
  </si>
  <si>
    <t>C109H0000</t>
  </si>
  <si>
    <t>C109Q4446</t>
  </si>
  <si>
    <t>C109H8893</t>
  </si>
  <si>
    <t>C111H23378</t>
  </si>
  <si>
    <t>C111Q25127</t>
  </si>
  <si>
    <t>C111H26876</t>
  </si>
  <si>
    <t>C111Q27238</t>
  </si>
  <si>
    <t>S346_Q</t>
  </si>
  <si>
    <t>S346_HW</t>
  </si>
  <si>
    <t>S346_TW</t>
  </si>
  <si>
    <t>SDAH0500</t>
  </si>
  <si>
    <t>SDAQ0575</t>
  </si>
  <si>
    <t>SDA</t>
  </si>
  <si>
    <t>S332BWH0640</t>
  </si>
  <si>
    <t>S332BWQ0840</t>
  </si>
  <si>
    <t>SDAS332BW</t>
  </si>
  <si>
    <t>SDAS332BW-w</t>
  </si>
  <si>
    <t>SDAS332BW-ww</t>
  </si>
  <si>
    <t>S178_Q</t>
  </si>
  <si>
    <t>S178_HW</t>
  </si>
  <si>
    <t>S178_TW</t>
  </si>
  <si>
    <t>C-111E</t>
  </si>
  <si>
    <t>CP</t>
  </si>
  <si>
    <t>CP-p</t>
  </si>
  <si>
    <t>actual 529823.9 2790381.9</t>
  </si>
  <si>
    <t>TR</t>
  </si>
  <si>
    <t>WW</t>
  </si>
  <si>
    <t>INPUT_L31N</t>
  </si>
  <si>
    <t>L-30</t>
  </si>
  <si>
    <t>SH2</t>
  </si>
  <si>
    <t>bc station</t>
  </si>
  <si>
    <t>3B2</t>
  </si>
  <si>
    <t>G3627</t>
  </si>
  <si>
    <t>BRC</t>
  </si>
  <si>
    <t>CW</t>
  </si>
  <si>
    <t>LS</t>
  </si>
  <si>
    <t>MB</t>
  </si>
  <si>
    <t>TC</t>
  </si>
  <si>
    <t>TE</t>
  </si>
  <si>
    <t>WE</t>
  </si>
  <si>
    <t>added 012512</t>
  </si>
  <si>
    <t>L-31N-S173</t>
  </si>
  <si>
    <t>S173_Q</t>
  </si>
  <si>
    <t>L-31N-S331s</t>
  </si>
  <si>
    <t>S331P_Q</t>
  </si>
  <si>
    <t>S331S_Q</t>
  </si>
  <si>
    <t>NESS20L1</t>
  </si>
  <si>
    <t>NESS20L2</t>
  </si>
  <si>
    <t>NESS20OL</t>
  </si>
  <si>
    <t>C109culv_Q</t>
  </si>
  <si>
    <t>C109culv_HW</t>
  </si>
  <si>
    <t>C109culv_TW</t>
  </si>
  <si>
    <t>C110culv_Q</t>
  </si>
  <si>
    <t>C110culv_HW</t>
  </si>
  <si>
    <t>C110culv_TW</t>
  </si>
  <si>
    <t>S331T_Q</t>
  </si>
  <si>
    <t>S331S173</t>
  </si>
  <si>
    <t>AeroJet-rock2</t>
  </si>
  <si>
    <t>AeroJet</t>
  </si>
  <si>
    <t>AeroJet-rock1</t>
  </si>
  <si>
    <t>AeroJet-concrete</t>
  </si>
  <si>
    <t>AeroJet-EXT</t>
  </si>
  <si>
    <t>S199_Q</t>
  </si>
  <si>
    <t>S200_Q</t>
  </si>
  <si>
    <t>FPDA-INLET</t>
  </si>
  <si>
    <t>FPDA-C1</t>
  </si>
  <si>
    <t>FPDA-C2</t>
  </si>
  <si>
    <t>FPDA-C3</t>
  </si>
  <si>
    <t>L31NMILE2</t>
  </si>
  <si>
    <t>L31NMILE2_Q</t>
  </si>
  <si>
    <t>E12</t>
  </si>
  <si>
    <t>added 04092012</t>
  </si>
  <si>
    <t>updated 062012 to ol</t>
  </si>
  <si>
    <t>updated 062012 gse=5.5</t>
  </si>
  <si>
    <t>S335_TW</t>
  </si>
  <si>
    <t>L31W</t>
  </si>
  <si>
    <t>B3H</t>
  </si>
  <si>
    <t>B3T</t>
  </si>
  <si>
    <t>B3</t>
  </si>
  <si>
    <t>SDAS</t>
  </si>
  <si>
    <t>SDANHH_Q</t>
  </si>
  <si>
    <t>SDANHH_HW</t>
  </si>
  <si>
    <t>SDANHH_TW</t>
  </si>
  <si>
    <t>S360E_Q</t>
  </si>
  <si>
    <t>S360E_HW</t>
  </si>
  <si>
    <t>S360E_TW</t>
  </si>
  <si>
    <t>LPDC1</t>
  </si>
  <si>
    <t>LPC1</t>
  </si>
  <si>
    <t>S357</t>
  </si>
  <si>
    <t>LPG1</t>
  </si>
  <si>
    <t>LPG2</t>
  </si>
  <si>
    <t>LPG3</t>
  </si>
  <si>
    <t>LPG4</t>
  </si>
  <si>
    <t>LPG5</t>
  </si>
  <si>
    <t>LPG6</t>
  </si>
  <si>
    <t>LPG7</t>
  </si>
  <si>
    <t>added 073012</t>
  </si>
  <si>
    <t>LPG8</t>
  </si>
  <si>
    <t>L31NS</t>
  </si>
  <si>
    <t>L31NN</t>
  </si>
  <si>
    <t>G3780</t>
  </si>
  <si>
    <t>G3786</t>
  </si>
  <si>
    <t>NE3ol</t>
  </si>
  <si>
    <t>bridge_24</t>
  </si>
  <si>
    <t>bridge_25</t>
  </si>
  <si>
    <t>bridge_26</t>
  </si>
  <si>
    <t>bridge_27</t>
  </si>
  <si>
    <t>bridge_28</t>
  </si>
  <si>
    <t>145NE1</t>
  </si>
  <si>
    <t>140NE1</t>
  </si>
  <si>
    <t>135NE1</t>
  </si>
  <si>
    <t>129NE1</t>
  </si>
  <si>
    <t>145NE2</t>
  </si>
  <si>
    <t>140NE2</t>
  </si>
  <si>
    <t>137NE2</t>
  </si>
  <si>
    <t>moved west one cell</t>
  </si>
  <si>
    <t>LAKE2</t>
  </si>
  <si>
    <t>Lake2-H</t>
  </si>
  <si>
    <t>Lake2-Q</t>
  </si>
  <si>
    <t>Lake1-H</t>
  </si>
  <si>
    <t>Lake1-Q</t>
  </si>
  <si>
    <t>LAKE1</t>
  </si>
  <si>
    <t>Angels_Well</t>
  </si>
  <si>
    <t>NE1L1</t>
  </si>
  <si>
    <t>NE2L1</t>
  </si>
  <si>
    <t>NE3L1</t>
  </si>
  <si>
    <t>NE1ol</t>
  </si>
  <si>
    <t>NE2ol</t>
  </si>
  <si>
    <t>L31NSG3786</t>
  </si>
  <si>
    <t>L31NNG3780</t>
  </si>
  <si>
    <t>G1487ol</t>
  </si>
  <si>
    <t>G3576ol</t>
  </si>
  <si>
    <t>G3578ol</t>
  </si>
  <si>
    <t>SDASweir1HW</t>
  </si>
  <si>
    <t>SDASweir1Q</t>
  </si>
  <si>
    <t>SDASweir1TW</t>
  </si>
  <si>
    <t>SDASweir2HW</t>
  </si>
  <si>
    <t>SDASweir2Q</t>
  </si>
  <si>
    <t>SDASweir2TW</t>
  </si>
  <si>
    <t>SDACweirNhw</t>
  </si>
  <si>
    <t>SDAC</t>
  </si>
  <si>
    <t>SDACweirShw</t>
  </si>
  <si>
    <t>SDACweirSq</t>
  </si>
  <si>
    <t>SDACweirStw</t>
  </si>
  <si>
    <t>SDACweirNtw</t>
  </si>
  <si>
    <t>SDACweirNq</t>
  </si>
  <si>
    <t>SDA-NTS18</t>
  </si>
  <si>
    <t>SDA-G3622</t>
  </si>
  <si>
    <t>SDA-RUTZKE</t>
  </si>
  <si>
    <t>SDA-RG4</t>
  </si>
  <si>
    <t>S335_HW</t>
  </si>
  <si>
    <t>S335_Q</t>
  </si>
  <si>
    <t>EVER7adj</t>
  </si>
  <si>
    <t>EP9adj</t>
  </si>
  <si>
    <t>RG3adj</t>
  </si>
  <si>
    <t>RG4adj</t>
  </si>
  <si>
    <t>RG5adj</t>
  </si>
  <si>
    <t>SRS1</t>
  </si>
  <si>
    <t>3A28</t>
  </si>
  <si>
    <t>EVER6adj</t>
  </si>
  <si>
    <t>3BSE</t>
  </si>
  <si>
    <t>3A28-east</t>
  </si>
  <si>
    <t>3A28-se</t>
  </si>
  <si>
    <t>3A28-sw</t>
  </si>
  <si>
    <t>SRS1-sw</t>
  </si>
  <si>
    <t>3BSE-sth</t>
  </si>
  <si>
    <t>3BSE-se</t>
  </si>
  <si>
    <t>WD</t>
  </si>
  <si>
    <t>L31NMILE0</t>
  </si>
  <si>
    <t>L31NMILE0_Q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</si>
</sst>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opLeftCell="A25" zoomScaleNormal="100" workbookViewId="0">
      <selection activeCell="A35" sqref="A35:XFD35"/>
    </sheetView>
  </sheetViews>
  <sheetFormatPr defaultRowHeight="15.75" x14ac:dyDescent="0.25"/>
  <cols>
    <col min="1" max="1" width="14.42578125" style="1" customWidth="1"/>
    <col min="2" max="3" width="12" style="1" customWidth="1"/>
    <col min="4" max="4" width="11.140625" style="1" customWidth="1"/>
    <col min="5" max="6" width="6.28515625" style="1" customWidth="1"/>
    <col min="7" max="7" width="5.5703125" style="1" customWidth="1"/>
    <col min="8" max="8" width="4.7109375" style="1" customWidth="1"/>
    <col min="9" max="9" width="5.85546875" style="1" customWidth="1"/>
    <col min="10" max="10" width="9.140625" style="1"/>
    <col min="11" max="11" width="5.28515625" style="1" customWidth="1"/>
    <col min="12" max="12" width="32" style="1" customWidth="1"/>
  </cols>
  <sheetData>
    <row r="1" spans="1:13" x14ac:dyDescent="0.25">
      <c r="A1" s="1" t="s">
        <v>0</v>
      </c>
      <c r="B1" s="1">
        <v>528855</v>
      </c>
      <c r="C1" s="1">
        <v>2820025</v>
      </c>
      <c r="D1" t="s">
        <v>0</v>
      </c>
      <c r="E1" s="1">
        <v>101</v>
      </c>
      <c r="F1" s="1">
        <v>15</v>
      </c>
      <c r="G1">
        <v>75</v>
      </c>
      <c r="H1">
        <v>85</v>
      </c>
      <c r="I1" s="1">
        <v>4.59</v>
      </c>
      <c r="J1">
        <v>4.57</v>
      </c>
      <c r="K1" s="1" t="s">
        <v>111</v>
      </c>
    </row>
    <row r="2" spans="1:13" x14ac:dyDescent="0.25">
      <c r="A2" s="1" t="s">
        <v>90</v>
      </c>
      <c r="B2" s="1">
        <v>545966.125</v>
      </c>
      <c r="C2" s="1">
        <v>2834062.5</v>
      </c>
      <c r="D2" t="s">
        <v>90</v>
      </c>
      <c r="E2" s="1">
        <v>101</v>
      </c>
      <c r="F2" s="1">
        <v>15</v>
      </c>
      <c r="G2">
        <v>110</v>
      </c>
      <c r="H2">
        <v>128</v>
      </c>
      <c r="I2" s="1">
        <v>6.29</v>
      </c>
      <c r="J2">
        <v>6.85</v>
      </c>
      <c r="K2" s="1" t="s">
        <v>111</v>
      </c>
    </row>
    <row r="3" spans="1:13" x14ac:dyDescent="0.25">
      <c r="A3" s="1" t="s">
        <v>91</v>
      </c>
      <c r="B3" s="1">
        <v>544033.125</v>
      </c>
      <c r="C3" s="1">
        <v>2849343.5</v>
      </c>
      <c r="D3" t="s">
        <v>91</v>
      </c>
      <c r="E3" s="1">
        <v>101</v>
      </c>
      <c r="F3" s="1">
        <v>15</v>
      </c>
      <c r="G3">
        <v>148</v>
      </c>
      <c r="H3">
        <v>123</v>
      </c>
      <c r="I3" s="1">
        <v>0</v>
      </c>
      <c r="J3">
        <v>6.29</v>
      </c>
      <c r="K3" s="1" t="s">
        <v>111</v>
      </c>
      <c r="L3" s="1" t="s">
        <v>129</v>
      </c>
    </row>
    <row r="4" spans="1:13" x14ac:dyDescent="0.25">
      <c r="A4" s="1" t="s">
        <v>1</v>
      </c>
      <c r="B4" s="1">
        <v>506810.76</v>
      </c>
      <c r="C4" s="1">
        <v>2821761.36</v>
      </c>
      <c r="D4" t="s">
        <v>1</v>
      </c>
      <c r="E4" s="1">
        <v>101</v>
      </c>
      <c r="F4" s="1">
        <v>15</v>
      </c>
      <c r="G4">
        <v>79</v>
      </c>
      <c r="H4">
        <v>30</v>
      </c>
      <c r="I4" s="1">
        <v>0</v>
      </c>
      <c r="J4">
        <v>0.7</v>
      </c>
      <c r="K4" s="1" t="s">
        <v>111</v>
      </c>
      <c r="L4" s="1" t="s">
        <v>128</v>
      </c>
    </row>
    <row r="5" spans="1:13" x14ac:dyDescent="0.25">
      <c r="A5" s="1" t="s">
        <v>2</v>
      </c>
      <c r="B5" s="1">
        <v>505831.96232300001</v>
      </c>
      <c r="C5" s="1">
        <v>2811695.3731999998</v>
      </c>
      <c r="D5" t="s">
        <v>2</v>
      </c>
      <c r="E5" s="1">
        <v>101</v>
      </c>
      <c r="F5" s="1">
        <v>15</v>
      </c>
      <c r="G5">
        <v>54</v>
      </c>
      <c r="H5">
        <v>28</v>
      </c>
      <c r="I5" s="1">
        <v>0</v>
      </c>
      <c r="J5">
        <v>1.01</v>
      </c>
      <c r="K5" s="1" t="s">
        <v>111</v>
      </c>
      <c r="L5" s="1" t="s">
        <v>129</v>
      </c>
    </row>
    <row r="6" spans="1:13" x14ac:dyDescent="0.25">
      <c r="A6" s="1" t="s">
        <v>3</v>
      </c>
      <c r="B6" s="1">
        <v>537979</v>
      </c>
      <c r="C6" s="1">
        <v>2820195</v>
      </c>
      <c r="D6" t="s">
        <v>3</v>
      </c>
      <c r="E6" s="1">
        <v>101</v>
      </c>
      <c r="F6" s="1">
        <v>15</v>
      </c>
      <c r="G6">
        <v>75</v>
      </c>
      <c r="H6">
        <v>108</v>
      </c>
      <c r="I6" s="1">
        <v>5.55</v>
      </c>
      <c r="J6">
        <v>5.43</v>
      </c>
      <c r="K6" s="1" t="s">
        <v>111</v>
      </c>
      <c r="L6" s="1" t="s">
        <v>116</v>
      </c>
    </row>
    <row r="7" spans="1:13" x14ac:dyDescent="0.25">
      <c r="A7" s="1" t="s">
        <v>4</v>
      </c>
      <c r="B7" s="1">
        <v>533852</v>
      </c>
      <c r="C7" s="1">
        <v>2819975</v>
      </c>
      <c r="D7" t="s">
        <v>4</v>
      </c>
      <c r="E7" s="1">
        <v>101</v>
      </c>
      <c r="F7" s="1">
        <v>15</v>
      </c>
      <c r="G7">
        <v>75</v>
      </c>
      <c r="H7">
        <v>98</v>
      </c>
      <c r="I7" s="1">
        <v>5.56</v>
      </c>
      <c r="J7">
        <v>5.66</v>
      </c>
      <c r="K7" s="1" t="s">
        <v>111</v>
      </c>
      <c r="L7" s="1" t="s">
        <v>116</v>
      </c>
    </row>
    <row r="8" spans="1:13" x14ac:dyDescent="0.25">
      <c r="A8" s="1" t="s">
        <v>122</v>
      </c>
      <c r="B8" s="1">
        <v>551446.59519799997</v>
      </c>
      <c r="C8" s="1">
        <v>2798486.9393000002</v>
      </c>
      <c r="D8" t="s">
        <v>122</v>
      </c>
      <c r="E8" s="1">
        <v>101</v>
      </c>
      <c r="F8" s="1">
        <v>15</v>
      </c>
      <c r="G8">
        <v>21</v>
      </c>
      <c r="H8">
        <v>142</v>
      </c>
      <c r="I8" s="1">
        <v>1.25</v>
      </c>
      <c r="J8">
        <v>1.06</v>
      </c>
      <c r="K8" s="1" t="s">
        <v>111</v>
      </c>
      <c r="L8" s="1" t="s">
        <v>129</v>
      </c>
    </row>
    <row r="9" spans="1:13" x14ac:dyDescent="0.25">
      <c r="A9" s="1" t="s">
        <v>123</v>
      </c>
      <c r="B9" s="1">
        <v>548170.06319200003</v>
      </c>
      <c r="C9" s="1">
        <v>2799740.8790699998</v>
      </c>
      <c r="D9" t="s">
        <v>123</v>
      </c>
      <c r="E9" s="1">
        <v>101</v>
      </c>
      <c r="F9" s="1">
        <v>15</v>
      </c>
      <c r="G9">
        <v>24</v>
      </c>
      <c r="H9">
        <v>134</v>
      </c>
      <c r="I9" s="1">
        <v>1.81</v>
      </c>
      <c r="J9">
        <v>1.39</v>
      </c>
      <c r="K9" s="1" t="s">
        <v>111</v>
      </c>
      <c r="L9" s="1" t="s">
        <v>129</v>
      </c>
    </row>
    <row r="10" spans="1:13" x14ac:dyDescent="0.25">
      <c r="A10" s="1" t="s">
        <v>124</v>
      </c>
      <c r="B10" s="1">
        <v>554946.33354499994</v>
      </c>
      <c r="C10" s="1">
        <v>2797371.0948299998</v>
      </c>
      <c r="D10" t="s">
        <v>124</v>
      </c>
      <c r="E10" s="1">
        <v>101</v>
      </c>
      <c r="F10" s="1">
        <v>15</v>
      </c>
      <c r="G10">
        <v>18</v>
      </c>
      <c r="H10">
        <v>151</v>
      </c>
      <c r="I10" s="1">
        <v>0</v>
      </c>
      <c r="J10">
        <v>1</v>
      </c>
      <c r="K10" s="1" t="s">
        <v>111</v>
      </c>
      <c r="L10" s="1" t="s">
        <v>129</v>
      </c>
    </row>
    <row r="11" spans="1:13" x14ac:dyDescent="0.25">
      <c r="A11" s="1" t="s">
        <v>125</v>
      </c>
      <c r="B11" s="1">
        <v>551501.59765200003</v>
      </c>
      <c r="C11" s="1">
        <v>2798692.3242199998</v>
      </c>
      <c r="D11" t="s">
        <v>125</v>
      </c>
      <c r="E11" s="1">
        <v>101</v>
      </c>
      <c r="F11" s="1">
        <v>15</v>
      </c>
      <c r="G11">
        <v>22</v>
      </c>
      <c r="H11">
        <v>142</v>
      </c>
      <c r="I11" s="1">
        <v>0</v>
      </c>
      <c r="J11">
        <v>1.1499999999999999</v>
      </c>
      <c r="K11" s="1" t="s">
        <v>111</v>
      </c>
      <c r="L11" s="1" t="s">
        <v>129</v>
      </c>
    </row>
    <row r="12" spans="1:13" x14ac:dyDescent="0.25">
      <c r="A12" s="1" t="s">
        <v>127</v>
      </c>
      <c r="B12" s="1">
        <v>548252.32527599996</v>
      </c>
      <c r="C12" s="1">
        <v>2799936.4252499999</v>
      </c>
      <c r="D12" t="s">
        <v>127</v>
      </c>
      <c r="E12" s="1">
        <v>101</v>
      </c>
      <c r="F12" s="1">
        <v>15</v>
      </c>
      <c r="G12">
        <v>25</v>
      </c>
      <c r="H12">
        <v>134</v>
      </c>
      <c r="I12" s="1">
        <v>0</v>
      </c>
      <c r="J12">
        <v>1.38</v>
      </c>
      <c r="K12" s="1" t="s">
        <v>111</v>
      </c>
      <c r="L12" s="1" t="s">
        <v>129</v>
      </c>
    </row>
    <row r="13" spans="1:13" x14ac:dyDescent="0.25">
      <c r="A13" s="1" t="s">
        <v>5</v>
      </c>
      <c r="B13" s="1">
        <v>531917.9375</v>
      </c>
      <c r="C13" s="1">
        <v>2801447.25</v>
      </c>
      <c r="D13" t="s">
        <v>5</v>
      </c>
      <c r="E13" s="1">
        <v>101</v>
      </c>
      <c r="F13" s="1">
        <v>15</v>
      </c>
      <c r="G13">
        <v>28</v>
      </c>
      <c r="H13">
        <v>93</v>
      </c>
      <c r="I13" s="1">
        <v>2.5</v>
      </c>
      <c r="J13">
        <v>2.57</v>
      </c>
      <c r="K13" s="1" t="s">
        <v>111</v>
      </c>
    </row>
    <row r="14" spans="1:13" x14ac:dyDescent="0.25">
      <c r="A14" s="1" t="s">
        <v>6</v>
      </c>
      <c r="B14" s="1">
        <v>525083.875</v>
      </c>
      <c r="C14" s="1">
        <v>2801460.25</v>
      </c>
      <c r="D14" t="s">
        <v>6</v>
      </c>
      <c r="E14" s="1">
        <v>101</v>
      </c>
      <c r="F14" s="1">
        <v>15</v>
      </c>
      <c r="G14">
        <v>28</v>
      </c>
      <c r="H14">
        <v>76</v>
      </c>
      <c r="I14" s="1">
        <v>2.35</v>
      </c>
      <c r="J14">
        <v>2.34</v>
      </c>
      <c r="K14" s="1" t="s">
        <v>111</v>
      </c>
      <c r="M14" s="1"/>
    </row>
    <row r="15" spans="1:13" x14ac:dyDescent="0.25">
      <c r="A15" s="1" t="s">
        <v>7</v>
      </c>
      <c r="B15" s="1">
        <v>531073</v>
      </c>
      <c r="C15" s="1">
        <v>2806151</v>
      </c>
      <c r="D15" t="s">
        <v>7</v>
      </c>
      <c r="E15" s="1">
        <v>101</v>
      </c>
      <c r="F15" s="1">
        <v>15</v>
      </c>
      <c r="G15">
        <v>40</v>
      </c>
      <c r="H15">
        <v>91</v>
      </c>
      <c r="I15" s="1">
        <v>3.36</v>
      </c>
      <c r="J15">
        <v>3.38</v>
      </c>
      <c r="K15" s="1" t="s">
        <v>111</v>
      </c>
    </row>
    <row r="16" spans="1:13" x14ac:dyDescent="0.25">
      <c r="A16" s="1" t="s">
        <v>8</v>
      </c>
      <c r="B16" s="1">
        <v>525688</v>
      </c>
      <c r="C16" s="1">
        <v>2807956</v>
      </c>
      <c r="D16" t="s">
        <v>8</v>
      </c>
      <c r="E16" s="1">
        <v>101</v>
      </c>
      <c r="F16" s="1">
        <v>15</v>
      </c>
      <c r="G16">
        <v>45</v>
      </c>
      <c r="H16">
        <v>77</v>
      </c>
      <c r="I16" s="1">
        <v>3.46</v>
      </c>
      <c r="J16">
        <v>3.36</v>
      </c>
      <c r="K16" s="1" t="s">
        <v>111</v>
      </c>
    </row>
    <row r="17" spans="1:12" x14ac:dyDescent="0.25">
      <c r="A17" s="1" t="s">
        <v>9</v>
      </c>
      <c r="B17" s="1">
        <v>549744.125</v>
      </c>
      <c r="C17" s="1">
        <v>2827124.25</v>
      </c>
      <c r="D17" t="s">
        <v>9</v>
      </c>
      <c r="E17" s="1">
        <v>101</v>
      </c>
      <c r="F17" s="1">
        <v>15</v>
      </c>
      <c r="G17">
        <v>93</v>
      </c>
      <c r="H17">
        <v>138</v>
      </c>
      <c r="I17" s="1">
        <v>0</v>
      </c>
      <c r="J17">
        <v>8.92</v>
      </c>
      <c r="K17" s="1" t="s">
        <v>111</v>
      </c>
      <c r="L17" s="1" t="s">
        <v>116</v>
      </c>
    </row>
    <row r="18" spans="1:12" x14ac:dyDescent="0.25">
      <c r="A18" s="1" t="s">
        <v>10</v>
      </c>
      <c r="B18" s="1">
        <v>539749</v>
      </c>
      <c r="C18" s="1">
        <v>2811574</v>
      </c>
      <c r="D18" t="s">
        <v>10</v>
      </c>
      <c r="E18" s="1">
        <v>101</v>
      </c>
      <c r="F18" s="1">
        <v>15</v>
      </c>
      <c r="G18">
        <v>54</v>
      </c>
      <c r="H18">
        <v>113</v>
      </c>
      <c r="I18" s="1">
        <v>3.24</v>
      </c>
      <c r="J18">
        <v>4.63</v>
      </c>
      <c r="K18" s="1" t="s">
        <v>111</v>
      </c>
    </row>
    <row r="19" spans="1:12" x14ac:dyDescent="0.25">
      <c r="A19" s="1" t="s">
        <v>11</v>
      </c>
      <c r="B19" s="1">
        <v>533614.61226099997</v>
      </c>
      <c r="C19" s="1">
        <v>2792948.8080699998</v>
      </c>
      <c r="D19" t="s">
        <v>11</v>
      </c>
      <c r="E19" s="1">
        <v>101</v>
      </c>
      <c r="F19" s="1">
        <v>15</v>
      </c>
      <c r="G19">
        <v>7</v>
      </c>
      <c r="H19">
        <v>97</v>
      </c>
      <c r="I19" s="1">
        <v>0.28999999999999998</v>
      </c>
      <c r="J19">
        <v>0.72</v>
      </c>
      <c r="K19" s="1" t="s">
        <v>111</v>
      </c>
    </row>
    <row r="20" spans="1:12" x14ac:dyDescent="0.25">
      <c r="A20" s="1" t="s">
        <v>446</v>
      </c>
      <c r="B20" s="1">
        <v>555903</v>
      </c>
      <c r="C20" s="1">
        <v>2795466</v>
      </c>
      <c r="D20" t="s">
        <v>446</v>
      </c>
      <c r="E20" s="1">
        <v>101</v>
      </c>
      <c r="F20" s="1">
        <v>15</v>
      </c>
      <c r="G20" s="1">
        <v>14</v>
      </c>
      <c r="H20" s="1">
        <v>153</v>
      </c>
      <c r="I20" s="1">
        <v>0</v>
      </c>
      <c r="J20" s="1">
        <v>0.93</v>
      </c>
      <c r="K20" s="1" t="s">
        <v>111</v>
      </c>
      <c r="L20" s="1" t="s">
        <v>447</v>
      </c>
    </row>
    <row r="21" spans="1:12" x14ac:dyDescent="0.25">
      <c r="A21" s="1" t="s">
        <v>12</v>
      </c>
      <c r="B21" s="1">
        <v>555054</v>
      </c>
      <c r="C21" s="1">
        <v>2796739</v>
      </c>
      <c r="D21" t="s">
        <v>12</v>
      </c>
      <c r="E21" s="1">
        <v>101</v>
      </c>
      <c r="F21" s="1">
        <v>15</v>
      </c>
      <c r="G21">
        <v>17</v>
      </c>
      <c r="H21">
        <v>151</v>
      </c>
      <c r="I21" s="1">
        <v>0.67</v>
      </c>
      <c r="J21">
        <v>0.96</v>
      </c>
      <c r="K21" s="1" t="s">
        <v>111</v>
      </c>
    </row>
    <row r="22" spans="1:12" x14ac:dyDescent="0.25">
      <c r="A22" s="1" t="s">
        <v>13</v>
      </c>
      <c r="B22" s="1">
        <v>544911</v>
      </c>
      <c r="C22" s="1">
        <v>2795209.25</v>
      </c>
      <c r="D22" t="s">
        <v>529</v>
      </c>
      <c r="E22" s="1">
        <v>101</v>
      </c>
      <c r="F22" s="1">
        <v>15</v>
      </c>
      <c r="G22">
        <v>13</v>
      </c>
      <c r="H22">
        <v>126</v>
      </c>
      <c r="I22" s="1">
        <v>0.49</v>
      </c>
      <c r="J22">
        <v>0.7</v>
      </c>
      <c r="K22" s="1" t="s">
        <v>111</v>
      </c>
    </row>
    <row r="23" spans="1:12" x14ac:dyDescent="0.25">
      <c r="A23" s="1" t="s">
        <v>14</v>
      </c>
      <c r="B23" s="1">
        <v>549514.99102399999</v>
      </c>
      <c r="C23" s="1">
        <v>2796108.8222699999</v>
      </c>
      <c r="D23" t="s">
        <v>14</v>
      </c>
      <c r="E23" s="1">
        <v>101</v>
      </c>
      <c r="F23" s="1">
        <v>15</v>
      </c>
      <c r="G23">
        <v>15</v>
      </c>
      <c r="H23">
        <v>137</v>
      </c>
      <c r="I23" s="1">
        <v>1.01</v>
      </c>
      <c r="J23">
        <v>0.56999999999999995</v>
      </c>
      <c r="K23" s="1" t="s">
        <v>111</v>
      </c>
    </row>
    <row r="24" spans="1:12" x14ac:dyDescent="0.25">
      <c r="A24" s="1" t="s">
        <v>15</v>
      </c>
      <c r="B24" s="1">
        <v>552752.35969299998</v>
      </c>
      <c r="C24" s="1">
        <v>2800340.0022999998</v>
      </c>
      <c r="D24" t="s">
        <v>15</v>
      </c>
      <c r="E24" s="1">
        <v>101</v>
      </c>
      <c r="F24" s="1">
        <v>15</v>
      </c>
      <c r="G24">
        <v>26</v>
      </c>
      <c r="H24">
        <v>145</v>
      </c>
      <c r="I24" s="1">
        <v>1.41</v>
      </c>
      <c r="J24">
        <v>0.99</v>
      </c>
      <c r="K24" s="1" t="s">
        <v>111</v>
      </c>
    </row>
    <row r="25" spans="1:12" x14ac:dyDescent="0.25">
      <c r="A25" s="1" t="s">
        <v>16</v>
      </c>
      <c r="B25" s="1">
        <v>549545.47368099994</v>
      </c>
      <c r="C25" s="1">
        <v>2803596.00502</v>
      </c>
      <c r="D25" t="s">
        <v>16</v>
      </c>
      <c r="E25" s="1">
        <v>101</v>
      </c>
      <c r="F25" s="1">
        <v>15</v>
      </c>
      <c r="G25">
        <v>34</v>
      </c>
      <c r="H25">
        <v>137</v>
      </c>
      <c r="I25" s="1">
        <v>1.9</v>
      </c>
      <c r="J25">
        <v>1.85</v>
      </c>
      <c r="K25" s="1" t="s">
        <v>111</v>
      </c>
    </row>
    <row r="26" spans="1:12" x14ac:dyDescent="0.25">
      <c r="A26" s="1" t="s">
        <v>17</v>
      </c>
      <c r="B26" s="1">
        <v>545808</v>
      </c>
      <c r="C26" s="1">
        <v>2803118.25</v>
      </c>
      <c r="D26" t="s">
        <v>17</v>
      </c>
      <c r="E26" s="1">
        <v>101</v>
      </c>
      <c r="F26" s="1">
        <v>15</v>
      </c>
      <c r="G26">
        <v>33</v>
      </c>
      <c r="H26">
        <v>128</v>
      </c>
      <c r="I26" s="1">
        <v>1.8</v>
      </c>
      <c r="J26">
        <v>2.06</v>
      </c>
      <c r="K26" s="1" t="s">
        <v>111</v>
      </c>
    </row>
    <row r="27" spans="1:12" ht="21" customHeight="1" x14ac:dyDescent="0.25">
      <c r="A27" s="1" t="s">
        <v>18</v>
      </c>
      <c r="B27" s="1">
        <v>543069.93700300006</v>
      </c>
      <c r="C27" s="1">
        <v>2796975.3130000001</v>
      </c>
      <c r="D27" t="s">
        <v>18</v>
      </c>
      <c r="E27" s="1">
        <v>101</v>
      </c>
      <c r="F27" s="1">
        <v>15</v>
      </c>
      <c r="G27">
        <v>17</v>
      </c>
      <c r="H27">
        <v>121</v>
      </c>
      <c r="I27" s="1">
        <v>0.95</v>
      </c>
      <c r="J27">
        <v>1.17</v>
      </c>
      <c r="K27" s="1" t="s">
        <v>111</v>
      </c>
    </row>
    <row r="28" spans="1:12" x14ac:dyDescent="0.25">
      <c r="A28" s="1" t="s">
        <v>19</v>
      </c>
      <c r="B28" s="1">
        <v>549159</v>
      </c>
      <c r="C28" s="1">
        <v>2797913</v>
      </c>
      <c r="D28" t="s">
        <v>535</v>
      </c>
      <c r="E28" s="1">
        <v>101</v>
      </c>
      <c r="F28" s="1">
        <v>15</v>
      </c>
      <c r="G28">
        <v>20</v>
      </c>
      <c r="H28">
        <v>136</v>
      </c>
      <c r="I28" s="1">
        <v>1.5</v>
      </c>
      <c r="J28">
        <v>-0.24</v>
      </c>
      <c r="K28" s="1" t="s">
        <v>111</v>
      </c>
    </row>
    <row r="29" spans="1:12" x14ac:dyDescent="0.25">
      <c r="A29" s="1" t="s">
        <v>20</v>
      </c>
      <c r="B29" s="1">
        <v>546051</v>
      </c>
      <c r="C29" s="1">
        <v>2799194</v>
      </c>
      <c r="D29" t="s">
        <v>528</v>
      </c>
      <c r="E29" s="1">
        <v>101</v>
      </c>
      <c r="F29" s="1">
        <v>15</v>
      </c>
      <c r="G29">
        <v>23</v>
      </c>
      <c r="H29">
        <v>128</v>
      </c>
      <c r="I29" s="1">
        <v>1.95</v>
      </c>
      <c r="J29">
        <v>1.61</v>
      </c>
      <c r="K29" s="1" t="s">
        <v>111</v>
      </c>
    </row>
    <row r="30" spans="1:12" x14ac:dyDescent="0.25">
      <c r="A30" s="1" t="s">
        <v>21</v>
      </c>
      <c r="B30" s="1">
        <v>552435.02970199997</v>
      </c>
      <c r="C30" s="1">
        <v>2803354.39604</v>
      </c>
      <c r="D30" t="s">
        <v>21</v>
      </c>
      <c r="E30" s="1">
        <v>101</v>
      </c>
      <c r="F30" s="1">
        <v>15</v>
      </c>
      <c r="G30">
        <v>33</v>
      </c>
      <c r="H30">
        <v>144</v>
      </c>
      <c r="I30" s="1">
        <v>1.33</v>
      </c>
      <c r="J30">
        <v>1.19</v>
      </c>
      <c r="K30" s="1" t="s">
        <v>111</v>
      </c>
    </row>
    <row r="31" spans="1:12" x14ac:dyDescent="0.25">
      <c r="A31" s="1" t="s">
        <v>92</v>
      </c>
      <c r="B31" s="1">
        <v>552208.125</v>
      </c>
      <c r="C31" s="1">
        <v>2817659.25</v>
      </c>
      <c r="D31" t="s">
        <v>92</v>
      </c>
      <c r="E31" s="1">
        <v>101</v>
      </c>
      <c r="F31" s="1">
        <v>15</v>
      </c>
      <c r="G31">
        <v>69</v>
      </c>
      <c r="H31">
        <v>144</v>
      </c>
      <c r="I31" s="1">
        <v>7.76</v>
      </c>
      <c r="J31">
        <v>7.43</v>
      </c>
      <c r="K31" s="1" t="s">
        <v>111</v>
      </c>
    </row>
    <row r="32" spans="1:12" x14ac:dyDescent="0.25">
      <c r="A32" s="1" t="s">
        <v>22</v>
      </c>
      <c r="B32" s="1">
        <v>542800.0625</v>
      </c>
      <c r="C32" s="1">
        <v>2814227.25</v>
      </c>
      <c r="D32" t="s">
        <v>22</v>
      </c>
      <c r="E32" s="1">
        <v>101</v>
      </c>
      <c r="F32" s="1">
        <v>15</v>
      </c>
      <c r="G32">
        <v>60</v>
      </c>
      <c r="H32">
        <v>120</v>
      </c>
      <c r="I32" s="1">
        <v>0</v>
      </c>
      <c r="J32">
        <v>4.92</v>
      </c>
      <c r="K32" s="1" t="s">
        <v>111</v>
      </c>
    </row>
    <row r="33" spans="1:11" x14ac:dyDescent="0.25">
      <c r="A33" s="1" t="s">
        <v>23</v>
      </c>
      <c r="B33" s="1">
        <v>543720.69146700006</v>
      </c>
      <c r="C33" s="1">
        <v>2800622.9292700002</v>
      </c>
      <c r="D33" t="s">
        <v>23</v>
      </c>
      <c r="E33" s="1">
        <v>101</v>
      </c>
      <c r="F33" s="1">
        <v>15</v>
      </c>
      <c r="G33">
        <v>26</v>
      </c>
      <c r="H33">
        <v>123</v>
      </c>
      <c r="I33" s="1">
        <v>2.79</v>
      </c>
      <c r="J33">
        <v>1.97</v>
      </c>
      <c r="K33" s="1" t="s">
        <v>111</v>
      </c>
    </row>
    <row r="34" spans="1:11" x14ac:dyDescent="0.25">
      <c r="A34" s="1" t="s">
        <v>24</v>
      </c>
      <c r="B34" s="1">
        <v>549974.125</v>
      </c>
      <c r="C34" s="1">
        <v>2825156.25</v>
      </c>
      <c r="D34" t="s">
        <v>24</v>
      </c>
      <c r="E34" s="1">
        <v>101</v>
      </c>
      <c r="F34" s="1">
        <v>15</v>
      </c>
      <c r="G34">
        <v>88</v>
      </c>
      <c r="H34">
        <v>138</v>
      </c>
      <c r="I34" s="1">
        <v>9.7799999999999994</v>
      </c>
      <c r="J34">
        <v>9.33</v>
      </c>
      <c r="K34" s="1" t="s">
        <v>111</v>
      </c>
    </row>
    <row r="35" spans="1:11" x14ac:dyDescent="0.25">
      <c r="A35" s="1" t="s">
        <v>25</v>
      </c>
      <c r="B35" s="1">
        <v>550560.125</v>
      </c>
      <c r="C35" s="1">
        <v>2841298.5</v>
      </c>
      <c r="D35" t="s">
        <v>25</v>
      </c>
      <c r="E35" s="1">
        <v>101</v>
      </c>
      <c r="F35" s="1">
        <v>15</v>
      </c>
      <c r="G35">
        <v>128</v>
      </c>
      <c r="H35">
        <v>140</v>
      </c>
      <c r="I35" s="1">
        <v>6.51</v>
      </c>
      <c r="J35">
        <v>6.68</v>
      </c>
      <c r="K35" s="1" t="s">
        <v>111</v>
      </c>
    </row>
    <row r="36" spans="1:11" x14ac:dyDescent="0.25">
      <c r="A36" s="1" t="s">
        <v>506</v>
      </c>
      <c r="B36" s="1">
        <v>550560.125</v>
      </c>
      <c r="C36" s="1">
        <v>2841298.5</v>
      </c>
      <c r="D36" t="s">
        <v>25</v>
      </c>
      <c r="E36" s="1">
        <v>241</v>
      </c>
      <c r="G36">
        <v>128</v>
      </c>
      <c r="H36">
        <v>140</v>
      </c>
      <c r="I36" s="1">
        <v>6.51</v>
      </c>
      <c r="J36">
        <v>6.68</v>
      </c>
      <c r="K36" s="1" t="s">
        <v>111</v>
      </c>
    </row>
    <row r="37" spans="1:11" x14ac:dyDescent="0.25">
      <c r="A37" s="1" t="s">
        <v>26</v>
      </c>
      <c r="B37" s="1">
        <v>541856.0625</v>
      </c>
      <c r="C37" s="1">
        <v>2833172.5</v>
      </c>
      <c r="D37" t="s">
        <v>26</v>
      </c>
      <c r="E37" s="1">
        <v>101</v>
      </c>
      <c r="F37" s="1">
        <v>15</v>
      </c>
      <c r="G37">
        <v>108</v>
      </c>
      <c r="H37">
        <v>118</v>
      </c>
      <c r="I37" s="1">
        <v>8.2799999999999994</v>
      </c>
      <c r="J37">
        <v>6.71</v>
      </c>
      <c r="K37" s="1" t="s">
        <v>111</v>
      </c>
    </row>
    <row r="38" spans="1:11" x14ac:dyDescent="0.25">
      <c r="A38" s="1" t="s">
        <v>27</v>
      </c>
      <c r="B38" s="1">
        <v>546467.125</v>
      </c>
      <c r="C38" s="1">
        <v>2838678.5</v>
      </c>
      <c r="D38" t="s">
        <v>27</v>
      </c>
      <c r="E38" s="1">
        <v>101</v>
      </c>
      <c r="F38" s="1">
        <v>15</v>
      </c>
      <c r="G38">
        <v>122</v>
      </c>
      <c r="H38">
        <v>129</v>
      </c>
      <c r="I38" s="1">
        <v>6.83</v>
      </c>
      <c r="J38">
        <v>6.4</v>
      </c>
      <c r="K38" s="1" t="s">
        <v>111</v>
      </c>
    </row>
    <row r="39" spans="1:11" x14ac:dyDescent="0.25">
      <c r="A39" s="1" t="s">
        <v>28</v>
      </c>
      <c r="B39" s="1">
        <v>542604.0625</v>
      </c>
      <c r="C39" s="1">
        <v>2834604.5</v>
      </c>
      <c r="D39" t="s">
        <v>28</v>
      </c>
      <c r="E39" s="1">
        <v>101</v>
      </c>
      <c r="F39" s="1">
        <v>15</v>
      </c>
      <c r="G39">
        <v>111</v>
      </c>
      <c r="H39">
        <v>120</v>
      </c>
      <c r="I39" s="1">
        <v>7</v>
      </c>
      <c r="J39">
        <v>6.76</v>
      </c>
      <c r="K39" s="1" t="s">
        <v>111</v>
      </c>
    </row>
    <row r="40" spans="1:11" x14ac:dyDescent="0.25">
      <c r="A40" s="1" t="s">
        <v>29</v>
      </c>
      <c r="B40" s="1">
        <v>550176.0625</v>
      </c>
      <c r="C40" s="1">
        <v>2808515.25</v>
      </c>
      <c r="D40" t="s">
        <v>29</v>
      </c>
      <c r="E40" s="1">
        <v>101</v>
      </c>
      <c r="F40" s="1">
        <v>15</v>
      </c>
      <c r="G40">
        <v>46</v>
      </c>
      <c r="H40">
        <v>139</v>
      </c>
      <c r="I40" s="1">
        <v>2.11</v>
      </c>
      <c r="J40">
        <v>2.4500000000000002</v>
      </c>
      <c r="K40" s="1" t="s">
        <v>111</v>
      </c>
    </row>
    <row r="41" spans="1:11" x14ac:dyDescent="0.25">
      <c r="A41" s="1" t="s">
        <v>93</v>
      </c>
      <c r="B41" s="1">
        <v>543435.0625</v>
      </c>
      <c r="C41" s="1">
        <v>2827809.25</v>
      </c>
      <c r="D41" t="s">
        <v>93</v>
      </c>
      <c r="E41" s="1">
        <v>101</v>
      </c>
      <c r="F41" s="1">
        <v>15</v>
      </c>
      <c r="G41">
        <v>94</v>
      </c>
      <c r="H41">
        <v>122</v>
      </c>
      <c r="I41" s="1">
        <v>6.82</v>
      </c>
      <c r="J41">
        <v>6.67</v>
      </c>
      <c r="K41" s="1" t="s">
        <v>111</v>
      </c>
    </row>
    <row r="42" spans="1:11" x14ac:dyDescent="0.25">
      <c r="A42" s="1" t="s">
        <v>94</v>
      </c>
      <c r="B42" s="1">
        <v>552308.125</v>
      </c>
      <c r="C42" s="1">
        <v>2841930.5</v>
      </c>
      <c r="D42" t="s">
        <v>94</v>
      </c>
      <c r="E42" s="1">
        <v>101</v>
      </c>
      <c r="F42" s="1">
        <v>15</v>
      </c>
      <c r="G42">
        <v>130</v>
      </c>
      <c r="H42">
        <v>144</v>
      </c>
      <c r="I42" s="1">
        <v>7.41</v>
      </c>
      <c r="J42">
        <v>6.56</v>
      </c>
      <c r="K42" s="1" t="s">
        <v>111</v>
      </c>
    </row>
    <row r="43" spans="1:11" x14ac:dyDescent="0.25">
      <c r="A43" s="1" t="s">
        <v>95</v>
      </c>
      <c r="B43" s="1">
        <v>552294.125</v>
      </c>
      <c r="C43" s="1">
        <v>2845498.5</v>
      </c>
      <c r="D43" t="s">
        <v>95</v>
      </c>
      <c r="E43" s="1">
        <v>101</v>
      </c>
      <c r="F43" s="1">
        <v>15</v>
      </c>
      <c r="G43">
        <v>139</v>
      </c>
      <c r="H43">
        <v>144</v>
      </c>
      <c r="I43" s="1">
        <v>7.13</v>
      </c>
      <c r="J43">
        <v>5.76</v>
      </c>
      <c r="K43" s="1" t="s">
        <v>111</v>
      </c>
    </row>
    <row r="44" spans="1:11" x14ac:dyDescent="0.25">
      <c r="A44" s="1" t="s">
        <v>96</v>
      </c>
      <c r="B44" s="1">
        <v>548692.125</v>
      </c>
      <c r="C44" s="1">
        <v>2847607.5</v>
      </c>
      <c r="D44" t="s">
        <v>96</v>
      </c>
      <c r="E44" s="1">
        <v>101</v>
      </c>
      <c r="F44" s="1">
        <v>15</v>
      </c>
      <c r="G44">
        <v>144</v>
      </c>
      <c r="H44">
        <v>135</v>
      </c>
      <c r="I44" s="1">
        <v>6</v>
      </c>
      <c r="J44">
        <v>5.88</v>
      </c>
      <c r="K44" s="1" t="s">
        <v>111</v>
      </c>
    </row>
    <row r="45" spans="1:11" x14ac:dyDescent="0.25">
      <c r="A45" s="1" t="s">
        <v>507</v>
      </c>
      <c r="B45" s="1">
        <v>548692.125</v>
      </c>
      <c r="C45" s="1">
        <v>2847607.5</v>
      </c>
      <c r="D45" t="s">
        <v>96</v>
      </c>
      <c r="E45" s="1">
        <v>241</v>
      </c>
      <c r="G45">
        <v>144</v>
      </c>
      <c r="H45">
        <v>135</v>
      </c>
      <c r="I45" s="1">
        <v>6</v>
      </c>
      <c r="J45">
        <v>5.88</v>
      </c>
      <c r="K45" s="1" t="s">
        <v>111</v>
      </c>
    </row>
    <row r="46" spans="1:11" x14ac:dyDescent="0.25">
      <c r="A46" s="1" t="s">
        <v>30</v>
      </c>
      <c r="B46" s="1">
        <v>548849.125</v>
      </c>
      <c r="C46" s="1">
        <v>2842901.5</v>
      </c>
      <c r="D46" t="s">
        <v>30</v>
      </c>
      <c r="E46" s="1">
        <v>101</v>
      </c>
      <c r="F46" s="1">
        <v>15</v>
      </c>
      <c r="G46">
        <v>132</v>
      </c>
      <c r="H46">
        <v>135</v>
      </c>
      <c r="I46" s="1">
        <v>6</v>
      </c>
      <c r="J46">
        <v>6.06</v>
      </c>
      <c r="K46" s="1" t="s">
        <v>111</v>
      </c>
    </row>
    <row r="47" spans="1:11" x14ac:dyDescent="0.25">
      <c r="A47" s="1" t="s">
        <v>508</v>
      </c>
      <c r="B47" s="1">
        <v>548849.125</v>
      </c>
      <c r="C47" s="1">
        <v>2842901.5</v>
      </c>
      <c r="D47" t="s">
        <v>30</v>
      </c>
      <c r="E47" s="1">
        <v>241</v>
      </c>
      <c r="G47">
        <v>132</v>
      </c>
      <c r="H47">
        <v>135</v>
      </c>
      <c r="I47" s="1">
        <v>6</v>
      </c>
      <c r="J47">
        <v>6.06</v>
      </c>
      <c r="K47" s="1" t="s">
        <v>111</v>
      </c>
    </row>
    <row r="48" spans="1:11" x14ac:dyDescent="0.25">
      <c r="A48" s="1" t="s">
        <v>31</v>
      </c>
      <c r="B48" s="1">
        <v>543754</v>
      </c>
      <c r="C48" s="1">
        <v>2807017.25</v>
      </c>
      <c r="D48" t="s">
        <v>31</v>
      </c>
      <c r="E48" s="1">
        <v>101</v>
      </c>
      <c r="F48" s="1">
        <v>15</v>
      </c>
      <c r="G48">
        <v>42</v>
      </c>
      <c r="H48">
        <v>123</v>
      </c>
      <c r="I48" s="1">
        <v>0</v>
      </c>
      <c r="J48">
        <v>2.4300000000000002</v>
      </c>
      <c r="K48" s="1" t="s">
        <v>111</v>
      </c>
    </row>
    <row r="49" spans="1:12" x14ac:dyDescent="0.25">
      <c r="A49" s="1" t="s">
        <v>32</v>
      </c>
      <c r="B49" s="1">
        <v>545183.49765000003</v>
      </c>
      <c r="C49" s="1">
        <v>2807686.3721699999</v>
      </c>
      <c r="D49" t="s">
        <v>32</v>
      </c>
      <c r="E49" s="1">
        <v>101</v>
      </c>
      <c r="F49" s="1">
        <v>15</v>
      </c>
      <c r="G49">
        <v>44</v>
      </c>
      <c r="H49">
        <v>126</v>
      </c>
      <c r="I49" s="1">
        <v>0</v>
      </c>
      <c r="J49">
        <v>3.21</v>
      </c>
      <c r="K49" s="1" t="s">
        <v>111</v>
      </c>
      <c r="L49" s="1" t="s">
        <v>128</v>
      </c>
    </row>
    <row r="50" spans="1:12" x14ac:dyDescent="0.25">
      <c r="A50" s="1" t="s">
        <v>33</v>
      </c>
      <c r="B50" s="1">
        <v>550974.0625</v>
      </c>
      <c r="C50" s="1">
        <v>2805155.8746500001</v>
      </c>
      <c r="D50" t="s">
        <v>33</v>
      </c>
      <c r="E50" s="1">
        <v>101</v>
      </c>
      <c r="F50" s="1">
        <v>15</v>
      </c>
      <c r="G50">
        <v>38</v>
      </c>
      <c r="H50">
        <v>141</v>
      </c>
      <c r="I50" s="1">
        <v>0</v>
      </c>
      <c r="J50">
        <v>1.62</v>
      </c>
      <c r="K50" s="1" t="s">
        <v>111</v>
      </c>
    </row>
    <row r="51" spans="1:12" x14ac:dyDescent="0.25">
      <c r="A51" s="1" t="s">
        <v>34</v>
      </c>
      <c r="B51" s="1">
        <v>543376.0625</v>
      </c>
      <c r="C51" s="1">
        <v>2820273.25</v>
      </c>
      <c r="D51" t="s">
        <v>34</v>
      </c>
      <c r="E51" s="1">
        <v>101</v>
      </c>
      <c r="F51" s="1">
        <v>15</v>
      </c>
      <c r="G51">
        <v>76</v>
      </c>
      <c r="H51">
        <v>122</v>
      </c>
      <c r="I51" s="1">
        <v>6.3</v>
      </c>
      <c r="J51">
        <v>6.28</v>
      </c>
      <c r="K51" s="1" t="s">
        <v>111</v>
      </c>
    </row>
    <row r="52" spans="1:12" x14ac:dyDescent="0.25">
      <c r="A52" s="1" t="s">
        <v>35</v>
      </c>
      <c r="B52" s="1">
        <v>549050.125</v>
      </c>
      <c r="C52" s="1">
        <v>2833612.5</v>
      </c>
      <c r="D52" t="s">
        <v>35</v>
      </c>
      <c r="E52" s="1">
        <v>101</v>
      </c>
      <c r="F52" s="1">
        <v>15</v>
      </c>
      <c r="G52">
        <v>109</v>
      </c>
      <c r="H52">
        <v>136</v>
      </c>
      <c r="I52" s="1">
        <v>0</v>
      </c>
      <c r="J52">
        <v>7.6</v>
      </c>
      <c r="K52" s="1" t="s">
        <v>111</v>
      </c>
    </row>
    <row r="53" spans="1:12" x14ac:dyDescent="0.25">
      <c r="A53" s="1" t="s">
        <v>408</v>
      </c>
      <c r="B53" s="1">
        <v>549225.13</v>
      </c>
      <c r="C53" s="1">
        <v>2832431.5</v>
      </c>
      <c r="D53" t="s">
        <v>408</v>
      </c>
      <c r="E53" s="1">
        <v>101</v>
      </c>
      <c r="F53" s="1">
        <v>15</v>
      </c>
      <c r="G53" s="1">
        <v>106</v>
      </c>
      <c r="H53" s="1">
        <v>136</v>
      </c>
      <c r="I53" s="1">
        <v>7.9</v>
      </c>
      <c r="J53" s="1">
        <v>8.06</v>
      </c>
      <c r="K53" s="1" t="s">
        <v>111</v>
      </c>
      <c r="L53" s="1" t="s">
        <v>416</v>
      </c>
    </row>
    <row r="54" spans="1:12" x14ac:dyDescent="0.25">
      <c r="A54" s="1" t="s">
        <v>36</v>
      </c>
      <c r="B54" s="1">
        <v>546745.125</v>
      </c>
      <c r="C54" s="1">
        <v>2830866.25</v>
      </c>
      <c r="D54" t="s">
        <v>36</v>
      </c>
      <c r="E54" s="1">
        <v>101</v>
      </c>
      <c r="F54" s="1">
        <v>15</v>
      </c>
      <c r="G54">
        <v>102</v>
      </c>
      <c r="H54">
        <v>130</v>
      </c>
      <c r="I54" s="1">
        <v>7.14</v>
      </c>
      <c r="J54">
        <v>6.75</v>
      </c>
      <c r="K54" s="1" t="s">
        <v>111</v>
      </c>
    </row>
    <row r="55" spans="1:12" x14ac:dyDescent="0.25">
      <c r="A55" s="1" t="s">
        <v>37</v>
      </c>
      <c r="B55" s="1">
        <v>549015.125</v>
      </c>
      <c r="C55" s="1">
        <v>2835703.5</v>
      </c>
      <c r="D55" t="s">
        <v>37</v>
      </c>
      <c r="E55" s="1">
        <v>101</v>
      </c>
      <c r="F55" s="1">
        <v>15</v>
      </c>
      <c r="G55">
        <v>114</v>
      </c>
      <c r="H55">
        <v>136</v>
      </c>
      <c r="I55" s="1">
        <v>7.28</v>
      </c>
      <c r="J55">
        <v>7.49</v>
      </c>
      <c r="K55" s="1" t="s">
        <v>111</v>
      </c>
    </row>
    <row r="56" spans="1:12" x14ac:dyDescent="0.25">
      <c r="A56" s="1" t="s">
        <v>38</v>
      </c>
      <c r="B56" s="1">
        <v>546957.0625</v>
      </c>
      <c r="C56" s="1">
        <v>2810134.25</v>
      </c>
      <c r="D56" t="s">
        <v>38</v>
      </c>
      <c r="E56" s="1">
        <v>101</v>
      </c>
      <c r="F56" s="1">
        <v>15</v>
      </c>
      <c r="G56">
        <v>50</v>
      </c>
      <c r="H56">
        <v>131</v>
      </c>
      <c r="I56" s="1">
        <v>6.06</v>
      </c>
      <c r="J56">
        <v>6.71</v>
      </c>
      <c r="K56" s="1" t="s">
        <v>111</v>
      </c>
      <c r="L56" s="1" t="s">
        <v>116</v>
      </c>
    </row>
    <row r="57" spans="1:12" x14ac:dyDescent="0.25">
      <c r="A57" s="1" t="s">
        <v>39</v>
      </c>
      <c r="B57" s="1">
        <v>523437.96875</v>
      </c>
      <c r="C57" s="1">
        <v>2838832.5</v>
      </c>
      <c r="D57" t="s">
        <v>39</v>
      </c>
      <c r="E57" s="1">
        <v>101</v>
      </c>
      <c r="F57" s="1">
        <v>15</v>
      </c>
      <c r="G57">
        <v>122</v>
      </c>
      <c r="H57">
        <v>72</v>
      </c>
      <c r="I57" s="1">
        <v>5.8</v>
      </c>
      <c r="J57">
        <v>6.08</v>
      </c>
      <c r="K57" s="1" t="s">
        <v>111</v>
      </c>
    </row>
    <row r="58" spans="1:12" x14ac:dyDescent="0.25">
      <c r="A58" s="1" t="s">
        <v>97</v>
      </c>
      <c r="B58" s="1">
        <v>552352.125</v>
      </c>
      <c r="C58" s="1">
        <v>2830825.25</v>
      </c>
      <c r="D58" t="s">
        <v>97</v>
      </c>
      <c r="E58" s="1">
        <v>101</v>
      </c>
      <c r="F58" s="1">
        <v>15</v>
      </c>
      <c r="G58">
        <v>102</v>
      </c>
      <c r="H58">
        <v>144</v>
      </c>
      <c r="I58" s="1">
        <v>9.06</v>
      </c>
      <c r="J58">
        <v>9.06</v>
      </c>
      <c r="K58" s="1" t="s">
        <v>111</v>
      </c>
    </row>
    <row r="59" spans="1:12" x14ac:dyDescent="0.25">
      <c r="A59" s="1" t="s">
        <v>40</v>
      </c>
      <c r="B59" s="1">
        <v>544579.0625</v>
      </c>
      <c r="C59" s="1">
        <v>2819446.25</v>
      </c>
      <c r="D59" t="s">
        <v>40</v>
      </c>
      <c r="E59" s="1">
        <v>101</v>
      </c>
      <c r="F59" s="1">
        <v>15</v>
      </c>
      <c r="G59">
        <v>73</v>
      </c>
      <c r="H59">
        <v>125</v>
      </c>
      <c r="I59" s="1">
        <v>6.33</v>
      </c>
      <c r="J59">
        <v>6.12</v>
      </c>
      <c r="K59" s="1" t="s">
        <v>111</v>
      </c>
    </row>
    <row r="60" spans="1:12" x14ac:dyDescent="0.25">
      <c r="A60" s="1" t="s">
        <v>41</v>
      </c>
      <c r="B60" s="1">
        <v>550101.0625</v>
      </c>
      <c r="C60" s="1">
        <v>2813437.25</v>
      </c>
      <c r="D60" t="s">
        <v>41</v>
      </c>
      <c r="E60" s="1">
        <v>101</v>
      </c>
      <c r="F60" s="1">
        <v>15</v>
      </c>
      <c r="G60">
        <v>58</v>
      </c>
      <c r="H60">
        <v>139</v>
      </c>
      <c r="I60" s="1">
        <v>8.8699999999999992</v>
      </c>
      <c r="J60">
        <v>7.11</v>
      </c>
      <c r="K60" s="1" t="s">
        <v>111</v>
      </c>
      <c r="L60" s="1" t="s">
        <v>130</v>
      </c>
    </row>
    <row r="61" spans="1:12" x14ac:dyDescent="0.25">
      <c r="A61" s="1" t="s">
        <v>98</v>
      </c>
      <c r="B61" s="1">
        <v>549404.0625</v>
      </c>
      <c r="C61" s="1">
        <v>2813311.25</v>
      </c>
      <c r="D61" t="s">
        <v>98</v>
      </c>
      <c r="E61" s="1">
        <v>101</v>
      </c>
      <c r="F61" s="1">
        <v>15</v>
      </c>
      <c r="G61">
        <v>58</v>
      </c>
      <c r="H61">
        <v>137</v>
      </c>
      <c r="I61" s="1">
        <v>8.49</v>
      </c>
      <c r="J61">
        <v>7.21</v>
      </c>
      <c r="K61" s="1" t="s">
        <v>111</v>
      </c>
    </row>
    <row r="62" spans="1:12" x14ac:dyDescent="0.25">
      <c r="A62" s="1" t="s">
        <v>42</v>
      </c>
      <c r="B62" s="1">
        <v>541659.0625</v>
      </c>
      <c r="C62" s="1">
        <v>2814174.25</v>
      </c>
      <c r="D62" t="s">
        <v>42</v>
      </c>
      <c r="E62" s="1">
        <v>101</v>
      </c>
      <c r="F62" s="1">
        <v>15</v>
      </c>
      <c r="G62">
        <v>60</v>
      </c>
      <c r="H62">
        <v>117</v>
      </c>
      <c r="I62" s="1">
        <v>0</v>
      </c>
      <c r="J62">
        <v>4.28</v>
      </c>
      <c r="K62" s="1" t="s">
        <v>111</v>
      </c>
      <c r="L62" s="1" t="s">
        <v>116</v>
      </c>
    </row>
    <row r="63" spans="1:12" x14ac:dyDescent="0.25">
      <c r="A63" s="1" t="s">
        <v>43</v>
      </c>
      <c r="B63" s="1">
        <v>543847.0625</v>
      </c>
      <c r="C63" s="1">
        <v>2814430.25</v>
      </c>
      <c r="D63" t="s">
        <v>43</v>
      </c>
      <c r="E63" s="1">
        <v>101</v>
      </c>
      <c r="F63" s="1">
        <v>15</v>
      </c>
      <c r="G63">
        <v>61</v>
      </c>
      <c r="H63">
        <v>123</v>
      </c>
      <c r="I63" s="1">
        <v>0</v>
      </c>
      <c r="J63">
        <v>5.0199999999999996</v>
      </c>
      <c r="K63" s="1" t="s">
        <v>111</v>
      </c>
      <c r="L63" s="1" t="s">
        <v>116</v>
      </c>
    </row>
    <row r="64" spans="1:12" x14ac:dyDescent="0.25">
      <c r="A64" s="1" t="s">
        <v>44</v>
      </c>
      <c r="B64" s="1">
        <v>546895.125</v>
      </c>
      <c r="C64" s="1">
        <v>2827821.25</v>
      </c>
      <c r="D64" t="s">
        <v>44</v>
      </c>
      <c r="E64" s="1">
        <v>101</v>
      </c>
      <c r="F64" s="1">
        <v>15</v>
      </c>
      <c r="G64">
        <v>94</v>
      </c>
      <c r="H64">
        <v>131</v>
      </c>
      <c r="I64" s="1">
        <v>0</v>
      </c>
      <c r="J64">
        <v>7.64</v>
      </c>
      <c r="K64" s="1" t="s">
        <v>111</v>
      </c>
      <c r="L64" s="1" t="s">
        <v>116</v>
      </c>
    </row>
    <row r="65" spans="1:13" x14ac:dyDescent="0.25">
      <c r="A65" s="1" t="s">
        <v>99</v>
      </c>
      <c r="B65" s="1">
        <v>551243</v>
      </c>
      <c r="C65" s="1">
        <v>2848479</v>
      </c>
      <c r="D65" t="s">
        <v>99</v>
      </c>
      <c r="E65" s="1">
        <v>101</v>
      </c>
      <c r="F65" s="1">
        <v>15</v>
      </c>
      <c r="G65">
        <v>146</v>
      </c>
      <c r="H65">
        <v>141</v>
      </c>
      <c r="I65" s="1">
        <v>0</v>
      </c>
      <c r="J65">
        <v>5.72</v>
      </c>
      <c r="K65" s="1" t="s">
        <v>111</v>
      </c>
    </row>
    <row r="66" spans="1:13" x14ac:dyDescent="0.25">
      <c r="A66" s="1" t="s">
        <v>347</v>
      </c>
      <c r="B66" s="1">
        <v>554484</v>
      </c>
      <c r="C66" s="1">
        <v>2793183</v>
      </c>
      <c r="D66" t="s">
        <v>347</v>
      </c>
      <c r="E66" s="1">
        <v>101</v>
      </c>
      <c r="F66" s="1">
        <v>15</v>
      </c>
      <c r="G66">
        <v>8</v>
      </c>
      <c r="H66">
        <v>149</v>
      </c>
      <c r="I66" s="1">
        <v>0.2</v>
      </c>
      <c r="J66">
        <v>0.77</v>
      </c>
      <c r="K66" s="1" t="s">
        <v>111</v>
      </c>
      <c r="L66" s="1" t="s">
        <v>129</v>
      </c>
      <c r="M66" s="1"/>
    </row>
    <row r="67" spans="1:13" x14ac:dyDescent="0.25">
      <c r="A67" s="1" t="s">
        <v>135</v>
      </c>
      <c r="B67" s="1">
        <v>554484</v>
      </c>
      <c r="C67" s="1">
        <v>2793183</v>
      </c>
      <c r="D67" t="s">
        <v>135</v>
      </c>
      <c r="E67" s="1">
        <v>61</v>
      </c>
      <c r="G67">
        <v>8</v>
      </c>
      <c r="H67">
        <v>149</v>
      </c>
      <c r="I67" s="1">
        <v>0.2</v>
      </c>
      <c r="J67">
        <v>0.77</v>
      </c>
      <c r="K67" s="1" t="s">
        <v>111</v>
      </c>
      <c r="L67" s="1" t="s">
        <v>129</v>
      </c>
      <c r="M67" s="1"/>
    </row>
    <row r="68" spans="1:13" x14ac:dyDescent="0.25">
      <c r="A68" s="1" t="s">
        <v>346</v>
      </c>
      <c r="B68" s="1">
        <v>547136</v>
      </c>
      <c r="C68" s="1">
        <v>2792362</v>
      </c>
      <c r="D68" t="s">
        <v>346</v>
      </c>
      <c r="E68" s="1">
        <v>101</v>
      </c>
      <c r="F68" s="1">
        <v>15</v>
      </c>
      <c r="G68">
        <v>6</v>
      </c>
      <c r="H68">
        <v>131</v>
      </c>
      <c r="I68" s="1">
        <v>1.6</v>
      </c>
      <c r="J68">
        <v>0.65</v>
      </c>
      <c r="K68" s="1" t="s">
        <v>111</v>
      </c>
      <c r="L68" s="1" t="s">
        <v>129</v>
      </c>
      <c r="M68" s="1"/>
    </row>
    <row r="69" spans="1:13" x14ac:dyDescent="0.25">
      <c r="A69" s="1" t="s">
        <v>136</v>
      </c>
      <c r="B69" s="1">
        <v>547136</v>
      </c>
      <c r="C69" s="1">
        <v>2792362</v>
      </c>
      <c r="D69" t="s">
        <v>136</v>
      </c>
      <c r="E69" s="1">
        <v>61</v>
      </c>
      <c r="G69">
        <v>6</v>
      </c>
      <c r="H69">
        <v>131</v>
      </c>
      <c r="I69" s="1">
        <v>1.6</v>
      </c>
      <c r="J69">
        <v>0.65</v>
      </c>
      <c r="K69" s="1" t="s">
        <v>111</v>
      </c>
      <c r="L69" s="1" t="s">
        <v>129</v>
      </c>
      <c r="M69" s="1"/>
    </row>
    <row r="70" spans="1:13" x14ac:dyDescent="0.25">
      <c r="A70" s="1" t="s">
        <v>345</v>
      </c>
      <c r="B70" s="1">
        <v>497489.75</v>
      </c>
      <c r="C70" s="1">
        <v>2832953.5</v>
      </c>
      <c r="D70" t="s">
        <v>345</v>
      </c>
      <c r="E70" s="1">
        <v>101</v>
      </c>
      <c r="F70" s="1">
        <v>15</v>
      </c>
      <c r="G70">
        <v>107</v>
      </c>
      <c r="H70">
        <v>7</v>
      </c>
      <c r="I70" s="1">
        <v>1.8</v>
      </c>
      <c r="J70">
        <v>0.34</v>
      </c>
      <c r="K70" s="1" t="s">
        <v>111</v>
      </c>
      <c r="L70" s="1" t="s">
        <v>119</v>
      </c>
      <c r="M70" s="1"/>
    </row>
    <row r="71" spans="1:13" x14ac:dyDescent="0.25">
      <c r="A71" s="1" t="s">
        <v>138</v>
      </c>
      <c r="B71" s="1">
        <v>497489.75</v>
      </c>
      <c r="C71" s="1">
        <v>2832953.5</v>
      </c>
      <c r="D71" t="s">
        <v>138</v>
      </c>
      <c r="E71" s="1">
        <v>101</v>
      </c>
      <c r="F71" s="1">
        <v>15</v>
      </c>
      <c r="G71">
        <v>107</v>
      </c>
      <c r="H71">
        <v>7</v>
      </c>
      <c r="I71" s="1">
        <v>1.8</v>
      </c>
      <c r="J71">
        <v>0.34</v>
      </c>
      <c r="K71" s="1" t="s">
        <v>111</v>
      </c>
      <c r="L71" s="1" t="s">
        <v>117</v>
      </c>
      <c r="M71" s="1"/>
    </row>
    <row r="72" spans="1:13" x14ac:dyDescent="0.25">
      <c r="A72" s="1" t="s">
        <v>344</v>
      </c>
      <c r="B72" s="1">
        <v>495886.75</v>
      </c>
      <c r="C72" s="1">
        <v>2830945.5</v>
      </c>
      <c r="D72" t="s">
        <v>344</v>
      </c>
      <c r="E72" s="1">
        <v>101</v>
      </c>
      <c r="F72" s="1">
        <v>15</v>
      </c>
      <c r="G72">
        <v>102</v>
      </c>
      <c r="H72">
        <v>3</v>
      </c>
      <c r="I72" s="1">
        <v>0.5</v>
      </c>
      <c r="J72">
        <v>0.27</v>
      </c>
      <c r="K72" s="1" t="s">
        <v>111</v>
      </c>
      <c r="L72" s="1" t="s">
        <v>119</v>
      </c>
      <c r="M72" s="1"/>
    </row>
    <row r="73" spans="1:13" x14ac:dyDescent="0.25">
      <c r="A73" s="1" t="s">
        <v>139</v>
      </c>
      <c r="B73" s="1">
        <v>495886.75</v>
      </c>
      <c r="C73" s="1">
        <v>2830945.5</v>
      </c>
      <c r="D73" t="s">
        <v>139</v>
      </c>
      <c r="E73" s="1">
        <v>61</v>
      </c>
      <c r="G73">
        <v>102</v>
      </c>
      <c r="H73">
        <v>3</v>
      </c>
      <c r="I73" s="1">
        <v>0.5</v>
      </c>
      <c r="J73">
        <v>0.27</v>
      </c>
      <c r="K73" s="1" t="s">
        <v>111</v>
      </c>
      <c r="L73" s="1" t="s">
        <v>117</v>
      </c>
      <c r="M73" s="1"/>
    </row>
    <row r="74" spans="1:13" x14ac:dyDescent="0.25">
      <c r="A74" s="1" t="s">
        <v>47</v>
      </c>
      <c r="B74" s="1">
        <v>500530.11</v>
      </c>
      <c r="C74" s="1">
        <v>2827604.07</v>
      </c>
      <c r="D74" t="s">
        <v>47</v>
      </c>
      <c r="E74" s="1">
        <v>101</v>
      </c>
      <c r="F74" s="1">
        <v>15</v>
      </c>
      <c r="G74">
        <v>94</v>
      </c>
      <c r="H74">
        <v>15</v>
      </c>
      <c r="I74" s="1">
        <v>0</v>
      </c>
      <c r="J74">
        <v>1.08</v>
      </c>
      <c r="K74" s="1" t="s">
        <v>111</v>
      </c>
      <c r="L74" s="1" t="s">
        <v>128</v>
      </c>
    </row>
    <row r="75" spans="1:13" x14ac:dyDescent="0.25">
      <c r="A75" s="1" t="s">
        <v>465</v>
      </c>
      <c r="B75" s="1">
        <v>546467</v>
      </c>
      <c r="C75" s="1">
        <v>2832422</v>
      </c>
      <c r="D75" t="s">
        <v>465</v>
      </c>
      <c r="E75" s="1">
        <v>101</v>
      </c>
      <c r="F75" s="1">
        <v>15</v>
      </c>
      <c r="G75" s="1">
        <v>106</v>
      </c>
      <c r="H75" s="1">
        <v>129</v>
      </c>
      <c r="I75" s="1">
        <v>0</v>
      </c>
      <c r="J75" s="1">
        <v>7</v>
      </c>
      <c r="K75" s="1" t="s">
        <v>111</v>
      </c>
      <c r="L75" s="1" t="s">
        <v>472</v>
      </c>
    </row>
    <row r="76" spans="1:13" x14ac:dyDescent="0.25">
      <c r="A76" s="1" t="s">
        <v>466</v>
      </c>
      <c r="B76" s="1">
        <v>546376</v>
      </c>
      <c r="C76" s="1">
        <v>2834483</v>
      </c>
      <c r="D76" t="s">
        <v>466</v>
      </c>
      <c r="E76" s="1">
        <v>101</v>
      </c>
      <c r="F76" s="1">
        <v>15</v>
      </c>
      <c r="G76" s="1">
        <v>111</v>
      </c>
      <c r="H76" s="1">
        <v>125</v>
      </c>
      <c r="I76" s="1">
        <v>0</v>
      </c>
      <c r="J76" s="1">
        <v>6.9</v>
      </c>
      <c r="K76" s="1" t="s">
        <v>111</v>
      </c>
      <c r="L76" s="1" t="s">
        <v>472</v>
      </c>
    </row>
    <row r="77" spans="1:13" x14ac:dyDescent="0.25">
      <c r="A77" s="1" t="s">
        <v>467</v>
      </c>
      <c r="B77" s="1">
        <v>545267</v>
      </c>
      <c r="C77" s="1">
        <v>2832510</v>
      </c>
      <c r="D77" t="s">
        <v>467</v>
      </c>
      <c r="E77" s="1">
        <v>101</v>
      </c>
      <c r="F77" s="1">
        <v>15</v>
      </c>
      <c r="G77" s="1">
        <v>106</v>
      </c>
      <c r="H77" s="1">
        <v>126</v>
      </c>
      <c r="I77" s="1">
        <v>0</v>
      </c>
      <c r="J77" s="1">
        <v>6.8</v>
      </c>
      <c r="K77" s="1" t="s">
        <v>111</v>
      </c>
      <c r="L77" s="1" t="s">
        <v>472</v>
      </c>
    </row>
    <row r="78" spans="1:13" x14ac:dyDescent="0.25">
      <c r="A78" s="1" t="s">
        <v>468</v>
      </c>
      <c r="B78" s="1">
        <v>546984</v>
      </c>
      <c r="C78" s="1">
        <v>2835909</v>
      </c>
      <c r="D78" t="s">
        <v>468</v>
      </c>
      <c r="E78" s="1">
        <v>101</v>
      </c>
      <c r="F78" s="1">
        <v>15</v>
      </c>
      <c r="G78" s="1">
        <v>115</v>
      </c>
      <c r="H78" s="1">
        <v>131</v>
      </c>
      <c r="I78" s="1">
        <v>0</v>
      </c>
      <c r="J78" s="1">
        <v>6.7</v>
      </c>
      <c r="K78" s="1" t="s">
        <v>111</v>
      </c>
      <c r="L78" s="1" t="s">
        <v>472</v>
      </c>
    </row>
    <row r="79" spans="1:13" x14ac:dyDescent="0.25">
      <c r="A79" s="1" t="s">
        <v>469</v>
      </c>
      <c r="B79" s="1">
        <v>547313</v>
      </c>
      <c r="C79" s="1">
        <v>2837255</v>
      </c>
      <c r="D79" t="s">
        <v>469</v>
      </c>
      <c r="E79" s="1">
        <v>101</v>
      </c>
      <c r="F79" s="1">
        <v>15</v>
      </c>
      <c r="G79" s="1">
        <v>118</v>
      </c>
      <c r="H79" s="1">
        <v>132</v>
      </c>
      <c r="I79" s="1">
        <v>0</v>
      </c>
      <c r="J79" s="1">
        <v>6.6</v>
      </c>
      <c r="K79" s="1" t="s">
        <v>111</v>
      </c>
      <c r="L79" s="1" t="s">
        <v>472</v>
      </c>
    </row>
    <row r="80" spans="1:13" x14ac:dyDescent="0.25">
      <c r="A80" s="1" t="s">
        <v>470</v>
      </c>
      <c r="B80" s="1">
        <v>548872</v>
      </c>
      <c r="C80" s="1">
        <v>2837255</v>
      </c>
      <c r="D80" t="s">
        <v>470</v>
      </c>
      <c r="E80" s="1">
        <v>101</v>
      </c>
      <c r="F80" s="1">
        <v>15</v>
      </c>
      <c r="G80" s="1">
        <v>120</v>
      </c>
      <c r="H80" s="1">
        <v>135</v>
      </c>
      <c r="I80" s="1">
        <v>0</v>
      </c>
      <c r="J80" s="1">
        <v>6.8</v>
      </c>
      <c r="K80" s="1" t="s">
        <v>111</v>
      </c>
      <c r="L80" s="1" t="s">
        <v>472</v>
      </c>
    </row>
    <row r="81" spans="1:13" x14ac:dyDescent="0.25">
      <c r="A81" s="1" t="s">
        <v>471</v>
      </c>
      <c r="B81" s="1">
        <v>549323</v>
      </c>
      <c r="C81" s="1">
        <v>2836770</v>
      </c>
      <c r="D81" t="s">
        <v>471</v>
      </c>
      <c r="E81" s="1">
        <v>101</v>
      </c>
      <c r="F81" s="1">
        <v>15</v>
      </c>
      <c r="G81" s="1">
        <v>117</v>
      </c>
      <c r="H81" s="1">
        <v>137</v>
      </c>
      <c r="I81" s="1">
        <v>0</v>
      </c>
      <c r="J81" s="1">
        <v>7.2</v>
      </c>
      <c r="K81" s="1" t="s">
        <v>111</v>
      </c>
      <c r="L81" s="1" t="s">
        <v>472</v>
      </c>
    </row>
    <row r="82" spans="1:13" x14ac:dyDescent="0.25">
      <c r="A82" s="1" t="s">
        <v>473</v>
      </c>
      <c r="B82" s="1">
        <v>550383</v>
      </c>
      <c r="C82" s="1">
        <v>2836712</v>
      </c>
      <c r="D82" t="s">
        <v>473</v>
      </c>
      <c r="E82" s="1">
        <v>101</v>
      </c>
      <c r="F82" s="1">
        <v>15</v>
      </c>
      <c r="G82" s="1">
        <v>117</v>
      </c>
      <c r="H82" s="1">
        <v>139</v>
      </c>
      <c r="I82" s="1">
        <v>0</v>
      </c>
      <c r="J82" s="1">
        <v>7.8</v>
      </c>
      <c r="K82" s="1" t="s">
        <v>111</v>
      </c>
      <c r="L82" s="1" t="s">
        <v>472</v>
      </c>
    </row>
    <row r="83" spans="1:13" x14ac:dyDescent="0.25">
      <c r="A83" s="1" t="s">
        <v>48</v>
      </c>
      <c r="B83" s="1">
        <v>541300.19999999995</v>
      </c>
      <c r="C83" s="1">
        <v>2844777.69</v>
      </c>
      <c r="D83" t="s">
        <v>48</v>
      </c>
      <c r="E83" s="1">
        <v>101</v>
      </c>
      <c r="F83" s="1">
        <v>15</v>
      </c>
      <c r="G83">
        <v>137</v>
      </c>
      <c r="H83">
        <v>117</v>
      </c>
      <c r="I83" s="1">
        <v>4.29</v>
      </c>
      <c r="J83">
        <v>5.89</v>
      </c>
      <c r="K83" s="1" t="s">
        <v>111</v>
      </c>
      <c r="L83" s="1" t="s">
        <v>118</v>
      </c>
    </row>
    <row r="84" spans="1:13" x14ac:dyDescent="0.25">
      <c r="A84" s="1" t="s">
        <v>49</v>
      </c>
      <c r="B84" s="1">
        <v>536639.0625</v>
      </c>
      <c r="C84" s="1">
        <v>2841628.5</v>
      </c>
      <c r="D84" t="s">
        <v>49</v>
      </c>
      <c r="E84" s="1">
        <v>101</v>
      </c>
      <c r="F84" s="1">
        <v>15</v>
      </c>
      <c r="G84">
        <v>129</v>
      </c>
      <c r="H84">
        <v>105</v>
      </c>
      <c r="I84" s="1">
        <v>5.84</v>
      </c>
      <c r="J84">
        <v>5.7</v>
      </c>
      <c r="K84" s="1" t="s">
        <v>111</v>
      </c>
    </row>
    <row r="85" spans="1:13" x14ac:dyDescent="0.25">
      <c r="A85" s="1" t="s">
        <v>50</v>
      </c>
      <c r="B85" s="1">
        <v>544744.125</v>
      </c>
      <c r="C85" s="1">
        <v>2844885.5</v>
      </c>
      <c r="D85" t="s">
        <v>50</v>
      </c>
      <c r="E85" s="1">
        <v>101</v>
      </c>
      <c r="F85" s="1">
        <v>15</v>
      </c>
      <c r="G85">
        <v>137</v>
      </c>
      <c r="H85">
        <v>125</v>
      </c>
      <c r="I85" s="1">
        <v>5.62</v>
      </c>
      <c r="J85">
        <v>5.94</v>
      </c>
      <c r="K85" s="1" t="s">
        <v>111</v>
      </c>
    </row>
    <row r="86" spans="1:13" x14ac:dyDescent="0.25">
      <c r="A86" s="1" t="s">
        <v>51</v>
      </c>
      <c r="B86" s="1">
        <v>549958.125</v>
      </c>
      <c r="C86" s="1">
        <v>2847982.5</v>
      </c>
      <c r="D86" t="s">
        <v>51</v>
      </c>
      <c r="E86" s="1">
        <v>101</v>
      </c>
      <c r="F86" s="1">
        <v>15</v>
      </c>
      <c r="G86">
        <v>145</v>
      </c>
      <c r="H86">
        <v>138</v>
      </c>
      <c r="I86" s="1">
        <v>5.77</v>
      </c>
      <c r="J86">
        <v>5.79</v>
      </c>
      <c r="K86" s="1" t="s">
        <v>111</v>
      </c>
    </row>
    <row r="87" spans="1:13" x14ac:dyDescent="0.25">
      <c r="A87" s="1" t="s">
        <v>478</v>
      </c>
      <c r="B87" s="1">
        <v>549958.125</v>
      </c>
      <c r="C87" s="1">
        <v>2847982.5</v>
      </c>
      <c r="D87" t="s">
        <v>51</v>
      </c>
      <c r="E87" s="1">
        <v>241</v>
      </c>
      <c r="G87">
        <v>145</v>
      </c>
      <c r="H87">
        <v>138</v>
      </c>
      <c r="I87" s="1">
        <v>5.77</v>
      </c>
      <c r="J87">
        <v>5.79</v>
      </c>
      <c r="K87" s="1" t="s">
        <v>111</v>
      </c>
    </row>
    <row r="88" spans="1:13" x14ac:dyDescent="0.25">
      <c r="A88" s="1" t="s">
        <v>52</v>
      </c>
      <c r="B88" s="1">
        <v>534847.0625</v>
      </c>
      <c r="C88" s="1">
        <v>2836027.5</v>
      </c>
      <c r="D88" t="s">
        <v>52</v>
      </c>
      <c r="E88" s="1">
        <v>101</v>
      </c>
      <c r="F88" s="1">
        <v>15</v>
      </c>
      <c r="G88">
        <v>115</v>
      </c>
      <c r="H88">
        <v>100</v>
      </c>
      <c r="I88" s="1">
        <v>5.5</v>
      </c>
      <c r="J88">
        <v>5.61</v>
      </c>
      <c r="K88" s="1" t="s">
        <v>111</v>
      </c>
    </row>
    <row r="89" spans="1:13" x14ac:dyDescent="0.25">
      <c r="A89" s="1" t="s">
        <v>53</v>
      </c>
      <c r="B89" s="1">
        <v>534153.0625</v>
      </c>
      <c r="C89" s="1">
        <v>2834949.5</v>
      </c>
      <c r="D89" t="s">
        <v>53</v>
      </c>
      <c r="E89" s="1">
        <v>101</v>
      </c>
      <c r="F89" s="1">
        <v>15</v>
      </c>
      <c r="G89">
        <v>112</v>
      </c>
      <c r="H89">
        <v>99</v>
      </c>
      <c r="I89" s="1">
        <v>5.58</v>
      </c>
      <c r="J89">
        <v>5.52</v>
      </c>
      <c r="K89" s="1" t="s">
        <v>111</v>
      </c>
    </row>
    <row r="90" spans="1:13" x14ac:dyDescent="0.25">
      <c r="A90" s="1" t="s">
        <v>422</v>
      </c>
      <c r="B90" s="1">
        <v>550277</v>
      </c>
      <c r="C90" s="1">
        <v>2845871</v>
      </c>
      <c r="D90" t="s">
        <v>343</v>
      </c>
      <c r="E90" s="1">
        <v>101</v>
      </c>
      <c r="F90" s="1">
        <v>1</v>
      </c>
      <c r="G90">
        <v>140</v>
      </c>
      <c r="H90">
        <v>139</v>
      </c>
      <c r="I90" s="1">
        <v>5.5</v>
      </c>
      <c r="J90">
        <v>5.84</v>
      </c>
      <c r="K90" s="1" t="s">
        <v>111</v>
      </c>
      <c r="L90" s="1" t="s">
        <v>119</v>
      </c>
      <c r="M90" s="1"/>
    </row>
    <row r="91" spans="1:13" x14ac:dyDescent="0.25">
      <c r="A91" s="1" t="s">
        <v>423</v>
      </c>
      <c r="B91" s="1">
        <v>550277</v>
      </c>
      <c r="C91" s="1">
        <v>2845871</v>
      </c>
      <c r="D91" t="s">
        <v>343</v>
      </c>
      <c r="E91" s="1">
        <v>101</v>
      </c>
      <c r="F91" s="1">
        <v>15</v>
      </c>
      <c r="G91">
        <v>140</v>
      </c>
      <c r="H91">
        <v>139</v>
      </c>
      <c r="I91" s="1">
        <v>5.5</v>
      </c>
      <c r="J91">
        <v>5.84</v>
      </c>
      <c r="K91" s="1" t="s">
        <v>111</v>
      </c>
      <c r="L91" s="1" t="s">
        <v>119</v>
      </c>
      <c r="M91" s="1"/>
    </row>
    <row r="92" spans="1:13" x14ac:dyDescent="0.25">
      <c r="A92" s="1" t="s">
        <v>424</v>
      </c>
      <c r="B92" s="1">
        <v>550277</v>
      </c>
      <c r="C92" s="1">
        <v>2845871</v>
      </c>
      <c r="D92" t="s">
        <v>424</v>
      </c>
      <c r="E92" s="1">
        <v>241</v>
      </c>
      <c r="G92">
        <v>140</v>
      </c>
      <c r="H92">
        <v>139</v>
      </c>
      <c r="I92" s="1">
        <v>5.5</v>
      </c>
      <c r="J92">
        <v>5.84</v>
      </c>
      <c r="K92" s="1" t="s">
        <v>111</v>
      </c>
      <c r="L92" s="1" t="s">
        <v>448</v>
      </c>
      <c r="M92" s="1"/>
    </row>
    <row r="93" spans="1:13" x14ac:dyDescent="0.25">
      <c r="A93" s="1" t="s">
        <v>140</v>
      </c>
      <c r="B93" s="1">
        <v>550277</v>
      </c>
      <c r="C93" s="1">
        <v>2845871</v>
      </c>
      <c r="D93" t="s">
        <v>140</v>
      </c>
      <c r="E93" s="1">
        <v>61</v>
      </c>
      <c r="G93">
        <v>140</v>
      </c>
      <c r="H93">
        <v>139</v>
      </c>
      <c r="I93" s="1">
        <v>5.5</v>
      </c>
      <c r="J93">
        <v>5.84</v>
      </c>
      <c r="K93" s="1" t="s">
        <v>111</v>
      </c>
      <c r="L93" s="1" t="s">
        <v>449</v>
      </c>
      <c r="M93" s="1"/>
    </row>
    <row r="94" spans="1:13" x14ac:dyDescent="0.25">
      <c r="A94" s="1" t="s">
        <v>475</v>
      </c>
      <c r="B94" s="1">
        <v>550352</v>
      </c>
      <c r="C94" s="1">
        <v>2847679.8</v>
      </c>
      <c r="D94" t="s">
        <v>475</v>
      </c>
      <c r="E94" s="1">
        <v>241</v>
      </c>
      <c r="G94">
        <v>144</v>
      </c>
      <c r="H94">
        <v>139</v>
      </c>
      <c r="I94" s="1">
        <v>0</v>
      </c>
      <c r="J94" s="1">
        <v>5.78</v>
      </c>
      <c r="K94" s="1" t="s">
        <v>111</v>
      </c>
      <c r="M94" s="1"/>
    </row>
    <row r="95" spans="1:13" x14ac:dyDescent="0.25">
      <c r="A95" s="1" t="s">
        <v>505</v>
      </c>
      <c r="B95" s="1">
        <v>550352</v>
      </c>
      <c r="C95" s="1">
        <v>2847679.8</v>
      </c>
      <c r="D95" t="s">
        <v>476</v>
      </c>
      <c r="E95" s="1">
        <v>101</v>
      </c>
      <c r="F95" s="1">
        <v>15</v>
      </c>
      <c r="G95">
        <v>144</v>
      </c>
      <c r="H95" s="1">
        <v>139</v>
      </c>
      <c r="I95" s="1">
        <v>0</v>
      </c>
      <c r="J95" s="1">
        <v>5.78</v>
      </c>
      <c r="K95" s="1" t="s">
        <v>111</v>
      </c>
      <c r="M95" s="1"/>
    </row>
    <row r="96" spans="1:13" x14ac:dyDescent="0.25">
      <c r="A96" s="1" t="s">
        <v>474</v>
      </c>
      <c r="B96" s="1">
        <v>550289</v>
      </c>
      <c r="C96" s="1">
        <v>2842773</v>
      </c>
      <c r="D96" t="s">
        <v>474</v>
      </c>
      <c r="E96" s="1">
        <v>241</v>
      </c>
      <c r="G96" s="1">
        <v>132</v>
      </c>
      <c r="H96" s="1">
        <v>139</v>
      </c>
      <c r="I96" s="1">
        <v>0</v>
      </c>
      <c r="J96">
        <v>6.11</v>
      </c>
      <c r="K96" s="1" t="s">
        <v>111</v>
      </c>
      <c r="L96" s="1" t="s">
        <v>491</v>
      </c>
      <c r="M96" s="1"/>
    </row>
    <row r="97" spans="1:13" x14ac:dyDescent="0.25">
      <c r="A97" s="1" t="s">
        <v>504</v>
      </c>
      <c r="B97" s="1">
        <v>550289</v>
      </c>
      <c r="C97" s="1">
        <v>2842773</v>
      </c>
      <c r="D97" t="s">
        <v>477</v>
      </c>
      <c r="E97" s="1">
        <v>101</v>
      </c>
      <c r="F97" s="1">
        <v>15</v>
      </c>
      <c r="G97" s="1">
        <v>132</v>
      </c>
      <c r="H97" s="1">
        <v>139</v>
      </c>
      <c r="I97" s="1">
        <v>0</v>
      </c>
      <c r="J97">
        <v>6.11</v>
      </c>
      <c r="K97" s="1" t="s">
        <v>111</v>
      </c>
      <c r="L97" s="1" t="s">
        <v>491</v>
      </c>
      <c r="M97" s="1"/>
    </row>
    <row r="98" spans="1:13" x14ac:dyDescent="0.25">
      <c r="A98" s="1" t="s">
        <v>54</v>
      </c>
      <c r="B98" s="1">
        <v>528168.57931199996</v>
      </c>
      <c r="C98" s="1">
        <v>2844429.2929099998</v>
      </c>
      <c r="D98" t="s">
        <v>54</v>
      </c>
      <c r="E98" s="1">
        <v>101</v>
      </c>
      <c r="F98" s="1">
        <v>15</v>
      </c>
      <c r="G98">
        <v>136</v>
      </c>
      <c r="H98">
        <v>84</v>
      </c>
      <c r="I98" s="1">
        <v>6.88</v>
      </c>
      <c r="J98">
        <v>6.72</v>
      </c>
      <c r="K98" s="1" t="s">
        <v>111</v>
      </c>
    </row>
    <row r="99" spans="1:13" x14ac:dyDescent="0.25">
      <c r="A99" s="1" t="s">
        <v>55</v>
      </c>
      <c r="B99" s="1">
        <v>529225.25281500001</v>
      </c>
      <c r="C99" s="1">
        <v>2838407.42881</v>
      </c>
      <c r="D99" t="s">
        <v>55</v>
      </c>
      <c r="E99" s="1">
        <v>101</v>
      </c>
      <c r="F99" s="1">
        <v>15</v>
      </c>
      <c r="G99">
        <v>121</v>
      </c>
      <c r="H99">
        <v>86</v>
      </c>
      <c r="I99" s="1">
        <v>5.33</v>
      </c>
      <c r="J99">
        <v>5.77</v>
      </c>
      <c r="K99" s="1" t="s">
        <v>111</v>
      </c>
    </row>
    <row r="100" spans="1:13" x14ac:dyDescent="0.25">
      <c r="A100" s="1" t="s">
        <v>56</v>
      </c>
      <c r="B100" s="1">
        <v>526192.92270700005</v>
      </c>
      <c r="C100" s="1">
        <v>2834071.15968</v>
      </c>
      <c r="D100" t="s">
        <v>56</v>
      </c>
      <c r="E100" s="1">
        <v>101</v>
      </c>
      <c r="F100" s="1">
        <v>15</v>
      </c>
      <c r="G100">
        <v>110</v>
      </c>
      <c r="H100">
        <v>79</v>
      </c>
      <c r="I100" s="1">
        <v>4.42</v>
      </c>
      <c r="J100">
        <v>5.32</v>
      </c>
      <c r="K100" s="1" t="s">
        <v>111</v>
      </c>
    </row>
    <row r="101" spans="1:13" x14ac:dyDescent="0.25">
      <c r="A101" s="1" t="s">
        <v>57</v>
      </c>
      <c r="B101" s="1">
        <v>515241.58837399998</v>
      </c>
      <c r="C101" s="1">
        <v>2841329.5570700001</v>
      </c>
      <c r="D101" t="s">
        <v>57</v>
      </c>
      <c r="E101" s="1">
        <v>101</v>
      </c>
      <c r="F101" s="1">
        <v>15</v>
      </c>
      <c r="G101">
        <v>128</v>
      </c>
      <c r="H101">
        <v>51</v>
      </c>
      <c r="I101" s="1">
        <v>6.07</v>
      </c>
      <c r="J101">
        <v>6.25</v>
      </c>
      <c r="K101" s="1" t="s">
        <v>111</v>
      </c>
    </row>
    <row r="102" spans="1:13" x14ac:dyDescent="0.25">
      <c r="A102" s="1" t="s">
        <v>58</v>
      </c>
      <c r="B102" s="1">
        <v>532921</v>
      </c>
      <c r="C102" s="1">
        <v>2825223</v>
      </c>
      <c r="D102" t="s">
        <v>58</v>
      </c>
      <c r="E102" s="1">
        <v>101</v>
      </c>
      <c r="F102" s="1">
        <v>15</v>
      </c>
      <c r="G102">
        <v>88</v>
      </c>
      <c r="H102">
        <v>96</v>
      </c>
      <c r="I102" s="1">
        <v>5.99</v>
      </c>
      <c r="J102">
        <v>5.99</v>
      </c>
      <c r="K102" s="1" t="s">
        <v>111</v>
      </c>
    </row>
    <row r="103" spans="1:13" x14ac:dyDescent="0.25">
      <c r="A103" s="1" t="s">
        <v>59</v>
      </c>
      <c r="B103" s="1">
        <v>528084.00749300001</v>
      </c>
      <c r="C103" s="1">
        <v>2813119.65222</v>
      </c>
      <c r="D103" t="s">
        <v>59</v>
      </c>
      <c r="E103" s="1">
        <v>101</v>
      </c>
      <c r="F103" s="1">
        <v>15</v>
      </c>
      <c r="G103">
        <v>58</v>
      </c>
      <c r="H103">
        <v>83</v>
      </c>
      <c r="I103" s="1">
        <v>5.0199999999999996</v>
      </c>
      <c r="J103">
        <v>4.5599999999999996</v>
      </c>
      <c r="K103" s="1" t="s">
        <v>111</v>
      </c>
    </row>
    <row r="104" spans="1:13" x14ac:dyDescent="0.25">
      <c r="A104" s="1" t="s">
        <v>60</v>
      </c>
      <c r="B104" s="1">
        <v>520562.212298</v>
      </c>
      <c r="C104" s="1">
        <v>2800330.88221</v>
      </c>
      <c r="D104" t="s">
        <v>60</v>
      </c>
      <c r="E104" s="1">
        <v>101</v>
      </c>
      <c r="F104" s="1">
        <v>15</v>
      </c>
      <c r="G104">
        <v>26</v>
      </c>
      <c r="H104">
        <v>65</v>
      </c>
      <c r="I104" s="1">
        <v>1.46</v>
      </c>
      <c r="J104">
        <v>1.53</v>
      </c>
      <c r="K104" s="1" t="s">
        <v>111</v>
      </c>
    </row>
    <row r="105" spans="1:13" x14ac:dyDescent="0.25">
      <c r="A105" s="1" t="s">
        <v>61</v>
      </c>
      <c r="B105" s="1">
        <v>521818.79530599999</v>
      </c>
      <c r="C105" s="1">
        <v>2813698.9713099999</v>
      </c>
      <c r="D105" t="s">
        <v>61</v>
      </c>
      <c r="E105" s="1">
        <v>101</v>
      </c>
      <c r="F105" s="1">
        <v>15</v>
      </c>
      <c r="G105">
        <v>59</v>
      </c>
      <c r="H105">
        <v>68</v>
      </c>
      <c r="I105" s="1">
        <v>2.5</v>
      </c>
      <c r="J105">
        <v>2.25</v>
      </c>
      <c r="K105" s="1" t="s">
        <v>111</v>
      </c>
    </row>
    <row r="106" spans="1:13" x14ac:dyDescent="0.25">
      <c r="A106" s="1" t="s">
        <v>62</v>
      </c>
      <c r="B106" s="1">
        <v>535163.52436000004</v>
      </c>
      <c r="C106" s="1">
        <v>2801435.1543800002</v>
      </c>
      <c r="D106" t="s">
        <v>62</v>
      </c>
      <c r="E106" s="1">
        <v>101</v>
      </c>
      <c r="F106" s="1">
        <v>15</v>
      </c>
      <c r="G106">
        <v>28</v>
      </c>
      <c r="H106">
        <v>101</v>
      </c>
      <c r="I106" s="1">
        <v>3.41</v>
      </c>
      <c r="J106">
        <v>1.99</v>
      </c>
      <c r="K106" s="1" t="s">
        <v>111</v>
      </c>
    </row>
    <row r="107" spans="1:13" x14ac:dyDescent="0.25">
      <c r="A107" s="1" t="s">
        <v>63</v>
      </c>
      <c r="B107" s="1">
        <v>529843.69248299999</v>
      </c>
      <c r="C107" s="1">
        <v>2808653.4119099998</v>
      </c>
      <c r="D107" t="s">
        <v>63</v>
      </c>
      <c r="E107" s="1">
        <v>101</v>
      </c>
      <c r="F107" s="1">
        <v>15</v>
      </c>
      <c r="G107">
        <v>46</v>
      </c>
      <c r="H107">
        <v>88</v>
      </c>
      <c r="I107" s="1">
        <v>4.4000000000000004</v>
      </c>
      <c r="J107">
        <v>4.59</v>
      </c>
      <c r="K107" s="1" t="s">
        <v>111</v>
      </c>
    </row>
    <row r="108" spans="1:13" x14ac:dyDescent="0.25">
      <c r="A108" s="1" t="s">
        <v>67</v>
      </c>
      <c r="B108" s="1">
        <v>540910</v>
      </c>
      <c r="C108" s="1">
        <v>2813360</v>
      </c>
      <c r="D108" t="s">
        <v>67</v>
      </c>
      <c r="E108" s="1">
        <v>101</v>
      </c>
      <c r="F108" s="1">
        <v>15</v>
      </c>
      <c r="G108">
        <v>58</v>
      </c>
      <c r="H108">
        <v>116</v>
      </c>
      <c r="I108" s="1">
        <v>5.04</v>
      </c>
      <c r="J108">
        <v>4.41</v>
      </c>
      <c r="K108" s="1" t="s">
        <v>111</v>
      </c>
    </row>
    <row r="109" spans="1:13" x14ac:dyDescent="0.25">
      <c r="A109" s="1" t="s">
        <v>64</v>
      </c>
      <c r="B109" s="1">
        <v>539682</v>
      </c>
      <c r="C109" s="1">
        <v>2815968</v>
      </c>
      <c r="D109" t="s">
        <v>64</v>
      </c>
      <c r="E109" s="1">
        <v>101</v>
      </c>
      <c r="F109" s="1">
        <v>15</v>
      </c>
      <c r="G109">
        <v>65</v>
      </c>
      <c r="H109">
        <v>112</v>
      </c>
      <c r="I109" s="1">
        <v>5.57</v>
      </c>
      <c r="J109">
        <v>5.56</v>
      </c>
      <c r="K109" s="1" t="s">
        <v>111</v>
      </c>
    </row>
    <row r="110" spans="1:13" x14ac:dyDescent="0.25">
      <c r="A110" s="1" t="s">
        <v>65</v>
      </c>
      <c r="B110" s="1">
        <v>536224.50881799997</v>
      </c>
      <c r="C110" s="1">
        <v>2811227.1574499998</v>
      </c>
      <c r="D110" t="s">
        <v>65</v>
      </c>
      <c r="E110" s="1">
        <v>101</v>
      </c>
      <c r="F110" s="1">
        <v>15</v>
      </c>
      <c r="G110">
        <v>53</v>
      </c>
      <c r="H110">
        <v>104</v>
      </c>
      <c r="I110" s="1">
        <v>5.05</v>
      </c>
      <c r="J110">
        <v>5.07</v>
      </c>
      <c r="K110" s="1" t="s">
        <v>111</v>
      </c>
    </row>
    <row r="111" spans="1:13" x14ac:dyDescent="0.25">
      <c r="A111" s="1" t="s">
        <v>66</v>
      </c>
      <c r="B111" s="1">
        <v>543416.80110200006</v>
      </c>
      <c r="C111" s="1">
        <v>2818784.1084099999</v>
      </c>
      <c r="D111" t="s">
        <v>66</v>
      </c>
      <c r="E111" s="1">
        <v>101</v>
      </c>
      <c r="F111" s="1">
        <v>15</v>
      </c>
      <c r="G111">
        <v>72</v>
      </c>
      <c r="H111">
        <v>122</v>
      </c>
      <c r="I111" s="1">
        <v>5.17</v>
      </c>
      <c r="J111">
        <v>5.52</v>
      </c>
      <c r="K111" s="1" t="s">
        <v>111</v>
      </c>
    </row>
    <row r="112" spans="1:13" x14ac:dyDescent="0.25">
      <c r="A112" s="1" t="s">
        <v>68</v>
      </c>
      <c r="B112" s="1">
        <v>538930</v>
      </c>
      <c r="C112" s="1">
        <v>2794190</v>
      </c>
      <c r="D112" t="s">
        <v>68</v>
      </c>
      <c r="E112" s="1">
        <v>101</v>
      </c>
      <c r="F112" s="1">
        <v>15</v>
      </c>
      <c r="G112">
        <v>10</v>
      </c>
      <c r="H112">
        <v>111</v>
      </c>
      <c r="I112" s="1">
        <v>0</v>
      </c>
      <c r="J112">
        <v>0.69</v>
      </c>
      <c r="K112" s="1" t="s">
        <v>111</v>
      </c>
    </row>
    <row r="113" spans="1:12" x14ac:dyDescent="0.25">
      <c r="A113" s="1" t="s">
        <v>69</v>
      </c>
      <c r="B113" s="1">
        <v>503543</v>
      </c>
      <c r="C113" s="1">
        <v>2829013</v>
      </c>
      <c r="D113" t="s">
        <v>69</v>
      </c>
      <c r="E113" s="1">
        <v>101</v>
      </c>
      <c r="F113" s="1">
        <v>15</v>
      </c>
      <c r="G113">
        <v>97</v>
      </c>
      <c r="H113">
        <v>22</v>
      </c>
      <c r="I113" s="1">
        <v>0</v>
      </c>
      <c r="J113">
        <v>0.81</v>
      </c>
      <c r="K113" s="1" t="s">
        <v>111</v>
      </c>
    </row>
    <row r="114" spans="1:12" x14ac:dyDescent="0.25">
      <c r="A114" s="1" t="s">
        <v>70</v>
      </c>
      <c r="B114" s="1">
        <v>529859.56643400004</v>
      </c>
      <c r="C114" s="1">
        <v>2833071.2368200002</v>
      </c>
      <c r="D114" t="s">
        <v>70</v>
      </c>
      <c r="E114" s="1">
        <v>101</v>
      </c>
      <c r="F114" s="1">
        <v>15</v>
      </c>
      <c r="G114">
        <v>108</v>
      </c>
      <c r="H114">
        <v>88</v>
      </c>
      <c r="I114" s="1">
        <v>4.87</v>
      </c>
      <c r="J114">
        <v>5.36</v>
      </c>
      <c r="K114" s="1" t="s">
        <v>111</v>
      </c>
    </row>
    <row r="115" spans="1:12" x14ac:dyDescent="0.25">
      <c r="A115" s="1" t="s">
        <v>71</v>
      </c>
      <c r="B115" s="1">
        <v>505924</v>
      </c>
      <c r="C115" s="1">
        <v>2832200</v>
      </c>
      <c r="D115" t="s">
        <v>71</v>
      </c>
      <c r="E115" s="1">
        <v>101</v>
      </c>
      <c r="F115" s="1">
        <v>15</v>
      </c>
      <c r="G115">
        <v>105</v>
      </c>
      <c r="H115">
        <v>28</v>
      </c>
      <c r="I115" s="1">
        <v>1.86</v>
      </c>
      <c r="J115">
        <v>1.76</v>
      </c>
      <c r="K115" s="1" t="s">
        <v>111</v>
      </c>
    </row>
    <row r="116" spans="1:12" x14ac:dyDescent="0.25">
      <c r="A116" s="1" t="s">
        <v>72</v>
      </c>
      <c r="B116" s="1">
        <v>513591</v>
      </c>
      <c r="C116" s="1">
        <v>2815836</v>
      </c>
      <c r="D116" t="s">
        <v>72</v>
      </c>
      <c r="E116" s="1">
        <v>101</v>
      </c>
      <c r="F116" s="1">
        <v>15</v>
      </c>
      <c r="G116">
        <v>64</v>
      </c>
      <c r="H116">
        <v>47</v>
      </c>
      <c r="I116" s="1">
        <v>0.83</v>
      </c>
      <c r="J116">
        <v>0.15</v>
      </c>
      <c r="K116" s="1" t="s">
        <v>111</v>
      </c>
    </row>
    <row r="117" spans="1:12" x14ac:dyDescent="0.25">
      <c r="A117" s="1" t="s">
        <v>73</v>
      </c>
      <c r="B117" s="1">
        <v>520547.62437199999</v>
      </c>
      <c r="C117" s="1">
        <v>2823485.9420599998</v>
      </c>
      <c r="D117" t="s">
        <v>73</v>
      </c>
      <c r="E117" s="1">
        <v>101</v>
      </c>
      <c r="F117" s="1">
        <v>15</v>
      </c>
      <c r="G117">
        <v>84</v>
      </c>
      <c r="H117">
        <v>65</v>
      </c>
      <c r="I117" s="1">
        <v>3.23</v>
      </c>
      <c r="J117">
        <v>3.59</v>
      </c>
      <c r="K117" s="1" t="s">
        <v>111</v>
      </c>
    </row>
    <row r="118" spans="1:12" x14ac:dyDescent="0.25">
      <c r="A118" s="1" t="s">
        <v>74</v>
      </c>
      <c r="B118" s="1">
        <v>531340.17125899997</v>
      </c>
      <c r="C118" s="1">
        <v>2796653.1068500001</v>
      </c>
      <c r="D118" t="s">
        <v>74</v>
      </c>
      <c r="E118" s="1">
        <v>101</v>
      </c>
      <c r="F118" s="1">
        <v>15</v>
      </c>
      <c r="G118">
        <v>16</v>
      </c>
      <c r="H118">
        <v>92</v>
      </c>
      <c r="I118" s="1">
        <v>0.9</v>
      </c>
      <c r="J118">
        <v>0.97</v>
      </c>
      <c r="K118" s="1" t="s">
        <v>111</v>
      </c>
    </row>
    <row r="119" spans="1:12" x14ac:dyDescent="0.25">
      <c r="A119" s="1" t="s">
        <v>75</v>
      </c>
      <c r="B119" s="1">
        <v>516743</v>
      </c>
      <c r="C119" s="1">
        <v>2805843</v>
      </c>
      <c r="D119" t="s">
        <v>75</v>
      </c>
      <c r="E119" s="1">
        <v>101</v>
      </c>
      <c r="F119" s="1">
        <v>15</v>
      </c>
      <c r="G119">
        <v>39</v>
      </c>
      <c r="H119">
        <v>55</v>
      </c>
      <c r="I119" s="1">
        <v>0.85</v>
      </c>
      <c r="J119">
        <v>0.91</v>
      </c>
      <c r="K119" s="1" t="s">
        <v>111</v>
      </c>
    </row>
    <row r="120" spans="1:12" x14ac:dyDescent="0.25">
      <c r="A120" s="1" t="s">
        <v>76</v>
      </c>
      <c r="B120" s="1">
        <v>539591</v>
      </c>
      <c r="C120" s="1">
        <v>2804075</v>
      </c>
      <c r="D120" t="s">
        <v>76</v>
      </c>
      <c r="E120" s="1">
        <v>101</v>
      </c>
      <c r="F120" s="1">
        <v>15</v>
      </c>
      <c r="G120">
        <v>35</v>
      </c>
      <c r="H120">
        <v>112</v>
      </c>
      <c r="I120" s="1">
        <v>1.49</v>
      </c>
      <c r="J120">
        <v>1.65</v>
      </c>
      <c r="K120" s="1" t="s">
        <v>111</v>
      </c>
    </row>
    <row r="121" spans="1:12" x14ac:dyDescent="0.25">
      <c r="A121" s="1" t="s">
        <v>77</v>
      </c>
      <c r="B121" s="1">
        <v>542486.99146599998</v>
      </c>
      <c r="C121" s="1">
        <v>2808889.2077000001</v>
      </c>
      <c r="D121" t="s">
        <v>77</v>
      </c>
      <c r="E121" s="1">
        <v>101</v>
      </c>
      <c r="F121" s="1">
        <v>15</v>
      </c>
      <c r="G121">
        <v>47</v>
      </c>
      <c r="H121">
        <v>119</v>
      </c>
      <c r="I121" s="1">
        <v>4.55</v>
      </c>
      <c r="J121">
        <v>3.68</v>
      </c>
      <c r="K121" s="1" t="s">
        <v>111</v>
      </c>
    </row>
    <row r="122" spans="1:12" x14ac:dyDescent="0.25">
      <c r="A122" s="1" t="s">
        <v>78</v>
      </c>
      <c r="B122" s="1">
        <v>537550</v>
      </c>
      <c r="C122" s="1">
        <v>2814377</v>
      </c>
      <c r="D122" t="s">
        <v>78</v>
      </c>
      <c r="E122" s="1">
        <v>101</v>
      </c>
      <c r="F122" s="1">
        <v>15</v>
      </c>
      <c r="G122">
        <v>61</v>
      </c>
      <c r="H122">
        <v>107</v>
      </c>
      <c r="I122" s="1">
        <v>5.0999999999999996</v>
      </c>
      <c r="J122">
        <v>5.44</v>
      </c>
      <c r="K122" s="1" t="s">
        <v>111</v>
      </c>
    </row>
    <row r="123" spans="1:12" x14ac:dyDescent="0.25">
      <c r="A123" s="1" t="s">
        <v>100</v>
      </c>
      <c r="B123" s="1">
        <v>541839.84246099996</v>
      </c>
      <c r="C123" s="1">
        <v>2825375.59191</v>
      </c>
      <c r="D123" t="s">
        <v>100</v>
      </c>
      <c r="E123" s="1">
        <v>101</v>
      </c>
      <c r="F123" s="1">
        <v>15</v>
      </c>
      <c r="G123">
        <v>88</v>
      </c>
      <c r="H123">
        <v>118</v>
      </c>
      <c r="I123" s="1">
        <v>6.3</v>
      </c>
      <c r="J123">
        <v>6.52</v>
      </c>
      <c r="K123" s="1" t="s">
        <v>111</v>
      </c>
      <c r="L123" s="1" t="s">
        <v>120</v>
      </c>
    </row>
    <row r="124" spans="1:12" x14ac:dyDescent="0.25">
      <c r="A124" s="1" t="s">
        <v>101</v>
      </c>
      <c r="B124" s="1">
        <v>541911.33047499997</v>
      </c>
      <c r="C124" s="1">
        <v>2822233.5853800001</v>
      </c>
      <c r="D124" t="s">
        <v>101</v>
      </c>
      <c r="E124" s="1">
        <v>101</v>
      </c>
      <c r="F124" s="1">
        <v>15</v>
      </c>
      <c r="G124">
        <v>80</v>
      </c>
      <c r="H124">
        <v>118</v>
      </c>
      <c r="I124" s="1">
        <v>6.2</v>
      </c>
      <c r="J124">
        <v>6.39</v>
      </c>
      <c r="K124" s="1" t="s">
        <v>111</v>
      </c>
      <c r="L124" s="1" t="s">
        <v>121</v>
      </c>
    </row>
    <row r="125" spans="1:12" x14ac:dyDescent="0.25">
      <c r="A125" s="1" t="s">
        <v>102</v>
      </c>
      <c r="B125" s="1">
        <v>539281.43807899999</v>
      </c>
      <c r="C125" s="1">
        <v>2822229.2527700001</v>
      </c>
      <c r="D125" t="s">
        <v>102</v>
      </c>
      <c r="E125" s="1">
        <v>101</v>
      </c>
      <c r="F125" s="1">
        <v>15</v>
      </c>
      <c r="G125">
        <v>80</v>
      </c>
      <c r="H125">
        <v>111</v>
      </c>
      <c r="I125" s="1">
        <v>5.5</v>
      </c>
      <c r="J125">
        <v>6.04</v>
      </c>
      <c r="K125" s="1" t="s">
        <v>111</v>
      </c>
      <c r="L125" s="1" t="s">
        <v>121</v>
      </c>
    </row>
    <row r="126" spans="1:12" x14ac:dyDescent="0.25">
      <c r="A126" s="1" t="s">
        <v>103</v>
      </c>
      <c r="B126" s="1">
        <v>537286.272596</v>
      </c>
      <c r="C126" s="1">
        <v>2822302.9070899999</v>
      </c>
      <c r="D126" t="s">
        <v>103</v>
      </c>
      <c r="E126" s="1">
        <v>101</v>
      </c>
      <c r="F126" s="1">
        <v>15</v>
      </c>
      <c r="G126">
        <v>81</v>
      </c>
      <c r="H126">
        <v>106</v>
      </c>
      <c r="I126" s="1">
        <v>5.6</v>
      </c>
      <c r="J126">
        <v>5.57</v>
      </c>
      <c r="K126" s="1" t="s">
        <v>111</v>
      </c>
      <c r="L126" s="1" t="s">
        <v>121</v>
      </c>
    </row>
    <row r="127" spans="1:12" x14ac:dyDescent="0.25">
      <c r="A127" s="1" t="s">
        <v>104</v>
      </c>
      <c r="B127" s="1">
        <v>537884.17235000001</v>
      </c>
      <c r="C127" s="1">
        <v>2817253.25373</v>
      </c>
      <c r="D127" t="s">
        <v>104</v>
      </c>
      <c r="E127" s="1">
        <v>101</v>
      </c>
      <c r="F127" s="1">
        <v>15</v>
      </c>
      <c r="G127">
        <v>68</v>
      </c>
      <c r="H127">
        <v>108</v>
      </c>
      <c r="I127" s="1">
        <v>4.9000000000000004</v>
      </c>
      <c r="J127">
        <v>5.56</v>
      </c>
      <c r="K127" s="1" t="s">
        <v>111</v>
      </c>
      <c r="L127" s="1" t="s">
        <v>121</v>
      </c>
    </row>
    <row r="128" spans="1:12" x14ac:dyDescent="0.25">
      <c r="A128" s="1" t="s">
        <v>79</v>
      </c>
      <c r="B128" s="1">
        <v>539352</v>
      </c>
      <c r="C128" s="1">
        <v>2829366</v>
      </c>
      <c r="D128" t="s">
        <v>79</v>
      </c>
      <c r="E128" s="1">
        <v>101</v>
      </c>
      <c r="F128" s="1">
        <v>15</v>
      </c>
      <c r="G128">
        <v>98</v>
      </c>
      <c r="H128">
        <v>112</v>
      </c>
      <c r="I128" s="1">
        <v>5</v>
      </c>
      <c r="J128">
        <v>6.41</v>
      </c>
      <c r="K128" s="1" t="s">
        <v>111</v>
      </c>
    </row>
    <row r="129" spans="1:13" x14ac:dyDescent="0.25">
      <c r="A129" s="1" t="s">
        <v>80</v>
      </c>
      <c r="B129" s="1">
        <v>539559</v>
      </c>
      <c r="C129" s="1">
        <v>2825067</v>
      </c>
      <c r="D129" t="s">
        <v>80</v>
      </c>
      <c r="E129" s="1">
        <v>101</v>
      </c>
      <c r="F129" s="1">
        <v>15</v>
      </c>
      <c r="G129">
        <v>87</v>
      </c>
      <c r="H129">
        <v>112</v>
      </c>
      <c r="I129" s="1">
        <v>6.08</v>
      </c>
      <c r="J129">
        <v>6.12</v>
      </c>
      <c r="K129" s="1" t="s">
        <v>111</v>
      </c>
    </row>
    <row r="130" spans="1:13" x14ac:dyDescent="0.25">
      <c r="A130" s="1" t="s">
        <v>81</v>
      </c>
      <c r="B130" s="1">
        <v>542685</v>
      </c>
      <c r="C130" s="1">
        <v>2825294</v>
      </c>
      <c r="D130" t="s">
        <v>530</v>
      </c>
      <c r="E130" s="1">
        <v>101</v>
      </c>
      <c r="F130" s="1">
        <v>15</v>
      </c>
      <c r="G130">
        <v>88</v>
      </c>
      <c r="H130">
        <v>120</v>
      </c>
      <c r="I130" s="1">
        <v>6.66</v>
      </c>
      <c r="J130">
        <v>6.64</v>
      </c>
      <c r="K130" s="1" t="s">
        <v>111</v>
      </c>
    </row>
    <row r="131" spans="1:13" x14ac:dyDescent="0.25">
      <c r="A131" s="1" t="s">
        <v>82</v>
      </c>
      <c r="B131" s="1">
        <v>543083</v>
      </c>
      <c r="C131" s="1">
        <v>2824905</v>
      </c>
      <c r="D131" t="s">
        <v>531</v>
      </c>
      <c r="E131" s="1">
        <v>101</v>
      </c>
      <c r="F131" s="1">
        <v>15</v>
      </c>
      <c r="G131">
        <v>87</v>
      </c>
      <c r="H131">
        <v>121</v>
      </c>
      <c r="I131" s="1">
        <v>6.2</v>
      </c>
      <c r="J131">
        <v>6.2</v>
      </c>
      <c r="K131" s="1" t="s">
        <v>111</v>
      </c>
    </row>
    <row r="132" spans="1:13" x14ac:dyDescent="0.25">
      <c r="A132" s="1" t="s">
        <v>83</v>
      </c>
      <c r="B132" s="1">
        <v>543962</v>
      </c>
      <c r="C132" s="1">
        <v>2825541</v>
      </c>
      <c r="D132" t="s">
        <v>532</v>
      </c>
      <c r="E132" s="1">
        <v>101</v>
      </c>
      <c r="F132" s="1">
        <v>15</v>
      </c>
      <c r="G132">
        <v>89</v>
      </c>
      <c r="H132">
        <v>123</v>
      </c>
      <c r="I132" s="1">
        <v>6.15</v>
      </c>
      <c r="J132">
        <v>6.87</v>
      </c>
      <c r="K132" s="1" t="s">
        <v>111</v>
      </c>
    </row>
    <row r="133" spans="1:13" x14ac:dyDescent="0.25">
      <c r="A133" s="1" t="s">
        <v>84</v>
      </c>
      <c r="B133" s="1">
        <v>546568</v>
      </c>
      <c r="C133" s="1">
        <v>2813548</v>
      </c>
      <c r="D133" t="s">
        <v>84</v>
      </c>
      <c r="E133" s="1">
        <v>101</v>
      </c>
      <c r="F133" s="1">
        <v>15</v>
      </c>
      <c r="G133">
        <v>59</v>
      </c>
      <c r="H133">
        <v>130</v>
      </c>
      <c r="I133" s="1">
        <v>6.32</v>
      </c>
      <c r="J133">
        <v>7.08</v>
      </c>
      <c r="K133" s="1" t="s">
        <v>111</v>
      </c>
    </row>
    <row r="134" spans="1:13" x14ac:dyDescent="0.25">
      <c r="A134" s="1" t="s">
        <v>85</v>
      </c>
      <c r="B134" s="1">
        <v>542726.0625</v>
      </c>
      <c r="C134" s="1">
        <v>2822578.25</v>
      </c>
      <c r="D134" t="s">
        <v>85</v>
      </c>
      <c r="E134" s="1">
        <v>101</v>
      </c>
      <c r="F134" s="1">
        <v>15</v>
      </c>
      <c r="G134">
        <v>81</v>
      </c>
      <c r="H134">
        <v>120</v>
      </c>
      <c r="I134" s="1">
        <v>5.14</v>
      </c>
      <c r="J134">
        <v>6.6</v>
      </c>
      <c r="K134" s="1" t="s">
        <v>111</v>
      </c>
    </row>
    <row r="135" spans="1:13" x14ac:dyDescent="0.25">
      <c r="A135" s="1" t="s">
        <v>89</v>
      </c>
      <c r="B135" s="1">
        <v>550379.125</v>
      </c>
      <c r="C135" s="1">
        <v>2821343.25</v>
      </c>
      <c r="D135" t="s">
        <v>89</v>
      </c>
      <c r="E135" s="1">
        <v>101</v>
      </c>
      <c r="F135" s="1">
        <v>15</v>
      </c>
      <c r="G135">
        <v>78</v>
      </c>
      <c r="H135">
        <v>139</v>
      </c>
      <c r="I135" s="1">
        <v>10.33</v>
      </c>
      <c r="J135">
        <v>9</v>
      </c>
      <c r="K135" s="1" t="s">
        <v>111</v>
      </c>
    </row>
    <row r="136" spans="1:13" x14ac:dyDescent="0.25">
      <c r="A136" s="1" t="s">
        <v>342</v>
      </c>
      <c r="B136" s="1">
        <v>515257.06</v>
      </c>
      <c r="C136" s="1">
        <v>2817266.59</v>
      </c>
      <c r="D136" t="s">
        <v>342</v>
      </c>
      <c r="E136" s="1">
        <v>101</v>
      </c>
      <c r="F136" s="1">
        <v>15</v>
      </c>
      <c r="G136">
        <v>68</v>
      </c>
      <c r="H136">
        <v>51</v>
      </c>
      <c r="I136" s="1">
        <v>0</v>
      </c>
      <c r="J136">
        <v>1.31</v>
      </c>
      <c r="K136" s="1" t="s">
        <v>111</v>
      </c>
      <c r="L136" s="1" t="s">
        <v>119</v>
      </c>
      <c r="M136" s="1"/>
    </row>
    <row r="137" spans="1:13" x14ac:dyDescent="0.25">
      <c r="A137" s="1" t="s">
        <v>144</v>
      </c>
      <c r="B137" s="1">
        <v>515257.06</v>
      </c>
      <c r="C137" s="1">
        <v>2817266.59</v>
      </c>
      <c r="D137" t="s">
        <v>144</v>
      </c>
      <c r="E137" s="1">
        <v>61</v>
      </c>
      <c r="G137">
        <v>68</v>
      </c>
      <c r="H137">
        <v>51</v>
      </c>
      <c r="I137" s="1">
        <v>0</v>
      </c>
      <c r="J137">
        <v>1.31</v>
      </c>
      <c r="K137" s="1" t="s">
        <v>111</v>
      </c>
      <c r="L137" s="1" t="s">
        <v>117</v>
      </c>
      <c r="M137" s="1"/>
    </row>
    <row r="138" spans="1:13" x14ac:dyDescent="0.25">
      <c r="A138" s="1" t="s">
        <v>86</v>
      </c>
      <c r="B138" s="1">
        <v>512791.06025899999</v>
      </c>
      <c r="C138" s="1">
        <v>2833176.72126</v>
      </c>
      <c r="D138" t="s">
        <v>86</v>
      </c>
      <c r="E138" s="1">
        <v>101</v>
      </c>
      <c r="F138" s="1">
        <v>15</v>
      </c>
      <c r="G138">
        <v>108</v>
      </c>
      <c r="H138">
        <v>45</v>
      </c>
      <c r="I138" s="1">
        <v>3.88</v>
      </c>
      <c r="J138">
        <v>3.9</v>
      </c>
      <c r="K138" s="1" t="s">
        <v>111</v>
      </c>
      <c r="L138" s="1" t="s">
        <v>121</v>
      </c>
    </row>
    <row r="139" spans="1:13" x14ac:dyDescent="0.25">
      <c r="A139" s="1" t="s">
        <v>87</v>
      </c>
      <c r="B139" s="1">
        <v>539496.66</v>
      </c>
      <c r="C139" s="1">
        <v>2809627.57</v>
      </c>
      <c r="D139" t="s">
        <v>87</v>
      </c>
      <c r="E139" s="1">
        <v>101</v>
      </c>
      <c r="F139" s="1">
        <v>15</v>
      </c>
      <c r="G139">
        <v>49</v>
      </c>
      <c r="H139">
        <v>112</v>
      </c>
      <c r="I139" s="1">
        <v>3.51</v>
      </c>
      <c r="J139">
        <v>3.15</v>
      </c>
      <c r="K139" s="1" t="s">
        <v>111</v>
      </c>
    </row>
    <row r="140" spans="1:13" x14ac:dyDescent="0.25">
      <c r="A140" s="1" t="s">
        <v>88</v>
      </c>
      <c r="B140" s="1">
        <v>537142</v>
      </c>
      <c r="C140" s="1">
        <v>2799406</v>
      </c>
      <c r="D140" t="s">
        <v>88</v>
      </c>
      <c r="E140" s="1">
        <v>101</v>
      </c>
      <c r="F140" s="1">
        <v>15</v>
      </c>
      <c r="G140">
        <v>23</v>
      </c>
      <c r="H140">
        <v>106</v>
      </c>
      <c r="I140" s="1">
        <v>1.41</v>
      </c>
      <c r="J140">
        <v>1.46</v>
      </c>
      <c r="K140" s="1" t="s">
        <v>111</v>
      </c>
    </row>
    <row r="141" spans="1:13" x14ac:dyDescent="0.25">
      <c r="A141" s="1" t="s">
        <v>340</v>
      </c>
      <c r="B141" s="1">
        <v>554646.0625</v>
      </c>
      <c r="C141" s="1">
        <v>2794937</v>
      </c>
      <c r="D141" t="s">
        <v>340</v>
      </c>
      <c r="E141" s="1">
        <v>101</v>
      </c>
      <c r="F141" s="1">
        <v>15</v>
      </c>
      <c r="G141">
        <v>12</v>
      </c>
      <c r="H141">
        <v>150</v>
      </c>
      <c r="I141" s="1">
        <v>-0.2</v>
      </c>
      <c r="J141">
        <v>0.85</v>
      </c>
      <c r="K141" s="1" t="s">
        <v>111</v>
      </c>
      <c r="L141" s="1" t="s">
        <v>129</v>
      </c>
      <c r="M141" s="1"/>
    </row>
    <row r="142" spans="1:13" x14ac:dyDescent="0.25">
      <c r="A142" s="1" t="s">
        <v>142</v>
      </c>
      <c r="B142" s="1">
        <v>554646.0625</v>
      </c>
      <c r="C142" s="1">
        <v>2794937</v>
      </c>
      <c r="D142" t="s">
        <v>142</v>
      </c>
      <c r="E142" s="1">
        <v>61</v>
      </c>
      <c r="G142">
        <v>12</v>
      </c>
      <c r="H142">
        <v>150</v>
      </c>
      <c r="I142" s="1">
        <v>-0.2</v>
      </c>
      <c r="J142">
        <v>0.85</v>
      </c>
      <c r="K142" s="1" t="s">
        <v>111</v>
      </c>
      <c r="L142" s="1" t="s">
        <v>129</v>
      </c>
      <c r="M142" s="1"/>
    </row>
    <row r="143" spans="1:13" x14ac:dyDescent="0.25">
      <c r="A143" s="1" t="s">
        <v>341</v>
      </c>
      <c r="B143" s="1">
        <v>547179</v>
      </c>
      <c r="C143" s="1">
        <v>2794429</v>
      </c>
      <c r="D143" t="s">
        <v>341</v>
      </c>
      <c r="E143" s="1">
        <v>101</v>
      </c>
      <c r="F143" s="1">
        <v>15</v>
      </c>
      <c r="G143">
        <v>11</v>
      </c>
      <c r="H143">
        <v>131</v>
      </c>
      <c r="I143" s="1">
        <v>0.1</v>
      </c>
      <c r="J143">
        <v>0.63</v>
      </c>
      <c r="K143" s="1" t="s">
        <v>111</v>
      </c>
      <c r="L143" s="1" t="s">
        <v>129</v>
      </c>
      <c r="M143" s="1"/>
    </row>
    <row r="144" spans="1:13" x14ac:dyDescent="0.25">
      <c r="A144" s="1" t="s">
        <v>143</v>
      </c>
      <c r="B144" s="1">
        <v>547179</v>
      </c>
      <c r="C144" s="1">
        <v>2794429</v>
      </c>
      <c r="D144" t="s">
        <v>143</v>
      </c>
      <c r="E144" s="1">
        <v>61</v>
      </c>
      <c r="G144">
        <v>11</v>
      </c>
      <c r="H144">
        <v>131</v>
      </c>
      <c r="I144" s="1">
        <v>0.1</v>
      </c>
      <c r="J144">
        <v>0.63</v>
      </c>
      <c r="K144" s="1" t="s">
        <v>111</v>
      </c>
      <c r="L144" s="1" t="s">
        <v>129</v>
      </c>
      <c r="M144" s="1"/>
    </row>
  </sheetData>
  <sortState ref="A1:H130">
    <sortCondition ref="A1"/>
  </sortState>
  <pageMargins left="0.25" right="0.25" top="0.75" bottom="0.75" header="0.3" footer="0.3"/>
  <pageSetup scale="105" orientation="landscape" r:id="rId1"/>
  <headerFooter>
    <oddHeader>&amp;L&amp;P&amp;C&amp;F&amp;R&amp;D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14" sqref="A14"/>
    </sheetView>
  </sheetViews>
  <sheetFormatPr defaultRowHeight="15" x14ac:dyDescent="0.25"/>
  <cols>
    <col min="1" max="1" width="15.140625" customWidth="1"/>
    <col min="12" max="12" width="21" customWidth="1"/>
  </cols>
  <sheetData>
    <row r="1" spans="1:13" ht="15.75" x14ac:dyDescent="0.25">
      <c r="A1" s="1" t="s">
        <v>105</v>
      </c>
      <c r="B1" s="1">
        <v>502301</v>
      </c>
      <c r="C1" s="1">
        <v>2818100</v>
      </c>
      <c r="D1" t="s">
        <v>133</v>
      </c>
      <c r="E1" s="1">
        <v>101</v>
      </c>
      <c r="F1" s="1">
        <v>15</v>
      </c>
      <c r="I1" s="1">
        <v>0</v>
      </c>
      <c r="J1">
        <v>0.93</v>
      </c>
      <c r="K1" s="1" t="s">
        <v>111</v>
      </c>
      <c r="L1" s="1" t="s">
        <v>132</v>
      </c>
      <c r="M1" s="1"/>
    </row>
    <row r="2" spans="1:13" ht="15.75" x14ac:dyDescent="0.25">
      <c r="A2" s="1" t="s">
        <v>106</v>
      </c>
      <c r="B2" s="1">
        <v>555871</v>
      </c>
      <c r="C2" s="1">
        <v>2793665</v>
      </c>
      <c r="D2" t="s">
        <v>134</v>
      </c>
      <c r="E2" s="1">
        <v>101</v>
      </c>
      <c r="F2" s="1">
        <v>15</v>
      </c>
      <c r="I2" s="1">
        <v>0</v>
      </c>
      <c r="J2">
        <v>-0.2</v>
      </c>
      <c r="K2" s="1" t="s">
        <v>111</v>
      </c>
      <c r="L2" s="1" t="s">
        <v>132</v>
      </c>
      <c r="M2" s="1"/>
    </row>
    <row r="3" spans="1:13" ht="15.75" x14ac:dyDescent="0.25">
      <c r="A3" s="1" t="s">
        <v>107</v>
      </c>
      <c r="B3" s="1">
        <v>512671</v>
      </c>
      <c r="C3" s="1">
        <v>2798481</v>
      </c>
      <c r="D3" s="1" t="s">
        <v>137</v>
      </c>
      <c r="E3" s="1">
        <v>101</v>
      </c>
      <c r="F3" s="1">
        <v>15</v>
      </c>
      <c r="I3" s="1">
        <v>0</v>
      </c>
      <c r="J3" s="1">
        <v>0.5</v>
      </c>
      <c r="K3" s="1" t="s">
        <v>111</v>
      </c>
      <c r="L3" s="1" t="s">
        <v>132</v>
      </c>
      <c r="M3" s="1"/>
    </row>
    <row r="4" spans="1:13" ht="15.75" x14ac:dyDescent="0.25">
      <c r="A4" s="1" t="s">
        <v>108</v>
      </c>
      <c r="B4" s="1">
        <v>520664</v>
      </c>
      <c r="C4" s="1">
        <v>2796072</v>
      </c>
      <c r="D4" t="s">
        <v>141</v>
      </c>
      <c r="E4" s="1">
        <v>101</v>
      </c>
      <c r="F4" s="1">
        <v>15</v>
      </c>
      <c r="I4" s="1">
        <v>1.2</v>
      </c>
      <c r="J4">
        <v>0.62</v>
      </c>
      <c r="K4" s="1" t="s">
        <v>111</v>
      </c>
      <c r="L4" s="1" t="s">
        <v>132</v>
      </c>
      <c r="M4" s="1"/>
    </row>
    <row r="5" spans="1:13" ht="15.75" x14ac:dyDescent="0.25">
      <c r="A5" s="1" t="s">
        <v>109</v>
      </c>
      <c r="B5" s="1">
        <v>510009</v>
      </c>
      <c r="C5" s="1">
        <v>2802967</v>
      </c>
      <c r="D5" t="s">
        <v>145</v>
      </c>
      <c r="E5" s="1">
        <v>101</v>
      </c>
      <c r="F5" s="1">
        <v>15</v>
      </c>
      <c r="I5" s="1">
        <v>2.39</v>
      </c>
      <c r="J5">
        <v>0.14000000000000001</v>
      </c>
      <c r="K5" s="1" t="s">
        <v>111</v>
      </c>
      <c r="L5" s="1" t="s">
        <v>132</v>
      </c>
      <c r="M5" s="1"/>
    </row>
    <row r="6" spans="1:13" ht="15.75" x14ac:dyDescent="0.25">
      <c r="A6" s="1" t="s">
        <v>399</v>
      </c>
      <c r="B6" s="1">
        <v>530689</v>
      </c>
      <c r="C6" s="1">
        <v>2792867</v>
      </c>
      <c r="D6" t="s">
        <v>398</v>
      </c>
      <c r="E6" s="1">
        <v>101</v>
      </c>
      <c r="F6" s="1">
        <v>15</v>
      </c>
      <c r="G6" s="1"/>
      <c r="H6" s="1"/>
      <c r="I6" s="1">
        <v>-0.15</v>
      </c>
      <c r="J6" s="1">
        <v>0.3</v>
      </c>
      <c r="K6" s="1" t="s">
        <v>111</v>
      </c>
      <c r="L6" s="1" t="s">
        <v>400</v>
      </c>
      <c r="M6" s="1"/>
    </row>
    <row r="7" spans="1:13" ht="15.75" x14ac:dyDescent="0.25">
      <c r="A7" s="1" t="s">
        <v>46</v>
      </c>
      <c r="B7" s="1">
        <v>532689</v>
      </c>
      <c r="C7" s="1">
        <v>2840867</v>
      </c>
      <c r="D7" s="1" t="s">
        <v>46</v>
      </c>
      <c r="E7" s="1">
        <v>101</v>
      </c>
      <c r="F7" s="1">
        <v>15</v>
      </c>
      <c r="G7">
        <v>127</v>
      </c>
      <c r="H7" s="1">
        <v>95</v>
      </c>
      <c r="J7">
        <v>5.9</v>
      </c>
      <c r="K7" s="1" t="s">
        <v>111</v>
      </c>
      <c r="L7" t="s">
        <v>333</v>
      </c>
    </row>
    <row r="8" spans="1:13" ht="15.75" x14ac:dyDescent="0.25">
      <c r="A8" s="1" t="s">
        <v>45</v>
      </c>
      <c r="B8" s="1">
        <v>533089</v>
      </c>
      <c r="C8" s="1">
        <v>2840867</v>
      </c>
      <c r="D8" s="1" t="s">
        <v>45</v>
      </c>
      <c r="E8" s="1">
        <v>101</v>
      </c>
      <c r="F8" s="1">
        <v>15</v>
      </c>
      <c r="G8">
        <v>127</v>
      </c>
      <c r="H8" s="1">
        <v>96</v>
      </c>
      <c r="J8">
        <v>5.9</v>
      </c>
      <c r="K8" s="1" t="s">
        <v>111</v>
      </c>
      <c r="L8" t="s">
        <v>334</v>
      </c>
    </row>
    <row r="9" spans="1:13" ht="15.75" x14ac:dyDescent="0.25">
      <c r="A9" s="1" t="s">
        <v>499</v>
      </c>
      <c r="B9" s="1">
        <v>536639.0625</v>
      </c>
      <c r="C9" s="1">
        <v>2841628.5</v>
      </c>
      <c r="D9" t="s">
        <v>49</v>
      </c>
      <c r="E9" s="1">
        <v>101</v>
      </c>
      <c r="F9" s="1">
        <v>1</v>
      </c>
      <c r="G9">
        <v>129</v>
      </c>
      <c r="H9">
        <v>105</v>
      </c>
      <c r="I9" s="1">
        <v>5.84</v>
      </c>
      <c r="J9">
        <v>5.7</v>
      </c>
      <c r="K9" s="1" t="s">
        <v>111</v>
      </c>
      <c r="L9" s="1"/>
    </row>
    <row r="10" spans="1:13" ht="15.75" x14ac:dyDescent="0.25">
      <c r="A10" s="1" t="s">
        <v>502</v>
      </c>
      <c r="B10" s="1">
        <v>536639.0625</v>
      </c>
      <c r="C10" s="1">
        <v>2841628.5</v>
      </c>
      <c r="D10" t="s">
        <v>49</v>
      </c>
      <c r="E10" s="1">
        <v>241</v>
      </c>
      <c r="F10" s="1"/>
      <c r="G10">
        <v>129</v>
      </c>
      <c r="H10">
        <v>105</v>
      </c>
      <c r="I10" s="1">
        <v>5.84</v>
      </c>
      <c r="J10">
        <v>5.7</v>
      </c>
      <c r="K10" s="1" t="s">
        <v>111</v>
      </c>
      <c r="L10" s="1"/>
    </row>
    <row r="11" spans="1:13" ht="15.75" x14ac:dyDescent="0.25">
      <c r="A11" s="1" t="s">
        <v>500</v>
      </c>
      <c r="B11" s="1">
        <v>549958.125</v>
      </c>
      <c r="C11" s="1">
        <v>2847982.5</v>
      </c>
      <c r="D11" t="s">
        <v>50</v>
      </c>
      <c r="E11" s="1">
        <v>101</v>
      </c>
      <c r="F11" s="1">
        <v>1</v>
      </c>
      <c r="G11">
        <v>137</v>
      </c>
      <c r="H11">
        <v>125</v>
      </c>
      <c r="I11" s="1">
        <v>5.62</v>
      </c>
      <c r="J11">
        <v>5.94</v>
      </c>
      <c r="K11" s="1" t="s">
        <v>111</v>
      </c>
      <c r="L11" s="1"/>
    </row>
    <row r="12" spans="1:13" ht="15.75" x14ac:dyDescent="0.25">
      <c r="A12" s="1" t="s">
        <v>503</v>
      </c>
      <c r="B12" s="1">
        <v>549958.125</v>
      </c>
      <c r="C12" s="1">
        <v>2847982.5</v>
      </c>
      <c r="D12" t="s">
        <v>50</v>
      </c>
      <c r="E12" s="1">
        <v>241</v>
      </c>
      <c r="F12" s="1"/>
      <c r="G12">
        <v>137</v>
      </c>
      <c r="H12">
        <v>125</v>
      </c>
      <c r="I12" s="1">
        <v>5.62</v>
      </c>
      <c r="J12">
        <v>5.94</v>
      </c>
      <c r="K12" s="1" t="s">
        <v>111</v>
      </c>
      <c r="L12" s="1"/>
    </row>
    <row r="13" spans="1:13" ht="15.75" x14ac:dyDescent="0.25">
      <c r="A13" s="1" t="s">
        <v>501</v>
      </c>
      <c r="B13" s="1">
        <v>549958.125</v>
      </c>
      <c r="C13" s="1">
        <v>2847982.5</v>
      </c>
      <c r="D13" t="s">
        <v>51</v>
      </c>
      <c r="E13" s="1">
        <v>101</v>
      </c>
      <c r="F13" s="1"/>
      <c r="G13">
        <v>145</v>
      </c>
      <c r="H13">
        <v>138</v>
      </c>
      <c r="I13" s="1">
        <v>5.77</v>
      </c>
      <c r="J13">
        <v>5.79</v>
      </c>
      <c r="K13" s="1" t="s">
        <v>111</v>
      </c>
      <c r="L13" s="1"/>
    </row>
    <row r="14" spans="1:13" ht="15.75" x14ac:dyDescent="0.25">
      <c r="A14" s="1" t="s">
        <v>540</v>
      </c>
      <c r="B14" s="1">
        <v>533689</v>
      </c>
      <c r="C14" s="1">
        <v>2849867</v>
      </c>
      <c r="D14" t="s">
        <v>533</v>
      </c>
      <c r="E14" s="1">
        <v>241</v>
      </c>
    </row>
    <row r="15" spans="1:13" ht="15.75" x14ac:dyDescent="0.25">
      <c r="A15" s="1" t="s">
        <v>541</v>
      </c>
      <c r="B15" s="1">
        <v>543689</v>
      </c>
      <c r="C15" s="1">
        <v>2849867</v>
      </c>
      <c r="D15" t="s">
        <v>533</v>
      </c>
      <c r="E15" s="1">
        <v>241</v>
      </c>
    </row>
    <row r="16" spans="1:13" ht="15.75" x14ac:dyDescent="0.25">
      <c r="A16" s="1" t="s">
        <v>536</v>
      </c>
      <c r="B16" s="1">
        <v>550178</v>
      </c>
      <c r="C16" s="1">
        <v>2852319</v>
      </c>
      <c r="D16" t="s">
        <v>536</v>
      </c>
      <c r="E16" s="1">
        <v>241</v>
      </c>
    </row>
    <row r="17" spans="1:5" ht="15.75" x14ac:dyDescent="0.25">
      <c r="A17" s="1" t="s">
        <v>542</v>
      </c>
      <c r="B17" s="1">
        <v>550089</v>
      </c>
      <c r="C17" s="1">
        <v>2849867</v>
      </c>
      <c r="D17" t="s">
        <v>536</v>
      </c>
      <c r="E17" s="1">
        <v>241</v>
      </c>
    </row>
    <row r="18" spans="1:5" ht="15.75" x14ac:dyDescent="0.25">
      <c r="A18" s="1" t="s">
        <v>537</v>
      </c>
      <c r="B18" s="1">
        <v>525003</v>
      </c>
      <c r="C18" s="1">
        <v>2852465</v>
      </c>
      <c r="D18" t="s">
        <v>534</v>
      </c>
      <c r="E18" s="1">
        <v>241</v>
      </c>
    </row>
    <row r="19" spans="1:5" ht="15.75" x14ac:dyDescent="0.25">
      <c r="A19" s="1" t="s">
        <v>538</v>
      </c>
      <c r="B19" s="1">
        <v>532090</v>
      </c>
      <c r="C19" s="1">
        <v>2849867</v>
      </c>
      <c r="D19" t="s">
        <v>534</v>
      </c>
      <c r="E19" s="1">
        <v>241</v>
      </c>
    </row>
    <row r="20" spans="1:5" ht="15.75" x14ac:dyDescent="0.25">
      <c r="A20" s="1" t="s">
        <v>539</v>
      </c>
      <c r="B20" s="1">
        <v>517689</v>
      </c>
      <c r="C20" s="1">
        <v>2849867</v>
      </c>
      <c r="D20" t="s">
        <v>534</v>
      </c>
      <c r="E20" s="1"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topLeftCell="A44" workbookViewId="0">
      <selection activeCell="K71" sqref="K71"/>
    </sheetView>
  </sheetViews>
  <sheetFormatPr defaultRowHeight="15" x14ac:dyDescent="0.25"/>
  <cols>
    <col min="1" max="1" width="16.85546875" customWidth="1"/>
    <col min="3" max="3" width="13.7109375" customWidth="1"/>
    <col min="5" max="5" width="17.28515625" customWidth="1"/>
    <col min="6" max="6" width="11.42578125" style="2" customWidth="1"/>
    <col min="7" max="7" width="12.7109375" style="2" customWidth="1"/>
  </cols>
  <sheetData>
    <row r="1" spans="1:10" x14ac:dyDescent="0.25">
      <c r="A1" t="s">
        <v>454</v>
      </c>
      <c r="B1">
        <v>1</v>
      </c>
      <c r="C1" t="s">
        <v>455</v>
      </c>
      <c r="D1">
        <v>3871</v>
      </c>
      <c r="E1" t="s">
        <v>146</v>
      </c>
      <c r="F1" s="2">
        <v>542000</v>
      </c>
      <c r="G1" s="2">
        <v>2815400</v>
      </c>
    </row>
    <row r="2" spans="1:10" x14ac:dyDescent="0.25">
      <c r="A2" t="s">
        <v>452</v>
      </c>
      <c r="B2">
        <v>0</v>
      </c>
      <c r="C2" t="s">
        <v>455</v>
      </c>
      <c r="D2">
        <v>3840.5</v>
      </c>
      <c r="E2" t="s">
        <v>452</v>
      </c>
      <c r="F2" s="2">
        <v>542000</v>
      </c>
      <c r="G2" s="2">
        <v>2815350</v>
      </c>
    </row>
    <row r="3" spans="1:10" x14ac:dyDescent="0.25">
      <c r="A3" t="s">
        <v>453</v>
      </c>
      <c r="B3">
        <v>0</v>
      </c>
      <c r="C3" t="s">
        <v>455</v>
      </c>
      <c r="D3">
        <v>3901.4</v>
      </c>
      <c r="E3" t="s">
        <v>453</v>
      </c>
      <c r="F3" s="2">
        <v>542000</v>
      </c>
      <c r="G3" s="2">
        <v>2815300</v>
      </c>
    </row>
    <row r="4" spans="1:10" x14ac:dyDescent="0.25">
      <c r="A4" t="s">
        <v>155</v>
      </c>
      <c r="B4">
        <v>1</v>
      </c>
      <c r="C4" t="s">
        <v>253</v>
      </c>
      <c r="D4">
        <v>50</v>
      </c>
      <c r="E4" t="s">
        <v>155</v>
      </c>
      <c r="F4" s="2">
        <v>517934.62699999998</v>
      </c>
      <c r="G4" s="2">
        <v>2849335.861</v>
      </c>
    </row>
    <row r="5" spans="1:10" x14ac:dyDescent="0.25">
      <c r="A5" t="s">
        <v>156</v>
      </c>
      <c r="B5">
        <v>0</v>
      </c>
      <c r="C5" t="s">
        <v>253</v>
      </c>
      <c r="D5">
        <v>0</v>
      </c>
      <c r="E5" t="s">
        <v>156</v>
      </c>
      <c r="F5" s="2">
        <v>517934.62699999998</v>
      </c>
      <c r="G5" s="2">
        <v>2849335.861</v>
      </c>
    </row>
    <row r="6" spans="1:10" x14ac:dyDescent="0.25">
      <c r="A6" t="s">
        <v>157</v>
      </c>
      <c r="B6">
        <v>0</v>
      </c>
      <c r="C6" t="s">
        <v>253</v>
      </c>
      <c r="D6">
        <v>801</v>
      </c>
      <c r="E6" t="s">
        <v>157</v>
      </c>
      <c r="F6" s="2">
        <v>517934.62699999998</v>
      </c>
      <c r="G6" s="2">
        <v>2849335.861</v>
      </c>
    </row>
    <row r="7" spans="1:10" x14ac:dyDescent="0.25">
      <c r="A7" t="s">
        <v>158</v>
      </c>
      <c r="B7">
        <v>1</v>
      </c>
      <c r="C7" t="s">
        <v>254</v>
      </c>
      <c r="D7">
        <v>40</v>
      </c>
      <c r="E7" t="s">
        <v>158</v>
      </c>
      <c r="F7" s="2">
        <v>523094.01299999998</v>
      </c>
      <c r="G7" s="2">
        <v>2849367.6120000002</v>
      </c>
    </row>
    <row r="8" spans="1:10" x14ac:dyDescent="0.25">
      <c r="A8" t="s">
        <v>159</v>
      </c>
      <c r="B8">
        <v>0</v>
      </c>
      <c r="C8" t="s">
        <v>254</v>
      </c>
      <c r="D8">
        <v>0</v>
      </c>
      <c r="E8" t="s">
        <v>159</v>
      </c>
      <c r="F8" s="2">
        <v>523094.01299999998</v>
      </c>
      <c r="G8" s="2">
        <v>2849367.6120000002</v>
      </c>
    </row>
    <row r="9" spans="1:10" x14ac:dyDescent="0.25">
      <c r="A9" t="s">
        <v>160</v>
      </c>
      <c r="B9">
        <v>0</v>
      </c>
      <c r="C9" t="s">
        <v>254</v>
      </c>
      <c r="D9">
        <v>800</v>
      </c>
      <c r="E9" t="s">
        <v>160</v>
      </c>
      <c r="F9" s="2">
        <v>523094.01299999998</v>
      </c>
      <c r="G9" s="2">
        <v>2849367.6120000002</v>
      </c>
    </row>
    <row r="10" spans="1:10" x14ac:dyDescent="0.25">
      <c r="A10" t="s">
        <v>161</v>
      </c>
      <c r="B10">
        <v>1</v>
      </c>
      <c r="C10" t="s">
        <v>255</v>
      </c>
      <c r="D10">
        <v>45</v>
      </c>
      <c r="E10" t="s">
        <v>161</v>
      </c>
      <c r="F10" s="2">
        <v>527364.39599999995</v>
      </c>
      <c r="G10" s="2">
        <v>2849367.6120000002</v>
      </c>
    </row>
    <row r="11" spans="1:10" x14ac:dyDescent="0.25">
      <c r="A11" t="s">
        <v>162</v>
      </c>
      <c r="B11">
        <v>0</v>
      </c>
      <c r="C11" t="s">
        <v>255</v>
      </c>
      <c r="D11">
        <v>0</v>
      </c>
      <c r="E11" t="s">
        <v>162</v>
      </c>
      <c r="F11" s="2">
        <v>527364.39599999995</v>
      </c>
      <c r="G11" s="2">
        <v>2849367.6120000002</v>
      </c>
    </row>
    <row r="12" spans="1:10" x14ac:dyDescent="0.25">
      <c r="A12" t="s">
        <v>163</v>
      </c>
      <c r="B12">
        <v>0</v>
      </c>
      <c r="C12" t="s">
        <v>255</v>
      </c>
      <c r="D12">
        <v>800</v>
      </c>
      <c r="E12" t="s">
        <v>163</v>
      </c>
      <c r="F12" s="2">
        <v>527364.39599999995</v>
      </c>
      <c r="G12" s="2">
        <v>2849367.6120000002</v>
      </c>
    </row>
    <row r="13" spans="1:10" x14ac:dyDescent="0.25">
      <c r="A13" t="s">
        <v>164</v>
      </c>
      <c r="B13">
        <v>1</v>
      </c>
      <c r="C13" t="s">
        <v>256</v>
      </c>
      <c r="D13">
        <v>15</v>
      </c>
      <c r="E13" t="s">
        <v>164</v>
      </c>
      <c r="F13" s="2">
        <v>531888.78</v>
      </c>
      <c r="G13" s="2">
        <v>2849399.3620000002</v>
      </c>
    </row>
    <row r="14" spans="1:10" x14ac:dyDescent="0.25">
      <c r="A14" t="s">
        <v>165</v>
      </c>
      <c r="B14">
        <v>0</v>
      </c>
      <c r="C14" t="s">
        <v>256</v>
      </c>
      <c r="D14">
        <v>0</v>
      </c>
      <c r="E14" t="s">
        <v>165</v>
      </c>
      <c r="F14" s="2">
        <v>531888.78</v>
      </c>
      <c r="G14" s="2">
        <v>2849399.3620000002</v>
      </c>
    </row>
    <row r="15" spans="1:10" x14ac:dyDescent="0.25">
      <c r="A15" t="s">
        <v>166</v>
      </c>
      <c r="B15">
        <v>0</v>
      </c>
      <c r="C15" t="s">
        <v>256</v>
      </c>
      <c r="D15">
        <v>801</v>
      </c>
      <c r="E15" t="s">
        <v>166</v>
      </c>
      <c r="F15" s="2">
        <v>531888.78</v>
      </c>
      <c r="G15" s="2">
        <v>2849399.3620000002</v>
      </c>
    </row>
    <row r="16" spans="1:10" x14ac:dyDescent="0.25">
      <c r="A16" t="s">
        <v>167</v>
      </c>
      <c r="B16">
        <v>1</v>
      </c>
      <c r="C16" t="s">
        <v>257</v>
      </c>
      <c r="D16">
        <v>19648.759999999998</v>
      </c>
      <c r="E16" t="s">
        <v>167</v>
      </c>
      <c r="F16" s="2">
        <v>532666.65700000001</v>
      </c>
      <c r="G16" s="2">
        <v>2849383.4870000002</v>
      </c>
      <c r="J16">
        <f>64464.45*0.3048</f>
        <v>19648.764360000001</v>
      </c>
    </row>
    <row r="17" spans="1:10" x14ac:dyDescent="0.25">
      <c r="A17" t="s">
        <v>168</v>
      </c>
      <c r="B17">
        <v>0</v>
      </c>
      <c r="C17" t="s">
        <v>257</v>
      </c>
      <c r="D17">
        <v>19633</v>
      </c>
      <c r="E17" t="s">
        <v>168</v>
      </c>
      <c r="F17" s="2">
        <v>532666.65700000001</v>
      </c>
      <c r="G17" s="2">
        <v>2849383.4870000002</v>
      </c>
    </row>
    <row r="18" spans="1:10" x14ac:dyDescent="0.25">
      <c r="A18" t="s">
        <v>169</v>
      </c>
      <c r="B18">
        <v>0</v>
      </c>
      <c r="C18" t="s">
        <v>257</v>
      </c>
      <c r="D18">
        <v>20228.099999999999</v>
      </c>
      <c r="E18" t="s">
        <v>169</v>
      </c>
      <c r="F18" s="2">
        <v>532666.65700000001</v>
      </c>
      <c r="G18" s="2">
        <v>2849383.4870000002</v>
      </c>
    </row>
    <row r="19" spans="1:10" x14ac:dyDescent="0.25">
      <c r="A19" t="s">
        <v>170</v>
      </c>
      <c r="B19">
        <v>1</v>
      </c>
      <c r="C19" t="s">
        <v>257</v>
      </c>
      <c r="D19">
        <v>36871.199999999997</v>
      </c>
      <c r="E19" t="s">
        <v>170</v>
      </c>
      <c r="F19" s="2">
        <v>549891.06599999999</v>
      </c>
      <c r="G19" s="2">
        <v>2849367.6120000002</v>
      </c>
    </row>
    <row r="20" spans="1:10" x14ac:dyDescent="0.25">
      <c r="A20" t="s">
        <v>171</v>
      </c>
      <c r="B20">
        <v>0</v>
      </c>
      <c r="C20" t="s">
        <v>257</v>
      </c>
      <c r="D20">
        <v>36839.9</v>
      </c>
      <c r="E20" t="s">
        <v>171</v>
      </c>
      <c r="F20" s="2">
        <v>549891.06599999999</v>
      </c>
      <c r="G20" s="2">
        <v>2849367.6120000002</v>
      </c>
    </row>
    <row r="21" spans="1:10" x14ac:dyDescent="0.25">
      <c r="A21" t="s">
        <v>172</v>
      </c>
      <c r="B21">
        <v>0</v>
      </c>
      <c r="C21" t="s">
        <v>257</v>
      </c>
      <c r="D21">
        <v>37314</v>
      </c>
      <c r="E21" t="s">
        <v>172</v>
      </c>
      <c r="F21" s="2">
        <v>549891.06599999999</v>
      </c>
      <c r="G21" s="2">
        <v>2849367.6120000002</v>
      </c>
      <c r="I21" t="s">
        <v>543</v>
      </c>
    </row>
    <row r="22" spans="1:10" x14ac:dyDescent="0.25">
      <c r="A22" t="s">
        <v>526</v>
      </c>
      <c r="B22">
        <v>0</v>
      </c>
      <c r="C22" t="s">
        <v>404</v>
      </c>
      <c r="D22">
        <v>2111.0500000000002</v>
      </c>
      <c r="E22" t="s">
        <v>526</v>
      </c>
      <c r="F22" s="2">
        <v>0</v>
      </c>
      <c r="G22" s="2">
        <v>0</v>
      </c>
      <c r="I22">
        <v>2111.0500000000002</v>
      </c>
      <c r="J22">
        <f>6926*0.3048</f>
        <v>2111.0448000000001</v>
      </c>
    </row>
    <row r="23" spans="1:10" x14ac:dyDescent="0.25">
      <c r="A23" t="s">
        <v>450</v>
      </c>
      <c r="B23">
        <v>0</v>
      </c>
      <c r="C23" t="s">
        <v>404</v>
      </c>
      <c r="D23">
        <v>2316.48</v>
      </c>
      <c r="E23" t="s">
        <v>450</v>
      </c>
      <c r="F23" s="2">
        <v>0</v>
      </c>
      <c r="G23" s="2">
        <v>0</v>
      </c>
      <c r="I23">
        <v>2341.2800000000002</v>
      </c>
      <c r="J23">
        <f>7600*0.3048</f>
        <v>2316.48</v>
      </c>
    </row>
    <row r="24" spans="1:10" x14ac:dyDescent="0.25">
      <c r="A24" t="s">
        <v>527</v>
      </c>
      <c r="B24">
        <v>1</v>
      </c>
      <c r="C24" t="s">
        <v>404</v>
      </c>
      <c r="D24">
        <v>2220.02</v>
      </c>
      <c r="E24" t="s">
        <v>527</v>
      </c>
      <c r="F24" s="2">
        <v>0</v>
      </c>
      <c r="G24" s="2">
        <v>0</v>
      </c>
      <c r="I24">
        <v>2216.5300000000002</v>
      </c>
      <c r="J24">
        <f>7283.54*0.3048</f>
        <v>2220.0229920000002</v>
      </c>
    </row>
    <row r="25" spans="1:10" x14ac:dyDescent="0.25">
      <c r="A25" t="s">
        <v>173</v>
      </c>
      <c r="B25">
        <v>1</v>
      </c>
      <c r="C25" t="s">
        <v>258</v>
      </c>
      <c r="D25">
        <v>103.00106400000001</v>
      </c>
      <c r="E25" t="s">
        <v>173</v>
      </c>
      <c r="F25" s="2">
        <v>550446.69200000004</v>
      </c>
      <c r="G25" s="2">
        <v>2849335.861</v>
      </c>
    </row>
    <row r="26" spans="1:10" x14ac:dyDescent="0.25">
      <c r="A26" t="s">
        <v>174</v>
      </c>
      <c r="B26">
        <v>0</v>
      </c>
      <c r="C26" t="s">
        <v>258</v>
      </c>
      <c r="D26">
        <v>97.536000000000001</v>
      </c>
      <c r="E26" t="s">
        <v>174</v>
      </c>
      <c r="F26" s="2">
        <v>550446.69200000004</v>
      </c>
      <c r="G26" s="2">
        <v>2849335.861</v>
      </c>
    </row>
    <row r="27" spans="1:10" x14ac:dyDescent="0.25">
      <c r="A27" t="s">
        <v>175</v>
      </c>
      <c r="B27">
        <v>0</v>
      </c>
      <c r="C27" t="s">
        <v>258</v>
      </c>
      <c r="D27">
        <v>106.68</v>
      </c>
      <c r="E27" t="s">
        <v>175</v>
      </c>
      <c r="F27" s="2">
        <v>550446.69200000004</v>
      </c>
      <c r="G27" s="2">
        <v>2849335.861</v>
      </c>
    </row>
    <row r="28" spans="1:10" x14ac:dyDescent="0.25">
      <c r="A28" t="s">
        <v>544</v>
      </c>
      <c r="B28">
        <v>0</v>
      </c>
      <c r="C28" t="s">
        <v>259</v>
      </c>
      <c r="D28">
        <v>0</v>
      </c>
      <c r="E28" t="s">
        <v>146</v>
      </c>
      <c r="F28" s="2">
        <v>0</v>
      </c>
      <c r="G28" s="2">
        <v>0</v>
      </c>
    </row>
    <row r="29" spans="1:10" x14ac:dyDescent="0.25">
      <c r="A29" t="s">
        <v>545</v>
      </c>
      <c r="B29">
        <v>1</v>
      </c>
      <c r="C29" t="s">
        <v>259</v>
      </c>
      <c r="D29">
        <v>76.2</v>
      </c>
      <c r="E29" t="s">
        <v>146</v>
      </c>
      <c r="F29" s="2">
        <v>0</v>
      </c>
      <c r="G29" s="2">
        <v>0</v>
      </c>
    </row>
    <row r="30" spans="1:10" x14ac:dyDescent="0.25">
      <c r="A30" t="s">
        <v>176</v>
      </c>
      <c r="B30">
        <v>0</v>
      </c>
      <c r="C30" t="s">
        <v>259</v>
      </c>
      <c r="D30">
        <v>1859.2800000000002</v>
      </c>
      <c r="E30" t="s">
        <v>176</v>
      </c>
      <c r="F30" s="2">
        <v>550383</v>
      </c>
      <c r="G30" s="2">
        <v>2847687</v>
      </c>
      <c r="H30" s="2"/>
    </row>
    <row r="31" spans="1:10" x14ac:dyDescent="0.25">
      <c r="A31" t="s">
        <v>177</v>
      </c>
      <c r="B31">
        <v>1</v>
      </c>
      <c r="C31" t="s">
        <v>259</v>
      </c>
      <c r="D31">
        <v>1874.52</v>
      </c>
      <c r="E31" t="s">
        <v>177</v>
      </c>
      <c r="F31" s="2">
        <v>550383</v>
      </c>
      <c r="G31" s="2">
        <v>2847687</v>
      </c>
    </row>
    <row r="32" spans="1:10" x14ac:dyDescent="0.25">
      <c r="A32" t="s">
        <v>444</v>
      </c>
      <c r="B32">
        <v>0</v>
      </c>
      <c r="C32" t="s">
        <v>259</v>
      </c>
      <c r="D32">
        <v>3444.2400000000002</v>
      </c>
      <c r="E32" t="s">
        <v>146</v>
      </c>
      <c r="F32" s="2">
        <v>550387</v>
      </c>
      <c r="G32" s="2">
        <v>2845878</v>
      </c>
    </row>
    <row r="33" spans="1:11" x14ac:dyDescent="0.25">
      <c r="A33" t="s">
        <v>445</v>
      </c>
      <c r="B33">
        <v>1</v>
      </c>
      <c r="C33" t="s">
        <v>259</v>
      </c>
      <c r="D33">
        <v>3459.48</v>
      </c>
      <c r="E33" t="s">
        <v>146</v>
      </c>
      <c r="F33" s="2">
        <v>550387</v>
      </c>
      <c r="G33" s="2">
        <v>2845878</v>
      </c>
    </row>
    <row r="34" spans="1:11" x14ac:dyDescent="0.25">
      <c r="A34" t="s">
        <v>178</v>
      </c>
      <c r="B34">
        <v>0</v>
      </c>
      <c r="C34" t="s">
        <v>259</v>
      </c>
      <c r="D34">
        <v>5059.68</v>
      </c>
      <c r="E34" t="s">
        <v>178</v>
      </c>
      <c r="F34" s="2">
        <v>550503</v>
      </c>
      <c r="G34" s="2">
        <v>2844505</v>
      </c>
      <c r="H34" s="2"/>
    </row>
    <row r="35" spans="1:11" x14ac:dyDescent="0.25">
      <c r="A35" t="s">
        <v>179</v>
      </c>
      <c r="B35">
        <v>1</v>
      </c>
      <c r="C35" t="s">
        <v>259</v>
      </c>
      <c r="D35">
        <v>5074.92</v>
      </c>
      <c r="E35" t="s">
        <v>179</v>
      </c>
      <c r="F35" s="2">
        <v>550503</v>
      </c>
      <c r="G35" s="2">
        <v>2844505</v>
      </c>
    </row>
    <row r="36" spans="1:11" x14ac:dyDescent="0.25">
      <c r="A36" t="s">
        <v>180</v>
      </c>
      <c r="B36">
        <v>0</v>
      </c>
      <c r="C36" t="s">
        <v>259</v>
      </c>
      <c r="D36">
        <v>6617.8176000000003</v>
      </c>
      <c r="E36" t="s">
        <v>180</v>
      </c>
      <c r="F36" s="2">
        <v>550569</v>
      </c>
      <c r="G36" s="2">
        <v>2842797</v>
      </c>
      <c r="H36" s="2"/>
    </row>
    <row r="37" spans="1:11" x14ac:dyDescent="0.25">
      <c r="A37" t="s">
        <v>181</v>
      </c>
      <c r="B37">
        <v>1</v>
      </c>
      <c r="C37" t="s">
        <v>259</v>
      </c>
      <c r="D37">
        <v>6661.7088000000003</v>
      </c>
      <c r="E37" t="s">
        <v>181</v>
      </c>
      <c r="F37" s="2">
        <v>550569</v>
      </c>
      <c r="G37" s="2">
        <v>2842797</v>
      </c>
    </row>
    <row r="38" spans="1:11" x14ac:dyDescent="0.25">
      <c r="A38" t="s">
        <v>182</v>
      </c>
      <c r="B38">
        <v>0</v>
      </c>
      <c r="C38" t="s">
        <v>259</v>
      </c>
      <c r="D38">
        <v>8199.1200000000008</v>
      </c>
      <c r="E38" t="s">
        <v>182</v>
      </c>
      <c r="F38" s="2">
        <v>550450</v>
      </c>
      <c r="G38" s="2">
        <v>2841011</v>
      </c>
      <c r="H38" s="2"/>
    </row>
    <row r="39" spans="1:11" x14ac:dyDescent="0.25">
      <c r="A39" t="s">
        <v>183</v>
      </c>
      <c r="B39">
        <v>1</v>
      </c>
      <c r="C39" t="s">
        <v>259</v>
      </c>
      <c r="D39">
        <v>8286.9024000000009</v>
      </c>
      <c r="E39" t="s">
        <v>183</v>
      </c>
      <c r="F39" s="2">
        <v>550450</v>
      </c>
      <c r="G39" s="2">
        <v>2841011</v>
      </c>
    </row>
    <row r="40" spans="1:11" x14ac:dyDescent="0.25">
      <c r="A40" t="s">
        <v>184</v>
      </c>
      <c r="B40">
        <v>0</v>
      </c>
      <c r="C40" t="s">
        <v>259</v>
      </c>
      <c r="D40">
        <v>11090.148000000001</v>
      </c>
      <c r="E40" t="s">
        <v>184</v>
      </c>
      <c r="F40" s="2">
        <v>550369</v>
      </c>
      <c r="G40" s="2">
        <v>2838500</v>
      </c>
      <c r="H40" s="2"/>
    </row>
    <row r="41" spans="1:11" x14ac:dyDescent="0.25">
      <c r="A41" t="s">
        <v>185</v>
      </c>
      <c r="B41">
        <v>1</v>
      </c>
      <c r="C41" t="s">
        <v>259</v>
      </c>
      <c r="D41">
        <v>11122.7616</v>
      </c>
      <c r="E41" t="s">
        <v>185</v>
      </c>
      <c r="F41" s="2">
        <v>550369</v>
      </c>
      <c r="G41" s="2">
        <v>2838500</v>
      </c>
    </row>
    <row r="42" spans="1:11" x14ac:dyDescent="0.25">
      <c r="A42" t="s">
        <v>451</v>
      </c>
      <c r="B42">
        <v>0</v>
      </c>
      <c r="C42" t="s">
        <v>262</v>
      </c>
      <c r="D42">
        <v>7750</v>
      </c>
      <c r="E42" t="s">
        <v>451</v>
      </c>
      <c r="F42" s="2">
        <v>541226</v>
      </c>
      <c r="G42" s="2">
        <v>2813376</v>
      </c>
    </row>
    <row r="43" spans="1:11" x14ac:dyDescent="0.25">
      <c r="A43" t="s">
        <v>186</v>
      </c>
      <c r="B43">
        <v>1</v>
      </c>
      <c r="C43" t="s">
        <v>260</v>
      </c>
      <c r="D43">
        <v>1651.14</v>
      </c>
      <c r="E43" t="s">
        <v>186</v>
      </c>
      <c r="F43" s="2">
        <v>552034.19499999995</v>
      </c>
      <c r="G43" s="2">
        <v>2838239.2140000002</v>
      </c>
    </row>
    <row r="44" spans="1:11" x14ac:dyDescent="0.25">
      <c r="A44" t="s">
        <v>187</v>
      </c>
      <c r="B44">
        <v>0</v>
      </c>
      <c r="C44" t="s">
        <v>260</v>
      </c>
      <c r="D44">
        <v>1640.44</v>
      </c>
      <c r="E44" t="s">
        <v>187</v>
      </c>
      <c r="F44" s="2">
        <v>552034.19499999995</v>
      </c>
      <c r="G44" s="2">
        <v>2838239.2140000002</v>
      </c>
      <c r="J44">
        <f>1640/0.3048</f>
        <v>5380.5774278215222</v>
      </c>
      <c r="K44">
        <f>5382*0.3048</f>
        <v>1640.4336000000001</v>
      </c>
    </row>
    <row r="45" spans="1:11" x14ac:dyDescent="0.25">
      <c r="A45" t="s">
        <v>188</v>
      </c>
      <c r="B45">
        <v>0</v>
      </c>
      <c r="C45" t="s">
        <v>260</v>
      </c>
      <c r="D45">
        <v>1660.46</v>
      </c>
      <c r="E45" t="s">
        <v>188</v>
      </c>
      <c r="F45" s="2">
        <v>552034.19499999995</v>
      </c>
      <c r="G45" s="2">
        <v>2838239.2140000002</v>
      </c>
    </row>
    <row r="46" spans="1:11" x14ac:dyDescent="0.25">
      <c r="A46" t="s">
        <v>189</v>
      </c>
      <c r="B46">
        <v>1</v>
      </c>
      <c r="C46" t="s">
        <v>259</v>
      </c>
      <c r="D46">
        <v>11332.1</v>
      </c>
      <c r="E46" t="s">
        <v>189</v>
      </c>
      <c r="F46" s="2">
        <v>0</v>
      </c>
      <c r="G46" s="2">
        <v>0</v>
      </c>
    </row>
    <row r="47" spans="1:11" x14ac:dyDescent="0.25">
      <c r="A47" t="s">
        <v>190</v>
      </c>
      <c r="B47">
        <v>0</v>
      </c>
      <c r="C47" t="s">
        <v>259</v>
      </c>
      <c r="D47">
        <v>11325.1</v>
      </c>
      <c r="E47" t="s">
        <v>190</v>
      </c>
      <c r="F47" s="2">
        <v>0</v>
      </c>
      <c r="G47" s="2">
        <v>0</v>
      </c>
    </row>
    <row r="48" spans="1:11" x14ac:dyDescent="0.25">
      <c r="A48" t="s">
        <v>191</v>
      </c>
      <c r="B48">
        <v>0</v>
      </c>
      <c r="C48" t="s">
        <v>259</v>
      </c>
      <c r="D48">
        <v>11340.1</v>
      </c>
      <c r="E48" t="s">
        <v>191</v>
      </c>
      <c r="F48" s="2">
        <v>0</v>
      </c>
      <c r="G48" s="2">
        <v>0</v>
      </c>
    </row>
    <row r="49" spans="1:11" x14ac:dyDescent="0.25">
      <c r="A49" t="s">
        <v>418</v>
      </c>
      <c r="B49">
        <v>1</v>
      </c>
      <c r="C49" t="s">
        <v>417</v>
      </c>
      <c r="D49">
        <v>122.87</v>
      </c>
      <c r="E49" t="s">
        <v>418</v>
      </c>
      <c r="F49" s="2">
        <v>0</v>
      </c>
      <c r="G49" s="2">
        <v>0</v>
      </c>
    </row>
    <row r="50" spans="1:11" x14ac:dyDescent="0.25">
      <c r="A50" t="s">
        <v>420</v>
      </c>
      <c r="B50">
        <v>1</v>
      </c>
      <c r="C50" t="s">
        <v>259</v>
      </c>
      <c r="D50">
        <v>17217.66</v>
      </c>
      <c r="E50" t="s">
        <v>420</v>
      </c>
      <c r="F50" s="2">
        <v>0</v>
      </c>
      <c r="G50" s="2">
        <v>0</v>
      </c>
    </row>
    <row r="51" spans="1:11" x14ac:dyDescent="0.25">
      <c r="A51" t="s">
        <v>421</v>
      </c>
      <c r="B51">
        <v>1</v>
      </c>
      <c r="C51" t="s">
        <v>419</v>
      </c>
      <c r="D51">
        <v>73.28</v>
      </c>
      <c r="E51" t="s">
        <v>421</v>
      </c>
      <c r="F51" s="2">
        <v>0</v>
      </c>
      <c r="G51" s="2">
        <v>0</v>
      </c>
    </row>
    <row r="52" spans="1:11" x14ac:dyDescent="0.25">
      <c r="A52" t="s">
        <v>431</v>
      </c>
      <c r="B52">
        <v>1</v>
      </c>
      <c r="C52" t="s">
        <v>259</v>
      </c>
      <c r="D52">
        <v>17449.8</v>
      </c>
      <c r="E52" t="s">
        <v>432</v>
      </c>
      <c r="F52" s="2">
        <v>0</v>
      </c>
      <c r="G52" s="2">
        <v>0</v>
      </c>
      <c r="H52" s="2"/>
    </row>
    <row r="53" spans="1:11" x14ac:dyDescent="0.25">
      <c r="A53" t="s">
        <v>192</v>
      </c>
      <c r="B53">
        <v>0</v>
      </c>
      <c r="C53" t="s">
        <v>259</v>
      </c>
      <c r="D53">
        <v>17189</v>
      </c>
      <c r="E53" t="s">
        <v>192</v>
      </c>
      <c r="F53" s="2">
        <v>0</v>
      </c>
      <c r="G53" s="2">
        <v>0</v>
      </c>
    </row>
    <row r="54" spans="1:11" x14ac:dyDescent="0.25">
      <c r="A54" t="s">
        <v>193</v>
      </c>
      <c r="B54">
        <v>0</v>
      </c>
      <c r="C54" t="s">
        <v>259</v>
      </c>
      <c r="D54">
        <v>17255.099999999999</v>
      </c>
      <c r="E54" t="s">
        <v>193</v>
      </c>
      <c r="F54" s="2">
        <v>0</v>
      </c>
      <c r="G54" s="2">
        <v>0</v>
      </c>
    </row>
    <row r="55" spans="1:11" x14ac:dyDescent="0.25">
      <c r="A55" t="s">
        <v>194</v>
      </c>
      <c r="B55">
        <v>1</v>
      </c>
      <c r="C55" t="s">
        <v>261</v>
      </c>
      <c r="D55">
        <v>5187.04</v>
      </c>
      <c r="E55" t="s">
        <v>194</v>
      </c>
      <c r="F55" s="2">
        <v>552367.571</v>
      </c>
      <c r="G55" s="2">
        <v>2829641.2969999998</v>
      </c>
    </row>
    <row r="56" spans="1:11" x14ac:dyDescent="0.25">
      <c r="A56" t="s">
        <v>195</v>
      </c>
      <c r="B56">
        <v>0</v>
      </c>
      <c r="C56" t="s">
        <v>261</v>
      </c>
      <c r="D56">
        <v>5166.68</v>
      </c>
      <c r="E56" t="s">
        <v>195</v>
      </c>
      <c r="F56" s="2">
        <v>552367.571</v>
      </c>
      <c r="G56" s="2">
        <v>2829641.2969999998</v>
      </c>
    </row>
    <row r="57" spans="1:11" x14ac:dyDescent="0.25">
      <c r="A57" t="s">
        <v>196</v>
      </c>
      <c r="B57">
        <v>0</v>
      </c>
      <c r="C57" t="s">
        <v>261</v>
      </c>
      <c r="D57">
        <v>5227</v>
      </c>
      <c r="E57" t="s">
        <v>196</v>
      </c>
      <c r="F57" s="2">
        <v>552367.571</v>
      </c>
      <c r="G57" s="2">
        <v>2829641.2969999998</v>
      </c>
      <c r="K57">
        <f>17148.95*0.3048</f>
        <v>5226.9999600000001</v>
      </c>
    </row>
    <row r="58" spans="1:11" x14ac:dyDescent="0.25">
      <c r="A58" t="s">
        <v>197</v>
      </c>
      <c r="B58">
        <v>1</v>
      </c>
      <c r="C58" t="s">
        <v>262</v>
      </c>
      <c r="D58">
        <v>64.412199999999999</v>
      </c>
      <c r="E58" t="s">
        <v>197</v>
      </c>
      <c r="F58" s="2">
        <v>0</v>
      </c>
      <c r="G58" s="2">
        <v>0</v>
      </c>
    </row>
    <row r="59" spans="1:11" x14ac:dyDescent="0.25">
      <c r="A59" t="s">
        <v>198</v>
      </c>
      <c r="B59">
        <v>0</v>
      </c>
      <c r="C59" t="s">
        <v>262</v>
      </c>
      <c r="D59">
        <v>0</v>
      </c>
      <c r="E59" t="s">
        <v>198</v>
      </c>
      <c r="F59" s="2">
        <v>0</v>
      </c>
      <c r="G59" s="2">
        <v>0</v>
      </c>
    </row>
    <row r="60" spans="1:11" x14ac:dyDescent="0.25">
      <c r="A60" t="s">
        <v>199</v>
      </c>
      <c r="B60">
        <v>0</v>
      </c>
      <c r="C60" t="s">
        <v>262</v>
      </c>
      <c r="D60">
        <v>88.159099999999995</v>
      </c>
      <c r="E60" t="s">
        <v>199</v>
      </c>
      <c r="F60" s="2">
        <v>0</v>
      </c>
      <c r="G60" s="2">
        <v>0</v>
      </c>
    </row>
    <row r="61" spans="1:11" x14ac:dyDescent="0.25">
      <c r="A61" t="s">
        <v>200</v>
      </c>
      <c r="B61">
        <v>1</v>
      </c>
      <c r="C61" t="s">
        <v>263</v>
      </c>
      <c r="D61">
        <v>8.2200000000000006</v>
      </c>
      <c r="E61" t="s">
        <v>200</v>
      </c>
      <c r="F61" s="2">
        <v>0</v>
      </c>
      <c r="G61" s="2">
        <v>0</v>
      </c>
    </row>
    <row r="62" spans="1:11" x14ac:dyDescent="0.25">
      <c r="A62" t="s">
        <v>201</v>
      </c>
      <c r="B62">
        <v>0</v>
      </c>
      <c r="C62" t="s">
        <v>263</v>
      </c>
      <c r="D62">
        <v>0</v>
      </c>
      <c r="E62" t="s">
        <v>201</v>
      </c>
      <c r="F62" s="2">
        <v>0</v>
      </c>
      <c r="G62" s="2">
        <v>0</v>
      </c>
    </row>
    <row r="63" spans="1:11" x14ac:dyDescent="0.25">
      <c r="A63" t="s">
        <v>202</v>
      </c>
      <c r="B63">
        <v>0</v>
      </c>
      <c r="C63" t="s">
        <v>263</v>
      </c>
      <c r="D63">
        <v>155.928</v>
      </c>
      <c r="E63" t="s">
        <v>202</v>
      </c>
      <c r="F63" s="2">
        <v>0</v>
      </c>
      <c r="G63" s="2">
        <v>0</v>
      </c>
    </row>
    <row r="64" spans="1:11" x14ac:dyDescent="0.25">
      <c r="A64" t="s">
        <v>203</v>
      </c>
      <c r="B64">
        <v>1</v>
      </c>
      <c r="C64" t="s">
        <v>264</v>
      </c>
      <c r="D64">
        <v>4889.66</v>
      </c>
      <c r="E64" t="s">
        <v>203</v>
      </c>
      <c r="F64" s="2">
        <v>549081.43999999994</v>
      </c>
      <c r="G64" s="2">
        <v>2822316.557</v>
      </c>
    </row>
    <row r="65" spans="1:11" x14ac:dyDescent="0.25">
      <c r="A65" t="s">
        <v>204</v>
      </c>
      <c r="B65">
        <v>0</v>
      </c>
      <c r="C65" t="s">
        <v>264</v>
      </c>
      <c r="D65">
        <v>4493.6099999999997</v>
      </c>
      <c r="E65" t="s">
        <v>204</v>
      </c>
      <c r="F65" s="2">
        <v>549081.43999999994</v>
      </c>
      <c r="G65" s="2">
        <v>2822316.557</v>
      </c>
    </row>
    <row r="66" spans="1:11" x14ac:dyDescent="0.25">
      <c r="A66" t="s">
        <v>205</v>
      </c>
      <c r="B66">
        <v>0</v>
      </c>
      <c r="C66" t="s">
        <v>264</v>
      </c>
      <c r="D66">
        <v>4933.75</v>
      </c>
      <c r="E66" t="s">
        <v>205</v>
      </c>
      <c r="F66" s="2">
        <v>549081.43999999994</v>
      </c>
      <c r="G66" s="2">
        <v>2822316.557</v>
      </c>
    </row>
    <row r="67" spans="1:11" x14ac:dyDescent="0.25">
      <c r="A67" t="s">
        <v>206</v>
      </c>
      <c r="B67">
        <v>1</v>
      </c>
      <c r="C67" t="s">
        <v>265</v>
      </c>
      <c r="D67">
        <v>17</v>
      </c>
      <c r="E67" t="s">
        <v>206</v>
      </c>
      <c r="F67" s="2">
        <v>0</v>
      </c>
      <c r="G67" s="2">
        <v>0</v>
      </c>
    </row>
    <row r="68" spans="1:11" x14ac:dyDescent="0.25">
      <c r="A68" t="s">
        <v>207</v>
      </c>
      <c r="B68">
        <v>0</v>
      </c>
      <c r="C68" t="s">
        <v>265</v>
      </c>
      <c r="D68">
        <v>0</v>
      </c>
      <c r="E68" t="s">
        <v>207</v>
      </c>
      <c r="F68" s="2">
        <v>0</v>
      </c>
      <c r="G68" s="2">
        <v>0</v>
      </c>
    </row>
    <row r="69" spans="1:11" x14ac:dyDescent="0.25">
      <c r="A69" t="s">
        <v>208</v>
      </c>
      <c r="B69">
        <v>0</v>
      </c>
      <c r="C69" t="s">
        <v>265</v>
      </c>
      <c r="D69">
        <v>42.6</v>
      </c>
      <c r="E69" t="s">
        <v>208</v>
      </c>
      <c r="F69" s="2">
        <v>0</v>
      </c>
      <c r="G69" s="2">
        <v>0</v>
      </c>
    </row>
    <row r="70" spans="1:11" x14ac:dyDescent="0.25">
      <c r="A70" t="s">
        <v>209</v>
      </c>
      <c r="B70">
        <v>1</v>
      </c>
      <c r="C70" t="s">
        <v>262</v>
      </c>
      <c r="D70">
        <v>11475.5</v>
      </c>
      <c r="E70" t="s">
        <v>209</v>
      </c>
      <c r="F70" s="2">
        <v>0</v>
      </c>
      <c r="G70" s="2">
        <v>0</v>
      </c>
      <c r="K70">
        <f>37649.27*0.3048</f>
        <v>11475.497496</v>
      </c>
    </row>
    <row r="71" spans="1:11" x14ac:dyDescent="0.25">
      <c r="A71" t="s">
        <v>210</v>
      </c>
      <c r="B71">
        <v>0</v>
      </c>
      <c r="C71" t="s">
        <v>262</v>
      </c>
      <c r="D71">
        <v>11449.3</v>
      </c>
      <c r="E71" t="s">
        <v>210</v>
      </c>
      <c r="F71" s="2">
        <v>0</v>
      </c>
      <c r="G71" s="2">
        <v>0</v>
      </c>
      <c r="K71">
        <f>37563.4*0.3048</f>
        <v>11449.324320000002</v>
      </c>
    </row>
    <row r="72" spans="1:11" x14ac:dyDescent="0.25">
      <c r="A72" t="s">
        <v>211</v>
      </c>
      <c r="B72">
        <v>0</v>
      </c>
      <c r="C72" t="s">
        <v>262</v>
      </c>
      <c r="D72">
        <v>11489.8</v>
      </c>
      <c r="E72" t="s">
        <v>211</v>
      </c>
      <c r="F72" s="2">
        <v>0</v>
      </c>
      <c r="G72" s="2">
        <v>0</v>
      </c>
      <c r="K72">
        <f t="shared" ref="K70:K72" si="0">7563.3*0.3048</f>
        <v>2305.2938400000003</v>
      </c>
    </row>
    <row r="73" spans="1:11" x14ac:dyDescent="0.25">
      <c r="A73" t="s">
        <v>212</v>
      </c>
      <c r="B73">
        <v>1</v>
      </c>
      <c r="C73" t="s">
        <v>263</v>
      </c>
      <c r="D73">
        <v>8992.17</v>
      </c>
      <c r="E73" t="s">
        <v>212</v>
      </c>
      <c r="F73" s="2">
        <v>544410.67700000003</v>
      </c>
      <c r="G73" s="2">
        <v>2809608.3470000001</v>
      </c>
    </row>
    <row r="74" spans="1:11" x14ac:dyDescent="0.25">
      <c r="A74" t="s">
        <v>213</v>
      </c>
      <c r="B74">
        <v>0</v>
      </c>
      <c r="C74" t="s">
        <v>263</v>
      </c>
      <c r="D74">
        <v>8976.7999999999993</v>
      </c>
      <c r="E74" t="s">
        <v>213</v>
      </c>
      <c r="F74" s="2">
        <v>544410.67700000003</v>
      </c>
      <c r="G74" s="2">
        <v>2809608.3470000001</v>
      </c>
    </row>
    <row r="75" spans="1:11" x14ac:dyDescent="0.25">
      <c r="A75" t="s">
        <v>214</v>
      </c>
      <c r="B75">
        <v>0</v>
      </c>
      <c r="C75" t="s">
        <v>263</v>
      </c>
      <c r="D75">
        <v>9007.66</v>
      </c>
      <c r="E75" t="s">
        <v>214</v>
      </c>
      <c r="F75" s="2">
        <v>544410.67700000003</v>
      </c>
      <c r="G75" s="2">
        <v>2809608.3470000001</v>
      </c>
      <c r="K75" t="s">
        <v>543</v>
      </c>
    </row>
    <row r="76" spans="1:11" x14ac:dyDescent="0.25">
      <c r="A76" t="s">
        <v>394</v>
      </c>
      <c r="B76">
        <v>1</v>
      </c>
      <c r="C76" t="s">
        <v>397</v>
      </c>
      <c r="D76">
        <v>2305.94</v>
      </c>
      <c r="E76" t="s">
        <v>394</v>
      </c>
      <c r="F76" s="2">
        <v>0</v>
      </c>
      <c r="G76" s="2">
        <v>0</v>
      </c>
      <c r="K76">
        <f>7563.3*0.3048</f>
        <v>2305.2938400000003</v>
      </c>
    </row>
    <row r="77" spans="1:11" x14ac:dyDescent="0.25">
      <c r="A77" t="s">
        <v>395</v>
      </c>
      <c r="B77">
        <v>0</v>
      </c>
      <c r="C77" t="s">
        <v>397</v>
      </c>
      <c r="D77">
        <v>2295.36</v>
      </c>
      <c r="E77" t="s">
        <v>395</v>
      </c>
      <c r="F77" s="2">
        <v>0</v>
      </c>
      <c r="G77" s="2">
        <v>0</v>
      </c>
      <c r="K77">
        <f>7530.7*0.3048</f>
        <v>2295.35736</v>
      </c>
    </row>
    <row r="78" spans="1:11" x14ac:dyDescent="0.25">
      <c r="A78" t="s">
        <v>396</v>
      </c>
      <c r="B78">
        <v>0</v>
      </c>
      <c r="C78" t="s">
        <v>397</v>
      </c>
      <c r="D78">
        <v>2315</v>
      </c>
      <c r="E78" t="s">
        <v>396</v>
      </c>
      <c r="F78" s="2">
        <v>0</v>
      </c>
      <c r="G78" s="2">
        <v>0</v>
      </c>
      <c r="K78">
        <f>7595.14*0.3048</f>
        <v>2314.9986720000002</v>
      </c>
    </row>
    <row r="79" spans="1:11" x14ac:dyDescent="0.25">
      <c r="A79" t="s">
        <v>215</v>
      </c>
      <c r="B79">
        <v>1</v>
      </c>
      <c r="C79" t="s">
        <v>263</v>
      </c>
      <c r="D79">
        <v>18516.599999999999</v>
      </c>
      <c r="E79" t="s">
        <v>215</v>
      </c>
      <c r="F79" s="2">
        <v>0</v>
      </c>
      <c r="G79" s="2">
        <v>0</v>
      </c>
    </row>
    <row r="80" spans="1:11" x14ac:dyDescent="0.25">
      <c r="A80" t="s">
        <v>216</v>
      </c>
      <c r="B80">
        <v>0</v>
      </c>
      <c r="C80" t="s">
        <v>263</v>
      </c>
      <c r="D80">
        <v>18489.8</v>
      </c>
      <c r="E80" t="s">
        <v>216</v>
      </c>
      <c r="F80" s="2">
        <v>0</v>
      </c>
      <c r="G80" s="2">
        <v>0</v>
      </c>
    </row>
    <row r="81" spans="1:7" x14ac:dyDescent="0.25">
      <c r="A81" t="s">
        <v>217</v>
      </c>
      <c r="B81">
        <v>0</v>
      </c>
      <c r="C81" t="s">
        <v>263</v>
      </c>
      <c r="D81">
        <v>19437.8</v>
      </c>
      <c r="E81" t="s">
        <v>217</v>
      </c>
      <c r="F81" s="2">
        <v>0</v>
      </c>
      <c r="G81" s="2">
        <v>0</v>
      </c>
    </row>
    <row r="82" spans="1:7" x14ac:dyDescent="0.25">
      <c r="A82" t="s">
        <v>218</v>
      </c>
      <c r="B82">
        <v>1</v>
      </c>
      <c r="C82" t="s">
        <v>263</v>
      </c>
      <c r="D82">
        <v>28334.799999999999</v>
      </c>
      <c r="E82" t="s">
        <v>218</v>
      </c>
      <c r="F82" s="2">
        <v>556187.05000000005</v>
      </c>
      <c r="G82" s="2">
        <v>2796883.0589999999</v>
      </c>
    </row>
    <row r="83" spans="1:7" x14ac:dyDescent="0.25">
      <c r="A83" t="s">
        <v>219</v>
      </c>
      <c r="B83">
        <v>0</v>
      </c>
      <c r="C83" t="s">
        <v>263</v>
      </c>
      <c r="D83">
        <v>28258.6</v>
      </c>
      <c r="E83" t="s">
        <v>219</v>
      </c>
      <c r="F83" s="2">
        <v>556187.05000000005</v>
      </c>
      <c r="G83" s="2">
        <v>2796883.0589999999</v>
      </c>
    </row>
    <row r="84" spans="1:7" x14ac:dyDescent="0.25">
      <c r="A84" t="s">
        <v>220</v>
      </c>
      <c r="B84">
        <v>0</v>
      </c>
      <c r="C84" t="s">
        <v>263</v>
      </c>
      <c r="D84">
        <v>28414.6</v>
      </c>
      <c r="E84" t="s">
        <v>220</v>
      </c>
      <c r="F84" s="2">
        <v>556187.05000000005</v>
      </c>
      <c r="G84" s="2">
        <v>2796883.0589999999</v>
      </c>
    </row>
    <row r="85" spans="1:7" x14ac:dyDescent="0.25">
      <c r="A85" t="s">
        <v>383</v>
      </c>
      <c r="B85">
        <v>1</v>
      </c>
      <c r="C85" t="s">
        <v>266</v>
      </c>
      <c r="D85">
        <v>81</v>
      </c>
      <c r="E85" t="s">
        <v>146</v>
      </c>
      <c r="F85" s="2">
        <v>0</v>
      </c>
      <c r="G85" s="2">
        <v>0</v>
      </c>
    </row>
    <row r="86" spans="1:7" x14ac:dyDescent="0.25">
      <c r="A86" t="s">
        <v>384</v>
      </c>
      <c r="B86">
        <v>0</v>
      </c>
      <c r="C86" t="s">
        <v>266</v>
      </c>
      <c r="D86">
        <v>0</v>
      </c>
      <c r="E86" t="s">
        <v>146</v>
      </c>
      <c r="F86" s="2">
        <v>0</v>
      </c>
      <c r="G86" s="2">
        <v>0</v>
      </c>
    </row>
    <row r="87" spans="1:7" x14ac:dyDescent="0.25">
      <c r="A87" t="s">
        <v>385</v>
      </c>
      <c r="B87">
        <v>0</v>
      </c>
      <c r="C87" t="s">
        <v>266</v>
      </c>
      <c r="D87">
        <v>125</v>
      </c>
      <c r="E87" t="s">
        <v>146</v>
      </c>
      <c r="F87" s="2">
        <v>0</v>
      </c>
      <c r="G87" s="2">
        <v>0</v>
      </c>
    </row>
    <row r="88" spans="1:7" x14ac:dyDescent="0.25">
      <c r="A88" t="s">
        <v>221</v>
      </c>
      <c r="B88">
        <v>1</v>
      </c>
      <c r="C88" t="s">
        <v>266</v>
      </c>
      <c r="D88">
        <v>4198</v>
      </c>
      <c r="E88" t="s">
        <v>146</v>
      </c>
      <c r="F88" s="2">
        <v>0</v>
      </c>
      <c r="G88" s="2">
        <v>0</v>
      </c>
    </row>
    <row r="89" spans="1:7" x14ac:dyDescent="0.25">
      <c r="A89" t="s">
        <v>222</v>
      </c>
      <c r="B89">
        <v>0</v>
      </c>
      <c r="C89" t="s">
        <v>266</v>
      </c>
      <c r="D89">
        <v>4000</v>
      </c>
      <c r="E89" t="s">
        <v>146</v>
      </c>
      <c r="F89" s="2">
        <v>0</v>
      </c>
      <c r="G89" s="2">
        <v>0</v>
      </c>
    </row>
    <row r="90" spans="1:7" x14ac:dyDescent="0.25">
      <c r="A90" t="s">
        <v>223</v>
      </c>
      <c r="B90">
        <v>0</v>
      </c>
      <c r="C90" t="s">
        <v>266</v>
      </c>
      <c r="D90">
        <v>4300</v>
      </c>
      <c r="E90" t="s">
        <v>146</v>
      </c>
      <c r="F90" s="2">
        <v>0</v>
      </c>
      <c r="G90" s="2">
        <v>0</v>
      </c>
    </row>
    <row r="91" spans="1:7" x14ac:dyDescent="0.25">
      <c r="A91" t="s">
        <v>349</v>
      </c>
      <c r="B91">
        <v>1</v>
      </c>
      <c r="C91" t="s">
        <v>361</v>
      </c>
      <c r="D91">
        <v>3.05</v>
      </c>
      <c r="E91" t="s">
        <v>349</v>
      </c>
      <c r="F91" s="2">
        <v>0</v>
      </c>
      <c r="G91" s="2">
        <v>0</v>
      </c>
    </row>
    <row r="92" spans="1:7" x14ac:dyDescent="0.25">
      <c r="A92" t="s">
        <v>352</v>
      </c>
      <c r="B92">
        <v>0</v>
      </c>
      <c r="C92" t="s">
        <v>361</v>
      </c>
      <c r="D92">
        <v>0</v>
      </c>
      <c r="E92" t="s">
        <v>225</v>
      </c>
      <c r="F92" s="2">
        <v>0</v>
      </c>
      <c r="G92" s="2">
        <v>0</v>
      </c>
    </row>
    <row r="93" spans="1:7" x14ac:dyDescent="0.25">
      <c r="A93" t="s">
        <v>353</v>
      </c>
      <c r="B93">
        <v>0</v>
      </c>
      <c r="C93" t="s">
        <v>361</v>
      </c>
      <c r="D93">
        <v>5</v>
      </c>
      <c r="E93" t="s">
        <v>353</v>
      </c>
      <c r="F93" s="2">
        <v>0</v>
      </c>
      <c r="G93" s="2">
        <v>0</v>
      </c>
    </row>
    <row r="94" spans="1:7" x14ac:dyDescent="0.25">
      <c r="A94" t="s">
        <v>350</v>
      </c>
      <c r="B94">
        <v>1</v>
      </c>
      <c r="C94" t="s">
        <v>360</v>
      </c>
      <c r="D94">
        <v>10.67</v>
      </c>
      <c r="E94" t="s">
        <v>350</v>
      </c>
      <c r="F94" s="2">
        <v>0</v>
      </c>
      <c r="G94" s="2">
        <v>0</v>
      </c>
    </row>
    <row r="95" spans="1:7" x14ac:dyDescent="0.25">
      <c r="A95" t="s">
        <v>354</v>
      </c>
      <c r="B95">
        <v>0</v>
      </c>
      <c r="C95" t="s">
        <v>360</v>
      </c>
      <c r="D95">
        <v>0</v>
      </c>
      <c r="E95" t="s">
        <v>354</v>
      </c>
      <c r="F95" s="2">
        <v>0</v>
      </c>
      <c r="G95" s="2">
        <v>0</v>
      </c>
    </row>
    <row r="96" spans="1:7" x14ac:dyDescent="0.25">
      <c r="A96" t="s">
        <v>355</v>
      </c>
      <c r="B96">
        <v>0</v>
      </c>
      <c r="C96" t="s">
        <v>360</v>
      </c>
      <c r="D96">
        <v>12.19</v>
      </c>
      <c r="E96" t="s">
        <v>355</v>
      </c>
      <c r="F96" s="2">
        <v>0</v>
      </c>
      <c r="G96" s="2">
        <v>0</v>
      </c>
    </row>
    <row r="97" spans="1:7" x14ac:dyDescent="0.25">
      <c r="A97" t="s">
        <v>351</v>
      </c>
      <c r="B97">
        <v>1</v>
      </c>
      <c r="C97" t="s">
        <v>358</v>
      </c>
      <c r="D97">
        <v>3.05</v>
      </c>
      <c r="E97" t="s">
        <v>351</v>
      </c>
      <c r="F97" s="2">
        <v>0</v>
      </c>
      <c r="G97" s="2">
        <v>0</v>
      </c>
    </row>
    <row r="98" spans="1:7" x14ac:dyDescent="0.25">
      <c r="A98" t="s">
        <v>356</v>
      </c>
      <c r="B98">
        <v>0</v>
      </c>
      <c r="C98" t="s">
        <v>358</v>
      </c>
      <c r="D98">
        <v>0</v>
      </c>
      <c r="E98" t="s">
        <v>356</v>
      </c>
      <c r="F98" s="2">
        <v>0</v>
      </c>
      <c r="G98" s="2">
        <v>0</v>
      </c>
    </row>
    <row r="99" spans="1:7" x14ac:dyDescent="0.25">
      <c r="A99" t="s">
        <v>357</v>
      </c>
      <c r="B99">
        <v>0</v>
      </c>
      <c r="C99" t="s">
        <v>358</v>
      </c>
      <c r="D99">
        <v>6.1</v>
      </c>
      <c r="E99" t="s">
        <v>357</v>
      </c>
      <c r="F99" s="2">
        <v>0</v>
      </c>
      <c r="G99" s="2">
        <v>0</v>
      </c>
    </row>
    <row r="100" spans="1:7" x14ac:dyDescent="0.25">
      <c r="A100" t="s">
        <v>224</v>
      </c>
      <c r="B100">
        <v>1</v>
      </c>
      <c r="C100" t="s">
        <v>359</v>
      </c>
      <c r="D100">
        <v>1042.4000000000001</v>
      </c>
      <c r="E100" t="s">
        <v>224</v>
      </c>
      <c r="F100" s="2">
        <v>0</v>
      </c>
      <c r="G100" s="2">
        <v>0</v>
      </c>
    </row>
    <row r="101" spans="1:7" x14ac:dyDescent="0.25">
      <c r="A101" t="s">
        <v>225</v>
      </c>
      <c r="B101">
        <v>0</v>
      </c>
      <c r="C101" t="s">
        <v>359</v>
      </c>
      <c r="D101">
        <v>1040.9000000000001</v>
      </c>
      <c r="E101" t="s">
        <v>225</v>
      </c>
      <c r="F101" s="2">
        <v>0</v>
      </c>
      <c r="G101" s="2">
        <v>0</v>
      </c>
    </row>
    <row r="102" spans="1:7" x14ac:dyDescent="0.25">
      <c r="A102" t="s">
        <v>226</v>
      </c>
      <c r="B102">
        <v>0</v>
      </c>
      <c r="C102" t="s">
        <v>359</v>
      </c>
      <c r="D102">
        <v>1044</v>
      </c>
      <c r="E102" t="s">
        <v>226</v>
      </c>
      <c r="F102" s="2">
        <v>0</v>
      </c>
      <c r="G102" s="2">
        <v>0</v>
      </c>
    </row>
    <row r="103" spans="1:7" x14ac:dyDescent="0.25">
      <c r="A103" t="s">
        <v>463</v>
      </c>
      <c r="B103">
        <v>0</v>
      </c>
      <c r="C103" t="s">
        <v>464</v>
      </c>
      <c r="D103">
        <v>2105</v>
      </c>
      <c r="E103" t="s">
        <v>463</v>
      </c>
      <c r="F103" s="2">
        <v>0</v>
      </c>
      <c r="G103" s="2">
        <v>0</v>
      </c>
    </row>
    <row r="104" spans="1:7" x14ac:dyDescent="0.25">
      <c r="A104" t="s">
        <v>369</v>
      </c>
      <c r="B104">
        <v>1</v>
      </c>
      <c r="C104" t="s">
        <v>372</v>
      </c>
      <c r="D104">
        <v>30.48</v>
      </c>
      <c r="E104" t="s">
        <v>369</v>
      </c>
      <c r="F104" s="2">
        <v>0</v>
      </c>
      <c r="G104" s="2">
        <v>0</v>
      </c>
    </row>
    <row r="105" spans="1:7" x14ac:dyDescent="0.25">
      <c r="A105" t="s">
        <v>370</v>
      </c>
      <c r="B105">
        <v>0</v>
      </c>
      <c r="C105" t="s">
        <v>372</v>
      </c>
      <c r="D105">
        <v>76.2</v>
      </c>
      <c r="E105" t="s">
        <v>370</v>
      </c>
      <c r="F105" s="2">
        <v>0</v>
      </c>
      <c r="G105" s="2">
        <v>0</v>
      </c>
    </row>
    <row r="106" spans="1:7" x14ac:dyDescent="0.25">
      <c r="A106" t="s">
        <v>371</v>
      </c>
      <c r="B106">
        <v>0</v>
      </c>
      <c r="C106" t="s">
        <v>372</v>
      </c>
      <c r="D106">
        <v>0</v>
      </c>
      <c r="E106" t="s">
        <v>371</v>
      </c>
      <c r="F106" s="2">
        <v>0</v>
      </c>
      <c r="G106" s="2">
        <v>0</v>
      </c>
    </row>
    <row r="107" spans="1:7" x14ac:dyDescent="0.25">
      <c r="A107" t="s">
        <v>456</v>
      </c>
      <c r="B107">
        <v>1</v>
      </c>
      <c r="C107" t="s">
        <v>372</v>
      </c>
      <c r="D107">
        <v>599.9</v>
      </c>
      <c r="E107" t="s">
        <v>146</v>
      </c>
      <c r="F107" s="2">
        <v>0</v>
      </c>
      <c r="G107" s="2">
        <v>0</v>
      </c>
    </row>
    <row r="108" spans="1:7" x14ac:dyDescent="0.25">
      <c r="A108" t="s">
        <v>457</v>
      </c>
      <c r="B108">
        <v>0</v>
      </c>
      <c r="C108" t="s">
        <v>372</v>
      </c>
      <c r="D108">
        <v>543.70000000000005</v>
      </c>
      <c r="E108" t="s">
        <v>146</v>
      </c>
      <c r="F108" s="2">
        <v>0</v>
      </c>
      <c r="G108" s="2">
        <v>0</v>
      </c>
    </row>
    <row r="109" spans="1:7" x14ac:dyDescent="0.25">
      <c r="A109" t="s">
        <v>458</v>
      </c>
      <c r="B109">
        <v>0</v>
      </c>
      <c r="C109" t="s">
        <v>372</v>
      </c>
      <c r="D109">
        <v>609.6</v>
      </c>
      <c r="E109" t="s">
        <v>146</v>
      </c>
      <c r="F109" s="2">
        <v>0</v>
      </c>
      <c r="G109" s="2">
        <v>0</v>
      </c>
    </row>
    <row r="110" spans="1:7" x14ac:dyDescent="0.25">
      <c r="A110" t="s">
        <v>459</v>
      </c>
      <c r="B110">
        <v>1</v>
      </c>
      <c r="C110" t="s">
        <v>372</v>
      </c>
      <c r="D110">
        <v>1737.4</v>
      </c>
      <c r="E110" t="s">
        <v>146</v>
      </c>
      <c r="F110" s="2">
        <v>0</v>
      </c>
      <c r="G110" s="2">
        <v>0</v>
      </c>
    </row>
    <row r="111" spans="1:7" x14ac:dyDescent="0.25">
      <c r="A111" t="s">
        <v>460</v>
      </c>
      <c r="B111">
        <v>0</v>
      </c>
      <c r="C111" t="s">
        <v>372</v>
      </c>
      <c r="D111">
        <v>1676.4</v>
      </c>
      <c r="E111" t="s">
        <v>462</v>
      </c>
      <c r="F111" s="2">
        <v>0</v>
      </c>
      <c r="G111" s="2">
        <v>0</v>
      </c>
    </row>
    <row r="112" spans="1:7" x14ac:dyDescent="0.25">
      <c r="A112" t="s">
        <v>461</v>
      </c>
      <c r="B112">
        <v>0</v>
      </c>
      <c r="C112" t="s">
        <v>372</v>
      </c>
      <c r="D112">
        <v>1740.4</v>
      </c>
      <c r="E112" t="s">
        <v>36</v>
      </c>
      <c r="F112" s="2">
        <v>0</v>
      </c>
      <c r="G112" s="2">
        <v>0</v>
      </c>
    </row>
    <row r="113" spans="1:7" x14ac:dyDescent="0.25">
      <c r="A113" t="s">
        <v>228</v>
      </c>
      <c r="B113">
        <v>0</v>
      </c>
      <c r="C113" t="s">
        <v>267</v>
      </c>
      <c r="D113">
        <v>799.99900000000002</v>
      </c>
      <c r="E113" t="s">
        <v>146</v>
      </c>
      <c r="F113" s="2">
        <v>0</v>
      </c>
      <c r="G113" s="2">
        <v>0</v>
      </c>
    </row>
    <row r="114" spans="1:7" x14ac:dyDescent="0.25">
      <c r="A114" t="s">
        <v>292</v>
      </c>
      <c r="B114">
        <v>1</v>
      </c>
      <c r="C114" t="s">
        <v>267</v>
      </c>
      <c r="D114">
        <v>25</v>
      </c>
      <c r="E114" t="s">
        <v>479</v>
      </c>
      <c r="F114" s="2">
        <v>0</v>
      </c>
      <c r="G114" s="2">
        <v>0</v>
      </c>
    </row>
    <row r="115" spans="1:7" x14ac:dyDescent="0.25">
      <c r="A115" t="s">
        <v>229</v>
      </c>
      <c r="B115">
        <v>0</v>
      </c>
      <c r="C115" t="s">
        <v>252</v>
      </c>
      <c r="D115">
        <v>801.99900000000002</v>
      </c>
      <c r="E115" t="s">
        <v>146</v>
      </c>
      <c r="F115" s="2">
        <v>0</v>
      </c>
      <c r="G115" s="2">
        <v>0</v>
      </c>
    </row>
    <row r="116" spans="1:7" x14ac:dyDescent="0.25">
      <c r="A116" t="s">
        <v>293</v>
      </c>
      <c r="B116">
        <v>1</v>
      </c>
      <c r="C116" t="s">
        <v>252</v>
      </c>
      <c r="D116">
        <v>25</v>
      </c>
      <c r="E116" t="s">
        <v>480</v>
      </c>
      <c r="F116" s="2">
        <v>0</v>
      </c>
      <c r="G116" s="2">
        <v>0</v>
      </c>
    </row>
    <row r="117" spans="1:7" x14ac:dyDescent="0.25">
      <c r="A117" t="s">
        <v>230</v>
      </c>
      <c r="B117">
        <v>0</v>
      </c>
      <c r="C117" t="s">
        <v>268</v>
      </c>
      <c r="D117">
        <v>801.99900000000002</v>
      </c>
      <c r="E117" t="s">
        <v>146</v>
      </c>
      <c r="F117" s="2">
        <v>0</v>
      </c>
      <c r="G117" s="2">
        <v>0</v>
      </c>
    </row>
    <row r="118" spans="1:7" x14ac:dyDescent="0.25">
      <c r="A118" t="s">
        <v>294</v>
      </c>
      <c r="B118">
        <v>1</v>
      </c>
      <c r="C118" t="s">
        <v>268</v>
      </c>
      <c r="D118">
        <v>25</v>
      </c>
      <c r="E118" t="s">
        <v>481</v>
      </c>
      <c r="F118" s="2">
        <v>0</v>
      </c>
      <c r="G118" s="2">
        <v>0</v>
      </c>
    </row>
    <row r="119" spans="1:7" x14ac:dyDescent="0.25">
      <c r="A119" t="s">
        <v>231</v>
      </c>
      <c r="B119">
        <v>0</v>
      </c>
      <c r="C119" t="s">
        <v>269</v>
      </c>
      <c r="D119">
        <v>855.00099999999998</v>
      </c>
      <c r="E119" t="s">
        <v>146</v>
      </c>
      <c r="F119" s="2">
        <v>0</v>
      </c>
      <c r="G119" s="2">
        <v>0</v>
      </c>
    </row>
    <row r="120" spans="1:7" x14ac:dyDescent="0.25">
      <c r="A120" t="s">
        <v>295</v>
      </c>
      <c r="B120">
        <v>1</v>
      </c>
      <c r="C120" t="s">
        <v>269</v>
      </c>
      <c r="D120">
        <v>25</v>
      </c>
      <c r="E120" t="s">
        <v>482</v>
      </c>
      <c r="F120" s="2">
        <v>0</v>
      </c>
      <c r="G120" s="2">
        <v>0</v>
      </c>
    </row>
    <row r="121" spans="1:7" x14ac:dyDescent="0.25">
      <c r="A121" t="s">
        <v>232</v>
      </c>
      <c r="B121">
        <v>0</v>
      </c>
      <c r="C121" t="s">
        <v>270</v>
      </c>
      <c r="D121">
        <v>799.99900000000002</v>
      </c>
      <c r="E121" t="s">
        <v>146</v>
      </c>
      <c r="F121" s="2">
        <v>0</v>
      </c>
      <c r="G121" s="2">
        <v>0</v>
      </c>
    </row>
    <row r="122" spans="1:7" x14ac:dyDescent="0.25">
      <c r="A122" t="s">
        <v>296</v>
      </c>
      <c r="B122">
        <v>1</v>
      </c>
      <c r="C122" t="s">
        <v>270</v>
      </c>
      <c r="D122">
        <v>25</v>
      </c>
      <c r="E122" t="s">
        <v>483</v>
      </c>
      <c r="F122" s="2">
        <v>0</v>
      </c>
      <c r="G122" s="2">
        <v>0</v>
      </c>
    </row>
    <row r="123" spans="1:7" x14ac:dyDescent="0.25">
      <c r="A123" t="s">
        <v>233</v>
      </c>
      <c r="B123">
        <v>1</v>
      </c>
      <c r="C123" t="s">
        <v>271</v>
      </c>
      <c r="D123">
        <v>25</v>
      </c>
      <c r="E123" t="s">
        <v>233</v>
      </c>
      <c r="F123" s="2">
        <v>0</v>
      </c>
      <c r="G123" s="2">
        <v>0</v>
      </c>
    </row>
    <row r="124" spans="1:7" x14ac:dyDescent="0.25">
      <c r="A124" t="s">
        <v>234</v>
      </c>
      <c r="B124">
        <v>1</v>
      </c>
      <c r="C124" t="s">
        <v>272</v>
      </c>
      <c r="D124">
        <v>25</v>
      </c>
      <c r="E124" t="s">
        <v>234</v>
      </c>
      <c r="F124" s="2">
        <v>0</v>
      </c>
      <c r="G124" s="2">
        <v>0</v>
      </c>
    </row>
    <row r="125" spans="1:7" x14ac:dyDescent="0.25">
      <c r="A125" t="s">
        <v>235</v>
      </c>
      <c r="B125">
        <v>1</v>
      </c>
      <c r="C125" t="s">
        <v>273</v>
      </c>
      <c r="D125">
        <v>25</v>
      </c>
      <c r="E125" t="s">
        <v>235</v>
      </c>
      <c r="F125" s="2">
        <v>0</v>
      </c>
      <c r="G125" s="2">
        <v>0</v>
      </c>
    </row>
    <row r="126" spans="1:7" x14ac:dyDescent="0.25">
      <c r="A126" t="s">
        <v>236</v>
      </c>
      <c r="B126">
        <v>1</v>
      </c>
      <c r="C126" t="s">
        <v>274</v>
      </c>
      <c r="D126">
        <v>25</v>
      </c>
      <c r="E126" t="s">
        <v>236</v>
      </c>
      <c r="F126" s="2">
        <v>0</v>
      </c>
      <c r="G126" s="2">
        <v>0</v>
      </c>
    </row>
    <row r="127" spans="1:7" x14ac:dyDescent="0.25">
      <c r="A127" t="s">
        <v>237</v>
      </c>
      <c r="B127">
        <v>1</v>
      </c>
      <c r="C127" t="s">
        <v>275</v>
      </c>
      <c r="D127">
        <v>25</v>
      </c>
      <c r="E127" t="s">
        <v>237</v>
      </c>
      <c r="F127" s="2">
        <v>0</v>
      </c>
      <c r="G127" s="2">
        <v>0</v>
      </c>
    </row>
    <row r="128" spans="1:7" x14ac:dyDescent="0.25">
      <c r="A128" t="s">
        <v>238</v>
      </c>
      <c r="B128">
        <v>1</v>
      </c>
      <c r="C128" t="s">
        <v>276</v>
      </c>
      <c r="D128">
        <v>25</v>
      </c>
      <c r="E128" t="s">
        <v>238</v>
      </c>
      <c r="F128" s="2">
        <v>0</v>
      </c>
      <c r="G128" s="2">
        <v>0</v>
      </c>
    </row>
    <row r="129" spans="1:12" x14ac:dyDescent="0.25">
      <c r="A129" t="s">
        <v>239</v>
      </c>
      <c r="B129">
        <v>1</v>
      </c>
      <c r="C129" t="s">
        <v>277</v>
      </c>
      <c r="D129">
        <v>25</v>
      </c>
      <c r="E129" t="s">
        <v>239</v>
      </c>
      <c r="F129" s="2">
        <v>0</v>
      </c>
      <c r="G129" s="2">
        <v>0</v>
      </c>
    </row>
    <row r="130" spans="1:12" x14ac:dyDescent="0.25">
      <c r="A130" t="s">
        <v>240</v>
      </c>
      <c r="B130">
        <v>1</v>
      </c>
      <c r="C130" t="s">
        <v>278</v>
      </c>
      <c r="D130">
        <v>25</v>
      </c>
      <c r="E130" t="s">
        <v>240</v>
      </c>
      <c r="F130" s="2">
        <v>0</v>
      </c>
      <c r="G130" s="2">
        <v>0</v>
      </c>
    </row>
    <row r="131" spans="1:12" x14ac:dyDescent="0.25">
      <c r="A131" t="s">
        <v>241</v>
      </c>
      <c r="B131">
        <v>1</v>
      </c>
      <c r="C131" t="s">
        <v>279</v>
      </c>
      <c r="D131">
        <v>25</v>
      </c>
      <c r="E131" t="s">
        <v>241</v>
      </c>
      <c r="F131" s="2">
        <v>0</v>
      </c>
      <c r="G131" s="2">
        <v>0</v>
      </c>
    </row>
    <row r="132" spans="1:12" x14ac:dyDescent="0.25">
      <c r="A132" t="s">
        <v>242</v>
      </c>
      <c r="B132">
        <v>1</v>
      </c>
      <c r="C132" t="s">
        <v>280</v>
      </c>
      <c r="D132">
        <v>25</v>
      </c>
      <c r="E132" t="s">
        <v>242</v>
      </c>
      <c r="F132" s="2">
        <v>0</v>
      </c>
      <c r="G132" s="2">
        <v>0</v>
      </c>
    </row>
    <row r="133" spans="1:12" x14ac:dyDescent="0.25">
      <c r="A133" t="s">
        <v>243</v>
      </c>
      <c r="B133">
        <v>1</v>
      </c>
      <c r="C133" t="s">
        <v>281</v>
      </c>
      <c r="D133">
        <v>25</v>
      </c>
      <c r="E133" t="s">
        <v>243</v>
      </c>
      <c r="F133" s="2">
        <v>0</v>
      </c>
      <c r="G133" s="2">
        <v>0</v>
      </c>
    </row>
    <row r="134" spans="1:12" x14ac:dyDescent="0.25">
      <c r="A134" t="s">
        <v>244</v>
      </c>
      <c r="B134">
        <v>1</v>
      </c>
      <c r="C134" t="s">
        <v>282</v>
      </c>
      <c r="D134">
        <v>25</v>
      </c>
      <c r="E134" t="s">
        <v>244</v>
      </c>
      <c r="F134" s="2">
        <v>0</v>
      </c>
      <c r="G134" s="2">
        <v>0</v>
      </c>
    </row>
    <row r="135" spans="1:12" x14ac:dyDescent="0.25">
      <c r="A135" t="s">
        <v>245</v>
      </c>
      <c r="B135">
        <v>1</v>
      </c>
      <c r="C135" t="s">
        <v>283</v>
      </c>
      <c r="D135">
        <v>25</v>
      </c>
      <c r="E135" t="s">
        <v>245</v>
      </c>
      <c r="F135" s="2">
        <v>0</v>
      </c>
      <c r="G135" s="2">
        <v>0</v>
      </c>
    </row>
    <row r="136" spans="1:12" x14ac:dyDescent="0.25">
      <c r="A136" t="s">
        <v>246</v>
      </c>
      <c r="B136">
        <v>1</v>
      </c>
      <c r="C136" t="s">
        <v>284</v>
      </c>
      <c r="D136">
        <v>25</v>
      </c>
      <c r="E136" t="s">
        <v>246</v>
      </c>
      <c r="F136" s="2">
        <v>0</v>
      </c>
      <c r="G136" s="2">
        <v>0</v>
      </c>
    </row>
    <row r="137" spans="1:12" x14ac:dyDescent="0.25">
      <c r="A137" t="s">
        <v>247</v>
      </c>
      <c r="B137">
        <v>1</v>
      </c>
      <c r="C137" t="s">
        <v>285</v>
      </c>
      <c r="D137">
        <v>25</v>
      </c>
      <c r="E137" t="s">
        <v>247</v>
      </c>
      <c r="F137" s="2">
        <v>0</v>
      </c>
      <c r="G137" s="2">
        <v>0</v>
      </c>
    </row>
    <row r="138" spans="1:12" x14ac:dyDescent="0.25">
      <c r="A138" t="s">
        <v>248</v>
      </c>
      <c r="B138">
        <v>1</v>
      </c>
      <c r="C138" t="s">
        <v>286</v>
      </c>
      <c r="D138">
        <v>25</v>
      </c>
      <c r="E138" t="s">
        <v>248</v>
      </c>
      <c r="F138" s="2">
        <v>0</v>
      </c>
      <c r="G138" s="2">
        <v>0</v>
      </c>
    </row>
    <row r="139" spans="1:12" x14ac:dyDescent="0.25">
      <c r="A139" t="s">
        <v>249</v>
      </c>
      <c r="B139">
        <v>1</v>
      </c>
      <c r="C139" t="s">
        <v>287</v>
      </c>
      <c r="D139">
        <v>25</v>
      </c>
      <c r="E139" t="s">
        <v>249</v>
      </c>
      <c r="F139" s="2">
        <v>0</v>
      </c>
      <c r="G139" s="2">
        <v>0</v>
      </c>
    </row>
    <row r="140" spans="1:12" x14ac:dyDescent="0.25">
      <c r="A140" t="s">
        <v>250</v>
      </c>
      <c r="B140">
        <v>1</v>
      </c>
      <c r="C140" t="s">
        <v>288</v>
      </c>
      <c r="D140">
        <v>25</v>
      </c>
      <c r="E140" t="s">
        <v>250</v>
      </c>
      <c r="F140" s="2">
        <v>0</v>
      </c>
      <c r="G140" s="2">
        <v>0</v>
      </c>
    </row>
    <row r="141" spans="1:12" x14ac:dyDescent="0.25">
      <c r="A141" t="s">
        <v>147</v>
      </c>
      <c r="B141">
        <v>1</v>
      </c>
      <c r="C141" t="s">
        <v>148</v>
      </c>
      <c r="D141">
        <v>25</v>
      </c>
      <c r="E141" t="s">
        <v>147</v>
      </c>
      <c r="F141" s="2">
        <v>0</v>
      </c>
      <c r="G141" s="2">
        <v>0</v>
      </c>
    </row>
    <row r="142" spans="1:12" ht="15.75" x14ac:dyDescent="0.25">
      <c r="A142" s="1" t="s">
        <v>126</v>
      </c>
      <c r="B142" s="1">
        <v>0</v>
      </c>
      <c r="C142" s="1" t="s">
        <v>263</v>
      </c>
      <c r="D142">
        <v>23378</v>
      </c>
      <c r="E142" s="1" t="s">
        <v>126</v>
      </c>
      <c r="F142" s="2">
        <v>0</v>
      </c>
      <c r="G142" s="2">
        <v>0</v>
      </c>
      <c r="H142" s="1"/>
      <c r="J142" s="1"/>
      <c r="K142" s="1"/>
      <c r="L142" s="1"/>
    </row>
    <row r="143" spans="1:12" x14ac:dyDescent="0.25">
      <c r="A143" t="s">
        <v>425</v>
      </c>
      <c r="B143">
        <v>1</v>
      </c>
      <c r="C143" t="s">
        <v>306</v>
      </c>
      <c r="D143">
        <v>8778</v>
      </c>
      <c r="E143" t="s">
        <v>146</v>
      </c>
      <c r="F143" s="2">
        <v>0</v>
      </c>
      <c r="G143" s="2">
        <v>0</v>
      </c>
    </row>
    <row r="144" spans="1:12" x14ac:dyDescent="0.25">
      <c r="A144" t="s">
        <v>426</v>
      </c>
      <c r="B144">
        <v>0</v>
      </c>
      <c r="C144" t="s">
        <v>306</v>
      </c>
      <c r="D144">
        <v>8717</v>
      </c>
      <c r="E144" t="s">
        <v>146</v>
      </c>
      <c r="F144" s="2">
        <v>0</v>
      </c>
      <c r="G144" s="2">
        <v>0</v>
      </c>
    </row>
    <row r="145" spans="1:11" x14ac:dyDescent="0.25">
      <c r="A145" t="s">
        <v>427</v>
      </c>
      <c r="B145">
        <v>0</v>
      </c>
      <c r="C145" t="s">
        <v>306</v>
      </c>
      <c r="D145">
        <v>8839</v>
      </c>
      <c r="E145" t="s">
        <v>146</v>
      </c>
      <c r="F145" s="2">
        <v>0</v>
      </c>
      <c r="G145" s="2">
        <v>0</v>
      </c>
    </row>
    <row r="146" spans="1:11" x14ac:dyDescent="0.25">
      <c r="A146" t="s">
        <v>428</v>
      </c>
      <c r="B146">
        <v>1</v>
      </c>
      <c r="C146" t="s">
        <v>311</v>
      </c>
      <c r="D146">
        <v>10607</v>
      </c>
      <c r="E146" t="s">
        <v>146</v>
      </c>
      <c r="F146" s="2">
        <v>0</v>
      </c>
      <c r="G146" s="2">
        <v>0</v>
      </c>
    </row>
    <row r="147" spans="1:11" x14ac:dyDescent="0.25">
      <c r="A147" t="s">
        <v>429</v>
      </c>
      <c r="B147">
        <v>0</v>
      </c>
      <c r="C147" t="s">
        <v>311</v>
      </c>
      <c r="D147">
        <v>10546</v>
      </c>
      <c r="E147" t="s">
        <v>146</v>
      </c>
      <c r="F147" s="2">
        <v>0</v>
      </c>
      <c r="G147" s="2">
        <v>0</v>
      </c>
    </row>
    <row r="148" spans="1:11" x14ac:dyDescent="0.25">
      <c r="A148" t="s">
        <v>430</v>
      </c>
      <c r="B148">
        <v>0</v>
      </c>
      <c r="C148" t="s">
        <v>311</v>
      </c>
      <c r="D148">
        <v>10668</v>
      </c>
      <c r="E148" t="s">
        <v>146</v>
      </c>
      <c r="F148" s="2">
        <v>0</v>
      </c>
      <c r="G148" s="2">
        <v>0</v>
      </c>
    </row>
    <row r="149" spans="1:11" x14ac:dyDescent="0.25">
      <c r="A149" t="s">
        <v>436</v>
      </c>
      <c r="B149">
        <v>1</v>
      </c>
      <c r="C149" t="s">
        <v>437</v>
      </c>
      <c r="D149">
        <v>1989</v>
      </c>
      <c r="E149" t="s">
        <v>146</v>
      </c>
      <c r="F149" s="2">
        <v>0</v>
      </c>
      <c r="G149" s="2">
        <v>0</v>
      </c>
    </row>
    <row r="150" spans="1:11" x14ac:dyDescent="0.25">
      <c r="A150" t="s">
        <v>435</v>
      </c>
      <c r="B150">
        <v>1</v>
      </c>
      <c r="C150" t="s">
        <v>434</v>
      </c>
      <c r="D150">
        <v>2177</v>
      </c>
      <c r="E150" t="s">
        <v>146</v>
      </c>
      <c r="F150" s="2">
        <v>0</v>
      </c>
      <c r="G150" s="2">
        <v>0</v>
      </c>
    </row>
    <row r="151" spans="1:11" x14ac:dyDescent="0.25">
      <c r="A151" t="s">
        <v>433</v>
      </c>
      <c r="B151">
        <v>1</v>
      </c>
      <c r="C151" t="s">
        <v>434</v>
      </c>
      <c r="D151">
        <v>4404</v>
      </c>
      <c r="E151" t="s">
        <v>146</v>
      </c>
      <c r="F151" s="2">
        <v>0</v>
      </c>
      <c r="G151" s="2">
        <v>0</v>
      </c>
    </row>
    <row r="152" spans="1:11" x14ac:dyDescent="0.25">
      <c r="A152" t="s">
        <v>438</v>
      </c>
      <c r="B152">
        <v>1</v>
      </c>
      <c r="C152" t="s">
        <v>437</v>
      </c>
      <c r="D152">
        <v>32</v>
      </c>
      <c r="E152" t="s">
        <v>146</v>
      </c>
      <c r="F152" s="2">
        <v>0</v>
      </c>
      <c r="G152" s="2">
        <v>0</v>
      </c>
    </row>
    <row r="153" spans="1:11" x14ac:dyDescent="0.25">
      <c r="A153" t="s">
        <v>439</v>
      </c>
      <c r="B153">
        <v>1</v>
      </c>
      <c r="C153" t="s">
        <v>440</v>
      </c>
      <c r="D153">
        <v>3</v>
      </c>
      <c r="E153" t="s">
        <v>146</v>
      </c>
      <c r="F153" s="2">
        <v>0</v>
      </c>
      <c r="G153" s="2">
        <v>0</v>
      </c>
    </row>
    <row r="154" spans="1:11" x14ac:dyDescent="0.25">
      <c r="A154" t="s">
        <v>441</v>
      </c>
      <c r="B154">
        <v>1</v>
      </c>
      <c r="C154" t="s">
        <v>441</v>
      </c>
      <c r="D154">
        <v>15</v>
      </c>
      <c r="E154" t="s">
        <v>146</v>
      </c>
      <c r="F154" s="2">
        <v>0</v>
      </c>
      <c r="G154" s="2">
        <v>0</v>
      </c>
    </row>
    <row r="155" spans="1:11" x14ac:dyDescent="0.25">
      <c r="A155" t="s">
        <v>442</v>
      </c>
      <c r="B155">
        <v>1</v>
      </c>
      <c r="C155" t="s">
        <v>440</v>
      </c>
      <c r="D155">
        <v>15</v>
      </c>
      <c r="E155" t="s">
        <v>146</v>
      </c>
      <c r="F155" s="2">
        <v>0</v>
      </c>
      <c r="G155" s="2">
        <v>0</v>
      </c>
    </row>
    <row r="156" spans="1:11" x14ac:dyDescent="0.25">
      <c r="A156" t="s">
        <v>443</v>
      </c>
      <c r="B156">
        <v>1</v>
      </c>
      <c r="C156" t="s">
        <v>440</v>
      </c>
      <c r="D156">
        <v>8</v>
      </c>
      <c r="E156" t="s">
        <v>146</v>
      </c>
      <c r="F156" s="2">
        <v>0</v>
      </c>
      <c r="G156" s="2">
        <v>0</v>
      </c>
    </row>
    <row r="157" spans="1:11" x14ac:dyDescent="0.25">
      <c r="A157" t="s">
        <v>493</v>
      </c>
      <c r="B157">
        <v>0</v>
      </c>
      <c r="C157" t="s">
        <v>492</v>
      </c>
      <c r="D157">
        <v>733.52</v>
      </c>
      <c r="E157" t="s">
        <v>146</v>
      </c>
      <c r="F157" s="2">
        <v>0</v>
      </c>
      <c r="G157" s="2">
        <v>0</v>
      </c>
      <c r="K157">
        <f>2406.56*0.3048</f>
        <v>733.51948800000002</v>
      </c>
    </row>
    <row r="158" spans="1:11" x14ac:dyDescent="0.25">
      <c r="A158" t="s">
        <v>494</v>
      </c>
      <c r="B158">
        <v>1</v>
      </c>
      <c r="C158" t="s">
        <v>492</v>
      </c>
      <c r="D158">
        <v>382</v>
      </c>
      <c r="E158" t="s">
        <v>146</v>
      </c>
      <c r="F158" s="2">
        <v>0</v>
      </c>
      <c r="G158" s="2">
        <v>0</v>
      </c>
    </row>
    <row r="159" spans="1:11" x14ac:dyDescent="0.25">
      <c r="A159" t="s">
        <v>495</v>
      </c>
      <c r="B159">
        <v>0</v>
      </c>
      <c r="C159" t="s">
        <v>497</v>
      </c>
      <c r="D159">
        <v>1935.48</v>
      </c>
      <c r="E159" t="s">
        <v>146</v>
      </c>
      <c r="F159" s="2">
        <v>0</v>
      </c>
      <c r="G159" s="2">
        <v>0</v>
      </c>
      <c r="K159">
        <f>6350*0.3048</f>
        <v>1935.48</v>
      </c>
    </row>
    <row r="160" spans="1:11" x14ac:dyDescent="0.25">
      <c r="A160" t="s">
        <v>496</v>
      </c>
      <c r="B160">
        <v>1</v>
      </c>
      <c r="C160" t="s">
        <v>497</v>
      </c>
      <c r="D160">
        <v>998.22</v>
      </c>
      <c r="E160" t="s">
        <v>146</v>
      </c>
      <c r="F160" s="2">
        <v>0</v>
      </c>
      <c r="G160" s="2">
        <v>0</v>
      </c>
      <c r="K160">
        <f>3275*0.3048</f>
        <v>998.22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4" sqref="G14"/>
    </sheetView>
  </sheetViews>
  <sheetFormatPr defaultRowHeight="15" x14ac:dyDescent="0.25"/>
  <cols>
    <col min="1" max="1" width="15.28515625" customWidth="1"/>
    <col min="3" max="3" width="12.5703125" customWidth="1"/>
    <col min="4" max="4" width="10.85546875" customWidth="1"/>
    <col min="5" max="5" width="14.28515625" customWidth="1"/>
  </cols>
  <sheetData>
    <row r="1" spans="1:12" ht="15.75" x14ac:dyDescent="0.25">
      <c r="A1" t="s">
        <v>498</v>
      </c>
      <c r="B1">
        <v>0</v>
      </c>
      <c r="C1" t="s">
        <v>498</v>
      </c>
      <c r="D1">
        <v>0</v>
      </c>
      <c r="E1" t="s">
        <v>90</v>
      </c>
      <c r="F1" s="1">
        <v>545966.125</v>
      </c>
      <c r="G1" s="1">
        <v>2834062.5</v>
      </c>
    </row>
    <row r="2" spans="1:12" x14ac:dyDescent="0.25">
      <c r="A2" t="s">
        <v>509</v>
      </c>
      <c r="B2">
        <v>0</v>
      </c>
      <c r="C2" t="s">
        <v>455</v>
      </c>
      <c r="D2">
        <v>0</v>
      </c>
      <c r="E2" t="s">
        <v>146</v>
      </c>
    </row>
    <row r="3" spans="1:12" x14ac:dyDescent="0.25">
      <c r="A3" t="s">
        <v>510</v>
      </c>
      <c r="B3">
        <v>1</v>
      </c>
      <c r="C3" t="s">
        <v>455</v>
      </c>
      <c r="D3">
        <v>3.048</v>
      </c>
      <c r="E3" t="s">
        <v>146</v>
      </c>
    </row>
    <row r="4" spans="1:12" x14ac:dyDescent="0.25">
      <c r="A4" t="s">
        <v>511</v>
      </c>
      <c r="B4">
        <v>0</v>
      </c>
      <c r="C4" t="s">
        <v>455</v>
      </c>
      <c r="D4">
        <v>6.0960000000000001</v>
      </c>
      <c r="E4" t="s">
        <v>146</v>
      </c>
    </row>
    <row r="5" spans="1:12" x14ac:dyDescent="0.25">
      <c r="A5" t="s">
        <v>512</v>
      </c>
      <c r="B5">
        <v>0</v>
      </c>
      <c r="C5" t="s">
        <v>455</v>
      </c>
      <c r="D5">
        <v>2209.8000000000002</v>
      </c>
      <c r="E5" t="s">
        <v>146</v>
      </c>
    </row>
    <row r="6" spans="1:12" x14ac:dyDescent="0.25">
      <c r="A6" t="s">
        <v>513</v>
      </c>
      <c r="B6">
        <v>1</v>
      </c>
      <c r="C6" t="s">
        <v>455</v>
      </c>
      <c r="D6">
        <v>2212.848</v>
      </c>
      <c r="E6" t="s">
        <v>146</v>
      </c>
    </row>
    <row r="7" spans="1:12" x14ac:dyDescent="0.25">
      <c r="A7" t="s">
        <v>514</v>
      </c>
      <c r="B7">
        <v>0</v>
      </c>
      <c r="C7" t="s">
        <v>455</v>
      </c>
      <c r="D7">
        <v>2215.8960000000002</v>
      </c>
      <c r="E7" t="s">
        <v>146</v>
      </c>
    </row>
    <row r="8" spans="1:12" x14ac:dyDescent="0.25">
      <c r="A8" t="s">
        <v>515</v>
      </c>
      <c r="B8">
        <v>0</v>
      </c>
      <c r="C8" t="s">
        <v>516</v>
      </c>
      <c r="D8">
        <v>0</v>
      </c>
      <c r="E8" t="s">
        <v>146</v>
      </c>
    </row>
    <row r="9" spans="1:12" x14ac:dyDescent="0.25">
      <c r="A9" t="s">
        <v>521</v>
      </c>
      <c r="B9">
        <v>1</v>
      </c>
      <c r="C9" t="s">
        <v>516</v>
      </c>
      <c r="D9">
        <v>1.524</v>
      </c>
      <c r="E9" t="s">
        <v>146</v>
      </c>
    </row>
    <row r="10" spans="1:12" x14ac:dyDescent="0.25">
      <c r="A10" t="s">
        <v>520</v>
      </c>
      <c r="B10">
        <v>0</v>
      </c>
      <c r="C10" t="s">
        <v>516</v>
      </c>
      <c r="D10">
        <v>3.048</v>
      </c>
      <c r="E10" t="s">
        <v>146</v>
      </c>
    </row>
    <row r="11" spans="1:12" x14ac:dyDescent="0.25">
      <c r="A11" t="s">
        <v>517</v>
      </c>
      <c r="B11">
        <v>0</v>
      </c>
      <c r="C11" t="s">
        <v>516</v>
      </c>
      <c r="D11">
        <v>2877.3120000000004</v>
      </c>
      <c r="E11" t="s">
        <v>146</v>
      </c>
    </row>
    <row r="12" spans="1:12" x14ac:dyDescent="0.25">
      <c r="A12" t="s">
        <v>518</v>
      </c>
      <c r="B12">
        <v>1</v>
      </c>
      <c r="C12" t="s">
        <v>516</v>
      </c>
      <c r="D12">
        <v>2878.8360000000002</v>
      </c>
      <c r="E12" t="s">
        <v>146</v>
      </c>
    </row>
    <row r="13" spans="1:12" x14ac:dyDescent="0.25">
      <c r="A13" t="s">
        <v>519</v>
      </c>
      <c r="B13">
        <v>0</v>
      </c>
      <c r="C13" t="s">
        <v>516</v>
      </c>
      <c r="D13">
        <v>2880.36</v>
      </c>
      <c r="E13" t="s">
        <v>146</v>
      </c>
    </row>
    <row r="14" spans="1:12" ht="15.75" x14ac:dyDescent="0.25">
      <c r="A14" s="1" t="s">
        <v>525</v>
      </c>
      <c r="B14" s="1">
        <v>0</v>
      </c>
      <c r="C14" s="1" t="s">
        <v>388</v>
      </c>
      <c r="D14">
        <v>780</v>
      </c>
      <c r="E14" t="s">
        <v>531</v>
      </c>
      <c r="F14" s="1"/>
      <c r="G14">
        <f>39*0.3048</f>
        <v>11.8872</v>
      </c>
      <c r="I14" s="1"/>
      <c r="K14" s="1"/>
      <c r="L14" s="1"/>
    </row>
    <row r="15" spans="1:12" x14ac:dyDescent="0.25">
      <c r="A15" t="s">
        <v>524</v>
      </c>
      <c r="B15">
        <v>0</v>
      </c>
      <c r="C15" t="s">
        <v>388</v>
      </c>
      <c r="D15">
        <v>3256</v>
      </c>
      <c r="E15" t="s">
        <v>85</v>
      </c>
    </row>
    <row r="16" spans="1:12" x14ac:dyDescent="0.25">
      <c r="A16" t="s">
        <v>523</v>
      </c>
      <c r="B16">
        <v>0</v>
      </c>
      <c r="C16" t="s">
        <v>388</v>
      </c>
      <c r="D16">
        <v>4830</v>
      </c>
      <c r="E16" t="s">
        <v>34</v>
      </c>
    </row>
    <row r="17" spans="1:5" x14ac:dyDescent="0.25">
      <c r="A17" t="s">
        <v>522</v>
      </c>
      <c r="B17">
        <v>0</v>
      </c>
      <c r="C17" t="s">
        <v>388</v>
      </c>
      <c r="D17">
        <v>7230</v>
      </c>
      <c r="E17" t="s">
        <v>66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7" workbookViewId="0">
      <selection activeCell="A98" sqref="A98:XFD104"/>
    </sheetView>
  </sheetViews>
  <sheetFormatPr defaultRowHeight="15" x14ac:dyDescent="0.25"/>
  <cols>
    <col min="1" max="1" width="18" customWidth="1"/>
  </cols>
  <sheetData>
    <row r="1" spans="1:5" x14ac:dyDescent="0.25">
      <c r="A1" t="s">
        <v>297</v>
      </c>
      <c r="B1">
        <v>0</v>
      </c>
      <c r="C1" t="s">
        <v>262</v>
      </c>
      <c r="D1">
        <v>1176.98</v>
      </c>
      <c r="E1" t="s">
        <v>146</v>
      </c>
    </row>
    <row r="2" spans="1:5" x14ac:dyDescent="0.25">
      <c r="A2" t="s">
        <v>298</v>
      </c>
      <c r="B2">
        <v>1</v>
      </c>
      <c r="C2" t="s">
        <v>262</v>
      </c>
      <c r="D2">
        <v>3435.96</v>
      </c>
      <c r="E2" t="s">
        <v>146</v>
      </c>
    </row>
    <row r="3" spans="1:5" x14ac:dyDescent="0.25">
      <c r="A3" t="s">
        <v>299</v>
      </c>
      <c r="B3">
        <v>0</v>
      </c>
      <c r="C3" t="s">
        <v>262</v>
      </c>
      <c r="D3">
        <v>3435.96</v>
      </c>
      <c r="E3" t="s">
        <v>146</v>
      </c>
    </row>
    <row r="4" spans="1:5" x14ac:dyDescent="0.25">
      <c r="A4" t="s">
        <v>300</v>
      </c>
      <c r="B4">
        <v>1</v>
      </c>
      <c r="C4" t="s">
        <v>262</v>
      </c>
      <c r="D4">
        <v>4945.49</v>
      </c>
      <c r="E4" t="s">
        <v>146</v>
      </c>
    </row>
    <row r="5" spans="1:5" x14ac:dyDescent="0.25">
      <c r="A5" t="s">
        <v>302</v>
      </c>
      <c r="B5">
        <v>0</v>
      </c>
      <c r="C5" t="s">
        <v>262</v>
      </c>
      <c r="D5">
        <v>4945.49</v>
      </c>
      <c r="E5" t="s">
        <v>146</v>
      </c>
    </row>
    <row r="6" spans="1:5" x14ac:dyDescent="0.25">
      <c r="A6" t="s">
        <v>301</v>
      </c>
      <c r="B6">
        <v>1</v>
      </c>
      <c r="C6" t="s">
        <v>262</v>
      </c>
      <c r="D6">
        <v>5033.63</v>
      </c>
      <c r="E6" t="s">
        <v>146</v>
      </c>
    </row>
    <row r="7" spans="1:5" x14ac:dyDescent="0.25">
      <c r="A7" t="s">
        <v>303</v>
      </c>
      <c r="B7">
        <v>0</v>
      </c>
      <c r="C7" t="s">
        <v>262</v>
      </c>
      <c r="D7">
        <v>5033.63</v>
      </c>
      <c r="E7" t="s">
        <v>146</v>
      </c>
    </row>
    <row r="8" spans="1:5" x14ac:dyDescent="0.25">
      <c r="A8" t="s">
        <v>289</v>
      </c>
      <c r="B8">
        <v>0</v>
      </c>
      <c r="C8" t="s">
        <v>251</v>
      </c>
      <c r="D8">
        <v>0</v>
      </c>
      <c r="E8" t="s">
        <v>225</v>
      </c>
    </row>
    <row r="9" spans="1:5" x14ac:dyDescent="0.25">
      <c r="A9" t="s">
        <v>290</v>
      </c>
      <c r="B9">
        <v>1</v>
      </c>
      <c r="C9" t="s">
        <v>251</v>
      </c>
      <c r="D9">
        <v>3.048</v>
      </c>
      <c r="E9" t="s">
        <v>206</v>
      </c>
    </row>
    <row r="10" spans="1:5" x14ac:dyDescent="0.25">
      <c r="A10" t="s">
        <v>291</v>
      </c>
      <c r="B10">
        <v>0</v>
      </c>
      <c r="C10" t="s">
        <v>251</v>
      </c>
      <c r="D10">
        <v>6.0960000000000001</v>
      </c>
      <c r="E10" t="s">
        <v>226</v>
      </c>
    </row>
    <row r="11" spans="1:5" x14ac:dyDescent="0.25">
      <c r="A11" t="s">
        <v>46</v>
      </c>
      <c r="B11">
        <v>0</v>
      </c>
      <c r="C11" t="s">
        <v>266</v>
      </c>
      <c r="D11">
        <v>9040.16</v>
      </c>
      <c r="E11" t="s">
        <v>146</v>
      </c>
    </row>
    <row r="12" spans="1:5" x14ac:dyDescent="0.25">
      <c r="A12" t="s">
        <v>227</v>
      </c>
      <c r="B12">
        <v>1</v>
      </c>
      <c r="C12" t="s">
        <v>257</v>
      </c>
      <c r="D12">
        <v>93.000600000000006</v>
      </c>
      <c r="E12" t="s">
        <v>146</v>
      </c>
    </row>
    <row r="13" spans="1:5" x14ac:dyDescent="0.25">
      <c r="A13" t="s">
        <v>304</v>
      </c>
      <c r="B13">
        <v>1</v>
      </c>
      <c r="C13" t="s">
        <v>263</v>
      </c>
      <c r="D13">
        <v>20735.189999999999</v>
      </c>
      <c r="E13" t="s">
        <v>146</v>
      </c>
    </row>
    <row r="14" spans="1:5" x14ac:dyDescent="0.25">
      <c r="A14" t="s">
        <v>312</v>
      </c>
      <c r="B14">
        <v>1</v>
      </c>
      <c r="C14" t="s">
        <v>263</v>
      </c>
      <c r="D14">
        <v>23377.98</v>
      </c>
      <c r="E14" t="s">
        <v>146</v>
      </c>
    </row>
    <row r="15" spans="1:5" x14ac:dyDescent="0.25">
      <c r="A15" t="s">
        <v>309</v>
      </c>
      <c r="B15">
        <v>1</v>
      </c>
      <c r="C15" t="s">
        <v>263</v>
      </c>
      <c r="D15">
        <v>28415</v>
      </c>
      <c r="E15" t="s">
        <v>146</v>
      </c>
    </row>
    <row r="16" spans="1:5" x14ac:dyDescent="0.25">
      <c r="A16" t="s">
        <v>305</v>
      </c>
      <c r="B16">
        <v>1</v>
      </c>
      <c r="C16" t="s">
        <v>263</v>
      </c>
      <c r="D16">
        <v>27619.48</v>
      </c>
      <c r="E16" t="s">
        <v>146</v>
      </c>
    </row>
    <row r="17" spans="1:5" x14ac:dyDescent="0.25">
      <c r="A17" t="s">
        <v>307</v>
      </c>
      <c r="B17">
        <v>1</v>
      </c>
      <c r="C17" t="s">
        <v>306</v>
      </c>
      <c r="D17">
        <v>8893</v>
      </c>
      <c r="E17" t="s">
        <v>146</v>
      </c>
    </row>
    <row r="18" spans="1:5" x14ac:dyDescent="0.25">
      <c r="A18" t="s">
        <v>308</v>
      </c>
      <c r="B18">
        <v>0</v>
      </c>
      <c r="C18" t="s">
        <v>306</v>
      </c>
      <c r="D18">
        <v>8893</v>
      </c>
      <c r="E18" t="s">
        <v>146</v>
      </c>
    </row>
    <row r="19" spans="1:5" x14ac:dyDescent="0.25">
      <c r="A19" t="s">
        <v>310</v>
      </c>
      <c r="B19">
        <v>1</v>
      </c>
      <c r="C19" t="s">
        <v>311</v>
      </c>
      <c r="D19">
        <v>10708</v>
      </c>
      <c r="E19" t="s">
        <v>146</v>
      </c>
    </row>
    <row r="20" spans="1:5" x14ac:dyDescent="0.25">
      <c r="A20" t="s">
        <v>313</v>
      </c>
      <c r="B20">
        <v>1</v>
      </c>
      <c r="C20" t="s">
        <v>266</v>
      </c>
      <c r="D20">
        <v>0</v>
      </c>
      <c r="E20" t="s">
        <v>146</v>
      </c>
    </row>
    <row r="21" spans="1:5" x14ac:dyDescent="0.25">
      <c r="A21" t="s">
        <v>314</v>
      </c>
      <c r="B21">
        <v>1</v>
      </c>
      <c r="C21" t="s">
        <v>266</v>
      </c>
      <c r="D21">
        <v>442.04</v>
      </c>
      <c r="E21" t="s">
        <v>146</v>
      </c>
    </row>
    <row r="22" spans="1:5" x14ac:dyDescent="0.25">
      <c r="A22" t="s">
        <v>315</v>
      </c>
      <c r="B22">
        <v>1</v>
      </c>
      <c r="C22" t="s">
        <v>266</v>
      </c>
      <c r="D22">
        <v>5098.6000000000004</v>
      </c>
      <c r="E22" t="s">
        <v>146</v>
      </c>
    </row>
    <row r="24" spans="1:5" x14ac:dyDescent="0.25">
      <c r="A24" t="s">
        <v>325</v>
      </c>
      <c r="B24">
        <v>1</v>
      </c>
      <c r="C24" t="s">
        <v>316</v>
      </c>
      <c r="D24">
        <v>35.340000000000003</v>
      </c>
      <c r="E24" t="s">
        <v>146</v>
      </c>
    </row>
    <row r="25" spans="1:5" x14ac:dyDescent="0.25">
      <c r="A25" t="s">
        <v>326</v>
      </c>
      <c r="B25">
        <v>0</v>
      </c>
      <c r="C25" t="s">
        <v>316</v>
      </c>
      <c r="D25">
        <v>786.22</v>
      </c>
      <c r="E25" t="s">
        <v>146</v>
      </c>
    </row>
    <row r="26" spans="1:5" x14ac:dyDescent="0.25">
      <c r="A26" t="s">
        <v>327</v>
      </c>
      <c r="B26">
        <v>0</v>
      </c>
      <c r="C26" t="s">
        <v>316</v>
      </c>
      <c r="D26">
        <v>0</v>
      </c>
      <c r="E26" t="s">
        <v>146</v>
      </c>
    </row>
    <row r="27" spans="1:5" x14ac:dyDescent="0.25">
      <c r="A27" t="s">
        <v>328</v>
      </c>
      <c r="B27">
        <v>0</v>
      </c>
      <c r="C27" t="s">
        <v>316</v>
      </c>
      <c r="D27">
        <v>67.55</v>
      </c>
      <c r="E27" t="s">
        <v>146</v>
      </c>
    </row>
    <row r="28" spans="1:5" x14ac:dyDescent="0.25">
      <c r="A28" t="s">
        <v>323</v>
      </c>
      <c r="B28">
        <v>1</v>
      </c>
      <c r="C28" t="s">
        <v>266</v>
      </c>
      <c r="D28">
        <v>203.6</v>
      </c>
      <c r="E28" t="s">
        <v>146</v>
      </c>
    </row>
    <row r="29" spans="1:5" x14ac:dyDescent="0.25">
      <c r="A29" t="s">
        <v>324</v>
      </c>
      <c r="B29">
        <v>1</v>
      </c>
      <c r="C29" t="s">
        <v>266</v>
      </c>
      <c r="D29">
        <v>4251.1099999999997</v>
      </c>
      <c r="E29" t="s">
        <v>146</v>
      </c>
    </row>
    <row r="30" spans="1:5" x14ac:dyDescent="0.25">
      <c r="A30" t="s">
        <v>317</v>
      </c>
      <c r="B30">
        <v>1</v>
      </c>
      <c r="C30" t="s">
        <v>266</v>
      </c>
      <c r="D30">
        <v>6571.86</v>
      </c>
      <c r="E30" t="s">
        <v>146</v>
      </c>
    </row>
    <row r="31" spans="1:5" x14ac:dyDescent="0.25">
      <c r="A31" t="s">
        <v>318</v>
      </c>
      <c r="B31">
        <v>1</v>
      </c>
      <c r="C31" t="s">
        <v>266</v>
      </c>
      <c r="D31">
        <v>14829.41</v>
      </c>
      <c r="E31" t="s">
        <v>146</v>
      </c>
    </row>
    <row r="32" spans="1:5" x14ac:dyDescent="0.25">
      <c r="A32" t="s">
        <v>322</v>
      </c>
      <c r="B32">
        <v>0</v>
      </c>
      <c r="C32" t="s">
        <v>257</v>
      </c>
      <c r="D32">
        <v>19728.8</v>
      </c>
      <c r="E32" t="s">
        <v>146</v>
      </c>
    </row>
    <row r="33" spans="1:5" x14ac:dyDescent="0.25">
      <c r="A33" t="s">
        <v>321</v>
      </c>
      <c r="B33">
        <v>0</v>
      </c>
      <c r="C33" t="s">
        <v>266</v>
      </c>
      <c r="D33">
        <v>0</v>
      </c>
      <c r="E33" t="s">
        <v>146</v>
      </c>
    </row>
    <row r="34" spans="1:5" x14ac:dyDescent="0.25">
      <c r="A34" t="s">
        <v>319</v>
      </c>
      <c r="B34">
        <v>0</v>
      </c>
      <c r="C34" t="s">
        <v>266</v>
      </c>
      <c r="D34">
        <v>3403.6</v>
      </c>
      <c r="E34" t="s">
        <v>146</v>
      </c>
    </row>
    <row r="35" spans="1:5" x14ac:dyDescent="0.25">
      <c r="A35" t="s">
        <v>320</v>
      </c>
      <c r="B35">
        <v>0</v>
      </c>
      <c r="C35" t="s">
        <v>266</v>
      </c>
      <c r="D35">
        <v>5098.6000000000004</v>
      </c>
      <c r="E35" t="s">
        <v>146</v>
      </c>
    </row>
    <row r="37" spans="1:5" x14ac:dyDescent="0.25">
      <c r="A37" t="s">
        <v>337</v>
      </c>
      <c r="B37">
        <v>1</v>
      </c>
      <c r="C37" t="s">
        <v>259</v>
      </c>
      <c r="D37">
        <v>17217.66</v>
      </c>
      <c r="E37" t="s">
        <v>348</v>
      </c>
    </row>
    <row r="38" spans="1:5" x14ac:dyDescent="0.25">
      <c r="A38" t="s">
        <v>338</v>
      </c>
      <c r="B38">
        <v>1</v>
      </c>
      <c r="C38" t="s">
        <v>259</v>
      </c>
      <c r="D38">
        <v>17217.66</v>
      </c>
      <c r="E38" t="s">
        <v>338</v>
      </c>
    </row>
    <row r="39" spans="1:5" x14ac:dyDescent="0.25">
      <c r="A39" t="s">
        <v>339</v>
      </c>
      <c r="B39">
        <v>1</v>
      </c>
      <c r="C39" t="s">
        <v>259</v>
      </c>
      <c r="D39">
        <v>17217.66</v>
      </c>
      <c r="E39" t="s">
        <v>339</v>
      </c>
    </row>
    <row r="41" spans="1:5" x14ac:dyDescent="0.25">
      <c r="A41" t="s">
        <v>363</v>
      </c>
      <c r="B41">
        <v>0</v>
      </c>
      <c r="C41" t="s">
        <v>262</v>
      </c>
      <c r="D41">
        <v>11800</v>
      </c>
      <c r="E41" t="s">
        <v>146</v>
      </c>
    </row>
    <row r="42" spans="1:5" x14ac:dyDescent="0.25">
      <c r="A42" t="s">
        <v>362</v>
      </c>
      <c r="B42">
        <v>1</v>
      </c>
      <c r="C42" t="s">
        <v>262</v>
      </c>
      <c r="D42">
        <v>14400</v>
      </c>
      <c r="E42" t="s">
        <v>146</v>
      </c>
    </row>
    <row r="43" spans="1:5" x14ac:dyDescent="0.25">
      <c r="A43" t="s">
        <v>364</v>
      </c>
      <c r="B43">
        <v>0</v>
      </c>
      <c r="C43" t="s">
        <v>262</v>
      </c>
      <c r="D43">
        <v>17000</v>
      </c>
      <c r="E43" t="s">
        <v>146</v>
      </c>
    </row>
    <row r="44" spans="1:5" x14ac:dyDescent="0.25">
      <c r="A44" t="s">
        <v>365</v>
      </c>
      <c r="B44">
        <v>1</v>
      </c>
      <c r="C44" t="s">
        <v>262</v>
      </c>
      <c r="D44">
        <v>17502</v>
      </c>
      <c r="E44" t="s">
        <v>146</v>
      </c>
    </row>
    <row r="45" spans="1:5" x14ac:dyDescent="0.25">
      <c r="A45" t="s">
        <v>366</v>
      </c>
      <c r="B45">
        <v>0</v>
      </c>
      <c r="C45" t="s">
        <v>262</v>
      </c>
      <c r="D45">
        <v>18004</v>
      </c>
      <c r="E45" t="s">
        <v>146</v>
      </c>
    </row>
    <row r="46" spans="1:5" x14ac:dyDescent="0.25">
      <c r="A46" t="s">
        <v>367</v>
      </c>
      <c r="B46">
        <v>1</v>
      </c>
      <c r="C46" t="s">
        <v>262</v>
      </c>
      <c r="D46">
        <v>5794</v>
      </c>
      <c r="E46" t="s">
        <v>146</v>
      </c>
    </row>
    <row r="47" spans="1:5" x14ac:dyDescent="0.25">
      <c r="A47" t="s">
        <v>368</v>
      </c>
      <c r="B47">
        <v>1</v>
      </c>
      <c r="C47" t="s">
        <v>262</v>
      </c>
      <c r="D47">
        <v>3394</v>
      </c>
      <c r="E47" t="s">
        <v>146</v>
      </c>
    </row>
    <row r="49" spans="1:13" x14ac:dyDescent="0.25">
      <c r="A49" t="s">
        <v>373</v>
      </c>
      <c r="B49">
        <v>0</v>
      </c>
      <c r="C49" t="s">
        <v>311</v>
      </c>
      <c r="D49">
        <v>5354</v>
      </c>
      <c r="E49" t="s">
        <v>146</v>
      </c>
      <c r="F49" s="2">
        <v>0</v>
      </c>
      <c r="G49" s="2">
        <v>0</v>
      </c>
    </row>
    <row r="50" spans="1:13" x14ac:dyDescent="0.25">
      <c r="A50" t="s">
        <v>374</v>
      </c>
      <c r="B50">
        <v>0</v>
      </c>
      <c r="C50" t="s">
        <v>311</v>
      </c>
      <c r="D50">
        <v>10708</v>
      </c>
      <c r="E50" t="s">
        <v>146</v>
      </c>
      <c r="F50" s="2">
        <v>0</v>
      </c>
      <c r="G50" s="2">
        <v>0</v>
      </c>
    </row>
    <row r="51" spans="1:13" x14ac:dyDescent="0.25">
      <c r="A51" t="s">
        <v>375</v>
      </c>
      <c r="B51">
        <v>1</v>
      </c>
      <c r="C51" t="s">
        <v>311</v>
      </c>
      <c r="D51">
        <v>8031</v>
      </c>
      <c r="E51" t="s">
        <v>146</v>
      </c>
      <c r="F51" s="2">
        <v>0</v>
      </c>
      <c r="G51" s="2">
        <v>0</v>
      </c>
    </row>
    <row r="52" spans="1:13" x14ac:dyDescent="0.25">
      <c r="A52" t="s">
        <v>376</v>
      </c>
      <c r="B52">
        <v>0</v>
      </c>
      <c r="C52" t="s">
        <v>306</v>
      </c>
      <c r="D52">
        <v>0</v>
      </c>
      <c r="E52" t="s">
        <v>146</v>
      </c>
      <c r="F52" s="2">
        <v>0</v>
      </c>
      <c r="G52" s="2">
        <v>0</v>
      </c>
    </row>
    <row r="53" spans="1:13" x14ac:dyDescent="0.25">
      <c r="A53" t="s">
        <v>377</v>
      </c>
      <c r="B53">
        <v>1</v>
      </c>
      <c r="C53" t="s">
        <v>306</v>
      </c>
      <c r="D53">
        <v>4446.5</v>
      </c>
      <c r="E53" t="s">
        <v>146</v>
      </c>
      <c r="F53" s="2">
        <v>0</v>
      </c>
      <c r="G53" s="2">
        <v>0</v>
      </c>
    </row>
    <row r="54" spans="1:13" x14ac:dyDescent="0.25">
      <c r="A54" t="s">
        <v>378</v>
      </c>
      <c r="B54">
        <v>0</v>
      </c>
      <c r="C54" t="s">
        <v>306</v>
      </c>
      <c r="D54">
        <v>8893</v>
      </c>
      <c r="E54" t="s">
        <v>146</v>
      </c>
      <c r="F54" s="2">
        <v>0</v>
      </c>
      <c r="G54" s="2">
        <v>0</v>
      </c>
    </row>
    <row r="55" spans="1:13" x14ac:dyDescent="0.25">
      <c r="A55" t="s">
        <v>379</v>
      </c>
      <c r="B55">
        <v>0</v>
      </c>
      <c r="C55" t="s">
        <v>263</v>
      </c>
      <c r="D55">
        <v>23378</v>
      </c>
      <c r="E55" t="s">
        <v>146</v>
      </c>
      <c r="F55" s="2">
        <v>0</v>
      </c>
      <c r="G55" s="2">
        <v>0</v>
      </c>
    </row>
    <row r="56" spans="1:13" x14ac:dyDescent="0.25">
      <c r="A56" t="s">
        <v>380</v>
      </c>
      <c r="B56">
        <v>1</v>
      </c>
      <c r="C56" t="s">
        <v>263</v>
      </c>
      <c r="D56">
        <v>25127</v>
      </c>
      <c r="E56" t="s">
        <v>146</v>
      </c>
      <c r="F56" s="2">
        <v>0</v>
      </c>
      <c r="G56" s="2">
        <v>0</v>
      </c>
    </row>
    <row r="57" spans="1:13" x14ac:dyDescent="0.25">
      <c r="A57" t="s">
        <v>381</v>
      </c>
      <c r="B57">
        <v>0</v>
      </c>
      <c r="C57" t="s">
        <v>263</v>
      </c>
      <c r="D57">
        <v>26876</v>
      </c>
      <c r="E57" t="s">
        <v>146</v>
      </c>
      <c r="F57" s="2">
        <v>0</v>
      </c>
      <c r="G57" s="2">
        <v>0</v>
      </c>
    </row>
    <row r="58" spans="1:13" x14ac:dyDescent="0.25">
      <c r="A58" t="s">
        <v>382</v>
      </c>
      <c r="B58">
        <v>1</v>
      </c>
      <c r="C58" t="s">
        <v>263</v>
      </c>
      <c r="D58">
        <v>27238</v>
      </c>
      <c r="E58" t="s">
        <v>146</v>
      </c>
      <c r="F58" s="2">
        <v>0</v>
      </c>
      <c r="G58" s="2">
        <v>0</v>
      </c>
    </row>
    <row r="59" spans="1:13" x14ac:dyDescent="0.25">
      <c r="A59" t="s">
        <v>386</v>
      </c>
      <c r="B59">
        <v>0</v>
      </c>
      <c r="C59" t="s">
        <v>388</v>
      </c>
      <c r="D59">
        <v>500</v>
      </c>
      <c r="E59" t="s">
        <v>146</v>
      </c>
      <c r="F59" s="2">
        <v>0</v>
      </c>
      <c r="G59" s="2">
        <v>0</v>
      </c>
    </row>
    <row r="60" spans="1:13" x14ac:dyDescent="0.25">
      <c r="A60" t="s">
        <v>387</v>
      </c>
      <c r="B60">
        <v>1</v>
      </c>
      <c r="C60" t="s">
        <v>388</v>
      </c>
      <c r="D60">
        <v>575</v>
      </c>
      <c r="E60" t="s">
        <v>146</v>
      </c>
      <c r="F60" s="2">
        <v>0</v>
      </c>
      <c r="G60" s="2">
        <v>0</v>
      </c>
    </row>
    <row r="62" spans="1:13" ht="15.75" x14ac:dyDescent="0.25">
      <c r="A62" s="1" t="s">
        <v>112</v>
      </c>
      <c r="B62" s="1">
        <v>543109</v>
      </c>
      <c r="C62" s="1">
        <v>2820270</v>
      </c>
      <c r="D62" s="1" t="s">
        <v>146</v>
      </c>
      <c r="E62" s="1">
        <v>101</v>
      </c>
      <c r="F62" s="1">
        <v>15</v>
      </c>
      <c r="G62" s="1"/>
      <c r="H62" s="1"/>
      <c r="I62" s="1">
        <v>0</v>
      </c>
      <c r="J62" s="1"/>
      <c r="K62" s="1" t="s">
        <v>111</v>
      </c>
      <c r="L62" s="1"/>
      <c r="M62" t="s">
        <v>131</v>
      </c>
    </row>
    <row r="63" spans="1:13" ht="15.75" x14ac:dyDescent="0.25">
      <c r="A63" s="1" t="s">
        <v>113</v>
      </c>
      <c r="B63" s="1">
        <v>543098</v>
      </c>
      <c r="C63" s="1">
        <v>2825800</v>
      </c>
      <c r="D63" s="1" t="s">
        <v>146</v>
      </c>
      <c r="E63" s="1">
        <v>101</v>
      </c>
      <c r="F63" s="1">
        <v>15</v>
      </c>
      <c r="G63" s="1"/>
      <c r="H63" s="1"/>
      <c r="I63" s="1">
        <v>0</v>
      </c>
      <c r="J63" s="1"/>
      <c r="K63" s="1" t="s">
        <v>111</v>
      </c>
      <c r="L63" s="1"/>
      <c r="M63" t="s">
        <v>131</v>
      </c>
    </row>
    <row r="64" spans="1:13" ht="15.75" x14ac:dyDescent="0.25">
      <c r="A64" s="1" t="s">
        <v>114</v>
      </c>
      <c r="B64" s="1">
        <v>543121</v>
      </c>
      <c r="C64" s="1">
        <v>2820530</v>
      </c>
      <c r="D64" s="1" t="s">
        <v>146</v>
      </c>
      <c r="E64" s="1">
        <v>101</v>
      </c>
      <c r="F64" s="1">
        <v>15</v>
      </c>
      <c r="G64" s="1"/>
      <c r="H64" s="1"/>
      <c r="I64" s="1">
        <v>0</v>
      </c>
      <c r="J64" s="1"/>
      <c r="K64" s="1" t="s">
        <v>111</v>
      </c>
      <c r="L64" s="1"/>
      <c r="M64" t="s">
        <v>131</v>
      </c>
    </row>
    <row r="65" spans="1:13" ht="15.75" x14ac:dyDescent="0.25">
      <c r="A65" s="1" t="s">
        <v>115</v>
      </c>
      <c r="B65" s="1">
        <v>543185</v>
      </c>
      <c r="C65" s="1">
        <v>2818760</v>
      </c>
      <c r="D65" s="1" t="s">
        <v>146</v>
      </c>
      <c r="E65" s="1">
        <v>101</v>
      </c>
      <c r="F65" s="1">
        <v>15</v>
      </c>
      <c r="G65" s="1"/>
      <c r="H65" s="1"/>
      <c r="I65" s="1">
        <v>0</v>
      </c>
      <c r="J65" s="1"/>
      <c r="K65" s="1" t="s">
        <v>111</v>
      </c>
      <c r="L65" s="1"/>
      <c r="M65" t="s">
        <v>131</v>
      </c>
    </row>
    <row r="67" spans="1:13" ht="15.75" x14ac:dyDescent="0.25">
      <c r="A67" s="1" t="s">
        <v>391</v>
      </c>
      <c r="B67" s="1">
        <v>543089</v>
      </c>
      <c r="C67" s="1">
        <v>2825667</v>
      </c>
      <c r="D67" s="1" t="s">
        <v>146</v>
      </c>
      <c r="E67" s="1">
        <v>101</v>
      </c>
      <c r="F67" s="1">
        <v>15</v>
      </c>
      <c r="J67" s="1">
        <v>6.7</v>
      </c>
      <c r="K67" s="1" t="s">
        <v>111</v>
      </c>
    </row>
    <row r="68" spans="1:13" ht="15.75" x14ac:dyDescent="0.25">
      <c r="A68" s="1" t="s">
        <v>392</v>
      </c>
      <c r="B68" s="1">
        <v>542689</v>
      </c>
      <c r="C68" s="1">
        <v>2825667</v>
      </c>
      <c r="D68" s="1" t="s">
        <v>146</v>
      </c>
      <c r="E68" s="1">
        <v>101</v>
      </c>
      <c r="F68" s="1">
        <v>15</v>
      </c>
      <c r="J68" s="1">
        <v>6.6</v>
      </c>
      <c r="K68" s="1" t="s">
        <v>111</v>
      </c>
    </row>
    <row r="69" spans="1:13" ht="15.75" x14ac:dyDescent="0.25">
      <c r="A69" s="1" t="s">
        <v>393</v>
      </c>
      <c r="B69" s="1">
        <v>542289</v>
      </c>
      <c r="C69" s="1">
        <v>2825667</v>
      </c>
      <c r="D69" s="1" t="s">
        <v>146</v>
      </c>
      <c r="E69" s="1">
        <v>101</v>
      </c>
      <c r="F69" s="1">
        <v>15</v>
      </c>
      <c r="J69" s="1">
        <v>6.5</v>
      </c>
      <c r="K69" s="1" t="s">
        <v>111</v>
      </c>
    </row>
    <row r="70" spans="1:13" ht="15.75" x14ac:dyDescent="0.25">
      <c r="A70" s="1" t="s">
        <v>405</v>
      </c>
      <c r="B70" s="1">
        <v>503675.7</v>
      </c>
      <c r="C70" s="1">
        <v>2810514.5</v>
      </c>
      <c r="D70" s="1" t="s">
        <v>405</v>
      </c>
      <c r="E70" s="1">
        <v>101</v>
      </c>
      <c r="F70" s="1">
        <v>15</v>
      </c>
      <c r="J70" s="1">
        <v>0</v>
      </c>
      <c r="K70" s="1" t="s">
        <v>111</v>
      </c>
      <c r="L70" t="s">
        <v>406</v>
      </c>
    </row>
    <row r="71" spans="1:13" ht="15.75" x14ac:dyDescent="0.25">
      <c r="A71" s="1" t="s">
        <v>407</v>
      </c>
      <c r="B71" s="1">
        <v>544433</v>
      </c>
      <c r="C71" s="1">
        <v>2863034</v>
      </c>
      <c r="D71" s="1" t="s">
        <v>407</v>
      </c>
      <c r="E71" s="1">
        <v>101</v>
      </c>
      <c r="F71" s="1">
        <v>15</v>
      </c>
      <c r="I71">
        <v>6.8</v>
      </c>
      <c r="J71" s="1">
        <v>0</v>
      </c>
      <c r="K71" s="1" t="s">
        <v>111</v>
      </c>
      <c r="L71" t="s">
        <v>406</v>
      </c>
    </row>
    <row r="72" spans="1:13" ht="15.75" x14ac:dyDescent="0.25">
      <c r="A72" s="1" t="s">
        <v>409</v>
      </c>
      <c r="B72" s="1">
        <v>492253</v>
      </c>
      <c r="C72" s="1">
        <v>2820479</v>
      </c>
      <c r="D72" s="1" t="s">
        <v>409</v>
      </c>
      <c r="E72" s="1">
        <v>101</v>
      </c>
      <c r="F72" s="1">
        <v>15</v>
      </c>
      <c r="K72" s="1" t="s">
        <v>111</v>
      </c>
      <c r="L72" t="s">
        <v>406</v>
      </c>
    </row>
    <row r="73" spans="1:13" ht="15.75" x14ac:dyDescent="0.25">
      <c r="A73" s="1" t="s">
        <v>410</v>
      </c>
      <c r="B73" s="1">
        <v>498701</v>
      </c>
      <c r="C73" s="1">
        <v>2797787</v>
      </c>
      <c r="D73" s="1" t="s">
        <v>410</v>
      </c>
      <c r="E73" s="1">
        <v>101</v>
      </c>
      <c r="F73" s="1">
        <v>15</v>
      </c>
      <c r="K73" s="1" t="s">
        <v>111</v>
      </c>
      <c r="L73" t="s">
        <v>406</v>
      </c>
    </row>
    <row r="74" spans="1:13" ht="15.75" x14ac:dyDescent="0.25">
      <c r="A74" s="1" t="s">
        <v>411</v>
      </c>
      <c r="B74">
        <v>554640</v>
      </c>
      <c r="C74">
        <v>2790889</v>
      </c>
      <c r="D74" s="1" t="s">
        <v>411</v>
      </c>
      <c r="E74" s="1">
        <v>101</v>
      </c>
      <c r="F74" s="1">
        <v>15</v>
      </c>
      <c r="K74" s="1" t="s">
        <v>111</v>
      </c>
      <c r="L74" t="s">
        <v>406</v>
      </c>
    </row>
    <row r="75" spans="1:13" ht="15.75" x14ac:dyDescent="0.25">
      <c r="A75" s="1" t="s">
        <v>412</v>
      </c>
      <c r="B75">
        <v>558100</v>
      </c>
      <c r="C75">
        <v>2791691</v>
      </c>
      <c r="D75" s="1" t="s">
        <v>412</v>
      </c>
      <c r="E75" s="1">
        <v>101</v>
      </c>
      <c r="F75" s="1">
        <v>15</v>
      </c>
      <c r="K75" s="1" t="s">
        <v>111</v>
      </c>
      <c r="L75" t="s">
        <v>406</v>
      </c>
    </row>
    <row r="76" spans="1:13" ht="15.75" x14ac:dyDescent="0.25">
      <c r="A76" s="1" t="s">
        <v>413</v>
      </c>
      <c r="B76">
        <v>547004</v>
      </c>
      <c r="C76">
        <v>2788574</v>
      </c>
      <c r="D76" s="1" t="s">
        <v>413</v>
      </c>
      <c r="E76" s="1">
        <v>101</v>
      </c>
      <c r="F76" s="1">
        <v>15</v>
      </c>
      <c r="K76" s="1" t="s">
        <v>111</v>
      </c>
      <c r="L76" t="s">
        <v>406</v>
      </c>
    </row>
    <row r="77" spans="1:13" ht="15.75" x14ac:dyDescent="0.25">
      <c r="A77" s="1" t="s">
        <v>414</v>
      </c>
      <c r="B77">
        <v>503586</v>
      </c>
      <c r="C77">
        <v>2810150</v>
      </c>
      <c r="D77" s="1" t="s">
        <v>414</v>
      </c>
      <c r="E77" s="1">
        <v>101</v>
      </c>
      <c r="F77" s="1">
        <v>15</v>
      </c>
      <c r="K77" s="1" t="s">
        <v>111</v>
      </c>
      <c r="L77" t="s">
        <v>406</v>
      </c>
    </row>
    <row r="78" spans="1:13" ht="15.75" x14ac:dyDescent="0.25">
      <c r="A78" s="1" t="s">
        <v>415</v>
      </c>
      <c r="B78">
        <v>506170</v>
      </c>
      <c r="C78">
        <v>2790383</v>
      </c>
      <c r="D78" s="1" t="s">
        <v>415</v>
      </c>
      <c r="E78" s="1">
        <v>101</v>
      </c>
      <c r="F78" s="1">
        <v>15</v>
      </c>
      <c r="K78" s="1" t="s">
        <v>111</v>
      </c>
      <c r="L78" t="s">
        <v>406</v>
      </c>
    </row>
    <row r="79" spans="1:13" ht="15.75" x14ac:dyDescent="0.25">
      <c r="A79" s="1" t="s">
        <v>137</v>
      </c>
      <c r="B79">
        <v>510691</v>
      </c>
      <c r="C79">
        <v>2796462</v>
      </c>
      <c r="D79" s="1" t="s">
        <v>137</v>
      </c>
      <c r="E79" s="1">
        <v>101</v>
      </c>
      <c r="F79" s="1">
        <v>15</v>
      </c>
      <c r="K79" s="1" t="s">
        <v>111</v>
      </c>
      <c r="L79" t="s">
        <v>406</v>
      </c>
    </row>
    <row r="80" spans="1:13" ht="15.75" x14ac:dyDescent="0.25">
      <c r="A80" s="1" t="s">
        <v>145</v>
      </c>
      <c r="B80">
        <v>508915</v>
      </c>
      <c r="C80">
        <v>2802410</v>
      </c>
      <c r="D80" s="1" t="s">
        <v>145</v>
      </c>
      <c r="E80" s="1">
        <v>101</v>
      </c>
      <c r="F80" s="1">
        <v>15</v>
      </c>
      <c r="K80" s="1" t="s">
        <v>111</v>
      </c>
      <c r="L80" t="s">
        <v>406</v>
      </c>
    </row>
    <row r="82" spans="1:12" x14ac:dyDescent="0.25">
      <c r="A82" t="s">
        <v>389</v>
      </c>
      <c r="B82">
        <v>0</v>
      </c>
      <c r="C82" t="s">
        <v>359</v>
      </c>
      <c r="D82">
        <v>640</v>
      </c>
      <c r="E82" t="s">
        <v>146</v>
      </c>
      <c r="F82" s="2">
        <v>0</v>
      </c>
      <c r="G82" s="2">
        <v>0</v>
      </c>
    </row>
    <row r="83" spans="1:12" x14ac:dyDescent="0.25">
      <c r="A83" t="s">
        <v>390</v>
      </c>
      <c r="B83">
        <v>1</v>
      </c>
      <c r="C83" t="s">
        <v>359</v>
      </c>
      <c r="D83">
        <v>840</v>
      </c>
      <c r="E83" t="s">
        <v>146</v>
      </c>
      <c r="F83" s="2">
        <v>0</v>
      </c>
      <c r="G83" s="2">
        <v>0</v>
      </c>
    </row>
    <row r="84" spans="1:12" x14ac:dyDescent="0.25">
      <c r="A84" t="s">
        <v>403</v>
      </c>
      <c r="B84">
        <v>1</v>
      </c>
      <c r="C84" t="s">
        <v>404</v>
      </c>
      <c r="D84">
        <v>0</v>
      </c>
      <c r="E84" t="s">
        <v>146</v>
      </c>
      <c r="F84" s="2">
        <v>0</v>
      </c>
      <c r="G84" s="2">
        <v>0</v>
      </c>
    </row>
    <row r="86" spans="1:12" x14ac:dyDescent="0.25">
      <c r="A86" t="s">
        <v>149</v>
      </c>
      <c r="B86">
        <v>1</v>
      </c>
      <c r="C86" t="s">
        <v>149</v>
      </c>
      <c r="D86">
        <v>10.96</v>
      </c>
      <c r="E86" t="s">
        <v>149</v>
      </c>
      <c r="F86" s="2">
        <v>514473.87</v>
      </c>
      <c r="G86" s="2">
        <v>2852320.3670000001</v>
      </c>
    </row>
    <row r="87" spans="1:12" x14ac:dyDescent="0.25">
      <c r="A87" t="s">
        <v>150</v>
      </c>
      <c r="B87">
        <v>0</v>
      </c>
      <c r="C87" t="s">
        <v>149</v>
      </c>
      <c r="D87">
        <v>0</v>
      </c>
      <c r="E87" t="s">
        <v>150</v>
      </c>
      <c r="F87" s="2">
        <v>514473.87</v>
      </c>
      <c r="G87" s="2">
        <v>2852320.3670000001</v>
      </c>
    </row>
    <row r="88" spans="1:12" x14ac:dyDescent="0.25">
      <c r="A88" t="s">
        <v>151</v>
      </c>
      <c r="B88">
        <v>0</v>
      </c>
      <c r="C88" t="s">
        <v>149</v>
      </c>
      <c r="D88">
        <v>799.99900000000002</v>
      </c>
      <c r="E88" t="s">
        <v>151</v>
      </c>
      <c r="F88" s="2">
        <v>514473.87</v>
      </c>
      <c r="G88" s="2">
        <v>2852320.3670000001</v>
      </c>
    </row>
    <row r="89" spans="1:12" x14ac:dyDescent="0.25">
      <c r="A89" t="s">
        <v>152</v>
      </c>
      <c r="B89">
        <v>1</v>
      </c>
      <c r="C89" t="s">
        <v>252</v>
      </c>
      <c r="D89">
        <v>25</v>
      </c>
      <c r="E89" t="s">
        <v>152</v>
      </c>
      <c r="F89" s="2">
        <v>515632.74800000002</v>
      </c>
      <c r="G89" s="2">
        <v>2851097.99</v>
      </c>
    </row>
    <row r="90" spans="1:12" x14ac:dyDescent="0.25">
      <c r="A90" t="s">
        <v>153</v>
      </c>
      <c r="B90">
        <v>0</v>
      </c>
      <c r="C90" t="s">
        <v>252</v>
      </c>
      <c r="D90">
        <v>0</v>
      </c>
      <c r="E90" t="s">
        <v>153</v>
      </c>
      <c r="F90" s="2">
        <v>515632.74800000002</v>
      </c>
      <c r="G90" s="2">
        <v>2851097.99</v>
      </c>
    </row>
    <row r="91" spans="1:12" x14ac:dyDescent="0.25">
      <c r="A91" t="s">
        <v>154</v>
      </c>
      <c r="B91">
        <v>0</v>
      </c>
      <c r="C91" t="s">
        <v>252</v>
      </c>
      <c r="D91">
        <v>801.99900000000002</v>
      </c>
      <c r="E91" t="s">
        <v>154</v>
      </c>
      <c r="F91" s="2">
        <v>515632.74800000002</v>
      </c>
      <c r="G91" s="2">
        <v>2851097.99</v>
      </c>
    </row>
    <row r="93" spans="1:12" ht="15.75" x14ac:dyDescent="0.25">
      <c r="A93" s="1" t="s">
        <v>329</v>
      </c>
      <c r="B93" s="1">
        <v>532689</v>
      </c>
      <c r="C93" s="1">
        <v>2849267</v>
      </c>
      <c r="D93" s="1" t="s">
        <v>146</v>
      </c>
      <c r="E93" s="1">
        <v>101</v>
      </c>
      <c r="F93" s="1">
        <v>15</v>
      </c>
      <c r="G93" s="1">
        <v>148</v>
      </c>
      <c r="H93" s="1">
        <v>95</v>
      </c>
      <c r="J93" s="1">
        <v>6.9</v>
      </c>
      <c r="K93" s="1" t="s">
        <v>111</v>
      </c>
      <c r="L93" t="s">
        <v>336</v>
      </c>
    </row>
    <row r="94" spans="1:12" ht="15.75" x14ac:dyDescent="0.25">
      <c r="A94" s="1" t="s">
        <v>330</v>
      </c>
      <c r="B94" s="1">
        <v>533089</v>
      </c>
      <c r="C94" s="1">
        <v>2849267</v>
      </c>
      <c r="D94" s="1" t="s">
        <v>146</v>
      </c>
      <c r="E94" s="1">
        <v>101</v>
      </c>
      <c r="F94" s="1">
        <v>15</v>
      </c>
      <c r="G94" s="1">
        <v>147</v>
      </c>
      <c r="H94" s="1">
        <v>96</v>
      </c>
      <c r="J94" s="1">
        <v>6.6</v>
      </c>
      <c r="K94" s="1" t="s">
        <v>111</v>
      </c>
    </row>
    <row r="95" spans="1:12" ht="15.75" x14ac:dyDescent="0.25">
      <c r="A95" s="1" t="s">
        <v>331</v>
      </c>
      <c r="B95" s="1">
        <v>532689</v>
      </c>
      <c r="C95" s="1">
        <v>2844867</v>
      </c>
      <c r="D95" s="1" t="s">
        <v>146</v>
      </c>
      <c r="E95" s="1">
        <v>101</v>
      </c>
      <c r="F95" s="1">
        <v>15</v>
      </c>
      <c r="G95" s="1">
        <v>138</v>
      </c>
      <c r="H95" s="1">
        <v>95</v>
      </c>
      <c r="J95" s="1">
        <v>6.4</v>
      </c>
      <c r="K95" s="1" t="s">
        <v>111</v>
      </c>
    </row>
    <row r="96" spans="1:12" ht="15.75" x14ac:dyDescent="0.25">
      <c r="A96" s="1" t="s">
        <v>332</v>
      </c>
      <c r="B96" s="1">
        <v>533089</v>
      </c>
      <c r="C96" s="1">
        <v>2844867</v>
      </c>
      <c r="D96" s="1" t="s">
        <v>146</v>
      </c>
      <c r="E96" s="1">
        <v>101</v>
      </c>
      <c r="F96" s="1">
        <v>15</v>
      </c>
      <c r="G96" s="1">
        <v>137</v>
      </c>
      <c r="H96" s="1">
        <v>95</v>
      </c>
      <c r="J96" s="1">
        <v>6.4</v>
      </c>
      <c r="K96" s="1" t="s">
        <v>111</v>
      </c>
      <c r="L96" t="s">
        <v>335</v>
      </c>
    </row>
    <row r="98" spans="1:8" ht="15.75" x14ac:dyDescent="0.25">
      <c r="A98" s="1" t="s">
        <v>484</v>
      </c>
      <c r="B98">
        <v>536489.125</v>
      </c>
      <c r="C98" s="1">
        <v>2847867</v>
      </c>
      <c r="D98" t="s">
        <v>49</v>
      </c>
      <c r="E98" s="1">
        <v>241</v>
      </c>
      <c r="G98">
        <v>145</v>
      </c>
      <c r="H98">
        <v>105</v>
      </c>
    </row>
    <row r="99" spans="1:8" ht="15.75" x14ac:dyDescent="0.25">
      <c r="A99" s="1" t="s">
        <v>485</v>
      </c>
      <c r="B99">
        <v>536489.125</v>
      </c>
      <c r="C99" s="1">
        <v>2845867</v>
      </c>
      <c r="D99" t="s">
        <v>49</v>
      </c>
      <c r="E99" s="1">
        <v>241</v>
      </c>
      <c r="G99" s="1">
        <v>140</v>
      </c>
      <c r="H99">
        <v>105</v>
      </c>
    </row>
    <row r="100" spans="1:8" ht="15.75" x14ac:dyDescent="0.25">
      <c r="A100" s="1" t="s">
        <v>486</v>
      </c>
      <c r="B100">
        <v>536489.125</v>
      </c>
      <c r="C100" s="1">
        <v>2843867</v>
      </c>
      <c r="D100" t="s">
        <v>49</v>
      </c>
      <c r="E100" s="1">
        <v>241</v>
      </c>
      <c r="G100" s="1">
        <v>135</v>
      </c>
      <c r="H100">
        <v>105</v>
      </c>
    </row>
    <row r="101" spans="1:8" ht="15.75" x14ac:dyDescent="0.25">
      <c r="A101" s="1" t="s">
        <v>487</v>
      </c>
      <c r="B101">
        <v>536489.125</v>
      </c>
      <c r="C101" s="1">
        <v>2841467</v>
      </c>
      <c r="D101" t="s">
        <v>49</v>
      </c>
      <c r="E101" s="1">
        <v>241</v>
      </c>
      <c r="G101" s="1">
        <v>129</v>
      </c>
      <c r="H101">
        <v>105</v>
      </c>
    </row>
    <row r="102" spans="1:8" ht="15.75" x14ac:dyDescent="0.25">
      <c r="A102" s="1" t="s">
        <v>488</v>
      </c>
      <c r="B102">
        <v>544489.125</v>
      </c>
      <c r="C102" s="1">
        <v>2847867</v>
      </c>
      <c r="D102" t="s">
        <v>50</v>
      </c>
      <c r="E102" s="1">
        <v>241</v>
      </c>
      <c r="G102">
        <v>145</v>
      </c>
      <c r="H102">
        <v>125</v>
      </c>
    </row>
    <row r="103" spans="1:8" ht="15.75" x14ac:dyDescent="0.25">
      <c r="A103" s="1" t="s">
        <v>489</v>
      </c>
      <c r="B103">
        <v>544489.125</v>
      </c>
      <c r="C103" s="1">
        <v>2845867</v>
      </c>
      <c r="D103" t="s">
        <v>50</v>
      </c>
      <c r="E103" s="1">
        <v>241</v>
      </c>
      <c r="G103">
        <v>140</v>
      </c>
      <c r="H103">
        <v>125</v>
      </c>
    </row>
    <row r="104" spans="1:8" ht="15.75" x14ac:dyDescent="0.25">
      <c r="A104" s="1" t="s">
        <v>490</v>
      </c>
      <c r="B104">
        <v>544489.125</v>
      </c>
      <c r="C104" s="1">
        <v>2844667</v>
      </c>
      <c r="D104" t="s">
        <v>50</v>
      </c>
      <c r="E104" s="1">
        <v>241</v>
      </c>
      <c r="G104">
        <v>137</v>
      </c>
      <c r="H104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A6" sqref="A6:XFD6"/>
    </sheetView>
  </sheetViews>
  <sheetFormatPr defaultRowHeight="15" x14ac:dyDescent="0.25"/>
  <cols>
    <col min="1" max="1" width="11.28515625" customWidth="1"/>
    <col min="4" max="4" width="14.5703125" customWidth="1"/>
    <col min="6" max="6" width="12.140625" customWidth="1"/>
  </cols>
  <sheetData>
    <row r="2" spans="1:13" ht="15.75" x14ac:dyDescent="0.25">
      <c r="A2" s="1" t="s">
        <v>137</v>
      </c>
      <c r="B2" s="1">
        <v>510690.71875</v>
      </c>
      <c r="C2" s="1">
        <v>2796462.25</v>
      </c>
      <c r="D2" s="1" t="s">
        <v>137</v>
      </c>
      <c r="E2" s="1">
        <v>101</v>
      </c>
      <c r="H2" s="1">
        <v>0</v>
      </c>
      <c r="I2" s="1">
        <v>0.5</v>
      </c>
      <c r="J2" s="1" t="s">
        <v>110</v>
      </c>
      <c r="K2" s="1" t="s">
        <v>111</v>
      </c>
      <c r="L2" s="1" t="s">
        <v>132</v>
      </c>
      <c r="M2" s="1"/>
    </row>
    <row r="3" spans="1:13" ht="15.75" x14ac:dyDescent="0.25">
      <c r="A3" s="1" t="s">
        <v>134</v>
      </c>
      <c r="B3" s="1">
        <v>555959</v>
      </c>
      <c r="C3" s="1">
        <v>2793424</v>
      </c>
      <c r="D3" t="s">
        <v>134</v>
      </c>
      <c r="E3" s="1">
        <v>101</v>
      </c>
      <c r="H3" s="1">
        <v>0</v>
      </c>
      <c r="I3">
        <v>-0.2</v>
      </c>
      <c r="J3" s="1" t="s">
        <v>110</v>
      </c>
      <c r="K3" s="1" t="s">
        <v>111</v>
      </c>
      <c r="L3" s="1" t="s">
        <v>132</v>
      </c>
    </row>
    <row r="4" spans="1:13" ht="15.75" x14ac:dyDescent="0.25">
      <c r="A4" s="1" t="s">
        <v>401</v>
      </c>
      <c r="B4" s="1">
        <v>534946</v>
      </c>
      <c r="C4" s="1">
        <v>2789686</v>
      </c>
      <c r="D4" s="1" t="s">
        <v>401</v>
      </c>
      <c r="E4" s="1">
        <v>101</v>
      </c>
      <c r="I4" s="1">
        <v>0</v>
      </c>
      <c r="J4" s="1" t="s">
        <v>110</v>
      </c>
      <c r="K4" s="1" t="s">
        <v>111</v>
      </c>
    </row>
    <row r="5" spans="1:13" ht="15.75" x14ac:dyDescent="0.25">
      <c r="A5" s="1" t="s">
        <v>145</v>
      </c>
      <c r="B5" s="1">
        <v>508915</v>
      </c>
      <c r="C5" s="1">
        <v>2802410</v>
      </c>
      <c r="D5" s="1" t="s">
        <v>145</v>
      </c>
      <c r="E5" s="1">
        <v>101</v>
      </c>
      <c r="I5" s="1">
        <v>0.14000000000000001</v>
      </c>
      <c r="J5" s="1" t="s">
        <v>110</v>
      </c>
      <c r="K5" s="1" t="s">
        <v>111</v>
      </c>
    </row>
    <row r="6" spans="1:13" ht="15.75" x14ac:dyDescent="0.25">
      <c r="A6" s="1" t="s">
        <v>133</v>
      </c>
      <c r="B6" s="1">
        <v>501032</v>
      </c>
      <c r="C6" s="1">
        <v>2817902</v>
      </c>
      <c r="D6" s="1" t="s">
        <v>133</v>
      </c>
      <c r="E6" s="1">
        <v>101</v>
      </c>
      <c r="I6" s="1">
        <v>0.93</v>
      </c>
      <c r="J6" s="1" t="s">
        <v>110</v>
      </c>
      <c r="K6" s="1" t="s">
        <v>111</v>
      </c>
    </row>
    <row r="7" spans="1:13" ht="15.75" x14ac:dyDescent="0.25">
      <c r="A7" s="1" t="s">
        <v>402</v>
      </c>
      <c r="B7" s="1">
        <v>495576</v>
      </c>
      <c r="C7" s="1">
        <v>2829742</v>
      </c>
      <c r="D7" s="1" t="s">
        <v>402</v>
      </c>
      <c r="E7" s="1">
        <v>101</v>
      </c>
      <c r="I7" s="1">
        <v>0.4</v>
      </c>
      <c r="J7" s="1" t="s">
        <v>110</v>
      </c>
      <c r="K7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monpts</vt:lpstr>
      <vt:lpstr>monptsadd</vt:lpstr>
      <vt:lpstr>M11</vt:lpstr>
      <vt:lpstr>M11add</vt:lpstr>
      <vt:lpstr>stuff</vt:lpstr>
      <vt:lpstr>BCstat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Fennema, Robert J.</dc:creator>
  <cp:lastModifiedBy>RJF</cp:lastModifiedBy>
  <cp:lastPrinted>2011-06-28T16:59:57Z</cp:lastPrinted>
  <dcterms:created xsi:type="dcterms:W3CDTF">2011-05-23T18:12:45Z</dcterms:created>
  <dcterms:modified xsi:type="dcterms:W3CDTF">2013-05-19T14:59:25Z</dcterms:modified>
</cp:coreProperties>
</file>