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b/OpenFoamToolchain/Simulation_Inputs/simulation_parameters/"/>
    </mc:Choice>
  </mc:AlternateContent>
  <xr:revisionPtr revIDLastSave="0" documentId="13_ncr:1_{AE07FC85-E6A9-FF40-9834-4E779EC92AEB}" xr6:coauthVersionLast="47" xr6:coauthVersionMax="47" xr10:uidLastSave="{00000000-0000-0000-0000-000000000000}"/>
  <bookViews>
    <workbookView xWindow="0" yWindow="500" windowWidth="25600" windowHeight="14000" tabRatio="500" xr2:uid="{00000000-000D-0000-FFFF-FFFF00000000}"/>
  </bookViews>
  <sheets>
    <sheet name="Inputs" sheetId="1" r:id="rId1"/>
    <sheet name="Overview Options" sheetId="2" r:id="rId2"/>
    <sheet name="Overview Outputs" sheetId="3" r:id="rId3"/>
    <sheet name="Overview Outputs 2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4" i="2" l="1"/>
  <c r="C48" i="2" s="1"/>
  <c r="B30" i="2"/>
  <c r="C30" i="2"/>
  <c r="B26" i="2"/>
  <c r="B27" i="2"/>
  <c r="B28" i="2"/>
  <c r="B29" i="2"/>
  <c r="E49" i="2"/>
  <c r="E48" i="2"/>
  <c r="B45" i="2"/>
  <c r="C49" i="2" s="1"/>
  <c r="B44" i="2"/>
  <c r="E44" i="2"/>
  <c r="E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tc={EBA754E8-70CE-C14C-9D11-391B245A1F82}</author>
  </authors>
  <commentList>
    <comment ref="E44" authorId="0" shapeId="0" xr:uid="{EBA754E8-70CE-C14C-9D11-391B245A1F82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CFD gap is 2.6%c and not 1.3%c as in EXP
</t>
      </text>
    </comment>
  </commentList>
</comments>
</file>

<file path=xl/sharedStrings.xml><?xml version="1.0" encoding="utf-8"?>
<sst xmlns="http://schemas.openxmlformats.org/spreadsheetml/2006/main" count="1944" uniqueCount="295">
  <si>
    <t>Simulation Names</t>
  </si>
  <si>
    <t>Mesher Type</t>
  </si>
  <si>
    <t>Mesher Szenario</t>
  </si>
  <si>
    <t>Mesher Input File</t>
  </si>
  <si>
    <t>MesherSheet</t>
  </si>
  <si>
    <t>MesherStart</t>
  </si>
  <si>
    <t>MesherEnd</t>
  </si>
  <si>
    <t>Solver Type</t>
  </si>
  <si>
    <t>Solver Szenario</t>
  </si>
  <si>
    <t>Solver Input File</t>
  </si>
  <si>
    <t>SolverSheet</t>
  </si>
  <si>
    <t>SolverStart</t>
  </si>
  <si>
    <t>SolverEnd</t>
  </si>
  <si>
    <t>TwoElementAirfoil</t>
  </si>
  <si>
    <t>MainAirfoil</t>
  </si>
  <si>
    <t>FlapAirfoil</t>
  </si>
  <si>
    <t>FlapSeparated</t>
  </si>
  <si>
    <t>MeshingOption</t>
  </si>
  <si>
    <t>Mesh Parallel</t>
  </si>
  <si>
    <t>Mesh Cores</t>
  </si>
  <si>
    <t>Mesh Dimension</t>
  </si>
  <si>
    <t>Solver Option</t>
  </si>
  <si>
    <t>snappyHexMesh</t>
  </si>
  <si>
    <t>Sebastiano_1</t>
  </si>
  <si>
    <t>Mesher</t>
  </si>
  <si>
    <t>A2</t>
  </si>
  <si>
    <t>F55</t>
  </si>
  <si>
    <t>simpleFoam</t>
  </si>
  <si>
    <t>SimpleFoam_param_case1.xlsx</t>
  </si>
  <si>
    <t>F30</t>
  </si>
  <si>
    <t>NLR7301</t>
  </si>
  <si>
    <t>NLR7301FLAP</t>
  </si>
  <si>
    <t>2D</t>
  </si>
  <si>
    <t>solver2</t>
  </si>
  <si>
    <t>Overview Options</t>
  </si>
  <si>
    <t>Solver</t>
  </si>
  <si>
    <t>Freestream with nut zerogradient at topAndBottom</t>
  </si>
  <si>
    <t>Freestream with nut calculated at topAndBottom</t>
  </si>
  <si>
    <t>param_case1</t>
  </si>
  <si>
    <t>param_case2</t>
  </si>
  <si>
    <t>param_case3</t>
  </si>
  <si>
    <t>BoundaryConditions</t>
  </si>
  <si>
    <t>Discretization</t>
  </si>
  <si>
    <t>Size Computational Domain</t>
  </si>
  <si>
    <t>bakgroundrefinemet</t>
  </si>
  <si>
    <t>param_case4</t>
  </si>
  <si>
    <t>Freestream as in simple tutorial on boundary</t>
  </si>
  <si>
    <t>2 refinement boxes, refinement distance from surface</t>
  </si>
  <si>
    <t>BC</t>
  </si>
  <si>
    <t>U</t>
  </si>
  <si>
    <t>DomainSize</t>
  </si>
  <si>
    <t>Layers</t>
  </si>
  <si>
    <t>DistanceRefinement</t>
  </si>
  <si>
    <t>RefinementBox</t>
  </si>
  <si>
    <t>MaxRefinementLevel</t>
  </si>
  <si>
    <t>Validation_New18</t>
  </si>
  <si>
    <t>Validation_New19</t>
  </si>
  <si>
    <t>Validation_New20</t>
  </si>
  <si>
    <t>Validation_New21</t>
  </si>
  <si>
    <t>Validation_New22</t>
  </si>
  <si>
    <t>Validation_New23</t>
  </si>
  <si>
    <t>Validation_New24</t>
  </si>
  <si>
    <t>Validation_New25</t>
  </si>
  <si>
    <t>Validation_New26</t>
  </si>
  <si>
    <t>SHM_param_case2.xlsx</t>
  </si>
  <si>
    <t>Sebastiano_3</t>
  </si>
  <si>
    <t>refinement (distance 0.1 less and higher level)</t>
  </si>
  <si>
    <t>Mesher (2)</t>
  </si>
  <si>
    <t>Mesher (3)</t>
  </si>
  <si>
    <t>Mesher (4)</t>
  </si>
  <si>
    <t>Mesher (5)</t>
  </si>
  <si>
    <t>Mesher (6)</t>
  </si>
  <si>
    <t>Mesher (7)</t>
  </si>
  <si>
    <t>Mesher (8)</t>
  </si>
  <si>
    <t>Mesher (9)</t>
  </si>
  <si>
    <t>Mesher (10)</t>
  </si>
  <si>
    <t>layers and distance refinement</t>
  </si>
  <si>
    <t>Validation_New28</t>
  </si>
  <si>
    <t>Validation_New29</t>
  </si>
  <si>
    <t>SHM_param_case3.xlsx</t>
  </si>
  <si>
    <t>Validation_New30</t>
  </si>
  <si>
    <t>Validation_New31</t>
  </si>
  <si>
    <t>Validation_New32</t>
  </si>
  <si>
    <t>Validation_New33</t>
  </si>
  <si>
    <t>Validation_New34</t>
  </si>
  <si>
    <t>Validation_New35</t>
  </si>
  <si>
    <t>Validation_New36</t>
  </si>
  <si>
    <t>Validation_New37</t>
  </si>
  <si>
    <t>Validation_New38</t>
  </si>
  <si>
    <t>solver12</t>
  </si>
  <si>
    <t>aoA</t>
  </si>
  <si>
    <t>0.1</t>
  </si>
  <si>
    <t>nCellsBetweenLevels</t>
  </si>
  <si>
    <t>SHM</t>
  </si>
  <si>
    <t>Description</t>
  </si>
  <si>
    <t>SimpleFoam</t>
  </si>
  <si>
    <t>Validation, different aoA c_ref and U</t>
  </si>
  <si>
    <t>iterations</t>
  </si>
  <si>
    <t>cl</t>
  </si>
  <si>
    <t>cd</t>
  </si>
  <si>
    <t>chord</t>
  </si>
  <si>
    <t>Validation_New1</t>
  </si>
  <si>
    <t>Validation_New2</t>
  </si>
  <si>
    <t>Validation_New3</t>
  </si>
  <si>
    <t>Validation_New4</t>
  </si>
  <si>
    <t>Validation_New5</t>
  </si>
  <si>
    <t>Validation_New6</t>
  </si>
  <si>
    <t>Validation_New7</t>
  </si>
  <si>
    <t>Validation_New8</t>
  </si>
  <si>
    <t>Validation_New9</t>
  </si>
  <si>
    <t>Validation_New10</t>
  </si>
  <si>
    <t>Validation_New11</t>
  </si>
  <si>
    <t>Validation_New12</t>
  </si>
  <si>
    <t>Validation_New13</t>
  </si>
  <si>
    <t>Validation_New14</t>
  </si>
  <si>
    <t>Validation_New15</t>
  </si>
  <si>
    <t>Validation_New16</t>
  </si>
  <si>
    <t>Freestream</t>
  </si>
  <si>
    <t>FixedValue</t>
  </si>
  <si>
    <t>Validation_New39</t>
  </si>
  <si>
    <t>Validation_New40</t>
  </si>
  <si>
    <t>Validation_New41</t>
  </si>
  <si>
    <t>Name</t>
  </si>
  <si>
    <t>distanceRefinementLevel</t>
  </si>
  <si>
    <t>Mesher(modified)</t>
  </si>
  <si>
    <t>solver10</t>
  </si>
  <si>
    <t>solver6</t>
  </si>
  <si>
    <t>Validation_New42</t>
  </si>
  <si>
    <t>Validation_New43</t>
  </si>
  <si>
    <t>Validation_New44</t>
  </si>
  <si>
    <t>Validation_New45</t>
  </si>
  <si>
    <t>Validation_New46</t>
  </si>
  <si>
    <t>Validation_New47</t>
  </si>
  <si>
    <t>Validation_New48</t>
  </si>
  <si>
    <t>Validation_New49</t>
  </si>
  <si>
    <t>Validation_New50</t>
  </si>
  <si>
    <t>Validation_New51</t>
  </si>
  <si>
    <t>finalLayerThickness</t>
  </si>
  <si>
    <t>0.0001</t>
  </si>
  <si>
    <t>0.001</t>
  </si>
  <si>
    <t>SHM_param_case4.xlsx</t>
  </si>
  <si>
    <t>Validation_New52</t>
  </si>
  <si>
    <t>0.2</t>
  </si>
  <si>
    <t>Sebastiano_2</t>
  </si>
  <si>
    <t>Validation_New53</t>
  </si>
  <si>
    <t>Colonna1</t>
  </si>
  <si>
    <t>Colonna2</t>
  </si>
  <si>
    <t>Validation_New54</t>
  </si>
  <si>
    <t>solver6c057</t>
  </si>
  <si>
    <t>Validation_New55</t>
  </si>
  <si>
    <t>Validation_New56</t>
  </si>
  <si>
    <t>solver12c057</t>
  </si>
  <si>
    <t>BoxAndDistanceRefinement</t>
  </si>
  <si>
    <t>BoxAndDistanceRefinement_expanded</t>
  </si>
  <si>
    <t>1_zeroGradient</t>
  </si>
  <si>
    <t>2_calculated</t>
  </si>
  <si>
    <t>2 refinement boxes, 4 refinement distance from surface, snap controls Variables</t>
  </si>
  <si>
    <t>3_freestream</t>
  </si>
  <si>
    <t>nMeshCells</t>
  </si>
  <si>
    <t>Exp</t>
  </si>
  <si>
    <t>CFD</t>
  </si>
  <si>
    <t>nCells</t>
  </si>
  <si>
    <t>-</t>
  </si>
  <si>
    <t>deltaDragExpCFD</t>
  </si>
  <si>
    <t>deltaLiftExpCFD</t>
  </si>
  <si>
    <t>ValdiationNew60</t>
  </si>
  <si>
    <t>ValdiationNew61</t>
  </si>
  <si>
    <t>ValdiationNew62</t>
  </si>
  <si>
    <t>ValdiationNew63</t>
  </si>
  <si>
    <t>ValdiationNew64</t>
  </si>
  <si>
    <t>ValdiationNew65</t>
  </si>
  <si>
    <t>ValdiationNew66</t>
  </si>
  <si>
    <t>ValdiationNew67</t>
  </si>
  <si>
    <t>ValdiationNew68</t>
  </si>
  <si>
    <t>ValdiationNew69</t>
  </si>
  <si>
    <t>SHM_param_case5.xlsx</t>
  </si>
  <si>
    <t>2_BoxAndDistanceRefinement_expanded</t>
  </si>
  <si>
    <t>F69</t>
  </si>
  <si>
    <t>https://www.pointwise.com/yplus/index.html</t>
  </si>
  <si>
    <t>U=37 [m/s], L=1 [m], Reyn=2.6e6</t>
  </si>
  <si>
    <t>wallSpacing [m] for y+=1</t>
  </si>
  <si>
    <t>wallSpacing [m] for y+=30</t>
  </si>
  <si>
    <t>U=65 [m/s], L=0.57 [m], Reyn=2.6e6</t>
  </si>
  <si>
    <t>Validation Reyn= Mach=0.185 aoA = 6° Gap=2.6%c</t>
  </si>
  <si>
    <t>Validation Reyn= Mach=0.185 aoA = 13.1° Gap=1.3%c</t>
  </si>
  <si>
    <t>Mach</t>
  </si>
  <si>
    <t xml:space="preserve">Reyn </t>
  </si>
  <si>
    <t>U_freestream</t>
  </si>
  <si>
    <t>dynamicViscosity</t>
  </si>
  <si>
    <t>ValdiationNew_70</t>
  </si>
  <si>
    <t>ValdiationNew_71</t>
  </si>
  <si>
    <t>ValdiationNew_72</t>
  </si>
  <si>
    <t>ValdiationNew_73</t>
  </si>
  <si>
    <t>ValdiationNew_74</t>
  </si>
  <si>
    <t>ValdiationNew_75</t>
  </si>
  <si>
    <t>ValdiationNew_76</t>
  </si>
  <si>
    <t>ValdiationNew_77</t>
  </si>
  <si>
    <t>ValdiationNew_78</t>
  </si>
  <si>
    <t>SHM_param_case6.xlsx</t>
  </si>
  <si>
    <t>ValdiationNew_79</t>
  </si>
  <si>
    <t>[450</t>
  </si>
  <si>
    <t>0.0332200500000000</t>
  </si>
  <si>
    <t>[437</t>
  </si>
  <si>
    <t>0.0323426400000000</t>
  </si>
  <si>
    <t xml:space="preserve">fvSchemes as in motorbike example + convergence criteria </t>
  </si>
  <si>
    <t>standard fvSchemes</t>
  </si>
  <si>
    <t>param_case5</t>
  </si>
  <si>
    <t>param_case6</t>
  </si>
  <si>
    <t xml:space="preserve">distance refinemet and level </t>
  </si>
  <si>
    <t>background ncells</t>
  </si>
  <si>
    <t>Reference Values</t>
  </si>
  <si>
    <t>3_freestream_kwSST</t>
  </si>
  <si>
    <t>bladenlf13</t>
  </si>
  <si>
    <t>bladenlf13FLAP</t>
  </si>
  <si>
    <t>bladenlf13_grid_1</t>
  </si>
  <si>
    <t>bladenlf13_grid_2</t>
  </si>
  <si>
    <t>bladenlf13_grid_3</t>
  </si>
  <si>
    <t>bladenlf13_grid_4</t>
  </si>
  <si>
    <t>bladenlf13_grid_5</t>
  </si>
  <si>
    <t>bladenlf13_grid_6</t>
  </si>
  <si>
    <t>v6</t>
  </si>
  <si>
    <t>SHM_param_case_v6_1.xlsx</t>
  </si>
  <si>
    <t>F95</t>
  </si>
  <si>
    <t>bladenlf13_grid_7</t>
  </si>
  <si>
    <t>bladenlf13_grid_8</t>
  </si>
  <si>
    <t>bladenlf13_grid_9</t>
  </si>
  <si>
    <t>bladenlf13_grid_10</t>
  </si>
  <si>
    <t>SHM_param_case_v6_2.xlsx</t>
  </si>
  <si>
    <t>bladenlf13_farfield_1</t>
  </si>
  <si>
    <t>bladenlf13_farfield_2</t>
  </si>
  <si>
    <t>bladenlf13_farfield_3</t>
  </si>
  <si>
    <t>bladenlf13_farfield_4</t>
  </si>
  <si>
    <t>bladenlf13_farfield_5</t>
  </si>
  <si>
    <t>bladenlf13_farfield_6</t>
  </si>
  <si>
    <t>bladenlf13_farfield_7</t>
  </si>
  <si>
    <t>bladenlf13_farfield_8</t>
  </si>
  <si>
    <t>bladenlf13_farfield_9</t>
  </si>
  <si>
    <t>bladenlf13_farfield_10</t>
  </si>
  <si>
    <t>SHM_param_case_v6_3.xlsx</t>
  </si>
  <si>
    <t>solver13</t>
  </si>
  <si>
    <t>solver14</t>
  </si>
  <si>
    <t>solver15</t>
  </si>
  <si>
    <t>solver16</t>
  </si>
  <si>
    <t>solver17</t>
  </si>
  <si>
    <t>bladenlf13_polar_a13</t>
  </si>
  <si>
    <t>bladenlf13_polar_a14</t>
  </si>
  <si>
    <t>bladenlf13_polar_a15</t>
  </si>
  <si>
    <t>bladenlf13_polar_a16</t>
  </si>
  <si>
    <t>bladenlf13_polar_a17</t>
  </si>
  <si>
    <t>No convergence at aoA13</t>
  </si>
  <si>
    <t>No convergence at aoA14</t>
  </si>
  <si>
    <t>No convergence at aoA15</t>
  </si>
  <si>
    <t>No convergence at aoA16</t>
  </si>
  <si>
    <t>No convergence at aoA17</t>
  </si>
  <si>
    <t>0.0337316075840100</t>
  </si>
  <si>
    <t>0.0335752032655400</t>
  </si>
  <si>
    <t>0.0311072534523300</t>
  </si>
  <si>
    <t>0.0322608929440600</t>
  </si>
  <si>
    <t>0.0323150347158600</t>
  </si>
  <si>
    <t>0.0323216917954400</t>
  </si>
  <si>
    <t>0.0314727835042800</t>
  </si>
  <si>
    <t>0.0316662024445600</t>
  </si>
  <si>
    <t>0.0316618937000000</t>
  </si>
  <si>
    <t>0.0306862990054100</t>
  </si>
  <si>
    <t>0.0297636578700200</t>
  </si>
  <si>
    <t>0.0278471327707000</t>
  </si>
  <si>
    <t>0.0286492089392300</t>
  </si>
  <si>
    <t>0.0264437106636400</t>
  </si>
  <si>
    <t>0.0274191751878700</t>
  </si>
  <si>
    <t>0.0275708294030700</t>
  </si>
  <si>
    <t>0.0269074322524300</t>
  </si>
  <si>
    <t>0.0277737631819200</t>
  </si>
  <si>
    <t>bladenlf26_distance_1</t>
  </si>
  <si>
    <t>bladenlf26</t>
  </si>
  <si>
    <t>bladenlf26FLAP</t>
  </si>
  <si>
    <t>SimpleFoam_param_case2_nlf26.xlsx</t>
  </si>
  <si>
    <t>bladenlf26_polar_1</t>
  </si>
  <si>
    <t>bladenlf26_polar_2</t>
  </si>
  <si>
    <t>bladenlf26_polar_3</t>
  </si>
  <si>
    <t>bladenlf26_polar_4</t>
  </si>
  <si>
    <t>bladenlf26_polar_5</t>
  </si>
  <si>
    <t>bladenlf26_grid_4</t>
  </si>
  <si>
    <t>bladenlf26_grid_5</t>
  </si>
  <si>
    <t>bladenlf26_grid_6</t>
  </si>
  <si>
    <t>SHM_param_case_v6_4.xlsx</t>
  </si>
  <si>
    <t>SimpleFoam_param_case1_nlf13.xlsx</t>
  </si>
  <si>
    <t>bladenlf26_grid_3</t>
  </si>
  <si>
    <t>SHM_param_case_v6_5.xlsx</t>
  </si>
  <si>
    <t>val_nlf13_v2_1</t>
  </si>
  <si>
    <t>val_nlf26_v2_1</t>
  </si>
  <si>
    <t>val_nlf13</t>
  </si>
  <si>
    <t>val_nlf26</t>
  </si>
  <si>
    <t>SHM_param_case_v6_validation_v2.xlsx</t>
  </si>
  <si>
    <t>3_freestream_kwSST_cp</t>
  </si>
  <si>
    <t>4_freestream_kwSST_cp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</si>
</sst>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00000E+00"/>
  </numFmts>
  <fonts count="19" x14ac:knownFonts="1"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</font>
    <font>
      <sz val="10.5"/>
      <color rgb="FF000000"/>
      <name val="arial"/>
      <family val="2"/>
      <charset val="1"/>
    </font>
    <font>
      <sz val="8"/>
      <name val="Arial"/>
      <family val="2"/>
    </font>
    <font>
      <b/>
      <sz val="12"/>
      <color theme="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.5"/>
      <color theme="1"/>
      <name val="Arial"/>
      <family val="2"/>
      <charset val="1"/>
    </font>
    <font>
      <sz val="10.5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0" fillId="3" borderId="0" xfId="0" applyFill="1"/>
    <xf numFmtId="0" fontId="0" fillId="0" borderId="0" xfId="0" applyFill="1"/>
    <xf numFmtId="0" fontId="7" fillId="0" borderId="0" xfId="0" applyFont="1" applyFill="1"/>
    <xf numFmtId="0" fontId="4" fillId="0" borderId="0" xfId="0" applyFont="1" applyFill="1"/>
    <xf numFmtId="0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6" fillId="0" borderId="0" xfId="0" applyFont="1" applyFill="1"/>
    <xf numFmtId="0" fontId="9" fillId="0" borderId="1" xfId="0" applyFont="1" applyFill="1" applyBorder="1"/>
    <xf numFmtId="0" fontId="2" fillId="0" borderId="0" xfId="0" applyFont="1" applyFill="1"/>
    <xf numFmtId="0" fontId="11" fillId="0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9" fillId="0" borderId="2" xfId="0" applyFont="1" applyFill="1" applyBorder="1"/>
    <xf numFmtId="0" fontId="12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6" fillId="0" borderId="0" xfId="0" applyNumberFormat="1" applyFont="1" applyFill="1"/>
    <xf numFmtId="0" fontId="6" fillId="0" borderId="0" xfId="0" applyFont="1" applyFill="1" applyAlignment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Border="1" applyAlignment="1">
      <alignment horizontal="right"/>
    </xf>
    <xf numFmtId="0" fontId="0" fillId="0" borderId="0" xfId="0" applyNumberFormat="1" applyFill="1" applyBorder="1"/>
    <xf numFmtId="164" fontId="6" fillId="0" borderId="0" xfId="0" applyNumberFormat="1" applyFont="1" applyFill="1"/>
    <xf numFmtId="164" fontId="0" fillId="0" borderId="0" xfId="0" applyNumberFormat="1" applyFill="1" applyAlignment="1"/>
    <xf numFmtId="164" fontId="0" fillId="0" borderId="0" xfId="0" applyNumberFormat="1" applyFill="1" applyBorder="1"/>
    <xf numFmtId="2" fontId="0" fillId="0" borderId="0" xfId="0" applyNumberFormat="1" applyFill="1" applyBorder="1"/>
    <xf numFmtId="0" fontId="7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ont="1" applyFill="1"/>
    <xf numFmtId="0" fontId="4" fillId="0" borderId="3" xfId="0" applyFont="1" applyFill="1" applyBorder="1"/>
    <xf numFmtId="0" fontId="0" fillId="0" borderId="4" xfId="0" applyFill="1" applyBorder="1"/>
    <xf numFmtId="0" fontId="7" fillId="0" borderId="4" xfId="0" applyFont="1" applyFill="1" applyBorder="1"/>
    <xf numFmtId="0" fontId="0" fillId="0" borderId="4" xfId="0" applyNumberFormat="1" applyFill="1" applyBorder="1"/>
    <xf numFmtId="2" fontId="0" fillId="0" borderId="4" xfId="0" applyNumberFormat="1" applyFill="1" applyBorder="1"/>
    <xf numFmtId="164" fontId="0" fillId="0" borderId="4" xfId="0" applyNumberFormat="1" applyFill="1" applyBorder="1"/>
    <xf numFmtId="0" fontId="4" fillId="0" borderId="4" xfId="0" applyFont="1" applyFill="1" applyBorder="1"/>
    <xf numFmtId="0" fontId="0" fillId="0" borderId="4" xfId="0" applyFont="1" applyFill="1" applyBorder="1"/>
    <xf numFmtId="0" fontId="4" fillId="0" borderId="5" xfId="0" applyFont="1" applyFill="1" applyBorder="1"/>
    <xf numFmtId="0" fontId="0" fillId="0" borderId="0" xfId="0" applyFont="1" applyFill="1" applyBorder="1"/>
    <xf numFmtId="0" fontId="4" fillId="0" borderId="6" xfId="0" applyFont="1" applyFill="1" applyBorder="1"/>
    <xf numFmtId="0" fontId="0" fillId="0" borderId="7" xfId="0" applyFill="1" applyBorder="1"/>
    <xf numFmtId="0" fontId="7" fillId="0" borderId="7" xfId="0" applyFont="1" applyFill="1" applyBorder="1"/>
    <xf numFmtId="0" fontId="0" fillId="0" borderId="7" xfId="0" applyFill="1" applyBorder="1" applyAlignment="1">
      <alignment horizontal="right"/>
    </xf>
    <xf numFmtId="0" fontId="0" fillId="0" borderId="7" xfId="0" applyNumberFormat="1" applyFill="1" applyBorder="1"/>
    <xf numFmtId="2" fontId="0" fillId="0" borderId="7" xfId="0" applyNumberFormat="1" applyFill="1" applyBorder="1"/>
    <xf numFmtId="164" fontId="0" fillId="0" borderId="7" xfId="0" applyNumberFormat="1" applyFill="1" applyBorder="1"/>
    <xf numFmtId="0" fontId="4" fillId="0" borderId="7" xfId="0" applyFont="1" applyFill="1" applyBorder="1"/>
    <xf numFmtId="0" fontId="0" fillId="0" borderId="7" xfId="0" applyFont="1" applyFill="1" applyBorder="1"/>
    <xf numFmtId="0" fontId="0" fillId="0" borderId="4" xfId="0" applyFill="1" applyBorder="1" applyAlignment="1">
      <alignment horizontal="right"/>
    </xf>
    <xf numFmtId="0" fontId="4" fillId="3" borderId="5" xfId="0" applyFont="1" applyFill="1" applyBorder="1"/>
    <xf numFmtId="0" fontId="7" fillId="3" borderId="0" xfId="0" applyFont="1" applyFill="1" applyBorder="1"/>
    <xf numFmtId="0" fontId="0" fillId="3" borderId="0" xfId="0" applyFill="1" applyBorder="1" applyAlignment="1">
      <alignment horizontal="right"/>
    </xf>
    <xf numFmtId="0" fontId="0" fillId="3" borderId="0" xfId="0" applyNumberFormat="1" applyFill="1" applyBorder="1"/>
    <xf numFmtId="2" fontId="0" fillId="3" borderId="0" xfId="0" applyNumberFormat="1" applyFill="1" applyBorder="1"/>
    <xf numFmtId="164" fontId="0" fillId="3" borderId="0" xfId="0" applyNumberFormat="1" applyFill="1" applyBorder="1"/>
    <xf numFmtId="0" fontId="0" fillId="3" borderId="0" xfId="0" applyFont="1" applyFill="1" applyBorder="1"/>
    <xf numFmtId="0" fontId="4" fillId="3" borderId="6" xfId="0" applyFont="1" applyFill="1" applyBorder="1"/>
    <xf numFmtId="0" fontId="0" fillId="3" borderId="7" xfId="0" applyFill="1" applyBorder="1"/>
    <xf numFmtId="0" fontId="7" fillId="3" borderId="7" xfId="0" applyFont="1" applyFill="1" applyBorder="1"/>
    <xf numFmtId="0" fontId="0" fillId="3" borderId="7" xfId="0" applyFill="1" applyBorder="1" applyAlignment="1">
      <alignment horizontal="right"/>
    </xf>
    <xf numFmtId="0" fontId="0" fillId="3" borderId="7" xfId="0" applyNumberFormat="1" applyFill="1" applyBorder="1"/>
    <xf numFmtId="2" fontId="0" fillId="3" borderId="7" xfId="0" applyNumberFormat="1" applyFill="1" applyBorder="1"/>
    <xf numFmtId="164" fontId="0" fillId="3" borderId="7" xfId="0" applyNumberFormat="1" applyFill="1" applyBorder="1"/>
    <xf numFmtId="0" fontId="4" fillId="3" borderId="7" xfId="0" applyFont="1" applyFill="1" applyBorder="1"/>
    <xf numFmtId="0" fontId="0" fillId="3" borderId="7" xfId="0" applyFont="1" applyFill="1" applyBorder="1"/>
    <xf numFmtId="0" fontId="8" fillId="0" borderId="4" xfId="0" applyFont="1" applyFill="1" applyBorder="1" applyAlignment="1">
      <alignment horizontal="right"/>
    </xf>
    <xf numFmtId="0" fontId="0" fillId="4" borderId="0" xfId="0" applyFill="1" applyBorder="1"/>
    <xf numFmtId="0" fontId="9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9" fillId="0" borderId="4" xfId="0" applyFont="1" applyFill="1" applyBorder="1"/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9" fillId="0" borderId="7" xfId="0" applyFont="1" applyFill="1" applyBorder="1"/>
    <xf numFmtId="0" fontId="8" fillId="0" borderId="7" xfId="0" applyFont="1" applyFill="1" applyBorder="1" applyAlignment="1">
      <alignment horizontal="right"/>
    </xf>
    <xf numFmtId="0" fontId="13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1" fillId="0" borderId="1" xfId="0" applyFont="1" applyBorder="1"/>
    <xf numFmtId="0" fontId="11" fillId="5" borderId="1" xfId="0" applyFont="1" applyFill="1" applyBorder="1"/>
    <xf numFmtId="0" fontId="9" fillId="5" borderId="1" xfId="0" applyFont="1" applyFill="1" applyBorder="1"/>
    <xf numFmtId="0" fontId="11" fillId="5" borderId="8" xfId="0" applyFont="1" applyFill="1" applyBorder="1"/>
    <xf numFmtId="0" fontId="16" fillId="0" borderId="0" xfId="0" applyFont="1" applyBorder="1" applyAlignment="1"/>
    <xf numFmtId="0" fontId="16" fillId="0" borderId="0" xfId="0" applyFont="1" applyBorder="1"/>
    <xf numFmtId="0" fontId="16" fillId="0" borderId="0" xfId="0" applyFont="1" applyFill="1" applyBorder="1"/>
    <xf numFmtId="9" fontId="16" fillId="0" borderId="0" xfId="1" applyFont="1" applyBorder="1"/>
    <xf numFmtId="0" fontId="16" fillId="0" borderId="0" xfId="0" applyFont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4" fontId="16" fillId="0" borderId="0" xfId="0" applyNumberFormat="1" applyFont="1" applyBorder="1" applyAlignment="1">
      <alignment horizontal="right"/>
    </xf>
    <xf numFmtId="2" fontId="16" fillId="0" borderId="0" xfId="0" applyNumberFormat="1" applyFont="1" applyBorder="1" applyAlignment="1">
      <alignment horizontal="right"/>
    </xf>
    <xf numFmtId="165" fontId="16" fillId="0" borderId="0" xfId="0" applyNumberFormat="1" applyFont="1" applyBorder="1" applyAlignment="1">
      <alignment horizontal="right"/>
    </xf>
    <xf numFmtId="164" fontId="11" fillId="0" borderId="0" xfId="0" applyNumberFormat="1" applyFont="1" applyFill="1" applyBorder="1" applyAlignment="1">
      <alignment horizontal="left"/>
    </xf>
    <xf numFmtId="0" fontId="4" fillId="0" borderId="9" xfId="0" applyFont="1" applyFill="1" applyBorder="1"/>
    <xf numFmtId="0" fontId="4" fillId="0" borderId="1" xfId="0" applyFont="1" applyFill="1" applyBorder="1"/>
    <xf numFmtId="0" fontId="0" fillId="0" borderId="9" xfId="0" applyFont="1" applyFill="1" applyBorder="1"/>
    <xf numFmtId="0" fontId="0" fillId="0" borderId="1" xfId="0" applyFont="1" applyFill="1" applyBorder="1"/>
    <xf numFmtId="0" fontId="4" fillId="0" borderId="10" xfId="0" applyFont="1" applyFill="1" applyBorder="1"/>
    <xf numFmtId="0" fontId="4" fillId="0" borderId="8" xfId="0" applyFont="1" applyFill="1" applyBorder="1"/>
    <xf numFmtId="0" fontId="4" fillId="0" borderId="2" xfId="0" applyFont="1" applyFill="1" applyBorder="1"/>
    <xf numFmtId="0" fontId="0" fillId="0" borderId="2" xfId="0" applyFont="1" applyFill="1" applyBorder="1"/>
    <xf numFmtId="0" fontId="4" fillId="0" borderId="11" xfId="0" applyFont="1" applyFill="1" applyBorder="1"/>
    <xf numFmtId="11" fontId="0" fillId="0" borderId="0" xfId="0" applyNumberFormat="1" applyFill="1"/>
    <xf numFmtId="3" fontId="0" fillId="0" borderId="0" xfId="0" applyNumberFormat="1" applyFill="1"/>
    <xf numFmtId="165" fontId="0" fillId="0" borderId="0" xfId="0" applyNumberFormat="1" applyFill="1"/>
    <xf numFmtId="0" fontId="17" fillId="0" borderId="0" xfId="0" applyFont="1" applyBorder="1"/>
    <xf numFmtId="166" fontId="16" fillId="0" borderId="0" xfId="0" applyNumberFormat="1" applyFont="1" applyBorder="1"/>
    <xf numFmtId="0" fontId="11" fillId="0" borderId="0" xfId="0" applyFont="1" applyAlignment="1">
      <alignment horizontal="left"/>
    </xf>
    <xf numFmtId="0" fontId="11" fillId="0" borderId="1" xfId="0" applyFont="1" applyFill="1" applyBorder="1"/>
    <xf numFmtId="0" fontId="11" fillId="0" borderId="8" xfId="0" applyFont="1" applyFill="1" applyBorder="1"/>
    <xf numFmtId="0" fontId="11" fillId="6" borderId="0" xfId="0" applyFont="1" applyFill="1" applyAlignment="1">
      <alignment horizontal="left"/>
    </xf>
    <xf numFmtId="0" fontId="11" fillId="7" borderId="1" xfId="0" applyFont="1" applyFill="1" applyBorder="1"/>
    <xf numFmtId="0" fontId="11" fillId="6" borderId="1" xfId="0" applyFont="1" applyFill="1" applyBorder="1"/>
    <xf numFmtId="0" fontId="9" fillId="7" borderId="1" xfId="0" applyFont="1" applyFill="1" applyBorder="1"/>
    <xf numFmtId="0" fontId="11" fillId="7" borderId="8" xfId="0" applyFont="1" applyFill="1" applyBorder="1"/>
    <xf numFmtId="11" fontId="0" fillId="0" borderId="0" xfId="0" applyNumberFormat="1"/>
    <xf numFmtId="0" fontId="0" fillId="0" borderId="0" xfId="0" applyNumberFormat="1"/>
    <xf numFmtId="0" fontId="7" fillId="0" borderId="0" xfId="0" applyFont="1"/>
    <xf numFmtId="0" fontId="15" fillId="3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numFmt numFmtId="164" formatCode="0.000"/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65qiq" id="{7DCFA0F0-093B-BF43-97E7-0AFC5F991452}" userId="S::ga65qiq@forstudents.onmicrosoft.com::ecbeb98e-b652-4b3b-a3bf-d4d182e7ac3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F86BF-8EC9-C448-B140-82607D079495}" name="Tabella1" displayName="Tabella1" ref="A2:AL76" totalsRowShown="0" headerRowDxfId="39" dataDxfId="38">
  <autoFilter ref="A2:AL76" xr:uid="{89FF86BF-8EC9-C448-B140-82607D079495}"/>
  <tableColumns count="38">
    <tableColumn id="1" xr3:uid="{0849551F-6B0C-3348-B95F-6F3567D92B18}" name="Name" dataDxfId="37"/>
    <tableColumn id="2" xr3:uid="{03C870C9-74D9-8D40-AAB7-79AB65A62342}" name="BC" dataDxfId="36"/>
    <tableColumn id="3" xr3:uid="{922A51A4-4140-1444-B29C-731F44027BDD}" name="aoA" dataDxfId="35"/>
    <tableColumn id="4" xr3:uid="{6F0E941F-573F-9B46-93E5-D3CC27647165}" name="U" dataDxfId="34"/>
    <tableColumn id="5" xr3:uid="{A7A77A46-9EDF-9E4F-9C5F-DF030B4D2F69}" name="chord" dataDxfId="33"/>
    <tableColumn id="6" xr3:uid="{D1A51063-2EF9-7644-BB01-552DB92A1629}" name="DomainSize" dataDxfId="32"/>
    <tableColumn id="7" xr3:uid="{5EBEDFC1-1CAE-C245-A7C5-31E3F486E8EF}" name="nCellsBetweenLevels" dataDxfId="31"/>
    <tableColumn id="8" xr3:uid="{661489BA-6845-CD45-BB7B-8C8A8BB504D6}" name="MaxRefinementLevel" dataDxfId="30"/>
    <tableColumn id="9" xr3:uid="{264D5DAD-3BFB-7C49-A5CC-57CD17EC0D64}" name="DistanceRefinement" dataDxfId="29"/>
    <tableColumn id="10" xr3:uid="{ECF23716-BCBB-FD42-B22D-176D9B877E14}" name="distanceRefinementLevel" dataDxfId="28"/>
    <tableColumn id="11" xr3:uid="{62E85288-9B14-9247-8055-DF721FC4E51C}" name="RefinementBox" dataDxfId="27"/>
    <tableColumn id="12" xr3:uid="{8CCD5C98-0DBF-974F-A9EE-111CB6160876}" name="Layers" dataDxfId="26"/>
    <tableColumn id="13" xr3:uid="{204D2F1D-09A6-F74C-9398-6F954000538D}" name="finalLayerThickness" dataDxfId="25"/>
    <tableColumn id="14" xr3:uid="{BB41B192-D3A1-C94F-A837-1D1E3FBF994B}" name="Discretization" dataDxfId="24"/>
    <tableColumn id="15" xr3:uid="{A72C6B49-7E74-B44B-9BF8-9C78343B4BDA}" name="iterations" dataDxfId="23"/>
    <tableColumn id="16" xr3:uid="{D46880FC-2275-7F43-BEDD-5066D52BD751}" name="cl" dataDxfId="22"/>
    <tableColumn id="17" xr3:uid="{E092423D-5EF0-F94C-BF45-9BCA89C72E47}" name="cd" dataDxfId="21"/>
    <tableColumn id="18" xr3:uid="{5D000C13-83B2-E449-8BC4-98F6D634CD41}" name="Mesher Type" dataDxfId="20"/>
    <tableColumn id="19" xr3:uid="{D26A7DA1-DF9F-4F41-8542-9A9A210F8A58}" name="Mesher Szenario" dataDxfId="19"/>
    <tableColumn id="20" xr3:uid="{F4375299-D44F-3A4F-9D8C-22B8AC4C2DFA}" name="Mesher Input File" dataDxfId="18"/>
    <tableColumn id="21" xr3:uid="{A4F2F041-F1A9-064E-813C-69E1DD54FCF5}" name="MesherSheet" dataDxfId="17"/>
    <tableColumn id="22" xr3:uid="{85D94D1D-06B9-254D-8876-05F63FCECABD}" name="MesherStart" dataDxfId="16"/>
    <tableColumn id="23" xr3:uid="{A94AC647-8D08-9A46-9B51-2967A4816E81}" name="MesherEnd" dataDxfId="15"/>
    <tableColumn id="24" xr3:uid="{55564B68-2A62-F94C-B262-AAE91E16938D}" name="Solver Type" dataDxfId="14"/>
    <tableColumn id="25" xr3:uid="{507B6B28-F306-6748-97C2-A4C11D1A20F6}" name="Solver Szenario" dataDxfId="13"/>
    <tableColumn id="26" xr3:uid="{BFFF6C58-D4A5-7749-A1E0-66F9C6BE7489}" name="Solver Input File" dataDxfId="12"/>
    <tableColumn id="27" xr3:uid="{0A08D3E0-6287-1C47-BDB0-D2B5529C41D3}" name="SolverSheet" dataDxfId="11"/>
    <tableColumn id="28" xr3:uid="{06F98004-8663-924D-B016-B2528C181AC2}" name="SolverStart" dataDxfId="10"/>
    <tableColumn id="29" xr3:uid="{60E5DF69-24CA-7A44-8D1B-86E8D701E830}" name="SolverEnd" dataDxfId="9"/>
    <tableColumn id="30" xr3:uid="{218EA00A-1C82-B346-B3EA-79A509106272}" name="TwoElementAirfoil" dataDxfId="8"/>
    <tableColumn id="31" xr3:uid="{034DAE02-063C-6C48-B3F2-2F23C09A94CB}" name="MainAirfoil" dataDxfId="7"/>
    <tableColumn id="32" xr3:uid="{B2FB7E5C-5638-084C-AC2D-1C03FF4253FB}" name="FlapAirfoil" dataDxfId="6"/>
    <tableColumn id="33" xr3:uid="{AF63CB79-ED8C-9C42-BD9D-AEFCB6BC3EAC}" name="FlapSeparated" dataDxfId="5"/>
    <tableColumn id="34" xr3:uid="{5DA03217-04F2-E140-B574-2DE5B5663953}" name="MeshingOption" dataDxfId="4"/>
    <tableColumn id="35" xr3:uid="{7BC184E9-C503-4E42-81A0-E572BF7A477B}" name="Mesh Parallel" dataDxfId="3"/>
    <tableColumn id="36" xr3:uid="{AE110C61-211F-EB42-8A22-445885B4BCF8}" name="Mesh Cores" dataDxfId="2"/>
    <tableColumn id="37" xr3:uid="{063A4EF0-C7DB-CD45-83F7-8F15625A2B5D}" name="Mesh Dimension" dataDxfId="1"/>
    <tableColumn id="38" xr3:uid="{8C37ACCD-09B5-7346-8BE0-0B3639A78692}" name="Solver O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4" dT="2021-08-13T19:58:16.59" personId="{7DCFA0F0-093B-BF43-97E7-0AFC5F991452}" id="{EBA754E8-70CE-C14C-9D11-391B245A1F82}">
    <text xml:space="preserve">CFD gap is 2.6%c and not 1.3%c as in EXP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B1" zoomScale="125" zoomScaleNormal="100" workbookViewId="0">
      <selection activeCell="I4" sqref="I4"/>
    </sheetView>
  </sheetViews>
  <sheetFormatPr baseColWidth="10" defaultColWidth="8.83203125" defaultRowHeight="16" x14ac:dyDescent="0.2"/>
  <cols>
    <col min="1" max="1" width="20" bestFit="1" customWidth="1"/>
    <col min="2" max="2" width="16.33203125" bestFit="1" customWidth="1"/>
    <col min="3" max="3" width="17.33203125" bestFit="1" customWidth="1"/>
    <col min="4" max="4" width="32.33203125" style="1" bestFit="1" customWidth="1"/>
    <col min="5" max="5" width="13.83203125" style="1" bestFit="1" customWidth="1"/>
    <col min="6" max="6" width="13" style="1" bestFit="1" customWidth="1"/>
    <col min="7" max="7" width="12" style="1" bestFit="1" customWidth="1"/>
    <col min="8" max="8" width="12.5" bestFit="1" customWidth="1"/>
    <col min="9" max="9" width="19" bestFit="1" customWidth="1"/>
    <col min="10" max="10" width="32.6640625" bestFit="1" customWidth="1"/>
    <col min="11" max="11" width="12.83203125" bestFit="1" customWidth="1"/>
    <col min="12" max="12" width="12" bestFit="1" customWidth="1"/>
    <col min="13" max="13" width="11" bestFit="1" customWidth="1"/>
    <col min="14" max="14" width="18.6640625" bestFit="1" customWidth="1"/>
    <col min="15" max="15" width="11.33203125" bestFit="1" customWidth="1"/>
    <col min="16" max="16" width="13.6640625" bestFit="1" customWidth="1"/>
    <col min="17" max="17" width="15" bestFit="1" customWidth="1"/>
    <col min="18" max="18" width="15.33203125" bestFit="1" customWidth="1"/>
    <col min="19" max="19" width="14" bestFit="1" customWidth="1"/>
    <col min="20" max="20" width="12.6640625" bestFit="1" customWidth="1"/>
    <col min="21" max="21" width="17.1640625" bestFit="1" customWidth="1"/>
    <col min="22" max="22" width="14" bestFit="1" customWidth="1"/>
    <col min="23" max="1025" width="14.5" customWidth="1"/>
  </cols>
  <sheetData>
    <row r="1" spans="1:28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5"/>
      <c r="X1" s="15"/>
      <c r="Y1" s="15"/>
      <c r="Z1" s="15"/>
      <c r="AA1" s="15"/>
      <c r="AB1" s="15"/>
    </row>
    <row r="2" spans="1:28" ht="14" x14ac:dyDescent="0.15">
      <c r="A2" s="129" t="s">
        <v>288</v>
      </c>
      <c r="B2" s="120" t="s">
        <v>22</v>
      </c>
      <c r="C2" s="120" t="s">
        <v>220</v>
      </c>
      <c r="D2" s="120" t="s">
        <v>292</v>
      </c>
      <c r="E2" s="92" t="s">
        <v>290</v>
      </c>
      <c r="F2" s="120" t="s">
        <v>25</v>
      </c>
      <c r="G2" s="120" t="s">
        <v>222</v>
      </c>
      <c r="H2" s="120" t="s">
        <v>27</v>
      </c>
      <c r="I2" s="120" t="s">
        <v>294</v>
      </c>
      <c r="J2" s="120" t="s">
        <v>285</v>
      </c>
      <c r="K2" s="120" t="s">
        <v>126</v>
      </c>
      <c r="L2" s="120" t="s">
        <v>25</v>
      </c>
      <c r="M2" s="120" t="s">
        <v>29</v>
      </c>
      <c r="N2" s="120">
        <v>1</v>
      </c>
      <c r="O2" s="14" t="s">
        <v>212</v>
      </c>
      <c r="P2" s="14" t="s">
        <v>213</v>
      </c>
      <c r="Q2" s="120">
        <v>0</v>
      </c>
      <c r="R2" s="120">
        <v>1</v>
      </c>
      <c r="S2" s="120">
        <v>0</v>
      </c>
      <c r="T2" s="120">
        <v>8</v>
      </c>
      <c r="U2" s="120" t="s">
        <v>32</v>
      </c>
      <c r="V2" s="121">
        <v>1</v>
      </c>
    </row>
    <row r="3" spans="1:28" ht="14" x14ac:dyDescent="0.15">
      <c r="A3" s="129" t="s">
        <v>289</v>
      </c>
      <c r="B3" s="120" t="s">
        <v>22</v>
      </c>
      <c r="C3" s="120" t="s">
        <v>220</v>
      </c>
      <c r="D3" s="120" t="s">
        <v>292</v>
      </c>
      <c r="E3" s="92" t="s">
        <v>291</v>
      </c>
      <c r="F3" s="120" t="s">
        <v>25</v>
      </c>
      <c r="G3" s="120" t="s">
        <v>222</v>
      </c>
      <c r="H3" s="120" t="s">
        <v>27</v>
      </c>
      <c r="I3" s="120" t="s">
        <v>294</v>
      </c>
      <c r="J3" s="120" t="s">
        <v>275</v>
      </c>
      <c r="K3" s="120" t="s">
        <v>239</v>
      </c>
      <c r="L3" s="120" t="s">
        <v>25</v>
      </c>
      <c r="M3" s="120" t="s">
        <v>29</v>
      </c>
      <c r="N3" s="120">
        <v>1</v>
      </c>
      <c r="O3" s="14" t="s">
        <v>273</v>
      </c>
      <c r="P3" s="14" t="s">
        <v>274</v>
      </c>
      <c r="Q3" s="120">
        <v>0</v>
      </c>
      <c r="R3" s="120">
        <v>1</v>
      </c>
      <c r="S3" s="120">
        <v>0</v>
      </c>
      <c r="T3" s="120">
        <v>8</v>
      </c>
      <c r="U3" s="120" t="s">
        <v>32</v>
      </c>
      <c r="V3" s="121">
        <v>1</v>
      </c>
    </row>
    <row r="4" spans="1:28" ht="14" x14ac:dyDescent="0.15">
      <c r="B4" s="120"/>
      <c r="C4" s="120"/>
      <c r="D4" s="120"/>
      <c r="E4" s="92"/>
      <c r="F4" s="120"/>
      <c r="G4" s="120"/>
      <c r="H4" s="120"/>
      <c r="I4" s="120"/>
      <c r="J4" s="120"/>
      <c r="K4" s="120"/>
      <c r="L4" s="120"/>
      <c r="M4" s="120"/>
      <c r="N4" s="120"/>
      <c r="O4" s="14"/>
      <c r="P4" s="14"/>
      <c r="Q4" s="120"/>
      <c r="R4" s="120"/>
      <c r="S4" s="120"/>
      <c r="T4" s="120"/>
      <c r="U4" s="120"/>
      <c r="V4" s="121"/>
    </row>
    <row r="5" spans="1:28" s="7" customFormat="1" ht="14" x14ac:dyDescent="0.15">
      <c r="A5"/>
      <c r="B5" s="120"/>
      <c r="C5" s="120"/>
      <c r="D5" s="120"/>
      <c r="E5" s="92"/>
      <c r="F5" s="120"/>
      <c r="G5" s="120"/>
      <c r="H5" s="120"/>
      <c r="I5" s="120"/>
      <c r="J5" s="120"/>
      <c r="K5" s="120"/>
      <c r="L5" s="120"/>
      <c r="M5" s="120"/>
      <c r="N5" s="120"/>
      <c r="O5" s="14"/>
      <c r="P5" s="14"/>
      <c r="Q5" s="120"/>
      <c r="R5" s="120"/>
      <c r="S5" s="120"/>
      <c r="T5" s="120"/>
      <c r="U5" s="120"/>
      <c r="V5" s="121"/>
    </row>
    <row r="6" spans="1:28" s="7" customFormat="1" ht="14" x14ac:dyDescent="0.15"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4"/>
      <c r="P6" s="14"/>
      <c r="Q6" s="120"/>
      <c r="R6" s="120"/>
      <c r="S6" s="120"/>
      <c r="T6" s="120"/>
      <c r="U6" s="120"/>
      <c r="V6" s="121"/>
    </row>
    <row r="7" spans="1:28" s="7" customFormat="1" ht="14" x14ac:dyDescent="0.15"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4"/>
      <c r="P7" s="14"/>
      <c r="Q7" s="120"/>
      <c r="R7" s="120"/>
      <c r="S7" s="120"/>
      <c r="T7" s="120"/>
      <c r="U7" s="120"/>
      <c r="V7" s="121"/>
    </row>
    <row r="8" spans="1:28" s="7" customFormat="1" ht="14" x14ac:dyDescent="0.15"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4"/>
      <c r="P8" s="14"/>
      <c r="Q8" s="120"/>
      <c r="R8" s="120"/>
      <c r="S8" s="120"/>
      <c r="T8" s="120"/>
      <c r="U8" s="120"/>
      <c r="V8" s="121"/>
    </row>
    <row r="9" spans="1:28" s="7" customFormat="1" ht="14" x14ac:dyDescent="0.15"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4"/>
      <c r="P9" s="14"/>
      <c r="Q9" s="120"/>
      <c r="R9" s="120"/>
      <c r="S9" s="120"/>
      <c r="T9" s="120"/>
      <c r="U9" s="120"/>
      <c r="V9" s="121"/>
    </row>
    <row r="10" spans="1:28" s="7" customFormat="1" ht="14" x14ac:dyDescent="0.15"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4"/>
      <c r="P10" s="14"/>
      <c r="Q10" s="120"/>
      <c r="R10" s="120"/>
      <c r="S10" s="120"/>
      <c r="T10" s="120"/>
      <c r="U10" s="120"/>
      <c r="V10" s="121"/>
    </row>
    <row r="12" spans="1:28" x14ac:dyDescent="0.2">
      <c r="A12" s="92" t="s">
        <v>24</v>
      </c>
    </row>
    <row r="13" spans="1:28" x14ac:dyDescent="0.2">
      <c r="A13" s="92" t="s">
        <v>67</v>
      </c>
    </row>
    <row r="14" spans="1:28" x14ac:dyDescent="0.2">
      <c r="A14" s="92" t="s">
        <v>68</v>
      </c>
    </row>
    <row r="15" spans="1:28" x14ac:dyDescent="0.2">
      <c r="A15" s="92" t="s">
        <v>69</v>
      </c>
    </row>
    <row r="16" spans="1:28" x14ac:dyDescent="0.2">
      <c r="A16" s="92" t="s">
        <v>70</v>
      </c>
    </row>
    <row r="17" spans="1:17" x14ac:dyDescent="0.2">
      <c r="A17" s="92" t="s">
        <v>71</v>
      </c>
    </row>
    <row r="18" spans="1:17" x14ac:dyDescent="0.2">
      <c r="A18" s="92" t="s">
        <v>72</v>
      </c>
      <c r="K18" s="120"/>
    </row>
    <row r="19" spans="1:17" x14ac:dyDescent="0.2">
      <c r="A19" s="92" t="s">
        <v>73</v>
      </c>
    </row>
    <row r="20" spans="1:17" x14ac:dyDescent="0.2">
      <c r="A20" s="92" t="s">
        <v>74</v>
      </c>
    </row>
    <row r="21" spans="1:17" x14ac:dyDescent="0.2">
      <c r="A21" s="92" t="s">
        <v>75</v>
      </c>
    </row>
    <row r="23" spans="1:17" x14ac:dyDescent="0.2">
      <c r="P23" s="14"/>
      <c r="Q23" s="14"/>
    </row>
    <row r="29" spans="1:17" ht="14" customHeight="1" x14ac:dyDescent="0.2"/>
    <row r="35" ht="14" customHeight="1" x14ac:dyDescent="0.2"/>
  </sheetData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A8F6-33EC-CF46-A37B-6F78C917A4F5}">
  <dimension ref="A1:E49"/>
  <sheetViews>
    <sheetView topLeftCell="A22" workbookViewId="0">
      <selection activeCell="F45" sqref="F45"/>
    </sheetView>
  </sheetViews>
  <sheetFormatPr baseColWidth="10" defaultRowHeight="14" x14ac:dyDescent="0.2"/>
  <cols>
    <col min="1" max="1" width="32.33203125" style="96" bestFit="1" customWidth="1"/>
    <col min="2" max="2" width="43.1640625" style="96" bestFit="1" customWidth="1"/>
    <col min="3" max="3" width="52" style="96" bestFit="1" customWidth="1"/>
    <col min="4" max="4" width="47.5" style="96" bestFit="1" customWidth="1"/>
    <col min="5" max="5" width="52" style="96" bestFit="1" customWidth="1"/>
    <col min="6" max="6" width="11.6640625" style="96" bestFit="1" customWidth="1"/>
    <col min="7" max="7" width="37.5" style="96" bestFit="1" customWidth="1"/>
    <col min="8" max="8" width="11.6640625" style="96" bestFit="1" customWidth="1"/>
    <col min="9" max="9" width="29.83203125" style="96" bestFit="1" customWidth="1"/>
    <col min="10" max="10" width="10.83203125" style="96"/>
    <col min="11" max="11" width="24" style="96" bestFit="1" customWidth="1"/>
    <col min="12" max="16384" width="10.83203125" style="96"/>
  </cols>
  <sheetData>
    <row r="1" spans="1:5" x14ac:dyDescent="0.2">
      <c r="A1" s="130" t="s">
        <v>34</v>
      </c>
      <c r="B1" s="130"/>
      <c r="C1" s="130"/>
      <c r="D1" s="130"/>
      <c r="E1" s="95"/>
    </row>
    <row r="2" spans="1:5" x14ac:dyDescent="0.2">
      <c r="A2" s="117" t="s">
        <v>24</v>
      </c>
    </row>
    <row r="3" spans="1:5" x14ac:dyDescent="0.2">
      <c r="A3" s="96" t="s">
        <v>152</v>
      </c>
      <c r="B3" s="96" t="s">
        <v>47</v>
      </c>
    </row>
    <row r="4" spans="1:5" x14ac:dyDescent="0.2">
      <c r="A4" s="96" t="s">
        <v>153</v>
      </c>
      <c r="B4" s="96" t="s">
        <v>156</v>
      </c>
    </row>
    <row r="9" spans="1:5" x14ac:dyDescent="0.2">
      <c r="A9" s="117" t="s">
        <v>35</v>
      </c>
      <c r="B9" s="117" t="s">
        <v>41</v>
      </c>
      <c r="C9" s="117" t="s">
        <v>42</v>
      </c>
    </row>
    <row r="10" spans="1:5" x14ac:dyDescent="0.2">
      <c r="A10" s="96" t="s">
        <v>154</v>
      </c>
      <c r="B10" s="96" t="s">
        <v>36</v>
      </c>
      <c r="C10" s="96" t="s">
        <v>205</v>
      </c>
    </row>
    <row r="11" spans="1:5" x14ac:dyDescent="0.2">
      <c r="A11" s="96" t="s">
        <v>155</v>
      </c>
      <c r="B11" s="96" t="s">
        <v>37</v>
      </c>
      <c r="C11" s="96" t="s">
        <v>205</v>
      </c>
    </row>
    <row r="12" spans="1:5" x14ac:dyDescent="0.2">
      <c r="A12" s="96" t="s">
        <v>157</v>
      </c>
      <c r="B12" s="97" t="s">
        <v>46</v>
      </c>
      <c r="C12" s="96" t="s">
        <v>204</v>
      </c>
    </row>
    <row r="16" spans="1:5" x14ac:dyDescent="0.2">
      <c r="A16" s="117" t="s">
        <v>93</v>
      </c>
      <c r="B16" s="117" t="s">
        <v>94</v>
      </c>
      <c r="C16" s="117" t="s">
        <v>95</v>
      </c>
      <c r="D16" s="117" t="s">
        <v>94</v>
      </c>
    </row>
    <row r="17" spans="1:4" x14ac:dyDescent="0.2">
      <c r="A17" s="96" t="s">
        <v>38</v>
      </c>
      <c r="B17" s="96" t="s">
        <v>43</v>
      </c>
      <c r="C17" s="96" t="s">
        <v>38</v>
      </c>
      <c r="D17" s="97" t="s">
        <v>96</v>
      </c>
    </row>
    <row r="18" spans="1:4" x14ac:dyDescent="0.2">
      <c r="A18" s="96" t="s">
        <v>39</v>
      </c>
      <c r="B18" s="96" t="s">
        <v>76</v>
      </c>
    </row>
    <row r="19" spans="1:4" x14ac:dyDescent="0.2">
      <c r="A19" s="96" t="s">
        <v>40</v>
      </c>
      <c r="B19" s="96" t="s">
        <v>44</v>
      </c>
    </row>
    <row r="20" spans="1:4" x14ac:dyDescent="0.2">
      <c r="A20" s="96" t="s">
        <v>45</v>
      </c>
      <c r="B20" s="96" t="s">
        <v>66</v>
      </c>
    </row>
    <row r="21" spans="1:4" x14ac:dyDescent="0.2">
      <c r="A21" s="96" t="s">
        <v>206</v>
      </c>
      <c r="B21" s="96" t="s">
        <v>209</v>
      </c>
    </row>
    <row r="22" spans="1:4" x14ac:dyDescent="0.2">
      <c r="A22" s="96" t="s">
        <v>207</v>
      </c>
      <c r="B22" s="96" t="s">
        <v>208</v>
      </c>
    </row>
    <row r="25" spans="1:4" x14ac:dyDescent="0.2">
      <c r="A25" s="132" t="s">
        <v>210</v>
      </c>
      <c r="B25" s="132"/>
    </row>
    <row r="26" spans="1:4" x14ac:dyDescent="0.2">
      <c r="A26" s="96" t="s">
        <v>188</v>
      </c>
      <c r="B26" s="96">
        <f>0.000017894</f>
        <v>1.7893999999999998E-5</v>
      </c>
    </row>
    <row r="27" spans="1:4" x14ac:dyDescent="0.2">
      <c r="A27" s="96" t="s">
        <v>100</v>
      </c>
      <c r="B27" s="96">
        <f>0.57</f>
        <v>0.56999999999999995</v>
      </c>
    </row>
    <row r="28" spans="1:4" x14ac:dyDescent="0.2">
      <c r="A28" s="96" t="s">
        <v>185</v>
      </c>
      <c r="B28" s="96">
        <f>0.185</f>
        <v>0.185</v>
      </c>
    </row>
    <row r="29" spans="1:4" x14ac:dyDescent="0.2">
      <c r="A29" s="96" t="s">
        <v>186</v>
      </c>
      <c r="B29" s="96">
        <f>2600000</f>
        <v>2600000</v>
      </c>
    </row>
    <row r="30" spans="1:4" x14ac:dyDescent="0.2">
      <c r="A30" s="96" t="s">
        <v>187</v>
      </c>
      <c r="B30" s="96">
        <f>B28*340</f>
        <v>62.9</v>
      </c>
      <c r="C30" s="96">
        <f>(B29*B26)/B27</f>
        <v>81.621754385964906</v>
      </c>
      <c r="D30" s="95"/>
    </row>
    <row r="31" spans="1:4" x14ac:dyDescent="0.2">
      <c r="A31" s="96" t="s">
        <v>158</v>
      </c>
      <c r="B31" s="96">
        <v>50000</v>
      </c>
    </row>
    <row r="32" spans="1:4" x14ac:dyDescent="0.2">
      <c r="A32" s="96" t="s">
        <v>180</v>
      </c>
      <c r="B32" s="118">
        <v>9.9265906759689397E-6</v>
      </c>
      <c r="C32" s="96" t="s">
        <v>179</v>
      </c>
    </row>
    <row r="33" spans="1:5" x14ac:dyDescent="0.2">
      <c r="A33" s="96" t="s">
        <v>181</v>
      </c>
      <c r="B33" s="96">
        <v>2.9779772027906798E-4</v>
      </c>
      <c r="C33" s="96" t="s">
        <v>179</v>
      </c>
    </row>
    <row r="34" spans="1:5" x14ac:dyDescent="0.2">
      <c r="A34" s="96" t="s">
        <v>180</v>
      </c>
      <c r="B34" s="96">
        <v>5.88258056557718E-6</v>
      </c>
      <c r="C34" s="96" t="s">
        <v>182</v>
      </c>
    </row>
    <row r="35" spans="1:5" x14ac:dyDescent="0.2">
      <c r="A35" s="96" t="s">
        <v>181</v>
      </c>
      <c r="B35" s="96">
        <v>1.76477416967315E-4</v>
      </c>
      <c r="C35" s="96" t="s">
        <v>182</v>
      </c>
    </row>
    <row r="36" spans="1:5" x14ac:dyDescent="0.2">
      <c r="A36" s="96" t="s">
        <v>178</v>
      </c>
    </row>
    <row r="42" spans="1:5" x14ac:dyDescent="0.2">
      <c r="B42" s="131" t="s">
        <v>183</v>
      </c>
      <c r="C42" s="131"/>
      <c r="D42" s="131" t="s">
        <v>184</v>
      </c>
      <c r="E42" s="131"/>
    </row>
    <row r="43" spans="1:5" x14ac:dyDescent="0.2">
      <c r="B43" s="96" t="s">
        <v>159</v>
      </c>
      <c r="C43" s="96" t="s">
        <v>160</v>
      </c>
      <c r="D43" s="96" t="s">
        <v>159</v>
      </c>
      <c r="E43" s="96" t="s">
        <v>160</v>
      </c>
    </row>
    <row r="44" spans="1:5" x14ac:dyDescent="0.2">
      <c r="A44" s="96" t="s">
        <v>99</v>
      </c>
      <c r="B44" s="99">
        <f>0.0229</f>
        <v>2.29E-2</v>
      </c>
      <c r="C44" s="100">
        <f>0.027</f>
        <v>2.7E-2</v>
      </c>
      <c r="D44" s="99">
        <v>4.4499999999999998E-2</v>
      </c>
      <c r="E44" s="100">
        <f>0.053</f>
        <v>5.2999999999999999E-2</v>
      </c>
    </row>
    <row r="45" spans="1:5" x14ac:dyDescent="0.2">
      <c r="A45" s="96" t="s">
        <v>98</v>
      </c>
      <c r="B45" s="101">
        <f>2.416</f>
        <v>2.4159999999999999</v>
      </c>
      <c r="C45" s="102">
        <v>2.46</v>
      </c>
      <c r="D45" s="103">
        <v>3.141</v>
      </c>
      <c r="E45" s="102">
        <f>3.11</f>
        <v>3.11</v>
      </c>
    </row>
    <row r="46" spans="1:5" x14ac:dyDescent="0.2">
      <c r="A46" s="96" t="s">
        <v>161</v>
      </c>
      <c r="B46" s="99" t="s">
        <v>162</v>
      </c>
      <c r="C46" s="102"/>
      <c r="D46" s="99" t="s">
        <v>162</v>
      </c>
      <c r="E46" s="102"/>
    </row>
    <row r="47" spans="1:5" x14ac:dyDescent="0.2">
      <c r="A47" s="96" t="s">
        <v>97</v>
      </c>
      <c r="B47" s="99" t="s">
        <v>162</v>
      </c>
      <c r="C47" s="102"/>
      <c r="D47" s="99" t="s">
        <v>162</v>
      </c>
      <c r="E47" s="102"/>
    </row>
    <row r="48" spans="1:5" x14ac:dyDescent="0.2">
      <c r="A48" s="96" t="s">
        <v>163</v>
      </c>
      <c r="C48" s="98">
        <f>(C44-B44)/B44</f>
        <v>0.17903930131004364</v>
      </c>
      <c r="E48" s="98">
        <f>(E44-D44)/D44</f>
        <v>0.1910112359550562</v>
      </c>
    </row>
    <row r="49" spans="1:5" x14ac:dyDescent="0.2">
      <c r="A49" s="96" t="s">
        <v>164</v>
      </c>
      <c r="C49" s="98">
        <f>(C45-B45)/B45</f>
        <v>1.8211920529801341E-2</v>
      </c>
      <c r="E49" s="98">
        <f>ABS(E45-D45)/D45</f>
        <v>9.8694683221904299E-3</v>
      </c>
    </row>
  </sheetData>
  <mergeCells count="4">
    <mergeCell ref="A1:D1"/>
    <mergeCell ref="B42:C42"/>
    <mergeCell ref="D42:E42"/>
    <mergeCell ref="A25:B25"/>
  </mergeCells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E0BF-E098-9845-800A-DC968D6F61D3}">
  <dimension ref="A2:CQ99"/>
  <sheetViews>
    <sheetView topLeftCell="A38" zoomScale="44" zoomScaleNormal="44" workbookViewId="0">
      <selection activeCell="K108" sqref="K108"/>
    </sheetView>
  </sheetViews>
  <sheetFormatPr baseColWidth="10" defaultRowHeight="13" x14ac:dyDescent="0.15"/>
  <cols>
    <col min="1" max="1" width="15.5" style="7" bestFit="1" customWidth="1"/>
    <col min="2" max="2" width="10" style="7" bestFit="1" customWidth="1"/>
    <col min="3" max="3" width="7.6640625" style="7" customWidth="1"/>
    <col min="4" max="4" width="6.1640625" style="7" bestFit="1" customWidth="1"/>
    <col min="5" max="5" width="9" style="7" customWidth="1"/>
    <col min="6" max="6" width="14.83203125" style="7" customWidth="1"/>
    <col min="7" max="7" width="22.1640625" style="7" bestFit="1" customWidth="1"/>
    <col min="8" max="9" width="21.6640625" style="7" bestFit="1" customWidth="1"/>
    <col min="10" max="11" width="26" style="7" bestFit="1" customWidth="1"/>
    <col min="12" max="12" width="16" style="7" bestFit="1" customWidth="1"/>
    <col min="13" max="13" width="20.5" style="7" customWidth="1"/>
    <col min="14" max="14" width="15.6640625" style="7" customWidth="1"/>
    <col min="15" max="15" width="12.6640625" style="10" bestFit="1" customWidth="1"/>
    <col min="16" max="16" width="7.6640625" style="7" bestFit="1" customWidth="1"/>
    <col min="17" max="17" width="6" style="28" bestFit="1" customWidth="1"/>
    <col min="18" max="18" width="15" style="7" bestFit="1" customWidth="1"/>
    <col min="19" max="19" width="35.5" style="7" bestFit="1" customWidth="1"/>
    <col min="20" max="20" width="21.5" style="7" bestFit="1" customWidth="1"/>
    <col min="21" max="21" width="15.1640625" style="7" customWidth="1"/>
    <col min="22" max="22" width="14.83203125" style="7" customWidth="1"/>
    <col min="23" max="23" width="13.83203125" style="7" customWidth="1"/>
    <col min="24" max="24" width="14.33203125" style="7" customWidth="1"/>
    <col min="25" max="25" width="18.1640625" style="7" customWidth="1"/>
    <col min="26" max="26" width="27.6640625" style="7" bestFit="1" customWidth="1"/>
    <col min="27" max="27" width="14.83203125" style="7" customWidth="1"/>
    <col min="28" max="28" width="14.33203125" style="7" customWidth="1"/>
    <col min="29" max="29" width="13.33203125" style="7" customWidth="1"/>
    <col min="30" max="30" width="20" style="7" customWidth="1"/>
    <col min="31" max="31" width="13.33203125" style="7" customWidth="1"/>
    <col min="32" max="32" width="12.83203125" style="7" bestFit="1" customWidth="1"/>
    <col min="33" max="34" width="16.1640625" style="7" customWidth="1"/>
    <col min="35" max="35" width="15.6640625" style="7" customWidth="1"/>
    <col min="36" max="36" width="14.33203125" style="7" customWidth="1"/>
    <col min="37" max="37" width="18.1640625" style="7" customWidth="1"/>
    <col min="38" max="38" width="15.6640625" style="7" customWidth="1"/>
    <col min="39" max="40" width="11.83203125" style="7" customWidth="1"/>
    <col min="41" max="41" width="11.1640625" style="7" bestFit="1" customWidth="1"/>
    <col min="42" max="16384" width="10.83203125" style="7"/>
  </cols>
  <sheetData>
    <row r="2" spans="1:95" s="13" customFormat="1" ht="16" x14ac:dyDescent="0.2">
      <c r="A2" s="13" t="s">
        <v>122</v>
      </c>
      <c r="B2" s="13" t="s">
        <v>48</v>
      </c>
      <c r="C2" s="13" t="s">
        <v>90</v>
      </c>
      <c r="D2" s="13" t="s">
        <v>49</v>
      </c>
      <c r="E2" s="13" t="s">
        <v>100</v>
      </c>
      <c r="F2" s="13" t="s">
        <v>50</v>
      </c>
      <c r="G2" s="13" t="s">
        <v>92</v>
      </c>
      <c r="H2" s="13" t="s">
        <v>54</v>
      </c>
      <c r="I2" s="13" t="s">
        <v>52</v>
      </c>
      <c r="J2" s="13" t="s">
        <v>123</v>
      </c>
      <c r="K2" s="13" t="s">
        <v>53</v>
      </c>
      <c r="L2" s="13" t="s">
        <v>51</v>
      </c>
      <c r="M2" s="25" t="s">
        <v>137</v>
      </c>
      <c r="N2" s="13" t="s">
        <v>42</v>
      </c>
      <c r="O2" s="26" t="s">
        <v>97</v>
      </c>
      <c r="P2" s="13" t="s">
        <v>98</v>
      </c>
      <c r="Q2" s="32" t="s">
        <v>99</v>
      </c>
      <c r="R2" s="27" t="s">
        <v>1</v>
      </c>
      <c r="S2" s="27" t="s">
        <v>2</v>
      </c>
      <c r="T2" s="27" t="s">
        <v>3</v>
      </c>
      <c r="U2" s="27" t="s">
        <v>4</v>
      </c>
      <c r="V2" s="27" t="s">
        <v>5</v>
      </c>
      <c r="W2" s="27" t="s">
        <v>6</v>
      </c>
      <c r="X2" s="13" t="s">
        <v>7</v>
      </c>
      <c r="Y2" s="13" t="s">
        <v>8</v>
      </c>
      <c r="Z2" s="13" t="s">
        <v>9</v>
      </c>
      <c r="AA2" s="13" t="s">
        <v>10</v>
      </c>
      <c r="AB2" s="13" t="s">
        <v>11</v>
      </c>
      <c r="AC2" s="13" t="s">
        <v>12</v>
      </c>
      <c r="AD2" s="13" t="s">
        <v>13</v>
      </c>
      <c r="AE2" s="13" t="s">
        <v>14</v>
      </c>
      <c r="AF2" s="13" t="s">
        <v>15</v>
      </c>
      <c r="AG2" s="13" t="s">
        <v>16</v>
      </c>
      <c r="AH2" s="13" t="s">
        <v>17</v>
      </c>
      <c r="AI2" s="13" t="s">
        <v>18</v>
      </c>
      <c r="AJ2" s="13" t="s">
        <v>19</v>
      </c>
      <c r="AK2" s="13" t="s">
        <v>20</v>
      </c>
      <c r="AL2" s="13" t="s">
        <v>21</v>
      </c>
      <c r="AM2" s="13" t="s">
        <v>145</v>
      </c>
      <c r="AN2" s="13" t="s">
        <v>146</v>
      </c>
      <c r="AO2" s="13" t="s">
        <v>24</v>
      </c>
      <c r="AQ2" s="16" t="s">
        <v>24</v>
      </c>
    </row>
    <row r="3" spans="1:95" ht="14" x14ac:dyDescent="0.15">
      <c r="A3" s="9" t="s">
        <v>101</v>
      </c>
      <c r="B3" s="7" t="s">
        <v>118</v>
      </c>
      <c r="E3" s="7">
        <v>1</v>
      </c>
      <c r="O3" s="10">
        <v>523</v>
      </c>
      <c r="P3" s="29"/>
      <c r="AQ3" s="16" t="s">
        <v>67</v>
      </c>
    </row>
    <row r="4" spans="1:95" ht="14" x14ac:dyDescent="0.15">
      <c r="A4" s="9" t="s">
        <v>102</v>
      </c>
      <c r="B4" s="7" t="s">
        <v>118</v>
      </c>
      <c r="E4" s="7">
        <v>1</v>
      </c>
      <c r="O4" s="10">
        <v>574</v>
      </c>
      <c r="P4" s="29"/>
      <c r="AQ4" s="16" t="s">
        <v>68</v>
      </c>
    </row>
    <row r="5" spans="1:95" ht="14" x14ac:dyDescent="0.15">
      <c r="A5" s="9" t="s">
        <v>103</v>
      </c>
      <c r="B5" s="7" t="s">
        <v>118</v>
      </c>
      <c r="E5" s="7">
        <v>1</v>
      </c>
      <c r="O5" s="10">
        <v>523</v>
      </c>
      <c r="P5" s="29"/>
      <c r="AQ5" s="16" t="s">
        <v>69</v>
      </c>
    </row>
    <row r="6" spans="1:95" ht="14" x14ac:dyDescent="0.15">
      <c r="A6" s="9" t="s">
        <v>104</v>
      </c>
      <c r="B6" s="7" t="s">
        <v>118</v>
      </c>
      <c r="E6" s="7">
        <v>1</v>
      </c>
      <c r="O6" s="10">
        <v>482</v>
      </c>
      <c r="P6" s="29"/>
      <c r="AQ6" s="16" t="s">
        <v>70</v>
      </c>
    </row>
    <row r="7" spans="1:95" ht="14" x14ac:dyDescent="0.15">
      <c r="A7" s="9" t="s">
        <v>105</v>
      </c>
      <c r="B7" s="7" t="s">
        <v>118</v>
      </c>
      <c r="E7" s="7">
        <v>1</v>
      </c>
      <c r="O7" s="10">
        <v>508</v>
      </c>
      <c r="P7" s="29"/>
      <c r="AQ7" s="16" t="s">
        <v>71</v>
      </c>
    </row>
    <row r="8" spans="1:95" ht="14" x14ac:dyDescent="0.15">
      <c r="A8" s="9" t="s">
        <v>106</v>
      </c>
      <c r="B8" s="7" t="s">
        <v>118</v>
      </c>
      <c r="E8" s="7">
        <v>1</v>
      </c>
      <c r="O8" s="10">
        <v>498</v>
      </c>
      <c r="P8" s="29"/>
      <c r="AQ8" s="16" t="s">
        <v>72</v>
      </c>
    </row>
    <row r="9" spans="1:95" ht="14" x14ac:dyDescent="0.15">
      <c r="A9" s="9" t="s">
        <v>107</v>
      </c>
      <c r="B9" s="7" t="s">
        <v>118</v>
      </c>
      <c r="E9" s="7">
        <v>1</v>
      </c>
      <c r="O9" s="10">
        <v>568</v>
      </c>
      <c r="P9" s="29"/>
      <c r="AQ9" s="16" t="s">
        <v>73</v>
      </c>
    </row>
    <row r="10" spans="1:95" ht="14" x14ac:dyDescent="0.15">
      <c r="A10" s="9" t="s">
        <v>108</v>
      </c>
      <c r="B10" s="7" t="s">
        <v>118</v>
      </c>
      <c r="E10" s="7">
        <v>1</v>
      </c>
      <c r="O10" s="10">
        <v>521</v>
      </c>
      <c r="P10" s="29"/>
      <c r="AQ10" s="16" t="s">
        <v>74</v>
      </c>
    </row>
    <row r="11" spans="1:95" ht="14" x14ac:dyDescent="0.15">
      <c r="A11" s="9" t="s">
        <v>109</v>
      </c>
      <c r="B11" s="7" t="s">
        <v>118</v>
      </c>
      <c r="E11" s="7">
        <v>1</v>
      </c>
      <c r="O11" s="10">
        <v>521</v>
      </c>
      <c r="P11" s="29"/>
      <c r="AQ11" s="16" t="s">
        <v>75</v>
      </c>
    </row>
    <row r="12" spans="1:95" ht="14" x14ac:dyDescent="0.15">
      <c r="A12" s="9" t="s">
        <v>110</v>
      </c>
      <c r="B12" s="7" t="s">
        <v>118</v>
      </c>
      <c r="E12" s="7">
        <v>1</v>
      </c>
      <c r="O12" s="10">
        <v>507</v>
      </c>
      <c r="P12" s="29"/>
    </row>
    <row r="13" spans="1:95" ht="14" x14ac:dyDescent="0.15">
      <c r="A13" s="9" t="s">
        <v>111</v>
      </c>
      <c r="B13" s="7" t="s">
        <v>118</v>
      </c>
      <c r="E13" s="7">
        <v>1</v>
      </c>
      <c r="O13" s="10">
        <v>505</v>
      </c>
      <c r="P13" s="29"/>
    </row>
    <row r="14" spans="1:95" ht="14" x14ac:dyDescent="0.15">
      <c r="A14" s="9" t="s">
        <v>112</v>
      </c>
      <c r="B14" s="7" t="s">
        <v>118</v>
      </c>
      <c r="E14" s="7">
        <v>1</v>
      </c>
      <c r="O14" s="10">
        <v>719</v>
      </c>
      <c r="P14" s="29"/>
    </row>
    <row r="15" spans="1:95" ht="14" x14ac:dyDescent="0.15">
      <c r="A15" s="9" t="s">
        <v>113</v>
      </c>
      <c r="B15" s="7" t="s">
        <v>117</v>
      </c>
      <c r="C15" s="7">
        <v>6</v>
      </c>
      <c r="D15" s="7">
        <v>37.090000000000003</v>
      </c>
      <c r="E15" s="7">
        <v>1</v>
      </c>
      <c r="O15" s="10">
        <v>462</v>
      </c>
      <c r="P15" s="29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</row>
    <row r="16" spans="1:95" ht="14" x14ac:dyDescent="0.15">
      <c r="A16" s="9" t="s">
        <v>114</v>
      </c>
      <c r="B16" s="7" t="s">
        <v>117</v>
      </c>
      <c r="C16" s="7">
        <v>6</v>
      </c>
      <c r="D16" s="7">
        <v>37.090000000000003</v>
      </c>
      <c r="E16" s="7">
        <v>1</v>
      </c>
      <c r="P16" s="29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</row>
    <row r="17" spans="1:95" ht="15" thickBot="1" x14ac:dyDescent="0.2">
      <c r="A17" s="9" t="s">
        <v>115</v>
      </c>
      <c r="B17" s="7" t="s">
        <v>117</v>
      </c>
      <c r="C17" s="7">
        <v>6</v>
      </c>
      <c r="D17" s="7">
        <v>37.090000000000003</v>
      </c>
      <c r="E17" s="7">
        <v>1</v>
      </c>
      <c r="O17" s="10">
        <v>538</v>
      </c>
      <c r="P17" s="29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</row>
    <row r="18" spans="1:95" s="43" customFormat="1" ht="14" x14ac:dyDescent="0.15">
      <c r="A18" s="42" t="s">
        <v>116</v>
      </c>
      <c r="B18" s="43" t="s">
        <v>117</v>
      </c>
      <c r="C18" s="43">
        <v>6</v>
      </c>
      <c r="D18" s="43">
        <v>37.090000000000003</v>
      </c>
      <c r="E18" s="43">
        <v>1</v>
      </c>
      <c r="O18" s="45">
        <v>407</v>
      </c>
      <c r="P18" s="46"/>
      <c r="Q18" s="47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</row>
    <row r="19" spans="1:95" s="19" customFormat="1" ht="16" x14ac:dyDescent="0.2">
      <c r="A19" s="50" t="s">
        <v>55</v>
      </c>
      <c r="B19" s="19" t="s">
        <v>117</v>
      </c>
      <c r="C19" s="19">
        <v>6</v>
      </c>
      <c r="D19" s="19">
        <v>37.090000000000003</v>
      </c>
      <c r="E19" s="19">
        <v>1</v>
      </c>
      <c r="O19" s="31">
        <v>365</v>
      </c>
      <c r="P19" s="35">
        <v>2.48902</v>
      </c>
      <c r="Q19" s="34">
        <v>4.8262300000000001E-2</v>
      </c>
      <c r="R19" s="21" t="s">
        <v>22</v>
      </c>
      <c r="S19" s="21" t="s">
        <v>23</v>
      </c>
      <c r="T19" s="21" t="s">
        <v>64</v>
      </c>
      <c r="U19" s="21" t="s">
        <v>67</v>
      </c>
      <c r="V19" s="21" t="s">
        <v>25</v>
      </c>
      <c r="W19" s="21" t="s">
        <v>26</v>
      </c>
      <c r="X19" s="21" t="s">
        <v>27</v>
      </c>
      <c r="Y19" s="21" t="s">
        <v>65</v>
      </c>
      <c r="Z19" s="21" t="s">
        <v>28</v>
      </c>
      <c r="AA19" s="21" t="s">
        <v>33</v>
      </c>
      <c r="AB19" s="21" t="s">
        <v>25</v>
      </c>
      <c r="AC19" s="21" t="s">
        <v>29</v>
      </c>
      <c r="AD19" s="21">
        <v>1</v>
      </c>
      <c r="AE19" s="51" t="s">
        <v>30</v>
      </c>
      <c r="AF19" s="51" t="s">
        <v>31</v>
      </c>
      <c r="AG19" s="21">
        <v>1</v>
      </c>
      <c r="AH19" s="21">
        <v>1</v>
      </c>
      <c r="AI19" s="21">
        <v>0</v>
      </c>
      <c r="AJ19" s="21">
        <v>8</v>
      </c>
      <c r="AK19" s="21" t="s">
        <v>32</v>
      </c>
      <c r="AL19" s="21">
        <v>1</v>
      </c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</row>
    <row r="20" spans="1:95" s="19" customFormat="1" ht="14" x14ac:dyDescent="0.15">
      <c r="A20" s="50" t="s">
        <v>56</v>
      </c>
      <c r="B20" s="19" t="s">
        <v>117</v>
      </c>
      <c r="C20" s="19">
        <v>6</v>
      </c>
      <c r="D20" s="19">
        <v>37.090000000000003</v>
      </c>
      <c r="E20" s="19">
        <v>1</v>
      </c>
      <c r="O20" s="31">
        <v>416</v>
      </c>
      <c r="P20" s="35"/>
      <c r="Q20" s="34"/>
      <c r="R20" s="21" t="s">
        <v>22</v>
      </c>
      <c r="S20" s="21" t="s">
        <v>23</v>
      </c>
      <c r="T20" s="21" t="s">
        <v>64</v>
      </c>
      <c r="U20" s="21" t="s">
        <v>68</v>
      </c>
      <c r="V20" s="21" t="s">
        <v>25</v>
      </c>
      <c r="W20" s="21" t="s">
        <v>26</v>
      </c>
      <c r="X20" s="21" t="s">
        <v>27</v>
      </c>
      <c r="Y20" s="21" t="s">
        <v>65</v>
      </c>
      <c r="Z20" s="21" t="s">
        <v>28</v>
      </c>
      <c r="AA20" s="21" t="s">
        <v>33</v>
      </c>
      <c r="AB20" s="21" t="s">
        <v>25</v>
      </c>
      <c r="AC20" s="21" t="s">
        <v>29</v>
      </c>
      <c r="AD20" s="21">
        <v>1</v>
      </c>
      <c r="AE20" s="51" t="s">
        <v>30</v>
      </c>
      <c r="AF20" s="51" t="s">
        <v>31</v>
      </c>
      <c r="AG20" s="21">
        <v>1</v>
      </c>
      <c r="AH20" s="21">
        <v>1</v>
      </c>
      <c r="AI20" s="21">
        <v>0</v>
      </c>
      <c r="AJ20" s="21">
        <v>8</v>
      </c>
      <c r="AK20" s="21" t="s">
        <v>32</v>
      </c>
      <c r="AL20" s="21">
        <v>1</v>
      </c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</row>
    <row r="21" spans="1:95" s="19" customFormat="1" ht="14" x14ac:dyDescent="0.15">
      <c r="A21" s="50" t="s">
        <v>57</v>
      </c>
      <c r="B21" s="19" t="s">
        <v>117</v>
      </c>
      <c r="C21" s="19">
        <v>6</v>
      </c>
      <c r="D21" s="19">
        <v>37.090000000000003</v>
      </c>
      <c r="E21" s="19">
        <v>1</v>
      </c>
      <c r="O21" s="31">
        <v>416</v>
      </c>
      <c r="P21" s="35"/>
      <c r="Q21" s="34"/>
      <c r="R21" s="21" t="s">
        <v>22</v>
      </c>
      <c r="S21" s="21" t="s">
        <v>23</v>
      </c>
      <c r="T21" s="21" t="s">
        <v>64</v>
      </c>
      <c r="U21" s="21" t="s">
        <v>68</v>
      </c>
      <c r="V21" s="21" t="s">
        <v>25</v>
      </c>
      <c r="W21" s="21" t="s">
        <v>26</v>
      </c>
      <c r="X21" s="21" t="s">
        <v>27</v>
      </c>
      <c r="Y21" s="21" t="s">
        <v>65</v>
      </c>
      <c r="Z21" s="21" t="s">
        <v>28</v>
      </c>
      <c r="AA21" s="21" t="s">
        <v>33</v>
      </c>
      <c r="AB21" s="21" t="s">
        <v>25</v>
      </c>
      <c r="AC21" s="21" t="s">
        <v>29</v>
      </c>
      <c r="AD21" s="21">
        <v>1</v>
      </c>
      <c r="AE21" s="51" t="s">
        <v>30</v>
      </c>
      <c r="AF21" s="51" t="s">
        <v>31</v>
      </c>
      <c r="AG21" s="21">
        <v>1</v>
      </c>
      <c r="AH21" s="21">
        <v>1</v>
      </c>
      <c r="AI21" s="21">
        <v>0</v>
      </c>
      <c r="AJ21" s="21">
        <v>8</v>
      </c>
      <c r="AK21" s="21" t="s">
        <v>32</v>
      </c>
      <c r="AL21" s="21">
        <v>1</v>
      </c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</row>
    <row r="22" spans="1:95" s="19" customFormat="1" ht="14" x14ac:dyDescent="0.15">
      <c r="A22" s="50" t="s">
        <v>58</v>
      </c>
      <c r="B22" s="19" t="s">
        <v>117</v>
      </c>
      <c r="C22" s="19">
        <v>6</v>
      </c>
      <c r="D22" s="19">
        <v>37.090000000000003</v>
      </c>
      <c r="E22" s="19">
        <v>1</v>
      </c>
      <c r="O22" s="31">
        <v>538</v>
      </c>
      <c r="P22" s="35">
        <v>2.4864199999999999</v>
      </c>
      <c r="Q22" s="34">
        <v>4.82806E-2</v>
      </c>
      <c r="R22" s="21" t="s">
        <v>22</v>
      </c>
      <c r="S22" s="21" t="s">
        <v>23</v>
      </c>
      <c r="T22" s="21" t="s">
        <v>64</v>
      </c>
      <c r="U22" s="21" t="s">
        <v>69</v>
      </c>
      <c r="V22" s="21" t="s">
        <v>25</v>
      </c>
      <c r="W22" s="21" t="s">
        <v>26</v>
      </c>
      <c r="X22" s="21" t="s">
        <v>27</v>
      </c>
      <c r="Y22" s="21" t="s">
        <v>65</v>
      </c>
      <c r="Z22" s="21" t="s">
        <v>28</v>
      </c>
      <c r="AA22" s="21" t="s">
        <v>33</v>
      </c>
      <c r="AB22" s="21" t="s">
        <v>25</v>
      </c>
      <c r="AC22" s="21" t="s">
        <v>29</v>
      </c>
      <c r="AD22" s="21">
        <v>1</v>
      </c>
      <c r="AE22" s="51" t="s">
        <v>30</v>
      </c>
      <c r="AF22" s="51" t="s">
        <v>31</v>
      </c>
      <c r="AG22" s="21">
        <v>1</v>
      </c>
      <c r="AH22" s="21">
        <v>1</v>
      </c>
      <c r="AI22" s="21">
        <v>0</v>
      </c>
      <c r="AJ22" s="21">
        <v>8</v>
      </c>
      <c r="AK22" s="21" t="s">
        <v>32</v>
      </c>
      <c r="AL22" s="21">
        <v>1</v>
      </c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</row>
    <row r="23" spans="1:95" s="19" customFormat="1" ht="14" x14ac:dyDescent="0.15">
      <c r="A23" s="50" t="s">
        <v>59</v>
      </c>
      <c r="B23" s="19" t="s">
        <v>117</v>
      </c>
      <c r="C23" s="19">
        <v>6</v>
      </c>
      <c r="D23" s="19">
        <v>37.090000000000003</v>
      </c>
      <c r="E23" s="19">
        <v>1</v>
      </c>
      <c r="O23" s="31">
        <v>1000</v>
      </c>
      <c r="P23" s="35"/>
      <c r="Q23" s="34"/>
      <c r="R23" s="21" t="s">
        <v>22</v>
      </c>
      <c r="S23" s="21" t="s">
        <v>23</v>
      </c>
      <c r="T23" s="21" t="s">
        <v>64</v>
      </c>
      <c r="U23" s="21" t="s">
        <v>70</v>
      </c>
      <c r="V23" s="21" t="s">
        <v>25</v>
      </c>
      <c r="W23" s="21" t="s">
        <v>26</v>
      </c>
      <c r="X23" s="21" t="s">
        <v>27</v>
      </c>
      <c r="Y23" s="21" t="s">
        <v>65</v>
      </c>
      <c r="Z23" s="21" t="s">
        <v>28</v>
      </c>
      <c r="AA23" s="21" t="s">
        <v>33</v>
      </c>
      <c r="AB23" s="21" t="s">
        <v>25</v>
      </c>
      <c r="AC23" s="21" t="s">
        <v>29</v>
      </c>
      <c r="AD23" s="21">
        <v>1</v>
      </c>
      <c r="AE23" s="51" t="s">
        <v>30</v>
      </c>
      <c r="AF23" s="51" t="s">
        <v>31</v>
      </c>
      <c r="AG23" s="21">
        <v>1</v>
      </c>
      <c r="AH23" s="21">
        <v>1</v>
      </c>
      <c r="AI23" s="21">
        <v>0</v>
      </c>
      <c r="AJ23" s="21">
        <v>8</v>
      </c>
      <c r="AK23" s="21" t="s">
        <v>32</v>
      </c>
      <c r="AL23" s="21">
        <v>1</v>
      </c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</row>
    <row r="24" spans="1:95" s="19" customFormat="1" ht="14" x14ac:dyDescent="0.15">
      <c r="A24" s="50" t="s">
        <v>60</v>
      </c>
      <c r="B24" s="19" t="s">
        <v>117</v>
      </c>
      <c r="C24" s="19">
        <v>6</v>
      </c>
      <c r="D24" s="19">
        <v>37.090000000000003</v>
      </c>
      <c r="E24" s="19">
        <v>1</v>
      </c>
      <c r="O24" s="31">
        <v>391</v>
      </c>
      <c r="P24" s="35">
        <v>2.4038300000000001</v>
      </c>
      <c r="Q24" s="34">
        <v>5.75728E-2</v>
      </c>
      <c r="R24" s="21" t="s">
        <v>22</v>
      </c>
      <c r="S24" s="21" t="s">
        <v>23</v>
      </c>
      <c r="T24" s="21" t="s">
        <v>64</v>
      </c>
      <c r="U24" s="21" t="s">
        <v>71</v>
      </c>
      <c r="V24" s="21" t="s">
        <v>25</v>
      </c>
      <c r="W24" s="21" t="s">
        <v>26</v>
      </c>
      <c r="X24" s="21" t="s">
        <v>27</v>
      </c>
      <c r="Y24" s="21" t="s">
        <v>65</v>
      </c>
      <c r="Z24" s="21" t="s">
        <v>28</v>
      </c>
      <c r="AA24" s="21" t="s">
        <v>33</v>
      </c>
      <c r="AB24" s="21" t="s">
        <v>25</v>
      </c>
      <c r="AC24" s="21" t="s">
        <v>29</v>
      </c>
      <c r="AD24" s="21">
        <v>1</v>
      </c>
      <c r="AE24" s="51" t="s">
        <v>30</v>
      </c>
      <c r="AF24" s="51" t="s">
        <v>31</v>
      </c>
      <c r="AG24" s="21">
        <v>1</v>
      </c>
      <c r="AH24" s="21">
        <v>1</v>
      </c>
      <c r="AI24" s="21">
        <v>0</v>
      </c>
      <c r="AJ24" s="21">
        <v>8</v>
      </c>
      <c r="AK24" s="21" t="s">
        <v>32</v>
      </c>
      <c r="AL24" s="21">
        <v>1</v>
      </c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</row>
    <row r="25" spans="1:95" s="19" customFormat="1" ht="14" x14ac:dyDescent="0.15">
      <c r="A25" s="50" t="s">
        <v>61</v>
      </c>
      <c r="B25" s="19" t="s">
        <v>117</v>
      </c>
      <c r="C25" s="19">
        <v>6</v>
      </c>
      <c r="D25" s="19">
        <v>37.090000000000003</v>
      </c>
      <c r="E25" s="19">
        <v>1</v>
      </c>
      <c r="G25" s="19">
        <v>3</v>
      </c>
      <c r="H25" s="19">
        <v>7</v>
      </c>
      <c r="I25" s="20" t="s">
        <v>91</v>
      </c>
      <c r="J25" s="20">
        <v>3</v>
      </c>
      <c r="L25" s="19">
        <v>15</v>
      </c>
      <c r="O25" s="31">
        <v>392</v>
      </c>
      <c r="P25" s="35">
        <v>2.4037299999999999</v>
      </c>
      <c r="Q25" s="34">
        <v>5.7573800000000001E-2</v>
      </c>
      <c r="R25" s="21" t="s">
        <v>22</v>
      </c>
      <c r="S25" s="21" t="s">
        <v>23</v>
      </c>
      <c r="T25" s="21" t="s">
        <v>64</v>
      </c>
      <c r="U25" s="21" t="s">
        <v>72</v>
      </c>
      <c r="V25" s="21" t="s">
        <v>25</v>
      </c>
      <c r="W25" s="21" t="s">
        <v>26</v>
      </c>
      <c r="X25" s="21" t="s">
        <v>27</v>
      </c>
      <c r="Y25" s="21" t="s">
        <v>65</v>
      </c>
      <c r="Z25" s="21" t="s">
        <v>28</v>
      </c>
      <c r="AA25" s="21" t="s">
        <v>33</v>
      </c>
      <c r="AB25" s="21" t="s">
        <v>25</v>
      </c>
      <c r="AC25" s="21" t="s">
        <v>29</v>
      </c>
      <c r="AD25" s="21">
        <v>1</v>
      </c>
      <c r="AE25" s="51" t="s">
        <v>30</v>
      </c>
      <c r="AF25" s="51" t="s">
        <v>31</v>
      </c>
      <c r="AG25" s="21">
        <v>1</v>
      </c>
      <c r="AH25" s="21">
        <v>1</v>
      </c>
      <c r="AI25" s="21">
        <v>0</v>
      </c>
      <c r="AJ25" s="21">
        <v>8</v>
      </c>
      <c r="AK25" s="21" t="s">
        <v>32</v>
      </c>
      <c r="AL25" s="21">
        <v>1</v>
      </c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</row>
    <row r="26" spans="1:95" s="19" customFormat="1" ht="14" x14ac:dyDescent="0.15">
      <c r="A26" s="50" t="s">
        <v>62</v>
      </c>
      <c r="B26" s="19" t="s">
        <v>117</v>
      </c>
      <c r="C26" s="19">
        <v>6</v>
      </c>
      <c r="D26" s="19">
        <v>37.090000000000003</v>
      </c>
      <c r="E26" s="19">
        <v>1</v>
      </c>
      <c r="G26" s="19">
        <v>3</v>
      </c>
      <c r="H26" s="19">
        <v>7</v>
      </c>
      <c r="I26" s="20" t="s">
        <v>91</v>
      </c>
      <c r="J26" s="20">
        <v>3</v>
      </c>
      <c r="L26" s="19">
        <v>10</v>
      </c>
      <c r="O26" s="31">
        <v>381</v>
      </c>
      <c r="P26" s="35">
        <v>2.4798</v>
      </c>
      <c r="Q26" s="34">
        <v>4.38734E-2</v>
      </c>
      <c r="R26" s="21" t="s">
        <v>22</v>
      </c>
      <c r="S26" s="21" t="s">
        <v>23</v>
      </c>
      <c r="T26" s="21" t="s">
        <v>64</v>
      </c>
      <c r="U26" s="21" t="s">
        <v>73</v>
      </c>
      <c r="V26" s="21" t="s">
        <v>25</v>
      </c>
      <c r="W26" s="21" t="s">
        <v>26</v>
      </c>
      <c r="X26" s="21" t="s">
        <v>27</v>
      </c>
      <c r="Y26" s="21" t="s">
        <v>65</v>
      </c>
      <c r="Z26" s="21" t="s">
        <v>28</v>
      </c>
      <c r="AA26" s="21" t="s">
        <v>33</v>
      </c>
      <c r="AB26" s="21" t="s">
        <v>25</v>
      </c>
      <c r="AC26" s="21" t="s">
        <v>29</v>
      </c>
      <c r="AD26" s="21">
        <v>1</v>
      </c>
      <c r="AE26" s="51" t="s">
        <v>30</v>
      </c>
      <c r="AF26" s="51" t="s">
        <v>31</v>
      </c>
      <c r="AG26" s="21">
        <v>1</v>
      </c>
      <c r="AH26" s="21">
        <v>1</v>
      </c>
      <c r="AI26" s="21">
        <v>0</v>
      </c>
      <c r="AJ26" s="21">
        <v>8</v>
      </c>
      <c r="AK26" s="21" t="s">
        <v>32</v>
      </c>
      <c r="AL26" s="21">
        <v>1</v>
      </c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</row>
    <row r="27" spans="1:95" s="53" customFormat="1" ht="15" thickBot="1" x14ac:dyDescent="0.2">
      <c r="A27" s="52" t="s">
        <v>63</v>
      </c>
      <c r="B27" s="53" t="s">
        <v>117</v>
      </c>
      <c r="C27" s="53">
        <v>6</v>
      </c>
      <c r="D27" s="53">
        <v>37.090000000000003</v>
      </c>
      <c r="E27" s="53">
        <v>1</v>
      </c>
      <c r="O27" s="56">
        <v>473</v>
      </c>
      <c r="P27" s="57">
        <v>2.4770099999999999</v>
      </c>
      <c r="Q27" s="58">
        <v>4.4079E-2</v>
      </c>
      <c r="R27" s="59" t="s">
        <v>22</v>
      </c>
      <c r="S27" s="59" t="s">
        <v>23</v>
      </c>
      <c r="T27" s="59" t="s">
        <v>64</v>
      </c>
      <c r="U27" s="59" t="s">
        <v>74</v>
      </c>
      <c r="V27" s="59" t="s">
        <v>25</v>
      </c>
      <c r="W27" s="59" t="s">
        <v>26</v>
      </c>
      <c r="X27" s="59" t="s">
        <v>27</v>
      </c>
      <c r="Y27" s="59" t="s">
        <v>65</v>
      </c>
      <c r="Z27" s="59" t="s">
        <v>28</v>
      </c>
      <c r="AA27" s="59" t="s">
        <v>33</v>
      </c>
      <c r="AB27" s="59" t="s">
        <v>25</v>
      </c>
      <c r="AC27" s="59" t="s">
        <v>29</v>
      </c>
      <c r="AD27" s="59">
        <v>1</v>
      </c>
      <c r="AE27" s="60" t="s">
        <v>30</v>
      </c>
      <c r="AF27" s="60" t="s">
        <v>31</v>
      </c>
      <c r="AG27" s="59">
        <v>1</v>
      </c>
      <c r="AH27" s="59">
        <v>1</v>
      </c>
      <c r="AI27" s="59">
        <v>0</v>
      </c>
      <c r="AJ27" s="59">
        <v>8</v>
      </c>
      <c r="AK27" s="59" t="s">
        <v>32</v>
      </c>
      <c r="AL27" s="59">
        <v>1</v>
      </c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</row>
    <row r="28" spans="1:95" ht="14" x14ac:dyDescent="0.15">
      <c r="A28" s="9" t="s">
        <v>77</v>
      </c>
      <c r="B28" s="7" t="s">
        <v>117</v>
      </c>
      <c r="C28" s="29">
        <v>13.01</v>
      </c>
      <c r="D28" s="7">
        <v>37.090000000000003</v>
      </c>
      <c r="E28" s="7">
        <v>1</v>
      </c>
      <c r="O28" s="10">
        <v>1000</v>
      </c>
      <c r="P28" s="29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</row>
    <row r="29" spans="1:95" ht="14" x14ac:dyDescent="0.15">
      <c r="A29" s="9" t="s">
        <v>78</v>
      </c>
      <c r="B29" s="7" t="s">
        <v>117</v>
      </c>
      <c r="C29" s="7">
        <v>10</v>
      </c>
      <c r="D29" s="7">
        <v>37.090000000000003</v>
      </c>
      <c r="E29" s="7">
        <v>1</v>
      </c>
      <c r="G29" s="7">
        <v>3</v>
      </c>
      <c r="H29" s="7">
        <v>7</v>
      </c>
      <c r="I29" s="8" t="s">
        <v>91</v>
      </c>
      <c r="J29" s="8">
        <v>3</v>
      </c>
      <c r="L29" s="7">
        <v>10</v>
      </c>
      <c r="O29" s="10">
        <v>494</v>
      </c>
      <c r="P29" s="29">
        <v>2.9483799999999998</v>
      </c>
      <c r="Q29" s="28">
        <v>6.19602E-2</v>
      </c>
      <c r="R29" s="9" t="s">
        <v>22</v>
      </c>
      <c r="S29" s="9" t="s">
        <v>23</v>
      </c>
      <c r="T29" s="9" t="s">
        <v>79</v>
      </c>
      <c r="U29" s="9" t="s">
        <v>24</v>
      </c>
      <c r="V29" s="9" t="s">
        <v>25</v>
      </c>
      <c r="W29" s="9" t="s">
        <v>26</v>
      </c>
      <c r="X29" s="9" t="s">
        <v>27</v>
      </c>
      <c r="Y29" s="9" t="s">
        <v>65</v>
      </c>
      <c r="Z29" s="9" t="s">
        <v>28</v>
      </c>
      <c r="AA29" s="9" t="s">
        <v>125</v>
      </c>
      <c r="AB29" s="9" t="s">
        <v>25</v>
      </c>
      <c r="AC29" s="9" t="s">
        <v>29</v>
      </c>
      <c r="AD29" s="9">
        <v>1</v>
      </c>
      <c r="AE29" s="12" t="s">
        <v>30</v>
      </c>
      <c r="AF29" s="12" t="s">
        <v>31</v>
      </c>
      <c r="AG29" s="9">
        <v>1</v>
      </c>
      <c r="AH29" s="9">
        <v>1</v>
      </c>
      <c r="AI29" s="9">
        <v>0</v>
      </c>
      <c r="AJ29" s="9">
        <v>8</v>
      </c>
      <c r="AK29" s="9" t="s">
        <v>32</v>
      </c>
      <c r="AL29" s="9">
        <v>1</v>
      </c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</row>
    <row r="30" spans="1:95" ht="14" x14ac:dyDescent="0.15">
      <c r="A30" s="9" t="s">
        <v>80</v>
      </c>
      <c r="B30" s="7" t="s">
        <v>117</v>
      </c>
      <c r="C30" s="7">
        <v>10</v>
      </c>
      <c r="D30" s="7">
        <v>37.090000000000003</v>
      </c>
      <c r="E30" s="7">
        <v>1</v>
      </c>
      <c r="G30" s="7">
        <v>10</v>
      </c>
      <c r="H30" s="7">
        <v>7</v>
      </c>
      <c r="I30" s="8" t="s">
        <v>91</v>
      </c>
      <c r="J30" s="8">
        <v>3</v>
      </c>
      <c r="L30" s="7">
        <v>10</v>
      </c>
      <c r="O30" s="10">
        <v>555</v>
      </c>
      <c r="P30" s="29">
        <v>2.96</v>
      </c>
      <c r="Q30" s="28">
        <v>4.7E-2</v>
      </c>
      <c r="R30" s="9" t="s">
        <v>22</v>
      </c>
      <c r="S30" s="9" t="s">
        <v>23</v>
      </c>
      <c r="T30" s="9" t="s">
        <v>79</v>
      </c>
      <c r="U30" s="9" t="s">
        <v>124</v>
      </c>
      <c r="V30" s="9" t="s">
        <v>25</v>
      </c>
      <c r="W30" s="9" t="s">
        <v>26</v>
      </c>
      <c r="X30" s="9" t="s">
        <v>27</v>
      </c>
      <c r="Y30" s="9" t="s">
        <v>65</v>
      </c>
      <c r="Z30" s="9" t="s">
        <v>28</v>
      </c>
      <c r="AA30" s="9" t="s">
        <v>125</v>
      </c>
      <c r="AB30" s="9" t="s">
        <v>25</v>
      </c>
      <c r="AC30" s="9" t="s">
        <v>29</v>
      </c>
      <c r="AD30" s="9">
        <v>1</v>
      </c>
      <c r="AE30" s="12" t="s">
        <v>30</v>
      </c>
      <c r="AF30" s="12" t="s">
        <v>31</v>
      </c>
      <c r="AG30" s="9">
        <v>1</v>
      </c>
      <c r="AH30" s="9">
        <v>1</v>
      </c>
      <c r="AI30" s="9">
        <v>0</v>
      </c>
      <c r="AJ30" s="9">
        <v>8</v>
      </c>
      <c r="AK30" s="9" t="s">
        <v>32</v>
      </c>
      <c r="AL30" s="9">
        <v>1</v>
      </c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</row>
    <row r="31" spans="1:95" ht="15" thickBot="1" x14ac:dyDescent="0.2">
      <c r="A31" s="9" t="s">
        <v>81</v>
      </c>
      <c r="B31" s="7" t="s">
        <v>117</v>
      </c>
      <c r="C31" s="7">
        <v>12</v>
      </c>
      <c r="D31" s="7">
        <v>37.090000000000003</v>
      </c>
      <c r="E31" s="7">
        <v>1</v>
      </c>
      <c r="G31" s="7">
        <v>3</v>
      </c>
      <c r="H31" s="7">
        <v>7</v>
      </c>
      <c r="I31" s="8" t="s">
        <v>91</v>
      </c>
      <c r="J31" s="8">
        <v>3</v>
      </c>
      <c r="L31" s="7">
        <v>10</v>
      </c>
      <c r="O31" s="10">
        <v>584</v>
      </c>
      <c r="P31" s="29">
        <v>3.16</v>
      </c>
      <c r="Q31" s="33">
        <v>7.1999999999999995E-2</v>
      </c>
      <c r="R31" s="9" t="s">
        <v>22</v>
      </c>
      <c r="S31" s="9" t="s">
        <v>23</v>
      </c>
      <c r="T31" s="9" t="s">
        <v>79</v>
      </c>
      <c r="U31" s="9" t="s">
        <v>24</v>
      </c>
      <c r="V31" s="9" t="s">
        <v>25</v>
      </c>
      <c r="W31" s="9" t="s">
        <v>26</v>
      </c>
      <c r="X31" s="9" t="s">
        <v>27</v>
      </c>
      <c r="Y31" s="9" t="s">
        <v>65</v>
      </c>
      <c r="Z31" s="9" t="s">
        <v>28</v>
      </c>
      <c r="AA31" s="9" t="s">
        <v>89</v>
      </c>
      <c r="AB31" s="9" t="s">
        <v>25</v>
      </c>
      <c r="AC31" s="9" t="s">
        <v>29</v>
      </c>
      <c r="AD31" s="9">
        <v>1</v>
      </c>
      <c r="AE31" s="12" t="s">
        <v>30</v>
      </c>
      <c r="AF31" s="12" t="s">
        <v>31</v>
      </c>
      <c r="AG31" s="9">
        <v>1</v>
      </c>
      <c r="AH31" s="9">
        <v>1</v>
      </c>
      <c r="AI31" s="9">
        <v>0</v>
      </c>
      <c r="AJ31" s="9">
        <v>8</v>
      </c>
      <c r="AK31" s="9" t="s">
        <v>32</v>
      </c>
      <c r="AL31" s="9">
        <v>1</v>
      </c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</row>
    <row r="32" spans="1:95" s="43" customFormat="1" ht="14" x14ac:dyDescent="0.15">
      <c r="A32" s="42" t="s">
        <v>82</v>
      </c>
      <c r="B32" s="43" t="s">
        <v>117</v>
      </c>
      <c r="C32" s="43">
        <v>6</v>
      </c>
      <c r="D32" s="43">
        <v>37.090000000000003</v>
      </c>
      <c r="E32" s="43">
        <v>1</v>
      </c>
      <c r="G32" s="43">
        <v>4</v>
      </c>
      <c r="H32" s="43">
        <v>7</v>
      </c>
      <c r="I32" s="44" t="s">
        <v>91</v>
      </c>
      <c r="J32" s="44">
        <v>3</v>
      </c>
      <c r="L32" s="43">
        <v>10</v>
      </c>
      <c r="M32" s="61" t="s">
        <v>139</v>
      </c>
      <c r="O32" s="45">
        <v>381</v>
      </c>
      <c r="P32" s="46">
        <v>2.4811000000000001</v>
      </c>
      <c r="Q32" s="47">
        <v>4.3900000000000002E-2</v>
      </c>
      <c r="R32" s="48" t="s">
        <v>22</v>
      </c>
      <c r="S32" s="48" t="s">
        <v>23</v>
      </c>
      <c r="T32" s="48" t="s">
        <v>79</v>
      </c>
      <c r="U32" s="48" t="s">
        <v>24</v>
      </c>
      <c r="V32" s="48" t="s">
        <v>25</v>
      </c>
      <c r="W32" s="48" t="s">
        <v>26</v>
      </c>
      <c r="X32" s="48" t="s">
        <v>27</v>
      </c>
      <c r="Y32" s="48" t="s">
        <v>65</v>
      </c>
      <c r="Z32" s="48" t="s">
        <v>28</v>
      </c>
      <c r="AA32" s="48" t="s">
        <v>126</v>
      </c>
      <c r="AB32" s="48" t="s">
        <v>25</v>
      </c>
      <c r="AC32" s="48" t="s">
        <v>29</v>
      </c>
      <c r="AD32" s="48">
        <v>1</v>
      </c>
      <c r="AE32" s="49" t="s">
        <v>30</v>
      </c>
      <c r="AF32" s="49" t="s">
        <v>31</v>
      </c>
      <c r="AG32" s="48">
        <v>1</v>
      </c>
      <c r="AH32" s="48">
        <v>1</v>
      </c>
      <c r="AI32" s="48">
        <v>0</v>
      </c>
      <c r="AJ32" s="48">
        <v>8</v>
      </c>
      <c r="AK32" s="48" t="s">
        <v>32</v>
      </c>
      <c r="AL32" s="48">
        <v>1</v>
      </c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</row>
    <row r="33" spans="1:95" s="19" customFormat="1" ht="14" x14ac:dyDescent="0.15">
      <c r="A33" s="50" t="s">
        <v>83</v>
      </c>
      <c r="B33" s="19" t="s">
        <v>117</v>
      </c>
      <c r="C33" s="19">
        <v>6</v>
      </c>
      <c r="D33" s="19">
        <v>37.090000000000003</v>
      </c>
      <c r="E33" s="19">
        <v>1</v>
      </c>
      <c r="G33" s="19">
        <v>5</v>
      </c>
      <c r="H33" s="19">
        <v>7</v>
      </c>
      <c r="I33" s="20" t="s">
        <v>91</v>
      </c>
      <c r="J33" s="20">
        <v>3</v>
      </c>
      <c r="L33" s="19">
        <v>10</v>
      </c>
      <c r="M33" s="30" t="s">
        <v>139</v>
      </c>
      <c r="O33" s="31">
        <v>415</v>
      </c>
      <c r="P33" s="35">
        <v>2.484</v>
      </c>
      <c r="Q33" s="34">
        <v>4.24E-2</v>
      </c>
      <c r="R33" s="21" t="s">
        <v>22</v>
      </c>
      <c r="S33" s="21" t="s">
        <v>23</v>
      </c>
      <c r="T33" s="21" t="s">
        <v>79</v>
      </c>
      <c r="U33" s="21" t="s">
        <v>67</v>
      </c>
      <c r="V33" s="21" t="s">
        <v>25</v>
      </c>
      <c r="W33" s="21" t="s">
        <v>26</v>
      </c>
      <c r="X33" s="21" t="s">
        <v>27</v>
      </c>
      <c r="Y33" s="21" t="s">
        <v>65</v>
      </c>
      <c r="Z33" s="21" t="s">
        <v>28</v>
      </c>
      <c r="AA33" s="21" t="s">
        <v>126</v>
      </c>
      <c r="AB33" s="21" t="s">
        <v>25</v>
      </c>
      <c r="AC33" s="21" t="s">
        <v>29</v>
      </c>
      <c r="AD33" s="21">
        <v>1</v>
      </c>
      <c r="AE33" s="51" t="s">
        <v>30</v>
      </c>
      <c r="AF33" s="51" t="s">
        <v>31</v>
      </c>
      <c r="AG33" s="21">
        <v>1</v>
      </c>
      <c r="AH33" s="21">
        <v>1</v>
      </c>
      <c r="AI33" s="21">
        <v>0</v>
      </c>
      <c r="AJ33" s="21">
        <v>8</v>
      </c>
      <c r="AK33" s="21" t="s">
        <v>32</v>
      </c>
      <c r="AL33" s="21">
        <v>1</v>
      </c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88"/>
      <c r="CP33" s="88"/>
      <c r="CQ33" s="88"/>
    </row>
    <row r="34" spans="1:95" s="19" customFormat="1" ht="14" x14ac:dyDescent="0.15">
      <c r="A34" s="50" t="s">
        <v>84</v>
      </c>
      <c r="B34" s="19" t="s">
        <v>117</v>
      </c>
      <c r="C34" s="19">
        <v>6</v>
      </c>
      <c r="D34" s="19">
        <v>37.090000000000003</v>
      </c>
      <c r="E34" s="19">
        <v>1</v>
      </c>
      <c r="G34" s="19">
        <v>6</v>
      </c>
      <c r="H34" s="19">
        <v>7</v>
      </c>
      <c r="I34" s="20" t="s">
        <v>91</v>
      </c>
      <c r="J34" s="20">
        <v>3</v>
      </c>
      <c r="L34" s="19">
        <v>10</v>
      </c>
      <c r="M34" s="30" t="s">
        <v>139</v>
      </c>
      <c r="O34" s="31">
        <v>418</v>
      </c>
      <c r="P34" s="35">
        <v>2.4836999999999998</v>
      </c>
      <c r="Q34" s="34">
        <v>3.9600000000000003E-2</v>
      </c>
      <c r="R34" s="21" t="s">
        <v>22</v>
      </c>
      <c r="S34" s="21" t="s">
        <v>23</v>
      </c>
      <c r="T34" s="21" t="s">
        <v>79</v>
      </c>
      <c r="U34" s="21" t="s">
        <v>68</v>
      </c>
      <c r="V34" s="21" t="s">
        <v>25</v>
      </c>
      <c r="W34" s="21" t="s">
        <v>26</v>
      </c>
      <c r="X34" s="21" t="s">
        <v>27</v>
      </c>
      <c r="Y34" s="21" t="s">
        <v>65</v>
      </c>
      <c r="Z34" s="21" t="s">
        <v>28</v>
      </c>
      <c r="AA34" s="21" t="s">
        <v>126</v>
      </c>
      <c r="AB34" s="21" t="s">
        <v>25</v>
      </c>
      <c r="AC34" s="21" t="s">
        <v>29</v>
      </c>
      <c r="AD34" s="21">
        <v>1</v>
      </c>
      <c r="AE34" s="51" t="s">
        <v>30</v>
      </c>
      <c r="AF34" s="51" t="s">
        <v>31</v>
      </c>
      <c r="AG34" s="21">
        <v>1</v>
      </c>
      <c r="AH34" s="21">
        <v>1</v>
      </c>
      <c r="AI34" s="21">
        <v>0</v>
      </c>
      <c r="AJ34" s="21">
        <v>8</v>
      </c>
      <c r="AK34" s="21" t="s">
        <v>32</v>
      </c>
      <c r="AL34" s="21">
        <v>1</v>
      </c>
      <c r="AM34" s="88"/>
      <c r="AN34" s="88"/>
      <c r="AO34" s="88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</row>
    <row r="35" spans="1:95" s="19" customFormat="1" ht="14" x14ac:dyDescent="0.15">
      <c r="A35" s="50" t="s">
        <v>85</v>
      </c>
      <c r="B35" s="19" t="s">
        <v>117</v>
      </c>
      <c r="C35" s="19">
        <v>6</v>
      </c>
      <c r="D35" s="19">
        <v>37.090000000000003</v>
      </c>
      <c r="E35" s="19">
        <v>1</v>
      </c>
      <c r="G35" s="19">
        <v>7</v>
      </c>
      <c r="H35" s="19">
        <v>7</v>
      </c>
      <c r="I35" s="20" t="s">
        <v>91</v>
      </c>
      <c r="J35" s="20">
        <v>3</v>
      </c>
      <c r="L35" s="19">
        <v>10</v>
      </c>
      <c r="M35" s="30" t="s">
        <v>139</v>
      </c>
      <c r="O35" s="31">
        <v>418</v>
      </c>
      <c r="P35" s="35">
        <v>2.4836999999999998</v>
      </c>
      <c r="Q35" s="34">
        <v>3.9600000000000003E-2</v>
      </c>
      <c r="R35" s="21" t="s">
        <v>22</v>
      </c>
      <c r="S35" s="21" t="s">
        <v>23</v>
      </c>
      <c r="T35" s="21" t="s">
        <v>79</v>
      </c>
      <c r="U35" s="21" t="s">
        <v>69</v>
      </c>
      <c r="V35" s="21" t="s">
        <v>25</v>
      </c>
      <c r="W35" s="21" t="s">
        <v>26</v>
      </c>
      <c r="X35" s="21" t="s">
        <v>27</v>
      </c>
      <c r="Y35" s="21" t="s">
        <v>65</v>
      </c>
      <c r="Z35" s="21" t="s">
        <v>28</v>
      </c>
      <c r="AA35" s="21" t="s">
        <v>126</v>
      </c>
      <c r="AB35" s="21" t="s">
        <v>25</v>
      </c>
      <c r="AC35" s="21" t="s">
        <v>29</v>
      </c>
      <c r="AD35" s="21">
        <v>1</v>
      </c>
      <c r="AE35" s="51" t="s">
        <v>30</v>
      </c>
      <c r="AF35" s="51" t="s">
        <v>31</v>
      </c>
      <c r="AG35" s="21">
        <v>1</v>
      </c>
      <c r="AH35" s="21">
        <v>1</v>
      </c>
      <c r="AI35" s="21">
        <v>0</v>
      </c>
      <c r="AJ35" s="21">
        <v>8</v>
      </c>
      <c r="AK35" s="21" t="s">
        <v>32</v>
      </c>
      <c r="AL35" s="21">
        <v>1</v>
      </c>
      <c r="AM35" s="88"/>
      <c r="AN35" s="88"/>
      <c r="AO35" s="88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</row>
    <row r="36" spans="1:95" s="19" customFormat="1" ht="14" x14ac:dyDescent="0.15">
      <c r="A36" s="50" t="s">
        <v>86</v>
      </c>
      <c r="B36" s="19" t="s">
        <v>117</v>
      </c>
      <c r="C36" s="19">
        <v>6</v>
      </c>
      <c r="D36" s="19">
        <v>37.090000000000003</v>
      </c>
      <c r="E36" s="19">
        <v>1</v>
      </c>
      <c r="G36" s="19">
        <v>8</v>
      </c>
      <c r="H36" s="19">
        <v>7</v>
      </c>
      <c r="I36" s="20" t="s">
        <v>91</v>
      </c>
      <c r="J36" s="20">
        <v>3</v>
      </c>
      <c r="L36" s="19">
        <v>10</v>
      </c>
      <c r="M36" s="30" t="s">
        <v>139</v>
      </c>
      <c r="O36" s="31">
        <v>419</v>
      </c>
      <c r="P36" s="35">
        <v>2.488</v>
      </c>
      <c r="Q36" s="34">
        <v>3.7100000000000001E-2</v>
      </c>
      <c r="R36" s="21" t="s">
        <v>22</v>
      </c>
      <c r="S36" s="21" t="s">
        <v>23</v>
      </c>
      <c r="T36" s="21" t="s">
        <v>79</v>
      </c>
      <c r="U36" s="21" t="s">
        <v>70</v>
      </c>
      <c r="V36" s="21" t="s">
        <v>25</v>
      </c>
      <c r="W36" s="21" t="s">
        <v>26</v>
      </c>
      <c r="X36" s="21" t="s">
        <v>27</v>
      </c>
      <c r="Y36" s="21" t="s">
        <v>65</v>
      </c>
      <c r="Z36" s="21" t="s">
        <v>28</v>
      </c>
      <c r="AA36" s="21" t="s">
        <v>126</v>
      </c>
      <c r="AB36" s="21" t="s">
        <v>25</v>
      </c>
      <c r="AC36" s="21" t="s">
        <v>29</v>
      </c>
      <c r="AD36" s="21">
        <v>1</v>
      </c>
      <c r="AE36" s="51" t="s">
        <v>30</v>
      </c>
      <c r="AF36" s="51" t="s">
        <v>31</v>
      </c>
      <c r="AG36" s="21">
        <v>1</v>
      </c>
      <c r="AH36" s="21">
        <v>1</v>
      </c>
      <c r="AI36" s="21">
        <v>0</v>
      </c>
      <c r="AJ36" s="21">
        <v>8</v>
      </c>
      <c r="AK36" s="21" t="s">
        <v>32</v>
      </c>
      <c r="AL36" s="21">
        <v>1</v>
      </c>
      <c r="AM36" s="88"/>
      <c r="AN36" s="88"/>
      <c r="AO36" s="88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</row>
    <row r="37" spans="1:95" s="19" customFormat="1" ht="14" x14ac:dyDescent="0.15">
      <c r="A37" s="50" t="s">
        <v>87</v>
      </c>
      <c r="B37" s="19" t="s">
        <v>117</v>
      </c>
      <c r="C37" s="19">
        <v>6</v>
      </c>
      <c r="D37" s="19">
        <v>37.090000000000003</v>
      </c>
      <c r="E37" s="19">
        <v>1</v>
      </c>
      <c r="G37" s="19">
        <v>9</v>
      </c>
      <c r="H37" s="19">
        <v>7</v>
      </c>
      <c r="I37" s="20" t="s">
        <v>91</v>
      </c>
      <c r="J37" s="20">
        <v>3</v>
      </c>
      <c r="L37" s="19">
        <v>10</v>
      </c>
      <c r="M37" s="30" t="s">
        <v>139</v>
      </c>
      <c r="O37" s="31">
        <v>421</v>
      </c>
      <c r="P37" s="35">
        <v>2.4735999999999998</v>
      </c>
      <c r="Q37" s="34">
        <v>3.7400000000000003E-2</v>
      </c>
      <c r="R37" s="21" t="s">
        <v>22</v>
      </c>
      <c r="S37" s="21" t="s">
        <v>23</v>
      </c>
      <c r="T37" s="21" t="s">
        <v>79</v>
      </c>
      <c r="U37" s="21" t="s">
        <v>71</v>
      </c>
      <c r="V37" s="21" t="s">
        <v>25</v>
      </c>
      <c r="W37" s="21" t="s">
        <v>26</v>
      </c>
      <c r="X37" s="21" t="s">
        <v>27</v>
      </c>
      <c r="Y37" s="21" t="s">
        <v>65</v>
      </c>
      <c r="Z37" s="21" t="s">
        <v>28</v>
      </c>
      <c r="AA37" s="21" t="s">
        <v>126</v>
      </c>
      <c r="AB37" s="21" t="s">
        <v>25</v>
      </c>
      <c r="AC37" s="21" t="s">
        <v>29</v>
      </c>
      <c r="AD37" s="21">
        <v>1</v>
      </c>
      <c r="AE37" s="51" t="s">
        <v>30</v>
      </c>
      <c r="AF37" s="51" t="s">
        <v>31</v>
      </c>
      <c r="AG37" s="21">
        <v>1</v>
      </c>
      <c r="AH37" s="21">
        <v>1</v>
      </c>
      <c r="AI37" s="21">
        <v>0</v>
      </c>
      <c r="AJ37" s="21">
        <v>8</v>
      </c>
      <c r="AK37" s="21" t="s">
        <v>32</v>
      </c>
      <c r="AL37" s="21">
        <v>1</v>
      </c>
      <c r="AM37" s="88"/>
      <c r="AN37" s="88"/>
      <c r="AO37" s="88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</row>
    <row r="38" spans="1:95" s="18" customFormat="1" ht="14" x14ac:dyDescent="0.15">
      <c r="A38" s="62" t="s">
        <v>88</v>
      </c>
      <c r="B38" s="18" t="s">
        <v>117</v>
      </c>
      <c r="C38" s="18">
        <v>6</v>
      </c>
      <c r="D38" s="18">
        <v>37.090000000000003</v>
      </c>
      <c r="E38" s="19">
        <v>1</v>
      </c>
      <c r="G38" s="18">
        <v>11</v>
      </c>
      <c r="H38" s="18">
        <v>7</v>
      </c>
      <c r="I38" s="63" t="s">
        <v>91</v>
      </c>
      <c r="J38" s="63">
        <v>3</v>
      </c>
      <c r="L38" s="18">
        <v>10</v>
      </c>
      <c r="M38" s="64" t="s">
        <v>139</v>
      </c>
      <c r="O38" s="65">
        <v>436</v>
      </c>
      <c r="P38" s="66">
        <v>2.4750000000000001</v>
      </c>
      <c r="Q38" s="67">
        <v>3.4500000000000003E-2</v>
      </c>
      <c r="R38" s="17" t="s">
        <v>22</v>
      </c>
      <c r="S38" s="17" t="s">
        <v>23</v>
      </c>
      <c r="T38" s="17" t="s">
        <v>79</v>
      </c>
      <c r="U38" s="17" t="s">
        <v>72</v>
      </c>
      <c r="V38" s="17" t="s">
        <v>25</v>
      </c>
      <c r="W38" s="17" t="s">
        <v>26</v>
      </c>
      <c r="X38" s="17" t="s">
        <v>27</v>
      </c>
      <c r="Y38" s="17" t="s">
        <v>65</v>
      </c>
      <c r="Z38" s="17" t="s">
        <v>28</v>
      </c>
      <c r="AA38" s="17" t="s">
        <v>126</v>
      </c>
      <c r="AB38" s="17" t="s">
        <v>25</v>
      </c>
      <c r="AC38" s="17" t="s">
        <v>29</v>
      </c>
      <c r="AD38" s="17">
        <v>1</v>
      </c>
      <c r="AE38" s="68" t="s">
        <v>30</v>
      </c>
      <c r="AF38" s="68" t="s">
        <v>31</v>
      </c>
      <c r="AG38" s="17">
        <v>1</v>
      </c>
      <c r="AH38" s="17">
        <v>1</v>
      </c>
      <c r="AI38" s="17">
        <v>0</v>
      </c>
      <c r="AJ38" s="17">
        <v>8</v>
      </c>
      <c r="AK38" s="17" t="s">
        <v>32</v>
      </c>
      <c r="AL38" s="17">
        <v>1</v>
      </c>
      <c r="AM38" s="88"/>
      <c r="AN38" s="88"/>
      <c r="AO38" s="88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</row>
    <row r="39" spans="1:95" s="18" customFormat="1" ht="14" x14ac:dyDescent="0.15">
      <c r="A39" s="62" t="s">
        <v>119</v>
      </c>
      <c r="B39" s="18" t="s">
        <v>117</v>
      </c>
      <c r="C39" s="18">
        <v>6</v>
      </c>
      <c r="D39" s="18">
        <v>37.090000000000003</v>
      </c>
      <c r="E39" s="19">
        <v>1</v>
      </c>
      <c r="G39" s="79">
        <v>12</v>
      </c>
      <c r="H39" s="18">
        <v>7</v>
      </c>
      <c r="I39" s="63" t="s">
        <v>91</v>
      </c>
      <c r="J39" s="63">
        <v>3</v>
      </c>
      <c r="L39" s="18">
        <v>10</v>
      </c>
      <c r="M39" s="64" t="s">
        <v>139</v>
      </c>
      <c r="O39" s="65">
        <v>458</v>
      </c>
      <c r="P39" s="66">
        <v>2.4744000000000002</v>
      </c>
      <c r="Q39" s="67">
        <v>3.3000000000000002E-2</v>
      </c>
      <c r="R39" s="17" t="s">
        <v>22</v>
      </c>
      <c r="S39" s="17" t="s">
        <v>23</v>
      </c>
      <c r="T39" s="17" t="s">
        <v>79</v>
      </c>
      <c r="U39" s="17" t="s">
        <v>73</v>
      </c>
      <c r="V39" s="17" t="s">
        <v>25</v>
      </c>
      <c r="W39" s="17" t="s">
        <v>26</v>
      </c>
      <c r="X39" s="17" t="s">
        <v>27</v>
      </c>
      <c r="Y39" s="17" t="s">
        <v>65</v>
      </c>
      <c r="Z39" s="17" t="s">
        <v>28</v>
      </c>
      <c r="AA39" s="17" t="s">
        <v>126</v>
      </c>
      <c r="AB39" s="17" t="s">
        <v>25</v>
      </c>
      <c r="AC39" s="17" t="s">
        <v>29</v>
      </c>
      <c r="AD39" s="17">
        <v>1</v>
      </c>
      <c r="AE39" s="68" t="s">
        <v>30</v>
      </c>
      <c r="AF39" s="68" t="s">
        <v>31</v>
      </c>
      <c r="AG39" s="17">
        <v>1</v>
      </c>
      <c r="AH39" s="17">
        <v>1</v>
      </c>
      <c r="AI39" s="17">
        <v>0</v>
      </c>
      <c r="AJ39" s="17">
        <v>8</v>
      </c>
      <c r="AK39" s="17" t="s">
        <v>32</v>
      </c>
      <c r="AL39" s="17">
        <v>1</v>
      </c>
      <c r="AM39" s="88"/>
      <c r="AN39" s="88"/>
      <c r="AO39" s="88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</row>
    <row r="40" spans="1:95" s="18" customFormat="1" ht="14" x14ac:dyDescent="0.15">
      <c r="A40" s="62" t="s">
        <v>120</v>
      </c>
      <c r="B40" s="18" t="s">
        <v>117</v>
      </c>
      <c r="C40" s="18">
        <v>6</v>
      </c>
      <c r="D40" s="18">
        <v>37.090000000000003</v>
      </c>
      <c r="E40" s="19">
        <v>1</v>
      </c>
      <c r="G40" s="18">
        <v>13</v>
      </c>
      <c r="H40" s="18">
        <v>7</v>
      </c>
      <c r="I40" s="63" t="s">
        <v>91</v>
      </c>
      <c r="J40" s="63">
        <v>3</v>
      </c>
      <c r="L40" s="18">
        <v>10</v>
      </c>
      <c r="M40" s="64" t="s">
        <v>139</v>
      </c>
      <c r="O40" s="65">
        <v>459</v>
      </c>
      <c r="P40" s="66">
        <v>2.4782000000000002</v>
      </c>
      <c r="Q40" s="67">
        <v>3.3000000000000002E-2</v>
      </c>
      <c r="R40" s="17" t="s">
        <v>22</v>
      </c>
      <c r="S40" s="17" t="s">
        <v>23</v>
      </c>
      <c r="T40" s="17" t="s">
        <v>79</v>
      </c>
      <c r="U40" s="17" t="s">
        <v>74</v>
      </c>
      <c r="V40" s="17" t="s">
        <v>25</v>
      </c>
      <c r="W40" s="17" t="s">
        <v>26</v>
      </c>
      <c r="X40" s="17" t="s">
        <v>27</v>
      </c>
      <c r="Y40" s="17" t="s">
        <v>65</v>
      </c>
      <c r="Z40" s="17" t="s">
        <v>28</v>
      </c>
      <c r="AA40" s="17" t="s">
        <v>126</v>
      </c>
      <c r="AB40" s="17" t="s">
        <v>25</v>
      </c>
      <c r="AC40" s="17" t="s">
        <v>29</v>
      </c>
      <c r="AD40" s="17">
        <v>1</v>
      </c>
      <c r="AE40" s="68" t="s">
        <v>30</v>
      </c>
      <c r="AF40" s="68" t="s">
        <v>31</v>
      </c>
      <c r="AG40" s="17">
        <v>1</v>
      </c>
      <c r="AH40" s="17">
        <v>1</v>
      </c>
      <c r="AI40" s="17">
        <v>0</v>
      </c>
      <c r="AJ40" s="17">
        <v>8</v>
      </c>
      <c r="AK40" s="17" t="s">
        <v>32</v>
      </c>
      <c r="AL40" s="17">
        <v>1</v>
      </c>
      <c r="AM40" s="88"/>
      <c r="AN40" s="88"/>
      <c r="AO40" s="88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</row>
    <row r="41" spans="1:95" s="70" customFormat="1" ht="15" thickBot="1" x14ac:dyDescent="0.2">
      <c r="A41" s="69" t="s">
        <v>121</v>
      </c>
      <c r="B41" s="70" t="s">
        <v>117</v>
      </c>
      <c r="C41" s="70">
        <v>6</v>
      </c>
      <c r="D41" s="70">
        <v>37.090000000000003</v>
      </c>
      <c r="E41" s="53">
        <v>1</v>
      </c>
      <c r="G41" s="70">
        <v>14</v>
      </c>
      <c r="H41" s="70">
        <v>7</v>
      </c>
      <c r="I41" s="71" t="s">
        <v>91</v>
      </c>
      <c r="J41" s="71">
        <v>3</v>
      </c>
      <c r="L41" s="70">
        <v>10</v>
      </c>
      <c r="M41" s="72" t="s">
        <v>139</v>
      </c>
      <c r="O41" s="73">
        <v>470</v>
      </c>
      <c r="P41" s="74">
        <v>2.4672000000000001</v>
      </c>
      <c r="Q41" s="75">
        <v>3.2000000000000001E-2</v>
      </c>
      <c r="R41" s="76" t="s">
        <v>22</v>
      </c>
      <c r="S41" s="76" t="s">
        <v>23</v>
      </c>
      <c r="T41" s="76" t="s">
        <v>79</v>
      </c>
      <c r="U41" s="76" t="s">
        <v>75</v>
      </c>
      <c r="V41" s="76" t="s">
        <v>25</v>
      </c>
      <c r="W41" s="76" t="s">
        <v>26</v>
      </c>
      <c r="X41" s="76" t="s">
        <v>27</v>
      </c>
      <c r="Y41" s="76" t="s">
        <v>65</v>
      </c>
      <c r="Z41" s="76" t="s">
        <v>28</v>
      </c>
      <c r="AA41" s="76" t="s">
        <v>126</v>
      </c>
      <c r="AB41" s="76" t="s">
        <v>25</v>
      </c>
      <c r="AC41" s="76" t="s">
        <v>29</v>
      </c>
      <c r="AD41" s="76">
        <v>1</v>
      </c>
      <c r="AE41" s="77" t="s">
        <v>30</v>
      </c>
      <c r="AF41" s="77" t="s">
        <v>31</v>
      </c>
      <c r="AG41" s="76">
        <v>1</v>
      </c>
      <c r="AH41" s="76">
        <v>1</v>
      </c>
      <c r="AI41" s="76">
        <v>0</v>
      </c>
      <c r="AJ41" s="76">
        <v>8</v>
      </c>
      <c r="AK41" s="76" t="s">
        <v>32</v>
      </c>
      <c r="AL41" s="76">
        <v>1</v>
      </c>
      <c r="AM41" s="88"/>
      <c r="AN41" s="88"/>
      <c r="AO41" s="88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</row>
    <row r="42" spans="1:95" s="43" customFormat="1" ht="14" x14ac:dyDescent="0.15">
      <c r="A42" s="42" t="s">
        <v>127</v>
      </c>
      <c r="B42" s="43" t="s">
        <v>117</v>
      </c>
      <c r="C42" s="43">
        <v>6</v>
      </c>
      <c r="D42" s="43">
        <v>37.090000000000003</v>
      </c>
      <c r="E42" s="43">
        <v>1</v>
      </c>
      <c r="G42" s="43">
        <v>4</v>
      </c>
      <c r="H42" s="43">
        <v>7</v>
      </c>
      <c r="I42" s="44" t="s">
        <v>91</v>
      </c>
      <c r="J42" s="44">
        <v>3</v>
      </c>
      <c r="L42" s="43">
        <v>10</v>
      </c>
      <c r="M42" s="78" t="s">
        <v>139</v>
      </c>
      <c r="O42" s="45">
        <v>381</v>
      </c>
      <c r="P42" s="46">
        <v>2.4811000000000001</v>
      </c>
      <c r="Q42" s="47">
        <v>4.3900000000000002E-2</v>
      </c>
      <c r="R42" s="48" t="s">
        <v>22</v>
      </c>
      <c r="S42" s="48" t="s">
        <v>23</v>
      </c>
      <c r="T42" s="48" t="s">
        <v>79</v>
      </c>
      <c r="U42" s="48" t="s">
        <v>24</v>
      </c>
      <c r="V42" s="48" t="s">
        <v>25</v>
      </c>
      <c r="W42" s="48" t="s">
        <v>26</v>
      </c>
      <c r="X42" s="48" t="s">
        <v>27</v>
      </c>
      <c r="Y42" s="48" t="s">
        <v>65</v>
      </c>
      <c r="Z42" s="48" t="s">
        <v>28</v>
      </c>
      <c r="AA42" s="48" t="s">
        <v>126</v>
      </c>
      <c r="AB42" s="48" t="s">
        <v>25</v>
      </c>
      <c r="AC42" s="48" t="s">
        <v>29</v>
      </c>
      <c r="AD42" s="48">
        <v>1</v>
      </c>
      <c r="AE42" s="49" t="s">
        <v>30</v>
      </c>
      <c r="AF42" s="49" t="s">
        <v>31</v>
      </c>
      <c r="AG42" s="48">
        <v>1</v>
      </c>
      <c r="AH42" s="48">
        <v>1</v>
      </c>
      <c r="AI42" s="48">
        <v>0</v>
      </c>
      <c r="AJ42" s="48">
        <v>8</v>
      </c>
      <c r="AK42" s="48" t="s">
        <v>32</v>
      </c>
      <c r="AL42" s="48">
        <v>1</v>
      </c>
      <c r="AM42" s="88"/>
      <c r="AN42" s="88"/>
      <c r="AO42" s="88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</row>
    <row r="43" spans="1:95" s="18" customFormat="1" ht="14" x14ac:dyDescent="0.15">
      <c r="A43" s="62" t="s">
        <v>128</v>
      </c>
      <c r="B43" s="18" t="s">
        <v>117</v>
      </c>
      <c r="C43" s="18">
        <v>6</v>
      </c>
      <c r="D43" s="18">
        <v>37.090000000000003</v>
      </c>
      <c r="E43" s="19">
        <v>1</v>
      </c>
      <c r="G43" s="18">
        <v>13</v>
      </c>
      <c r="H43" s="18">
        <v>7</v>
      </c>
      <c r="I43" s="63" t="s">
        <v>91</v>
      </c>
      <c r="J43" s="63">
        <v>3</v>
      </c>
      <c r="L43" s="18">
        <v>11</v>
      </c>
      <c r="M43" s="64" t="s">
        <v>138</v>
      </c>
      <c r="O43" s="65">
        <v>574</v>
      </c>
      <c r="P43" s="66">
        <v>2.4661</v>
      </c>
      <c r="Q43" s="67">
        <v>3.3000000000000002E-2</v>
      </c>
      <c r="R43" s="17" t="s">
        <v>22</v>
      </c>
      <c r="S43" s="17" t="s">
        <v>23</v>
      </c>
      <c r="T43" s="17" t="s">
        <v>79</v>
      </c>
      <c r="U43" s="17" t="s">
        <v>67</v>
      </c>
      <c r="V43" s="17" t="s">
        <v>25</v>
      </c>
      <c r="W43" s="17" t="s">
        <v>26</v>
      </c>
      <c r="X43" s="17" t="s">
        <v>27</v>
      </c>
      <c r="Y43" s="17" t="s">
        <v>65</v>
      </c>
      <c r="Z43" s="17" t="s">
        <v>28</v>
      </c>
      <c r="AA43" s="17" t="s">
        <v>126</v>
      </c>
      <c r="AB43" s="17" t="s">
        <v>25</v>
      </c>
      <c r="AC43" s="17" t="s">
        <v>29</v>
      </c>
      <c r="AD43" s="17">
        <v>1</v>
      </c>
      <c r="AE43" s="68" t="s">
        <v>30</v>
      </c>
      <c r="AF43" s="68" t="s">
        <v>31</v>
      </c>
      <c r="AG43" s="17">
        <v>1</v>
      </c>
      <c r="AH43" s="17">
        <v>1</v>
      </c>
      <c r="AI43" s="17">
        <v>0</v>
      </c>
      <c r="AJ43" s="17">
        <v>8</v>
      </c>
      <c r="AK43" s="17" t="s">
        <v>32</v>
      </c>
      <c r="AL43" s="17">
        <v>1</v>
      </c>
      <c r="AM43" s="88"/>
      <c r="AN43" s="88"/>
      <c r="AO43" s="88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</row>
    <row r="44" spans="1:95" s="18" customFormat="1" ht="14" x14ac:dyDescent="0.15">
      <c r="A44" s="62" t="s">
        <v>129</v>
      </c>
      <c r="B44" s="18" t="s">
        <v>117</v>
      </c>
      <c r="C44" s="18">
        <v>6</v>
      </c>
      <c r="D44" s="18">
        <v>37.090000000000003</v>
      </c>
      <c r="E44" s="19">
        <v>1</v>
      </c>
      <c r="G44" s="18">
        <v>13</v>
      </c>
      <c r="H44" s="18">
        <v>7</v>
      </c>
      <c r="I44" s="63" t="s">
        <v>91</v>
      </c>
      <c r="J44" s="63">
        <v>3</v>
      </c>
      <c r="L44" s="18">
        <v>12</v>
      </c>
      <c r="M44" s="64" t="s">
        <v>138</v>
      </c>
      <c r="O44" s="65">
        <v>605</v>
      </c>
      <c r="P44" s="66">
        <v>2.4651000000000001</v>
      </c>
      <c r="Q44" s="67">
        <v>3.3000000000000002E-2</v>
      </c>
      <c r="R44" s="17" t="s">
        <v>22</v>
      </c>
      <c r="S44" s="17" t="s">
        <v>23</v>
      </c>
      <c r="T44" s="17" t="s">
        <v>79</v>
      </c>
      <c r="U44" s="17" t="s">
        <v>68</v>
      </c>
      <c r="V44" s="17" t="s">
        <v>25</v>
      </c>
      <c r="W44" s="17" t="s">
        <v>26</v>
      </c>
      <c r="X44" s="17" t="s">
        <v>27</v>
      </c>
      <c r="Y44" s="17" t="s">
        <v>65</v>
      </c>
      <c r="Z44" s="17" t="s">
        <v>28</v>
      </c>
      <c r="AA44" s="17" t="s">
        <v>126</v>
      </c>
      <c r="AB44" s="17" t="s">
        <v>25</v>
      </c>
      <c r="AC44" s="17" t="s">
        <v>29</v>
      </c>
      <c r="AD44" s="17">
        <v>1</v>
      </c>
      <c r="AE44" s="68" t="s">
        <v>30</v>
      </c>
      <c r="AF44" s="68" t="s">
        <v>31</v>
      </c>
      <c r="AG44" s="17">
        <v>1</v>
      </c>
      <c r="AH44" s="17">
        <v>1</v>
      </c>
      <c r="AI44" s="17">
        <v>0</v>
      </c>
      <c r="AJ44" s="17">
        <v>8</v>
      </c>
      <c r="AK44" s="17" t="s">
        <v>32</v>
      </c>
      <c r="AL44" s="17">
        <v>1</v>
      </c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8"/>
      <c r="CC44" s="88"/>
      <c r="CD44" s="88"/>
      <c r="CE44" s="88"/>
      <c r="CF44" s="88"/>
      <c r="CG44" s="88"/>
      <c r="CH44" s="88"/>
      <c r="CI44" s="88"/>
      <c r="CJ44" s="88"/>
      <c r="CK44" s="88"/>
      <c r="CL44" s="88"/>
      <c r="CM44" s="88"/>
      <c r="CN44" s="88"/>
      <c r="CO44" s="88"/>
      <c r="CP44" s="88"/>
      <c r="CQ44" s="88"/>
    </row>
    <row r="45" spans="1:95" s="18" customFormat="1" ht="14" x14ac:dyDescent="0.15">
      <c r="A45" s="62" t="s">
        <v>130</v>
      </c>
      <c r="B45" s="18" t="s">
        <v>117</v>
      </c>
      <c r="C45" s="18">
        <v>6</v>
      </c>
      <c r="D45" s="18">
        <v>37.090000000000003</v>
      </c>
      <c r="E45" s="19">
        <v>1</v>
      </c>
      <c r="G45" s="18">
        <v>13</v>
      </c>
      <c r="H45" s="18">
        <v>7</v>
      </c>
      <c r="I45" s="63" t="s">
        <v>91</v>
      </c>
      <c r="J45" s="63">
        <v>3</v>
      </c>
      <c r="L45" s="18">
        <v>13</v>
      </c>
      <c r="M45" s="64" t="s">
        <v>138</v>
      </c>
      <c r="O45" s="65">
        <v>577</v>
      </c>
      <c r="P45" s="66">
        <v>2.4639000000000002</v>
      </c>
      <c r="Q45" s="67">
        <v>3.3099999999999997E-2</v>
      </c>
      <c r="R45" s="17" t="s">
        <v>22</v>
      </c>
      <c r="S45" s="17" t="s">
        <v>23</v>
      </c>
      <c r="T45" s="17" t="s">
        <v>79</v>
      </c>
      <c r="U45" s="17" t="s">
        <v>69</v>
      </c>
      <c r="V45" s="17" t="s">
        <v>25</v>
      </c>
      <c r="W45" s="17" t="s">
        <v>26</v>
      </c>
      <c r="X45" s="17" t="s">
        <v>27</v>
      </c>
      <c r="Y45" s="17" t="s">
        <v>65</v>
      </c>
      <c r="Z45" s="17" t="s">
        <v>28</v>
      </c>
      <c r="AA45" s="17" t="s">
        <v>126</v>
      </c>
      <c r="AB45" s="17" t="s">
        <v>25</v>
      </c>
      <c r="AC45" s="17" t="s">
        <v>29</v>
      </c>
      <c r="AD45" s="17">
        <v>1</v>
      </c>
      <c r="AE45" s="68" t="s">
        <v>30</v>
      </c>
      <c r="AF45" s="68" t="s">
        <v>31</v>
      </c>
      <c r="AG45" s="17">
        <v>1</v>
      </c>
      <c r="AH45" s="17">
        <v>1</v>
      </c>
      <c r="AI45" s="17">
        <v>0</v>
      </c>
      <c r="AJ45" s="17">
        <v>8</v>
      </c>
      <c r="AK45" s="17" t="s">
        <v>32</v>
      </c>
      <c r="AL45" s="17">
        <v>1</v>
      </c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</row>
    <row r="46" spans="1:95" s="19" customFormat="1" ht="14" x14ac:dyDescent="0.15">
      <c r="A46" s="50" t="s">
        <v>131</v>
      </c>
      <c r="B46" s="19" t="s">
        <v>117</v>
      </c>
      <c r="C46" s="19">
        <v>6</v>
      </c>
      <c r="D46" s="19">
        <v>37.090000000000003</v>
      </c>
      <c r="E46" s="19">
        <v>1</v>
      </c>
      <c r="G46" s="19">
        <v>13</v>
      </c>
      <c r="H46" s="19">
        <v>7</v>
      </c>
      <c r="I46" s="20" t="s">
        <v>91</v>
      </c>
      <c r="J46" s="20">
        <v>3</v>
      </c>
      <c r="L46" s="19">
        <v>14</v>
      </c>
      <c r="M46" s="30" t="s">
        <v>138</v>
      </c>
      <c r="O46" s="31">
        <v>1000</v>
      </c>
      <c r="P46" s="35">
        <v>2.1804000000000001</v>
      </c>
      <c r="Q46" s="34">
        <v>9.6699999999999994E-2</v>
      </c>
      <c r="R46" s="21" t="s">
        <v>22</v>
      </c>
      <c r="S46" s="21" t="s">
        <v>23</v>
      </c>
      <c r="T46" s="21" t="s">
        <v>79</v>
      </c>
      <c r="U46" s="21" t="s">
        <v>70</v>
      </c>
      <c r="V46" s="21" t="s">
        <v>25</v>
      </c>
      <c r="W46" s="21" t="s">
        <v>26</v>
      </c>
      <c r="X46" s="21" t="s">
        <v>27</v>
      </c>
      <c r="Y46" s="21" t="s">
        <v>65</v>
      </c>
      <c r="Z46" s="21" t="s">
        <v>28</v>
      </c>
      <c r="AA46" s="21" t="s">
        <v>126</v>
      </c>
      <c r="AB46" s="21" t="s">
        <v>25</v>
      </c>
      <c r="AC46" s="21" t="s">
        <v>29</v>
      </c>
      <c r="AD46" s="21">
        <v>1</v>
      </c>
      <c r="AE46" s="51" t="s">
        <v>30</v>
      </c>
      <c r="AF46" s="51" t="s">
        <v>31</v>
      </c>
      <c r="AG46" s="21">
        <v>1</v>
      </c>
      <c r="AH46" s="21">
        <v>1</v>
      </c>
      <c r="AI46" s="21">
        <v>0</v>
      </c>
      <c r="AJ46" s="21">
        <v>8</v>
      </c>
      <c r="AK46" s="21" t="s">
        <v>32</v>
      </c>
      <c r="AL46" s="21">
        <v>1</v>
      </c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</row>
    <row r="47" spans="1:95" s="19" customFormat="1" ht="14" x14ac:dyDescent="0.15">
      <c r="A47" s="50" t="s">
        <v>132</v>
      </c>
      <c r="B47" s="19" t="s">
        <v>117</v>
      </c>
      <c r="C47" s="19">
        <v>6</v>
      </c>
      <c r="D47" s="19">
        <v>37.090000000000003</v>
      </c>
      <c r="E47" s="19">
        <v>1</v>
      </c>
      <c r="G47" s="19">
        <v>13</v>
      </c>
      <c r="H47" s="19">
        <v>7</v>
      </c>
      <c r="I47" s="20" t="s">
        <v>91</v>
      </c>
      <c r="J47" s="20">
        <v>3</v>
      </c>
      <c r="L47" s="19">
        <v>15</v>
      </c>
      <c r="M47" s="30" t="s">
        <v>138</v>
      </c>
      <c r="O47" s="31">
        <v>1000</v>
      </c>
      <c r="P47" s="35">
        <v>1.7754000000000001</v>
      </c>
      <c r="Q47" s="34">
        <v>9.3600000000000003E-2</v>
      </c>
      <c r="R47" s="21" t="s">
        <v>22</v>
      </c>
      <c r="S47" s="21" t="s">
        <v>23</v>
      </c>
      <c r="T47" s="21" t="s">
        <v>79</v>
      </c>
      <c r="U47" s="21" t="s">
        <v>71</v>
      </c>
      <c r="V47" s="21" t="s">
        <v>25</v>
      </c>
      <c r="W47" s="21" t="s">
        <v>26</v>
      </c>
      <c r="X47" s="21" t="s">
        <v>27</v>
      </c>
      <c r="Y47" s="21" t="s">
        <v>65</v>
      </c>
      <c r="Z47" s="21" t="s">
        <v>28</v>
      </c>
      <c r="AA47" s="21" t="s">
        <v>126</v>
      </c>
      <c r="AB47" s="21" t="s">
        <v>25</v>
      </c>
      <c r="AC47" s="21" t="s">
        <v>29</v>
      </c>
      <c r="AD47" s="21">
        <v>1</v>
      </c>
      <c r="AE47" s="51" t="s">
        <v>30</v>
      </c>
      <c r="AF47" s="51" t="s">
        <v>31</v>
      </c>
      <c r="AG47" s="21">
        <v>1</v>
      </c>
      <c r="AH47" s="21">
        <v>1</v>
      </c>
      <c r="AI47" s="21">
        <v>0</v>
      </c>
      <c r="AJ47" s="21">
        <v>8</v>
      </c>
      <c r="AK47" s="21" t="s">
        <v>32</v>
      </c>
      <c r="AL47" s="21">
        <v>1</v>
      </c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</row>
    <row r="48" spans="1:95" s="19" customFormat="1" ht="14" x14ac:dyDescent="0.15">
      <c r="A48" s="50" t="s">
        <v>133</v>
      </c>
      <c r="B48" s="19" t="s">
        <v>117</v>
      </c>
      <c r="C48" s="19">
        <v>6</v>
      </c>
      <c r="D48" s="19">
        <v>37.090000000000003</v>
      </c>
      <c r="E48" s="19">
        <v>1</v>
      </c>
      <c r="G48" s="19">
        <v>13</v>
      </c>
      <c r="H48" s="19">
        <v>7</v>
      </c>
      <c r="I48" s="20" t="s">
        <v>91</v>
      </c>
      <c r="J48" s="20">
        <v>3</v>
      </c>
      <c r="L48" s="19">
        <v>16</v>
      </c>
      <c r="M48" s="30" t="s">
        <v>138</v>
      </c>
      <c r="O48" s="31">
        <v>1000</v>
      </c>
      <c r="P48" s="35">
        <v>1.8039000000000001</v>
      </c>
      <c r="Q48" s="34">
        <v>9.1200000000000003E-2</v>
      </c>
      <c r="R48" s="21" t="s">
        <v>22</v>
      </c>
      <c r="S48" s="21" t="s">
        <v>23</v>
      </c>
      <c r="T48" s="21" t="s">
        <v>79</v>
      </c>
      <c r="U48" s="21" t="s">
        <v>72</v>
      </c>
      <c r="V48" s="21" t="s">
        <v>25</v>
      </c>
      <c r="W48" s="21" t="s">
        <v>26</v>
      </c>
      <c r="X48" s="21" t="s">
        <v>27</v>
      </c>
      <c r="Y48" s="21" t="s">
        <v>65</v>
      </c>
      <c r="Z48" s="21" t="s">
        <v>28</v>
      </c>
      <c r="AA48" s="21" t="s">
        <v>126</v>
      </c>
      <c r="AB48" s="21" t="s">
        <v>25</v>
      </c>
      <c r="AC48" s="21" t="s">
        <v>29</v>
      </c>
      <c r="AD48" s="21">
        <v>1</v>
      </c>
      <c r="AE48" s="51" t="s">
        <v>30</v>
      </c>
      <c r="AF48" s="51" t="s">
        <v>31</v>
      </c>
      <c r="AG48" s="21">
        <v>1</v>
      </c>
      <c r="AH48" s="21">
        <v>1</v>
      </c>
      <c r="AI48" s="21">
        <v>0</v>
      </c>
      <c r="AJ48" s="21">
        <v>8</v>
      </c>
      <c r="AK48" s="21" t="s">
        <v>32</v>
      </c>
      <c r="AL48" s="21">
        <v>1</v>
      </c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88"/>
      <c r="CP48" s="88"/>
      <c r="CQ48" s="88"/>
    </row>
    <row r="49" spans="1:95" s="19" customFormat="1" ht="14" x14ac:dyDescent="0.15">
      <c r="A49" s="50" t="s">
        <v>134</v>
      </c>
      <c r="B49" s="19" t="s">
        <v>117</v>
      </c>
      <c r="C49" s="19">
        <v>6</v>
      </c>
      <c r="D49" s="19">
        <v>37.090000000000003</v>
      </c>
      <c r="E49" s="19">
        <v>1</v>
      </c>
      <c r="G49" s="19">
        <v>13</v>
      </c>
      <c r="H49" s="19">
        <v>7</v>
      </c>
      <c r="I49" s="20" t="s">
        <v>91</v>
      </c>
      <c r="J49" s="20">
        <v>3</v>
      </c>
      <c r="L49" s="19">
        <v>17</v>
      </c>
      <c r="M49" s="30" t="s">
        <v>138</v>
      </c>
      <c r="O49" s="31">
        <v>1000</v>
      </c>
      <c r="P49" s="35">
        <v>1.7575000000000001</v>
      </c>
      <c r="Q49" s="34">
        <v>9.4600000000000004E-2</v>
      </c>
      <c r="R49" s="21" t="s">
        <v>22</v>
      </c>
      <c r="S49" s="21" t="s">
        <v>23</v>
      </c>
      <c r="T49" s="21" t="s">
        <v>79</v>
      </c>
      <c r="U49" s="21" t="s">
        <v>73</v>
      </c>
      <c r="V49" s="21" t="s">
        <v>25</v>
      </c>
      <c r="W49" s="21" t="s">
        <v>26</v>
      </c>
      <c r="X49" s="21" t="s">
        <v>27</v>
      </c>
      <c r="Y49" s="21" t="s">
        <v>65</v>
      </c>
      <c r="Z49" s="21" t="s">
        <v>28</v>
      </c>
      <c r="AA49" s="21" t="s">
        <v>126</v>
      </c>
      <c r="AB49" s="21" t="s">
        <v>25</v>
      </c>
      <c r="AC49" s="21" t="s">
        <v>29</v>
      </c>
      <c r="AD49" s="21">
        <v>1</v>
      </c>
      <c r="AE49" s="51" t="s">
        <v>30</v>
      </c>
      <c r="AF49" s="51" t="s">
        <v>31</v>
      </c>
      <c r="AG49" s="21">
        <v>1</v>
      </c>
      <c r="AH49" s="21">
        <v>1</v>
      </c>
      <c r="AI49" s="21">
        <v>0</v>
      </c>
      <c r="AJ49" s="21">
        <v>8</v>
      </c>
      <c r="AK49" s="21" t="s">
        <v>32</v>
      </c>
      <c r="AL49" s="21">
        <v>1</v>
      </c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</row>
    <row r="50" spans="1:95" s="19" customFormat="1" ht="14" x14ac:dyDescent="0.15">
      <c r="A50" s="50" t="s">
        <v>135</v>
      </c>
      <c r="B50" s="19" t="s">
        <v>117</v>
      </c>
      <c r="C50" s="19">
        <v>6</v>
      </c>
      <c r="D50" s="19">
        <v>37.090000000000003</v>
      </c>
      <c r="E50" s="19">
        <v>1</v>
      </c>
      <c r="G50" s="19">
        <v>13</v>
      </c>
      <c r="H50" s="19">
        <v>7</v>
      </c>
      <c r="I50" s="20" t="s">
        <v>91</v>
      </c>
      <c r="J50" s="20">
        <v>3</v>
      </c>
      <c r="L50" s="19">
        <v>18</v>
      </c>
      <c r="M50" s="30" t="s">
        <v>138</v>
      </c>
      <c r="O50" s="31">
        <v>1000</v>
      </c>
      <c r="P50" s="35">
        <v>1.7967</v>
      </c>
      <c r="Q50" s="34">
        <v>9.2200000000000004E-2</v>
      </c>
      <c r="R50" s="21" t="s">
        <v>22</v>
      </c>
      <c r="S50" s="21" t="s">
        <v>23</v>
      </c>
      <c r="T50" s="21" t="s">
        <v>79</v>
      </c>
      <c r="U50" s="21" t="s">
        <v>74</v>
      </c>
      <c r="V50" s="21" t="s">
        <v>25</v>
      </c>
      <c r="W50" s="21" t="s">
        <v>26</v>
      </c>
      <c r="X50" s="21" t="s">
        <v>27</v>
      </c>
      <c r="Y50" s="21" t="s">
        <v>65</v>
      </c>
      <c r="Z50" s="21" t="s">
        <v>28</v>
      </c>
      <c r="AA50" s="21" t="s">
        <v>126</v>
      </c>
      <c r="AB50" s="21" t="s">
        <v>25</v>
      </c>
      <c r="AC50" s="21" t="s">
        <v>29</v>
      </c>
      <c r="AD50" s="21">
        <v>1</v>
      </c>
      <c r="AE50" s="51" t="s">
        <v>30</v>
      </c>
      <c r="AF50" s="51" t="s">
        <v>31</v>
      </c>
      <c r="AG50" s="21">
        <v>1</v>
      </c>
      <c r="AH50" s="21">
        <v>1</v>
      </c>
      <c r="AI50" s="21">
        <v>0</v>
      </c>
      <c r="AJ50" s="21">
        <v>8</v>
      </c>
      <c r="AK50" s="21" t="s">
        <v>32</v>
      </c>
      <c r="AL50" s="21">
        <v>1</v>
      </c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G50" s="88"/>
      <c r="CH50" s="88"/>
      <c r="CI50" s="88"/>
      <c r="CJ50" s="88"/>
      <c r="CK50" s="88"/>
      <c r="CL50" s="88"/>
      <c r="CM50" s="88"/>
      <c r="CN50" s="88"/>
      <c r="CO50" s="88"/>
      <c r="CP50" s="88"/>
      <c r="CQ50" s="88"/>
    </row>
    <row r="51" spans="1:95" s="53" customFormat="1" ht="15" thickBot="1" x14ac:dyDescent="0.2">
      <c r="A51" s="52" t="s">
        <v>136</v>
      </c>
      <c r="B51" s="53" t="s">
        <v>117</v>
      </c>
      <c r="C51" s="53">
        <v>6</v>
      </c>
      <c r="D51" s="53">
        <v>37.090000000000003</v>
      </c>
      <c r="E51" s="53">
        <v>1</v>
      </c>
      <c r="G51" s="53">
        <v>13</v>
      </c>
      <c r="H51" s="53">
        <v>7</v>
      </c>
      <c r="I51" s="54" t="s">
        <v>91</v>
      </c>
      <c r="J51" s="54">
        <v>3</v>
      </c>
      <c r="L51" s="53">
        <v>19</v>
      </c>
      <c r="M51" s="55" t="s">
        <v>138</v>
      </c>
      <c r="O51" s="56">
        <v>1000</v>
      </c>
      <c r="P51" s="57">
        <v>1.7734000000000001</v>
      </c>
      <c r="Q51" s="58">
        <v>9.35E-2</v>
      </c>
      <c r="R51" s="59" t="s">
        <v>22</v>
      </c>
      <c r="S51" s="59" t="s">
        <v>23</v>
      </c>
      <c r="T51" s="59" t="s">
        <v>79</v>
      </c>
      <c r="U51" s="59" t="s">
        <v>75</v>
      </c>
      <c r="V51" s="59" t="s">
        <v>25</v>
      </c>
      <c r="W51" s="59" t="s">
        <v>26</v>
      </c>
      <c r="X51" s="59" t="s">
        <v>27</v>
      </c>
      <c r="Y51" s="59" t="s">
        <v>65</v>
      </c>
      <c r="Z51" s="59" t="s">
        <v>28</v>
      </c>
      <c r="AA51" s="59" t="s">
        <v>126</v>
      </c>
      <c r="AB51" s="59" t="s">
        <v>25</v>
      </c>
      <c r="AC51" s="59" t="s">
        <v>29</v>
      </c>
      <c r="AD51" s="59">
        <v>1</v>
      </c>
      <c r="AE51" s="60" t="s">
        <v>30</v>
      </c>
      <c r="AF51" s="60" t="s">
        <v>31</v>
      </c>
      <c r="AG51" s="59">
        <v>1</v>
      </c>
      <c r="AH51" s="59">
        <v>1</v>
      </c>
      <c r="AI51" s="59">
        <v>0</v>
      </c>
      <c r="AJ51" s="59">
        <v>8</v>
      </c>
      <c r="AK51" s="59" t="s">
        <v>32</v>
      </c>
      <c r="AL51" s="59">
        <v>1</v>
      </c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8"/>
      <c r="CO51" s="88"/>
      <c r="CP51" s="88"/>
      <c r="CQ51" s="88"/>
    </row>
    <row r="52" spans="1:95" s="6" customFormat="1" ht="14" x14ac:dyDescent="0.15">
      <c r="A52" s="5" t="s">
        <v>141</v>
      </c>
      <c r="B52" s="6" t="s">
        <v>117</v>
      </c>
      <c r="C52" s="6">
        <v>6</v>
      </c>
      <c r="D52" s="6">
        <v>37.090000000000003</v>
      </c>
      <c r="E52" s="7">
        <v>1</v>
      </c>
      <c r="G52" s="6">
        <v>13</v>
      </c>
      <c r="H52" s="6">
        <v>8</v>
      </c>
      <c r="I52" s="36" t="s">
        <v>142</v>
      </c>
      <c r="J52" s="36">
        <v>4</v>
      </c>
      <c r="L52" s="6">
        <v>5</v>
      </c>
      <c r="M52" s="37" t="s">
        <v>139</v>
      </c>
      <c r="O52" s="38">
        <v>293</v>
      </c>
      <c r="P52" s="39">
        <v>2.4762599999999999</v>
      </c>
      <c r="Q52" s="40">
        <v>3.6784799999999999E-2</v>
      </c>
      <c r="R52" s="5" t="s">
        <v>22</v>
      </c>
      <c r="S52" s="5" t="s">
        <v>143</v>
      </c>
      <c r="T52" s="5" t="s">
        <v>140</v>
      </c>
      <c r="U52" s="5" t="s">
        <v>24</v>
      </c>
      <c r="V52" s="5" t="s">
        <v>25</v>
      </c>
      <c r="W52" s="5" t="s">
        <v>26</v>
      </c>
      <c r="X52" s="5" t="s">
        <v>27</v>
      </c>
      <c r="Y52" s="5" t="s">
        <v>65</v>
      </c>
      <c r="Z52" s="5" t="s">
        <v>28</v>
      </c>
      <c r="AA52" s="5" t="s">
        <v>126</v>
      </c>
      <c r="AB52" s="5" t="s">
        <v>25</v>
      </c>
      <c r="AC52" s="5" t="s">
        <v>29</v>
      </c>
      <c r="AD52" s="5">
        <v>1</v>
      </c>
      <c r="AE52" s="41" t="s">
        <v>30</v>
      </c>
      <c r="AF52" s="41" t="s">
        <v>31</v>
      </c>
      <c r="AG52" s="5">
        <v>1</v>
      </c>
      <c r="AH52" s="5">
        <v>1</v>
      </c>
      <c r="AI52" s="5">
        <v>0</v>
      </c>
      <c r="AJ52" s="5">
        <v>8</v>
      </c>
      <c r="AK52" s="5" t="s">
        <v>32</v>
      </c>
      <c r="AL52" s="5">
        <v>1</v>
      </c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</row>
    <row r="53" spans="1:95" s="6" customFormat="1" ht="14" x14ac:dyDescent="0.15">
      <c r="A53" s="5" t="s">
        <v>144</v>
      </c>
      <c r="B53" s="6" t="s">
        <v>117</v>
      </c>
      <c r="C53" s="6">
        <v>6</v>
      </c>
      <c r="D53" s="6">
        <v>37.090000000000003</v>
      </c>
      <c r="E53" s="7">
        <v>1</v>
      </c>
      <c r="G53" s="6">
        <v>13</v>
      </c>
      <c r="H53" s="6">
        <v>8</v>
      </c>
      <c r="I53" s="36" t="s">
        <v>142</v>
      </c>
      <c r="J53" s="36">
        <v>6</v>
      </c>
      <c r="L53" s="6">
        <v>5</v>
      </c>
      <c r="M53" s="37" t="s">
        <v>139</v>
      </c>
      <c r="O53" s="38">
        <v>352</v>
      </c>
      <c r="P53" s="39">
        <v>2.4661900000000001</v>
      </c>
      <c r="Q53" s="40">
        <v>3.2300000000000002E-2</v>
      </c>
      <c r="R53" s="5" t="s">
        <v>22</v>
      </c>
      <c r="S53" s="5" t="s">
        <v>143</v>
      </c>
      <c r="T53" s="5" t="s">
        <v>140</v>
      </c>
      <c r="U53" s="5" t="s">
        <v>67</v>
      </c>
      <c r="V53" s="5" t="s">
        <v>25</v>
      </c>
      <c r="W53" s="5" t="s">
        <v>26</v>
      </c>
      <c r="X53" s="5" t="s">
        <v>27</v>
      </c>
      <c r="Y53" s="5" t="s">
        <v>65</v>
      </c>
      <c r="Z53" s="5" t="s">
        <v>28</v>
      </c>
      <c r="AA53" s="5" t="s">
        <v>126</v>
      </c>
      <c r="AB53" s="5" t="s">
        <v>25</v>
      </c>
      <c r="AC53" s="5" t="s">
        <v>29</v>
      </c>
      <c r="AD53" s="5">
        <v>1</v>
      </c>
      <c r="AE53" s="41" t="s">
        <v>30</v>
      </c>
      <c r="AF53" s="41" t="s">
        <v>31</v>
      </c>
      <c r="AG53" s="5">
        <v>1</v>
      </c>
      <c r="AH53" s="5">
        <v>1</v>
      </c>
      <c r="AI53" s="5">
        <v>0</v>
      </c>
      <c r="AJ53" s="5">
        <v>8</v>
      </c>
      <c r="AK53" s="5" t="s">
        <v>32</v>
      </c>
      <c r="AL53" s="5">
        <v>1</v>
      </c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</row>
    <row r="54" spans="1:95" s="6" customFormat="1" ht="14" x14ac:dyDescent="0.15">
      <c r="A54" s="23" t="s">
        <v>147</v>
      </c>
      <c r="B54" s="24" t="s">
        <v>117</v>
      </c>
      <c r="C54" s="24">
        <v>6</v>
      </c>
      <c r="D54" s="24">
        <v>65</v>
      </c>
      <c r="E54" s="6">
        <v>0.56999999999999995</v>
      </c>
      <c r="G54" s="6">
        <v>13</v>
      </c>
      <c r="H54" s="6">
        <v>8</v>
      </c>
      <c r="I54" s="36" t="s">
        <v>142</v>
      </c>
      <c r="J54" s="36">
        <v>6</v>
      </c>
      <c r="L54" s="6">
        <v>5</v>
      </c>
      <c r="M54" s="37" t="s">
        <v>139</v>
      </c>
      <c r="O54" s="38">
        <v>561</v>
      </c>
      <c r="P54" s="39">
        <v>4.3122499999999997</v>
      </c>
      <c r="Q54" s="40">
        <v>3.5580899999999999E-2</v>
      </c>
      <c r="R54" s="5" t="s">
        <v>22</v>
      </c>
      <c r="S54" s="5" t="s">
        <v>143</v>
      </c>
      <c r="T54" s="5" t="s">
        <v>140</v>
      </c>
      <c r="U54" s="5" t="s">
        <v>67</v>
      </c>
      <c r="V54" s="5" t="s">
        <v>25</v>
      </c>
      <c r="W54" s="5" t="s">
        <v>26</v>
      </c>
      <c r="X54" s="5" t="s">
        <v>27</v>
      </c>
      <c r="Y54" s="5" t="s">
        <v>65</v>
      </c>
      <c r="Z54" s="5" t="s">
        <v>28</v>
      </c>
      <c r="AA54" s="5" t="s">
        <v>148</v>
      </c>
      <c r="AB54" s="5" t="s">
        <v>25</v>
      </c>
      <c r="AC54" s="5" t="s">
        <v>29</v>
      </c>
      <c r="AD54" s="5">
        <v>1</v>
      </c>
      <c r="AE54" s="41" t="s">
        <v>30</v>
      </c>
      <c r="AF54" s="41" t="s">
        <v>31</v>
      </c>
      <c r="AG54" s="5">
        <v>1</v>
      </c>
      <c r="AH54" s="5">
        <v>1</v>
      </c>
      <c r="AI54" s="5">
        <v>0</v>
      </c>
      <c r="AJ54" s="5">
        <v>8</v>
      </c>
      <c r="AK54" s="5" t="s">
        <v>32</v>
      </c>
      <c r="AL54" s="5">
        <v>1</v>
      </c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</row>
    <row r="55" spans="1:95" ht="14" x14ac:dyDescent="0.15">
      <c r="A55" s="9" t="s">
        <v>149</v>
      </c>
      <c r="B55" s="7" t="s">
        <v>117</v>
      </c>
      <c r="C55" s="14">
        <v>12</v>
      </c>
      <c r="D55" s="14">
        <v>37.090000000000003</v>
      </c>
      <c r="E55" s="6">
        <v>0.56999999999999995</v>
      </c>
      <c r="G55" s="7">
        <v>13</v>
      </c>
      <c r="H55" s="7">
        <v>8</v>
      </c>
      <c r="I55" s="8" t="s">
        <v>142</v>
      </c>
      <c r="J55" s="8">
        <v>6</v>
      </c>
      <c r="L55" s="7">
        <v>5</v>
      </c>
      <c r="M55" s="11" t="s">
        <v>139</v>
      </c>
      <c r="O55" s="10">
        <v>1181</v>
      </c>
      <c r="P55" s="29">
        <v>3.1106400000000001</v>
      </c>
      <c r="Q55" s="28">
        <v>5.3164900000000001E-2</v>
      </c>
      <c r="R55" s="9" t="s">
        <v>22</v>
      </c>
      <c r="S55" s="9" t="s">
        <v>143</v>
      </c>
      <c r="T55" s="9" t="s">
        <v>140</v>
      </c>
      <c r="U55" s="9" t="s">
        <v>67</v>
      </c>
      <c r="V55" s="9" t="s">
        <v>25</v>
      </c>
      <c r="W55" s="9" t="s">
        <v>26</v>
      </c>
      <c r="X55" s="9" t="s">
        <v>27</v>
      </c>
      <c r="Y55" s="9" t="s">
        <v>65</v>
      </c>
      <c r="Z55" s="9" t="s">
        <v>28</v>
      </c>
      <c r="AA55" s="9" t="s">
        <v>151</v>
      </c>
      <c r="AB55" s="9" t="s">
        <v>25</v>
      </c>
      <c r="AC55" s="9" t="s">
        <v>29</v>
      </c>
      <c r="AD55" s="9">
        <v>1</v>
      </c>
      <c r="AE55" s="8" t="s">
        <v>30</v>
      </c>
      <c r="AF55" s="8" t="s">
        <v>31</v>
      </c>
      <c r="AG55" s="9">
        <v>1</v>
      </c>
      <c r="AH55" s="9">
        <v>1</v>
      </c>
      <c r="AI55" s="9">
        <v>0</v>
      </c>
      <c r="AJ55" s="9">
        <v>8</v>
      </c>
      <c r="AK55" s="9" t="s">
        <v>32</v>
      </c>
      <c r="AL55" s="9">
        <v>1</v>
      </c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</row>
    <row r="56" spans="1:95" ht="15" thickBot="1" x14ac:dyDescent="0.2">
      <c r="A56" s="21" t="s">
        <v>150</v>
      </c>
      <c r="B56" s="19" t="s">
        <v>117</v>
      </c>
      <c r="C56" s="22">
        <v>12</v>
      </c>
      <c r="D56" s="22">
        <v>65</v>
      </c>
      <c r="E56" s="6">
        <v>0.56999999999999995</v>
      </c>
      <c r="F56" s="19"/>
      <c r="G56" s="19">
        <v>13</v>
      </c>
      <c r="H56" s="19">
        <v>8</v>
      </c>
      <c r="I56" s="20" t="s">
        <v>142</v>
      </c>
      <c r="J56" s="20">
        <v>6</v>
      </c>
      <c r="K56" s="19"/>
      <c r="L56" s="19">
        <v>5</v>
      </c>
      <c r="M56" s="30" t="s">
        <v>139</v>
      </c>
      <c r="N56" s="19"/>
      <c r="O56" s="31">
        <v>1452</v>
      </c>
      <c r="P56" s="35">
        <v>5.4995900000000004</v>
      </c>
      <c r="Q56" s="34">
        <v>9.9416500000000005E-2</v>
      </c>
      <c r="R56" s="9" t="s">
        <v>22</v>
      </c>
      <c r="S56" s="9" t="s">
        <v>143</v>
      </c>
      <c r="T56" s="9" t="s">
        <v>140</v>
      </c>
      <c r="U56" s="9" t="s">
        <v>67</v>
      </c>
      <c r="V56" s="9" t="s">
        <v>25</v>
      </c>
      <c r="W56" s="9" t="s">
        <v>26</v>
      </c>
      <c r="X56" s="9" t="s">
        <v>27</v>
      </c>
      <c r="Y56" s="9" t="s">
        <v>65</v>
      </c>
      <c r="Z56" s="9" t="s">
        <v>28</v>
      </c>
      <c r="AA56" s="9" t="s">
        <v>151</v>
      </c>
      <c r="AB56" s="9" t="s">
        <v>25</v>
      </c>
      <c r="AC56" s="9" t="s">
        <v>29</v>
      </c>
      <c r="AD56" s="9">
        <v>1</v>
      </c>
      <c r="AE56" s="8" t="s">
        <v>30</v>
      </c>
      <c r="AF56" s="8" t="s">
        <v>31</v>
      </c>
      <c r="AG56" s="9">
        <v>1</v>
      </c>
      <c r="AH56" s="9">
        <v>1</v>
      </c>
      <c r="AI56" s="9">
        <v>0</v>
      </c>
      <c r="AJ56" s="9">
        <v>8</v>
      </c>
      <c r="AK56" s="9" t="s">
        <v>32</v>
      </c>
      <c r="AL56" s="9">
        <v>1</v>
      </c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</row>
    <row r="57" spans="1:95" s="19" customFormat="1" ht="14" x14ac:dyDescent="0.15">
      <c r="A57" s="82" t="s">
        <v>165</v>
      </c>
      <c r="B57" s="43" t="s">
        <v>117</v>
      </c>
      <c r="C57" s="83">
        <v>6</v>
      </c>
      <c r="D57" s="43">
        <v>37.090000000000003</v>
      </c>
      <c r="E57" s="43">
        <v>1</v>
      </c>
      <c r="F57" s="43"/>
      <c r="G57" s="43">
        <v>12</v>
      </c>
      <c r="H57" s="43">
        <v>7</v>
      </c>
      <c r="I57" s="44" t="s">
        <v>91</v>
      </c>
      <c r="J57" s="44">
        <v>3</v>
      </c>
      <c r="K57" s="43"/>
      <c r="L57" s="43">
        <v>10</v>
      </c>
      <c r="M57" s="78" t="s">
        <v>139</v>
      </c>
      <c r="N57" s="43"/>
      <c r="O57" s="45"/>
      <c r="P57" s="46"/>
      <c r="Q57" s="47"/>
      <c r="R57" s="48" t="s">
        <v>22</v>
      </c>
      <c r="S57" s="48" t="s">
        <v>176</v>
      </c>
      <c r="T57" s="48" t="s">
        <v>175</v>
      </c>
      <c r="U57" s="48" t="s">
        <v>24</v>
      </c>
      <c r="V57" s="48" t="s">
        <v>25</v>
      </c>
      <c r="W57" s="48" t="s">
        <v>177</v>
      </c>
      <c r="X57" s="48" t="s">
        <v>27</v>
      </c>
      <c r="Y57" s="48" t="s">
        <v>157</v>
      </c>
      <c r="Z57" s="48" t="s">
        <v>28</v>
      </c>
      <c r="AA57" s="48" t="s">
        <v>126</v>
      </c>
      <c r="AB57" s="48" t="s">
        <v>25</v>
      </c>
      <c r="AC57" s="48" t="s">
        <v>29</v>
      </c>
      <c r="AD57" s="48">
        <v>1</v>
      </c>
      <c r="AE57" s="49" t="s">
        <v>30</v>
      </c>
      <c r="AF57" s="49" t="s">
        <v>31</v>
      </c>
      <c r="AG57" s="48">
        <v>1</v>
      </c>
      <c r="AH57" s="48">
        <v>1</v>
      </c>
      <c r="AI57" s="48">
        <v>0</v>
      </c>
      <c r="AJ57" s="48">
        <v>8</v>
      </c>
      <c r="AK57" s="48" t="s">
        <v>32</v>
      </c>
      <c r="AL57" s="48">
        <v>1</v>
      </c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</row>
    <row r="58" spans="1:95" s="19" customFormat="1" ht="14" x14ac:dyDescent="0.15">
      <c r="A58" s="84" t="s">
        <v>166</v>
      </c>
      <c r="B58" s="19" t="s">
        <v>117</v>
      </c>
      <c r="C58" s="80">
        <v>6</v>
      </c>
      <c r="D58" s="19">
        <v>37.090000000000003</v>
      </c>
      <c r="E58" s="19">
        <v>1</v>
      </c>
      <c r="G58" s="19">
        <v>12</v>
      </c>
      <c r="H58" s="19">
        <v>7</v>
      </c>
      <c r="I58" s="20" t="s">
        <v>91</v>
      </c>
      <c r="J58" s="20">
        <v>3</v>
      </c>
      <c r="L58" s="19">
        <v>10</v>
      </c>
      <c r="M58" s="81" t="s">
        <v>139</v>
      </c>
      <c r="O58" s="31"/>
      <c r="P58" s="35"/>
      <c r="Q58" s="34"/>
      <c r="R58" s="21" t="s">
        <v>22</v>
      </c>
      <c r="S58" s="21" t="s">
        <v>176</v>
      </c>
      <c r="T58" s="21" t="s">
        <v>175</v>
      </c>
      <c r="U58" s="16" t="s">
        <v>67</v>
      </c>
      <c r="V58" s="21" t="s">
        <v>25</v>
      </c>
      <c r="W58" s="21" t="s">
        <v>177</v>
      </c>
      <c r="X58" s="21" t="s">
        <v>27</v>
      </c>
      <c r="Y58" s="21" t="s">
        <v>157</v>
      </c>
      <c r="Z58" s="21" t="s">
        <v>28</v>
      </c>
      <c r="AA58" s="21" t="s">
        <v>126</v>
      </c>
      <c r="AB58" s="21" t="s">
        <v>25</v>
      </c>
      <c r="AC58" s="21" t="s">
        <v>29</v>
      </c>
      <c r="AD58" s="21">
        <v>1</v>
      </c>
      <c r="AE58" s="51" t="s">
        <v>30</v>
      </c>
      <c r="AF58" s="51" t="s">
        <v>31</v>
      </c>
      <c r="AG58" s="21">
        <v>1</v>
      </c>
      <c r="AH58" s="21">
        <v>1</v>
      </c>
      <c r="AI58" s="21">
        <v>0</v>
      </c>
      <c r="AJ58" s="21">
        <v>8</v>
      </c>
      <c r="AK58" s="21" t="s">
        <v>32</v>
      </c>
      <c r="AL58" s="21">
        <v>1</v>
      </c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</row>
    <row r="59" spans="1:95" s="19" customFormat="1" ht="14" x14ac:dyDescent="0.15">
      <c r="A59" s="84" t="s">
        <v>167</v>
      </c>
      <c r="B59" s="19" t="s">
        <v>117</v>
      </c>
      <c r="C59" s="80">
        <v>6</v>
      </c>
      <c r="D59" s="19">
        <v>37.090000000000003</v>
      </c>
      <c r="E59" s="19">
        <v>1</v>
      </c>
      <c r="G59" s="19">
        <v>12</v>
      </c>
      <c r="H59" s="19">
        <v>7</v>
      </c>
      <c r="I59" s="20" t="s">
        <v>91</v>
      </c>
      <c r="J59" s="20">
        <v>3</v>
      </c>
      <c r="L59" s="19">
        <v>10</v>
      </c>
      <c r="M59" s="81" t="s">
        <v>139</v>
      </c>
      <c r="O59" s="31"/>
      <c r="P59" s="35"/>
      <c r="Q59" s="34"/>
      <c r="R59" s="21" t="s">
        <v>22</v>
      </c>
      <c r="S59" s="21" t="s">
        <v>176</v>
      </c>
      <c r="T59" s="21" t="s">
        <v>175</v>
      </c>
      <c r="U59" s="16" t="s">
        <v>68</v>
      </c>
      <c r="V59" s="21" t="s">
        <v>25</v>
      </c>
      <c r="W59" s="21" t="s">
        <v>177</v>
      </c>
      <c r="X59" s="21" t="s">
        <v>27</v>
      </c>
      <c r="Y59" s="21" t="s">
        <v>157</v>
      </c>
      <c r="Z59" s="21" t="s">
        <v>28</v>
      </c>
      <c r="AA59" s="21" t="s">
        <v>126</v>
      </c>
      <c r="AB59" s="21" t="s">
        <v>25</v>
      </c>
      <c r="AC59" s="21" t="s">
        <v>29</v>
      </c>
      <c r="AD59" s="21">
        <v>1</v>
      </c>
      <c r="AE59" s="51" t="s">
        <v>30</v>
      </c>
      <c r="AF59" s="51" t="s">
        <v>31</v>
      </c>
      <c r="AG59" s="21">
        <v>1</v>
      </c>
      <c r="AH59" s="21">
        <v>1</v>
      </c>
      <c r="AI59" s="21">
        <v>0</v>
      </c>
      <c r="AJ59" s="21">
        <v>8</v>
      </c>
      <c r="AK59" s="21" t="s">
        <v>32</v>
      </c>
      <c r="AL59" s="21">
        <v>1</v>
      </c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</row>
    <row r="60" spans="1:95" s="19" customFormat="1" ht="14" x14ac:dyDescent="0.15">
      <c r="A60" s="84" t="s">
        <v>168</v>
      </c>
      <c r="B60" s="19" t="s">
        <v>117</v>
      </c>
      <c r="C60" s="80">
        <v>6</v>
      </c>
      <c r="D60" s="19">
        <v>37.090000000000003</v>
      </c>
      <c r="E60" s="19">
        <v>1</v>
      </c>
      <c r="G60" s="19">
        <v>12</v>
      </c>
      <c r="H60" s="19">
        <v>7</v>
      </c>
      <c r="I60" s="20" t="s">
        <v>91</v>
      </c>
      <c r="J60" s="20">
        <v>3</v>
      </c>
      <c r="L60" s="19">
        <v>10</v>
      </c>
      <c r="M60" s="81" t="s">
        <v>139</v>
      </c>
      <c r="O60" s="31"/>
      <c r="P60" s="35"/>
      <c r="Q60" s="34"/>
      <c r="R60" s="21" t="s">
        <v>22</v>
      </c>
      <c r="S60" s="21" t="s">
        <v>176</v>
      </c>
      <c r="T60" s="21" t="s">
        <v>175</v>
      </c>
      <c r="U60" s="16" t="s">
        <v>69</v>
      </c>
      <c r="V60" s="21" t="s">
        <v>25</v>
      </c>
      <c r="W60" s="21" t="s">
        <v>177</v>
      </c>
      <c r="X60" s="21" t="s">
        <v>27</v>
      </c>
      <c r="Y60" s="21" t="s">
        <v>157</v>
      </c>
      <c r="Z60" s="21" t="s">
        <v>28</v>
      </c>
      <c r="AA60" s="21" t="s">
        <v>126</v>
      </c>
      <c r="AB60" s="21" t="s">
        <v>25</v>
      </c>
      <c r="AC60" s="21" t="s">
        <v>29</v>
      </c>
      <c r="AD60" s="21">
        <v>1</v>
      </c>
      <c r="AE60" s="51" t="s">
        <v>30</v>
      </c>
      <c r="AF60" s="51" t="s">
        <v>31</v>
      </c>
      <c r="AG60" s="21">
        <v>1</v>
      </c>
      <c r="AH60" s="21">
        <v>1</v>
      </c>
      <c r="AI60" s="21">
        <v>0</v>
      </c>
      <c r="AJ60" s="21">
        <v>8</v>
      </c>
      <c r="AK60" s="21" t="s">
        <v>32</v>
      </c>
      <c r="AL60" s="21">
        <v>1</v>
      </c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</row>
    <row r="61" spans="1:95" s="19" customFormat="1" ht="14" x14ac:dyDescent="0.15">
      <c r="A61" s="84" t="s">
        <v>169</v>
      </c>
      <c r="B61" s="19" t="s">
        <v>117</v>
      </c>
      <c r="C61" s="80">
        <v>6</v>
      </c>
      <c r="D61" s="19">
        <v>37.090000000000003</v>
      </c>
      <c r="E61" s="19">
        <v>1</v>
      </c>
      <c r="G61" s="19">
        <v>12</v>
      </c>
      <c r="H61" s="19">
        <v>7</v>
      </c>
      <c r="I61" s="20" t="s">
        <v>91</v>
      </c>
      <c r="J61" s="20">
        <v>3</v>
      </c>
      <c r="L61" s="19">
        <v>10</v>
      </c>
      <c r="M61" s="81" t="s">
        <v>139</v>
      </c>
      <c r="O61" s="31"/>
      <c r="P61" s="35"/>
      <c r="Q61" s="34"/>
      <c r="R61" s="21" t="s">
        <v>22</v>
      </c>
      <c r="S61" s="21" t="s">
        <v>176</v>
      </c>
      <c r="T61" s="21" t="s">
        <v>175</v>
      </c>
      <c r="U61" s="16" t="s">
        <v>70</v>
      </c>
      <c r="V61" s="21" t="s">
        <v>25</v>
      </c>
      <c r="W61" s="21" t="s">
        <v>177</v>
      </c>
      <c r="X61" s="21" t="s">
        <v>27</v>
      </c>
      <c r="Y61" s="21" t="s">
        <v>157</v>
      </c>
      <c r="Z61" s="21" t="s">
        <v>28</v>
      </c>
      <c r="AA61" s="21" t="s">
        <v>126</v>
      </c>
      <c r="AB61" s="21" t="s">
        <v>25</v>
      </c>
      <c r="AC61" s="21" t="s">
        <v>29</v>
      </c>
      <c r="AD61" s="21">
        <v>1</v>
      </c>
      <c r="AE61" s="51" t="s">
        <v>30</v>
      </c>
      <c r="AF61" s="51" t="s">
        <v>31</v>
      </c>
      <c r="AG61" s="21">
        <v>1</v>
      </c>
      <c r="AH61" s="21">
        <v>1</v>
      </c>
      <c r="AI61" s="21">
        <v>0</v>
      </c>
      <c r="AJ61" s="21">
        <v>8</v>
      </c>
      <c r="AK61" s="21" t="s">
        <v>32</v>
      </c>
      <c r="AL61" s="21">
        <v>1</v>
      </c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</row>
    <row r="62" spans="1:95" s="19" customFormat="1" ht="14" x14ac:dyDescent="0.15">
      <c r="A62" s="84" t="s">
        <v>170</v>
      </c>
      <c r="B62" s="19" t="s">
        <v>117</v>
      </c>
      <c r="C62" s="80">
        <v>6</v>
      </c>
      <c r="D62" s="19">
        <v>37.090000000000003</v>
      </c>
      <c r="E62" s="19">
        <v>1</v>
      </c>
      <c r="G62" s="19">
        <v>12</v>
      </c>
      <c r="H62" s="19">
        <v>7</v>
      </c>
      <c r="I62" s="20" t="s">
        <v>91</v>
      </c>
      <c r="J62" s="20">
        <v>3</v>
      </c>
      <c r="L62" s="19">
        <v>10</v>
      </c>
      <c r="M62" s="81" t="s">
        <v>139</v>
      </c>
      <c r="O62" s="31"/>
      <c r="P62" s="35"/>
      <c r="Q62" s="34"/>
      <c r="R62" s="21" t="s">
        <v>22</v>
      </c>
      <c r="S62" s="21" t="s">
        <v>176</v>
      </c>
      <c r="T62" s="21" t="s">
        <v>175</v>
      </c>
      <c r="U62" s="16" t="s">
        <v>71</v>
      </c>
      <c r="V62" s="21" t="s">
        <v>25</v>
      </c>
      <c r="W62" s="21" t="s">
        <v>177</v>
      </c>
      <c r="X62" s="21" t="s">
        <v>27</v>
      </c>
      <c r="Y62" s="21" t="s">
        <v>157</v>
      </c>
      <c r="Z62" s="21" t="s">
        <v>28</v>
      </c>
      <c r="AA62" s="21" t="s">
        <v>126</v>
      </c>
      <c r="AB62" s="21" t="s">
        <v>25</v>
      </c>
      <c r="AC62" s="21" t="s">
        <v>29</v>
      </c>
      <c r="AD62" s="21">
        <v>1</v>
      </c>
      <c r="AE62" s="51" t="s">
        <v>30</v>
      </c>
      <c r="AF62" s="51" t="s">
        <v>31</v>
      </c>
      <c r="AG62" s="21">
        <v>1</v>
      </c>
      <c r="AH62" s="21">
        <v>1</v>
      </c>
      <c r="AI62" s="21">
        <v>0</v>
      </c>
      <c r="AJ62" s="21">
        <v>8</v>
      </c>
      <c r="AK62" s="21" t="s">
        <v>32</v>
      </c>
      <c r="AL62" s="21">
        <v>1</v>
      </c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</row>
    <row r="63" spans="1:95" s="19" customFormat="1" ht="14" x14ac:dyDescent="0.15">
      <c r="A63" s="84" t="s">
        <v>171</v>
      </c>
      <c r="B63" s="19" t="s">
        <v>117</v>
      </c>
      <c r="C63" s="80">
        <v>6</v>
      </c>
      <c r="D63" s="19">
        <v>37.090000000000003</v>
      </c>
      <c r="E63" s="19">
        <v>1</v>
      </c>
      <c r="G63" s="19">
        <v>12</v>
      </c>
      <c r="H63" s="19">
        <v>7</v>
      </c>
      <c r="I63" s="20" t="s">
        <v>91</v>
      </c>
      <c r="J63" s="20">
        <v>3</v>
      </c>
      <c r="L63" s="19">
        <v>10</v>
      </c>
      <c r="M63" s="81" t="s">
        <v>139</v>
      </c>
      <c r="O63" s="31"/>
      <c r="P63" s="35"/>
      <c r="Q63" s="34"/>
      <c r="R63" s="21" t="s">
        <v>22</v>
      </c>
      <c r="S63" s="21" t="s">
        <v>176</v>
      </c>
      <c r="T63" s="21" t="s">
        <v>175</v>
      </c>
      <c r="U63" s="16" t="s">
        <v>72</v>
      </c>
      <c r="V63" s="21" t="s">
        <v>25</v>
      </c>
      <c r="W63" s="21" t="s">
        <v>177</v>
      </c>
      <c r="X63" s="21" t="s">
        <v>27</v>
      </c>
      <c r="Y63" s="21" t="s">
        <v>157</v>
      </c>
      <c r="Z63" s="21" t="s">
        <v>28</v>
      </c>
      <c r="AA63" s="21" t="s">
        <v>126</v>
      </c>
      <c r="AB63" s="21" t="s">
        <v>25</v>
      </c>
      <c r="AC63" s="21" t="s">
        <v>29</v>
      </c>
      <c r="AD63" s="21">
        <v>1</v>
      </c>
      <c r="AE63" s="51" t="s">
        <v>30</v>
      </c>
      <c r="AF63" s="51" t="s">
        <v>31</v>
      </c>
      <c r="AG63" s="21">
        <v>1</v>
      </c>
      <c r="AH63" s="21">
        <v>1</v>
      </c>
      <c r="AI63" s="21">
        <v>0</v>
      </c>
      <c r="AJ63" s="21">
        <v>8</v>
      </c>
      <c r="AK63" s="21" t="s">
        <v>32</v>
      </c>
      <c r="AL63" s="21">
        <v>1</v>
      </c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</row>
    <row r="64" spans="1:95" s="19" customFormat="1" ht="14" x14ac:dyDescent="0.15">
      <c r="A64" s="84" t="s">
        <v>172</v>
      </c>
      <c r="B64" s="19" t="s">
        <v>117</v>
      </c>
      <c r="C64" s="80">
        <v>6</v>
      </c>
      <c r="D64" s="19">
        <v>37.090000000000003</v>
      </c>
      <c r="E64" s="19">
        <v>1</v>
      </c>
      <c r="G64" s="19">
        <v>12</v>
      </c>
      <c r="H64" s="19">
        <v>7</v>
      </c>
      <c r="I64" s="20" t="s">
        <v>91</v>
      </c>
      <c r="J64" s="20">
        <v>3</v>
      </c>
      <c r="L64" s="19">
        <v>10</v>
      </c>
      <c r="M64" s="81" t="s">
        <v>139</v>
      </c>
      <c r="O64" s="31"/>
      <c r="P64" s="35"/>
      <c r="Q64" s="34"/>
      <c r="R64" s="21" t="s">
        <v>22</v>
      </c>
      <c r="S64" s="21" t="s">
        <v>176</v>
      </c>
      <c r="T64" s="21" t="s">
        <v>175</v>
      </c>
      <c r="U64" s="16" t="s">
        <v>73</v>
      </c>
      <c r="V64" s="21" t="s">
        <v>25</v>
      </c>
      <c r="W64" s="21" t="s">
        <v>177</v>
      </c>
      <c r="X64" s="21" t="s">
        <v>27</v>
      </c>
      <c r="Y64" s="21" t="s">
        <v>157</v>
      </c>
      <c r="Z64" s="21" t="s">
        <v>28</v>
      </c>
      <c r="AA64" s="21" t="s">
        <v>126</v>
      </c>
      <c r="AB64" s="21" t="s">
        <v>25</v>
      </c>
      <c r="AC64" s="21" t="s">
        <v>29</v>
      </c>
      <c r="AD64" s="21">
        <v>1</v>
      </c>
      <c r="AE64" s="51" t="s">
        <v>30</v>
      </c>
      <c r="AF64" s="51" t="s">
        <v>31</v>
      </c>
      <c r="AG64" s="21">
        <v>1</v>
      </c>
      <c r="AH64" s="21">
        <v>1</v>
      </c>
      <c r="AI64" s="21">
        <v>0</v>
      </c>
      <c r="AJ64" s="21">
        <v>8</v>
      </c>
      <c r="AK64" s="21" t="s">
        <v>32</v>
      </c>
      <c r="AL64" s="21">
        <v>1</v>
      </c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</row>
    <row r="65" spans="1:95" s="19" customFormat="1" ht="14" x14ac:dyDescent="0.15">
      <c r="A65" s="84" t="s">
        <v>173</v>
      </c>
      <c r="B65" s="19" t="s">
        <v>117</v>
      </c>
      <c r="C65" s="80">
        <v>6</v>
      </c>
      <c r="D65" s="19">
        <v>37.090000000000003</v>
      </c>
      <c r="E65" s="19">
        <v>1</v>
      </c>
      <c r="G65" s="19">
        <v>12</v>
      </c>
      <c r="H65" s="19">
        <v>7</v>
      </c>
      <c r="I65" s="20" t="s">
        <v>91</v>
      </c>
      <c r="J65" s="20">
        <v>3</v>
      </c>
      <c r="L65" s="19">
        <v>10</v>
      </c>
      <c r="M65" s="81" t="s">
        <v>139</v>
      </c>
      <c r="O65" s="31"/>
      <c r="P65" s="35"/>
      <c r="Q65" s="34"/>
      <c r="R65" s="21" t="s">
        <v>22</v>
      </c>
      <c r="S65" s="21" t="s">
        <v>176</v>
      </c>
      <c r="T65" s="21" t="s">
        <v>175</v>
      </c>
      <c r="U65" s="16" t="s">
        <v>74</v>
      </c>
      <c r="V65" s="21" t="s">
        <v>25</v>
      </c>
      <c r="W65" s="21" t="s">
        <v>177</v>
      </c>
      <c r="X65" s="21" t="s">
        <v>27</v>
      </c>
      <c r="Y65" s="21" t="s">
        <v>157</v>
      </c>
      <c r="Z65" s="21" t="s">
        <v>28</v>
      </c>
      <c r="AA65" s="21" t="s">
        <v>126</v>
      </c>
      <c r="AB65" s="21" t="s">
        <v>25</v>
      </c>
      <c r="AC65" s="21" t="s">
        <v>29</v>
      </c>
      <c r="AD65" s="21">
        <v>1</v>
      </c>
      <c r="AE65" s="51" t="s">
        <v>30</v>
      </c>
      <c r="AF65" s="51" t="s">
        <v>31</v>
      </c>
      <c r="AG65" s="21">
        <v>1</v>
      </c>
      <c r="AH65" s="21">
        <v>1</v>
      </c>
      <c r="AI65" s="21">
        <v>0</v>
      </c>
      <c r="AJ65" s="21">
        <v>8</v>
      </c>
      <c r="AK65" s="21" t="s">
        <v>32</v>
      </c>
      <c r="AL65" s="21">
        <v>1</v>
      </c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</row>
    <row r="66" spans="1:95" s="19" customFormat="1" ht="15" thickBot="1" x14ac:dyDescent="0.2">
      <c r="A66" s="85" t="s">
        <v>174</v>
      </c>
      <c r="B66" s="53" t="s">
        <v>117</v>
      </c>
      <c r="C66" s="86">
        <v>6</v>
      </c>
      <c r="D66" s="53">
        <v>37.090000000000003</v>
      </c>
      <c r="E66" s="53">
        <v>1</v>
      </c>
      <c r="F66" s="53"/>
      <c r="G66" s="53">
        <v>12</v>
      </c>
      <c r="H66" s="53">
        <v>7</v>
      </c>
      <c r="I66" s="54" t="s">
        <v>91</v>
      </c>
      <c r="J66" s="54">
        <v>3</v>
      </c>
      <c r="K66" s="53"/>
      <c r="L66" s="53">
        <v>10</v>
      </c>
      <c r="M66" s="87" t="s">
        <v>139</v>
      </c>
      <c r="N66" s="53"/>
      <c r="O66" s="56"/>
      <c r="P66" s="57"/>
      <c r="Q66" s="58"/>
      <c r="R66" s="21" t="s">
        <v>22</v>
      </c>
      <c r="S66" s="21" t="s">
        <v>176</v>
      </c>
      <c r="T66" s="21" t="s">
        <v>175</v>
      </c>
      <c r="U66" s="16" t="s">
        <v>75</v>
      </c>
      <c r="V66" s="21" t="s">
        <v>25</v>
      </c>
      <c r="W66" s="21" t="s">
        <v>177</v>
      </c>
      <c r="X66" s="21" t="s">
        <v>27</v>
      </c>
      <c r="Y66" s="21" t="s">
        <v>157</v>
      </c>
      <c r="Z66" s="21" t="s">
        <v>28</v>
      </c>
      <c r="AA66" s="21" t="s">
        <v>126</v>
      </c>
      <c r="AB66" s="21" t="s">
        <v>25</v>
      </c>
      <c r="AC66" s="21" t="s">
        <v>29</v>
      </c>
      <c r="AD66" s="21">
        <v>1</v>
      </c>
      <c r="AE66" s="51" t="s">
        <v>30</v>
      </c>
      <c r="AF66" s="51" t="s">
        <v>31</v>
      </c>
      <c r="AG66" s="21">
        <v>1</v>
      </c>
      <c r="AH66" s="21">
        <v>1</v>
      </c>
      <c r="AI66" s="21">
        <v>0</v>
      </c>
      <c r="AJ66" s="21">
        <v>8</v>
      </c>
      <c r="AK66" s="21" t="s">
        <v>32</v>
      </c>
      <c r="AL66" s="21">
        <v>1</v>
      </c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</row>
    <row r="67" spans="1:95" ht="14" x14ac:dyDescent="0.15">
      <c r="A67" s="104" t="s">
        <v>189</v>
      </c>
      <c r="B67" s="43" t="s">
        <v>117</v>
      </c>
      <c r="C67" s="83">
        <v>6</v>
      </c>
      <c r="D67" s="43">
        <v>37.090000000000003</v>
      </c>
      <c r="E67" s="43">
        <v>1</v>
      </c>
      <c r="I67" s="8"/>
      <c r="J67" s="8"/>
      <c r="M67" s="11"/>
      <c r="O67" s="29" t="s">
        <v>200</v>
      </c>
      <c r="P67" s="29" t="s">
        <v>201</v>
      </c>
      <c r="Q67" s="116">
        <v>2.4730599999999998</v>
      </c>
      <c r="R67" s="105" t="s">
        <v>22</v>
      </c>
      <c r="S67" s="105" t="s">
        <v>176</v>
      </c>
      <c r="T67" s="105" t="s">
        <v>198</v>
      </c>
      <c r="U67" s="105" t="s">
        <v>24</v>
      </c>
      <c r="V67" s="105" t="s">
        <v>25</v>
      </c>
      <c r="W67" s="105" t="s">
        <v>177</v>
      </c>
      <c r="X67" s="105" t="s">
        <v>27</v>
      </c>
      <c r="Y67" s="105" t="s">
        <v>157</v>
      </c>
      <c r="Z67" s="105" t="s">
        <v>28</v>
      </c>
      <c r="AA67" s="105" t="s">
        <v>126</v>
      </c>
      <c r="AB67" s="105" t="s">
        <v>25</v>
      </c>
      <c r="AC67" s="105" t="s">
        <v>29</v>
      </c>
      <c r="AD67" s="105">
        <v>1</v>
      </c>
      <c r="AE67" s="107" t="s">
        <v>30</v>
      </c>
      <c r="AF67" s="107" t="s">
        <v>31</v>
      </c>
      <c r="AG67" s="105">
        <v>1</v>
      </c>
      <c r="AH67" s="105">
        <v>1</v>
      </c>
      <c r="AI67" s="105">
        <v>0</v>
      </c>
      <c r="AJ67" s="105">
        <v>8</v>
      </c>
      <c r="AK67" s="105" t="s">
        <v>32</v>
      </c>
      <c r="AL67" s="109">
        <v>1</v>
      </c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</row>
    <row r="68" spans="1:95" ht="14" x14ac:dyDescent="0.15">
      <c r="A68" s="104" t="s">
        <v>190</v>
      </c>
      <c r="B68" s="19" t="s">
        <v>117</v>
      </c>
      <c r="C68" s="80">
        <v>6</v>
      </c>
      <c r="D68" s="19">
        <v>37.090000000000003</v>
      </c>
      <c r="E68" s="19">
        <v>1</v>
      </c>
      <c r="I68" s="8"/>
      <c r="J68" s="8"/>
      <c r="M68" s="11"/>
      <c r="O68" s="29" t="s">
        <v>200</v>
      </c>
      <c r="P68" s="29" t="s">
        <v>201</v>
      </c>
      <c r="Q68" s="116">
        <v>2.4730599999999998</v>
      </c>
      <c r="R68" s="105" t="s">
        <v>22</v>
      </c>
      <c r="S68" s="105" t="s">
        <v>176</v>
      </c>
      <c r="T68" s="105" t="s">
        <v>198</v>
      </c>
      <c r="U68" s="105" t="s">
        <v>67</v>
      </c>
      <c r="V68" s="105" t="s">
        <v>25</v>
      </c>
      <c r="W68" s="105" t="s">
        <v>177</v>
      </c>
      <c r="X68" s="105" t="s">
        <v>27</v>
      </c>
      <c r="Y68" s="105" t="s">
        <v>157</v>
      </c>
      <c r="Z68" s="105" t="s">
        <v>28</v>
      </c>
      <c r="AA68" s="105" t="s">
        <v>126</v>
      </c>
      <c r="AB68" s="105" t="s">
        <v>25</v>
      </c>
      <c r="AC68" s="105" t="s">
        <v>29</v>
      </c>
      <c r="AD68" s="105">
        <v>1</v>
      </c>
      <c r="AE68" s="107" t="s">
        <v>30</v>
      </c>
      <c r="AF68" s="107" t="s">
        <v>31</v>
      </c>
      <c r="AG68" s="105">
        <v>1</v>
      </c>
      <c r="AH68" s="105">
        <v>1</v>
      </c>
      <c r="AI68" s="105">
        <v>0</v>
      </c>
      <c r="AJ68" s="105">
        <v>8</v>
      </c>
      <c r="AK68" s="105" t="s">
        <v>32</v>
      </c>
      <c r="AL68" s="109">
        <v>1</v>
      </c>
    </row>
    <row r="69" spans="1:95" ht="14" x14ac:dyDescent="0.15">
      <c r="A69" s="104" t="s">
        <v>191</v>
      </c>
      <c r="B69" s="19" t="s">
        <v>117</v>
      </c>
      <c r="C69" s="80">
        <v>6</v>
      </c>
      <c r="D69" s="19">
        <v>37.090000000000003</v>
      </c>
      <c r="E69" s="19">
        <v>1</v>
      </c>
      <c r="I69" s="8"/>
      <c r="J69" s="8"/>
      <c r="M69" s="11"/>
      <c r="O69" s="29" t="s">
        <v>200</v>
      </c>
      <c r="P69" s="29" t="s">
        <v>201</v>
      </c>
      <c r="Q69" s="116">
        <v>2.4730599999999998</v>
      </c>
      <c r="R69" s="106" t="s">
        <v>22</v>
      </c>
      <c r="S69" s="106" t="s">
        <v>176</v>
      </c>
      <c r="T69" s="106" t="s">
        <v>198</v>
      </c>
      <c r="U69" s="106" t="s">
        <v>68</v>
      </c>
      <c r="V69" s="106" t="s">
        <v>25</v>
      </c>
      <c r="W69" s="106" t="s">
        <v>177</v>
      </c>
      <c r="X69" s="106" t="s">
        <v>27</v>
      </c>
      <c r="Y69" s="106" t="s">
        <v>157</v>
      </c>
      <c r="Z69" s="106" t="s">
        <v>28</v>
      </c>
      <c r="AA69" s="106" t="s">
        <v>126</v>
      </c>
      <c r="AB69" s="106" t="s">
        <v>25</v>
      </c>
      <c r="AC69" s="106" t="s">
        <v>29</v>
      </c>
      <c r="AD69" s="106">
        <v>1</v>
      </c>
      <c r="AE69" s="108" t="s">
        <v>30</v>
      </c>
      <c r="AF69" s="108" t="s">
        <v>31</v>
      </c>
      <c r="AG69" s="106">
        <v>1</v>
      </c>
      <c r="AH69" s="106">
        <v>1</v>
      </c>
      <c r="AI69" s="106">
        <v>0</v>
      </c>
      <c r="AJ69" s="106">
        <v>8</v>
      </c>
      <c r="AK69" s="106" t="s">
        <v>32</v>
      </c>
      <c r="AL69" s="110">
        <v>1</v>
      </c>
    </row>
    <row r="70" spans="1:95" ht="14" x14ac:dyDescent="0.15">
      <c r="A70" s="104" t="s">
        <v>192</v>
      </c>
      <c r="B70" s="19" t="s">
        <v>117</v>
      </c>
      <c r="C70" s="80">
        <v>6</v>
      </c>
      <c r="D70" s="19">
        <v>37.090000000000003</v>
      </c>
      <c r="E70" s="19">
        <v>1</v>
      </c>
      <c r="I70" s="8"/>
      <c r="J70" s="8"/>
      <c r="M70" s="11"/>
      <c r="O70" s="29" t="s">
        <v>200</v>
      </c>
      <c r="P70" s="29" t="s">
        <v>201</v>
      </c>
      <c r="Q70" s="116">
        <v>2.4730599999999998</v>
      </c>
      <c r="R70" s="106" t="s">
        <v>22</v>
      </c>
      <c r="S70" s="106" t="s">
        <v>176</v>
      </c>
      <c r="T70" s="106" t="s">
        <v>198</v>
      </c>
      <c r="U70" s="106" t="s">
        <v>69</v>
      </c>
      <c r="V70" s="106" t="s">
        <v>25</v>
      </c>
      <c r="W70" s="106" t="s">
        <v>177</v>
      </c>
      <c r="X70" s="106" t="s">
        <v>27</v>
      </c>
      <c r="Y70" s="106" t="s">
        <v>157</v>
      </c>
      <c r="Z70" s="106" t="s">
        <v>28</v>
      </c>
      <c r="AA70" s="106" t="s">
        <v>126</v>
      </c>
      <c r="AB70" s="106" t="s">
        <v>25</v>
      </c>
      <c r="AC70" s="106" t="s">
        <v>29</v>
      </c>
      <c r="AD70" s="106">
        <v>1</v>
      </c>
      <c r="AE70" s="108" t="s">
        <v>30</v>
      </c>
      <c r="AF70" s="108" t="s">
        <v>31</v>
      </c>
      <c r="AG70" s="106">
        <v>1</v>
      </c>
      <c r="AH70" s="106">
        <v>1</v>
      </c>
      <c r="AI70" s="106">
        <v>0</v>
      </c>
      <c r="AJ70" s="106">
        <v>8</v>
      </c>
      <c r="AK70" s="106" t="s">
        <v>32</v>
      </c>
      <c r="AL70" s="110">
        <v>1</v>
      </c>
    </row>
    <row r="71" spans="1:95" ht="14" x14ac:dyDescent="0.15">
      <c r="A71" s="104" t="s">
        <v>193</v>
      </c>
      <c r="B71" s="19" t="s">
        <v>117</v>
      </c>
      <c r="C71" s="80">
        <v>6</v>
      </c>
      <c r="D71" s="19">
        <v>37.090000000000003</v>
      </c>
      <c r="E71" s="19">
        <v>1</v>
      </c>
      <c r="I71" s="8"/>
      <c r="J71" s="8"/>
      <c r="M71" s="11"/>
      <c r="O71" s="29" t="s">
        <v>202</v>
      </c>
      <c r="P71" s="29" t="s">
        <v>203</v>
      </c>
      <c r="Q71" s="116">
        <v>2.4681329999999999</v>
      </c>
      <c r="R71" s="106" t="s">
        <v>22</v>
      </c>
      <c r="S71" s="106" t="s">
        <v>176</v>
      </c>
      <c r="T71" s="106" t="s">
        <v>198</v>
      </c>
      <c r="U71" s="106" t="s">
        <v>70</v>
      </c>
      <c r="V71" s="106" t="s">
        <v>25</v>
      </c>
      <c r="W71" s="106" t="s">
        <v>177</v>
      </c>
      <c r="X71" s="106" t="s">
        <v>27</v>
      </c>
      <c r="Y71" s="106" t="s">
        <v>157</v>
      </c>
      <c r="Z71" s="106" t="s">
        <v>28</v>
      </c>
      <c r="AA71" s="106" t="s">
        <v>126</v>
      </c>
      <c r="AB71" s="106" t="s">
        <v>25</v>
      </c>
      <c r="AC71" s="106" t="s">
        <v>29</v>
      </c>
      <c r="AD71" s="106">
        <v>1</v>
      </c>
      <c r="AE71" s="108" t="s">
        <v>30</v>
      </c>
      <c r="AF71" s="108" t="s">
        <v>31</v>
      </c>
      <c r="AG71" s="106">
        <v>1</v>
      </c>
      <c r="AH71" s="106">
        <v>1</v>
      </c>
      <c r="AI71" s="106">
        <v>0</v>
      </c>
      <c r="AJ71" s="106">
        <v>8</v>
      </c>
      <c r="AK71" s="106" t="s">
        <v>32</v>
      </c>
      <c r="AL71" s="110">
        <v>1</v>
      </c>
    </row>
    <row r="72" spans="1:95" ht="14" x14ac:dyDescent="0.15">
      <c r="A72" s="104" t="s">
        <v>194</v>
      </c>
      <c r="B72" s="19" t="s">
        <v>117</v>
      </c>
      <c r="C72" s="80">
        <v>6</v>
      </c>
      <c r="D72" s="19">
        <v>37.090000000000003</v>
      </c>
      <c r="E72" s="19">
        <v>1</v>
      </c>
      <c r="I72" s="8"/>
      <c r="J72" s="8"/>
      <c r="M72" s="11"/>
      <c r="O72" s="29" t="s">
        <v>202</v>
      </c>
      <c r="P72" s="29" t="s">
        <v>203</v>
      </c>
      <c r="Q72" s="116">
        <v>2.4681329999999999</v>
      </c>
      <c r="R72" s="106" t="s">
        <v>22</v>
      </c>
      <c r="S72" s="106" t="s">
        <v>176</v>
      </c>
      <c r="T72" s="106" t="s">
        <v>198</v>
      </c>
      <c r="U72" s="106" t="s">
        <v>71</v>
      </c>
      <c r="V72" s="106" t="s">
        <v>25</v>
      </c>
      <c r="W72" s="106" t="s">
        <v>177</v>
      </c>
      <c r="X72" s="106" t="s">
        <v>27</v>
      </c>
      <c r="Y72" s="106" t="s">
        <v>157</v>
      </c>
      <c r="Z72" s="106" t="s">
        <v>28</v>
      </c>
      <c r="AA72" s="106" t="s">
        <v>126</v>
      </c>
      <c r="AB72" s="106" t="s">
        <v>25</v>
      </c>
      <c r="AC72" s="106" t="s">
        <v>29</v>
      </c>
      <c r="AD72" s="106">
        <v>1</v>
      </c>
      <c r="AE72" s="108" t="s">
        <v>30</v>
      </c>
      <c r="AF72" s="108" t="s">
        <v>31</v>
      </c>
      <c r="AG72" s="106">
        <v>1</v>
      </c>
      <c r="AH72" s="106">
        <v>1</v>
      </c>
      <c r="AI72" s="106">
        <v>0</v>
      </c>
      <c r="AJ72" s="106">
        <v>8</v>
      </c>
      <c r="AK72" s="106" t="s">
        <v>32</v>
      </c>
      <c r="AL72" s="110">
        <v>1</v>
      </c>
    </row>
    <row r="73" spans="1:95" ht="14" x14ac:dyDescent="0.15">
      <c r="A73" s="104" t="s">
        <v>195</v>
      </c>
      <c r="B73" s="19" t="s">
        <v>117</v>
      </c>
      <c r="C73" s="80">
        <v>6</v>
      </c>
      <c r="D73" s="19">
        <v>37.090000000000003</v>
      </c>
      <c r="E73" s="19">
        <v>1</v>
      </c>
      <c r="I73" s="8"/>
      <c r="J73" s="8"/>
      <c r="M73" s="11"/>
      <c r="O73" s="29" t="s">
        <v>200</v>
      </c>
      <c r="P73" s="29" t="s">
        <v>201</v>
      </c>
      <c r="Q73" s="116">
        <v>2.4730599999999998</v>
      </c>
      <c r="R73" s="106" t="s">
        <v>22</v>
      </c>
      <c r="S73" s="106" t="s">
        <v>176</v>
      </c>
      <c r="T73" s="106" t="s">
        <v>198</v>
      </c>
      <c r="U73" s="106" t="s">
        <v>72</v>
      </c>
      <c r="V73" s="106" t="s">
        <v>25</v>
      </c>
      <c r="W73" s="106" t="s">
        <v>177</v>
      </c>
      <c r="X73" s="106" t="s">
        <v>27</v>
      </c>
      <c r="Y73" s="106" t="s">
        <v>157</v>
      </c>
      <c r="Z73" s="106" t="s">
        <v>28</v>
      </c>
      <c r="AA73" s="106" t="s">
        <v>126</v>
      </c>
      <c r="AB73" s="106" t="s">
        <v>25</v>
      </c>
      <c r="AC73" s="106" t="s">
        <v>29</v>
      </c>
      <c r="AD73" s="106">
        <v>1</v>
      </c>
      <c r="AE73" s="108" t="s">
        <v>30</v>
      </c>
      <c r="AF73" s="108" t="s">
        <v>31</v>
      </c>
      <c r="AG73" s="106">
        <v>1</v>
      </c>
      <c r="AH73" s="106">
        <v>1</v>
      </c>
      <c r="AI73" s="106">
        <v>0</v>
      </c>
      <c r="AJ73" s="106">
        <v>8</v>
      </c>
      <c r="AK73" s="106" t="s">
        <v>32</v>
      </c>
      <c r="AL73" s="110">
        <v>1</v>
      </c>
    </row>
    <row r="74" spans="1:95" ht="14" x14ac:dyDescent="0.15">
      <c r="A74" s="104" t="s">
        <v>196</v>
      </c>
      <c r="B74" s="19" t="s">
        <v>117</v>
      </c>
      <c r="C74" s="80">
        <v>6</v>
      </c>
      <c r="D74" s="19">
        <v>37.090000000000003</v>
      </c>
      <c r="E74" s="19">
        <v>1</v>
      </c>
      <c r="I74" s="8"/>
      <c r="J74" s="8"/>
      <c r="M74" s="11"/>
      <c r="O74" s="29" t="s">
        <v>200</v>
      </c>
      <c r="P74" s="29" t="s">
        <v>201</v>
      </c>
      <c r="Q74" s="116">
        <v>2.4730599999999998</v>
      </c>
      <c r="R74" s="106" t="s">
        <v>22</v>
      </c>
      <c r="S74" s="106" t="s">
        <v>176</v>
      </c>
      <c r="T74" s="106" t="s">
        <v>198</v>
      </c>
      <c r="U74" s="106" t="s">
        <v>73</v>
      </c>
      <c r="V74" s="106" t="s">
        <v>25</v>
      </c>
      <c r="W74" s="106" t="s">
        <v>177</v>
      </c>
      <c r="X74" s="106" t="s">
        <v>27</v>
      </c>
      <c r="Y74" s="106" t="s">
        <v>157</v>
      </c>
      <c r="Z74" s="106" t="s">
        <v>28</v>
      </c>
      <c r="AA74" s="106" t="s">
        <v>126</v>
      </c>
      <c r="AB74" s="106" t="s">
        <v>25</v>
      </c>
      <c r="AC74" s="106" t="s">
        <v>29</v>
      </c>
      <c r="AD74" s="106">
        <v>1</v>
      </c>
      <c r="AE74" s="108" t="s">
        <v>30</v>
      </c>
      <c r="AF74" s="108" t="s">
        <v>31</v>
      </c>
      <c r="AG74" s="106">
        <v>1</v>
      </c>
      <c r="AH74" s="106">
        <v>1</v>
      </c>
      <c r="AI74" s="106">
        <v>0</v>
      </c>
      <c r="AJ74" s="106">
        <v>8</v>
      </c>
      <c r="AK74" s="106" t="s">
        <v>32</v>
      </c>
      <c r="AL74" s="110">
        <v>1</v>
      </c>
    </row>
    <row r="75" spans="1:95" ht="14" x14ac:dyDescent="0.15">
      <c r="A75" s="104" t="s">
        <v>197</v>
      </c>
      <c r="B75" s="19" t="s">
        <v>117</v>
      </c>
      <c r="C75" s="80">
        <v>6</v>
      </c>
      <c r="D75" s="19">
        <v>37.090000000000003</v>
      </c>
      <c r="E75" s="19">
        <v>1</v>
      </c>
      <c r="I75" s="8"/>
      <c r="J75" s="8"/>
      <c r="M75" s="11"/>
      <c r="O75" s="29" t="s">
        <v>202</v>
      </c>
      <c r="P75" s="29" t="s">
        <v>203</v>
      </c>
      <c r="Q75" s="116">
        <v>2.4681329999999999</v>
      </c>
      <c r="R75" s="106" t="s">
        <v>22</v>
      </c>
      <c r="S75" s="106" t="s">
        <v>176</v>
      </c>
      <c r="T75" s="106" t="s">
        <v>198</v>
      </c>
      <c r="U75" s="106" t="s">
        <v>74</v>
      </c>
      <c r="V75" s="106" t="s">
        <v>25</v>
      </c>
      <c r="W75" s="106" t="s">
        <v>177</v>
      </c>
      <c r="X75" s="106" t="s">
        <v>27</v>
      </c>
      <c r="Y75" s="106" t="s">
        <v>157</v>
      </c>
      <c r="Z75" s="106" t="s">
        <v>28</v>
      </c>
      <c r="AA75" s="106" t="s">
        <v>126</v>
      </c>
      <c r="AB75" s="106" t="s">
        <v>25</v>
      </c>
      <c r="AC75" s="106" t="s">
        <v>29</v>
      </c>
      <c r="AD75" s="106">
        <v>1</v>
      </c>
      <c r="AE75" s="108" t="s">
        <v>30</v>
      </c>
      <c r="AF75" s="108" t="s">
        <v>31</v>
      </c>
      <c r="AG75" s="106">
        <v>1</v>
      </c>
      <c r="AH75" s="106">
        <v>1</v>
      </c>
      <c r="AI75" s="106">
        <v>0</v>
      </c>
      <c r="AJ75" s="106">
        <v>8</v>
      </c>
      <c r="AK75" s="106" t="s">
        <v>32</v>
      </c>
      <c r="AL75" s="110">
        <v>1</v>
      </c>
    </row>
    <row r="76" spans="1:95" ht="15" thickBot="1" x14ac:dyDescent="0.2">
      <c r="A76" s="104" t="s">
        <v>199</v>
      </c>
      <c r="B76" s="53" t="s">
        <v>117</v>
      </c>
      <c r="C76" s="86">
        <v>6</v>
      </c>
      <c r="D76" s="53">
        <v>37.090000000000003</v>
      </c>
      <c r="E76" s="53">
        <v>1</v>
      </c>
      <c r="F76" s="19"/>
      <c r="G76" s="19"/>
      <c r="H76" s="19"/>
      <c r="I76" s="20"/>
      <c r="J76" s="20"/>
      <c r="K76" s="19"/>
      <c r="L76" s="19"/>
      <c r="M76" s="30"/>
      <c r="N76" s="19"/>
      <c r="O76" s="29" t="s">
        <v>202</v>
      </c>
      <c r="P76" s="29" t="s">
        <v>203</v>
      </c>
      <c r="Q76" s="116">
        <v>2.4681329999999999</v>
      </c>
      <c r="R76" s="111" t="s">
        <v>22</v>
      </c>
      <c r="S76" s="111" t="s">
        <v>176</v>
      </c>
      <c r="T76" s="111" t="s">
        <v>198</v>
      </c>
      <c r="U76" s="111" t="s">
        <v>75</v>
      </c>
      <c r="V76" s="111" t="s">
        <v>25</v>
      </c>
      <c r="W76" s="111" t="s">
        <v>177</v>
      </c>
      <c r="X76" s="111" t="s">
        <v>27</v>
      </c>
      <c r="Y76" s="111" t="s">
        <v>157</v>
      </c>
      <c r="Z76" s="111" t="s">
        <v>28</v>
      </c>
      <c r="AA76" s="111" t="s">
        <v>126</v>
      </c>
      <c r="AB76" s="111" t="s">
        <v>25</v>
      </c>
      <c r="AC76" s="111" t="s">
        <v>29</v>
      </c>
      <c r="AD76" s="111">
        <v>1</v>
      </c>
      <c r="AE76" s="112" t="s">
        <v>30</v>
      </c>
      <c r="AF76" s="112" t="s">
        <v>31</v>
      </c>
      <c r="AG76" s="111">
        <v>1</v>
      </c>
      <c r="AH76" s="111">
        <v>1</v>
      </c>
      <c r="AI76" s="111">
        <v>0</v>
      </c>
      <c r="AJ76" s="111">
        <v>8</v>
      </c>
      <c r="AK76" s="111" t="s">
        <v>32</v>
      </c>
      <c r="AL76" s="113">
        <v>1</v>
      </c>
    </row>
    <row r="90" spans="12:13" x14ac:dyDescent="0.15">
      <c r="L90" s="114"/>
      <c r="M90" s="115"/>
    </row>
    <row r="91" spans="12:13" x14ac:dyDescent="0.15">
      <c r="L91" s="114"/>
      <c r="M91" s="115"/>
    </row>
    <row r="92" spans="12:13" x14ac:dyDescent="0.15">
      <c r="L92" s="114"/>
      <c r="M92" s="115"/>
    </row>
    <row r="93" spans="12:13" x14ac:dyDescent="0.15">
      <c r="L93" s="114"/>
      <c r="M93" s="115"/>
    </row>
    <row r="94" spans="12:13" x14ac:dyDescent="0.15">
      <c r="L94" s="114"/>
      <c r="M94" s="115"/>
    </row>
    <row r="95" spans="12:13" x14ac:dyDescent="0.15">
      <c r="L95" s="114"/>
      <c r="M95" s="115"/>
    </row>
    <row r="96" spans="12:13" x14ac:dyDescent="0.15">
      <c r="L96" s="114"/>
      <c r="M96" s="115"/>
    </row>
    <row r="97" spans="12:13" x14ac:dyDescent="0.15">
      <c r="L97" s="114"/>
      <c r="M97" s="115"/>
    </row>
    <row r="98" spans="12:13" x14ac:dyDescent="0.15">
      <c r="L98" s="114"/>
      <c r="M98" s="115"/>
    </row>
    <row r="99" spans="12:13" x14ac:dyDescent="0.15">
      <c r="L99" s="114"/>
      <c r="M99" s="115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6FD0-21EB-BA48-9910-7B29350B8241}">
  <dimension ref="A1:Y50"/>
  <sheetViews>
    <sheetView topLeftCell="A21" workbookViewId="0">
      <selection activeCell="A42" sqref="A42:XFD43"/>
    </sheetView>
  </sheetViews>
  <sheetFormatPr baseColWidth="10" defaultRowHeight="13" x14ac:dyDescent="0.15"/>
  <cols>
    <col min="1" max="1" width="18.83203125" bestFit="1" customWidth="1"/>
    <col min="2" max="2" width="15" bestFit="1" customWidth="1"/>
    <col min="3" max="3" width="3.1640625" bestFit="1" customWidth="1"/>
    <col min="4" max="4" width="35.33203125" bestFit="1" customWidth="1"/>
    <col min="5" max="5" width="11.1640625" bestFit="1" customWidth="1"/>
    <col min="6" max="6" width="3.33203125" bestFit="1" customWidth="1"/>
    <col min="7" max="7" width="4.33203125" bestFit="1" customWidth="1"/>
    <col min="8" max="8" width="11" bestFit="1" customWidth="1"/>
    <col min="9" max="9" width="19" bestFit="1" customWidth="1"/>
    <col min="10" max="10" width="27.6640625" bestFit="1" customWidth="1"/>
    <col min="11" max="11" width="7.1640625" bestFit="1" customWidth="1"/>
    <col min="12" max="12" width="3.33203125" bestFit="1" customWidth="1"/>
    <col min="13" max="13" width="4.33203125" bestFit="1" customWidth="1"/>
    <col min="14" max="14" width="2.1640625" bestFit="1" customWidth="1"/>
    <col min="15" max="15" width="9.33203125" bestFit="1" customWidth="1"/>
    <col min="16" max="16" width="13.6640625" bestFit="1" customWidth="1"/>
    <col min="17" max="20" width="2.1640625" bestFit="1" customWidth="1"/>
    <col min="21" max="21" width="3.5" bestFit="1" customWidth="1"/>
    <col min="22" max="22" width="2.1640625" bestFit="1" customWidth="1"/>
    <col min="26" max="27" width="18.33203125" bestFit="1" customWidth="1"/>
  </cols>
  <sheetData>
    <row r="1" spans="1:25" ht="14" x14ac:dyDescent="0.15">
      <c r="A1" s="119" t="s">
        <v>214</v>
      </c>
      <c r="B1" s="92" t="s">
        <v>22</v>
      </c>
      <c r="C1" s="92" t="s">
        <v>220</v>
      </c>
      <c r="D1" s="91" t="s">
        <v>221</v>
      </c>
      <c r="E1" s="92" t="s">
        <v>24</v>
      </c>
      <c r="F1" s="92" t="s">
        <v>25</v>
      </c>
      <c r="G1" s="92" t="s">
        <v>222</v>
      </c>
      <c r="H1" s="92" t="s">
        <v>27</v>
      </c>
      <c r="I1" s="92" t="s">
        <v>211</v>
      </c>
      <c r="J1" s="92" t="s">
        <v>28</v>
      </c>
      <c r="K1" s="92" t="s">
        <v>126</v>
      </c>
      <c r="L1" s="92" t="s">
        <v>25</v>
      </c>
      <c r="M1" s="92" t="s">
        <v>29</v>
      </c>
      <c r="N1" s="92">
        <v>1</v>
      </c>
      <c r="O1" s="93" t="s">
        <v>212</v>
      </c>
      <c r="P1" s="93" t="s">
        <v>213</v>
      </c>
      <c r="Q1" s="92">
        <v>0</v>
      </c>
      <c r="R1" s="92">
        <v>1</v>
      </c>
      <c r="S1" s="92">
        <v>0</v>
      </c>
      <c r="T1" s="92">
        <v>8</v>
      </c>
      <c r="U1" s="92" t="s">
        <v>32</v>
      </c>
      <c r="V1" s="94">
        <v>1</v>
      </c>
      <c r="W1">
        <v>1127</v>
      </c>
      <c r="X1" t="s">
        <v>254</v>
      </c>
      <c r="Y1" s="128">
        <v>244278970116500</v>
      </c>
    </row>
    <row r="2" spans="1:25" ht="14" x14ac:dyDescent="0.15">
      <c r="A2" s="119" t="s">
        <v>215</v>
      </c>
      <c r="B2" s="92" t="s">
        <v>22</v>
      </c>
      <c r="C2" s="92" t="s">
        <v>220</v>
      </c>
      <c r="D2" s="91" t="s">
        <v>221</v>
      </c>
      <c r="E2" s="92" t="s">
        <v>67</v>
      </c>
      <c r="F2" s="92" t="s">
        <v>25</v>
      </c>
      <c r="G2" s="92" t="s">
        <v>222</v>
      </c>
      <c r="H2" s="92" t="s">
        <v>27</v>
      </c>
      <c r="I2" s="92" t="s">
        <v>211</v>
      </c>
      <c r="J2" s="92" t="s">
        <v>28</v>
      </c>
      <c r="K2" s="92" t="s">
        <v>126</v>
      </c>
      <c r="L2" s="92" t="s">
        <v>25</v>
      </c>
      <c r="M2" s="92" t="s">
        <v>29</v>
      </c>
      <c r="N2" s="92">
        <v>1</v>
      </c>
      <c r="O2" s="93" t="s">
        <v>212</v>
      </c>
      <c r="P2" s="93" t="s">
        <v>213</v>
      </c>
      <c r="Q2" s="92">
        <v>0</v>
      </c>
      <c r="R2" s="92">
        <v>1</v>
      </c>
      <c r="S2" s="92">
        <v>0</v>
      </c>
      <c r="T2" s="92">
        <v>8</v>
      </c>
      <c r="U2" s="92" t="s">
        <v>32</v>
      </c>
      <c r="V2" s="94">
        <v>1</v>
      </c>
      <c r="W2">
        <v>839</v>
      </c>
      <c r="X2" t="s">
        <v>255</v>
      </c>
      <c r="Y2" s="128">
        <v>242502241768700</v>
      </c>
    </row>
    <row r="3" spans="1:25" ht="14" x14ac:dyDescent="0.15">
      <c r="A3" s="119" t="s">
        <v>216</v>
      </c>
      <c r="B3" s="92" t="s">
        <v>22</v>
      </c>
      <c r="C3" s="92" t="s">
        <v>220</v>
      </c>
      <c r="D3" s="91" t="s">
        <v>221</v>
      </c>
      <c r="E3" s="92" t="s">
        <v>68</v>
      </c>
      <c r="F3" s="92" t="s">
        <v>25</v>
      </c>
      <c r="G3" s="92" t="s">
        <v>222</v>
      </c>
      <c r="H3" s="92" t="s">
        <v>27</v>
      </c>
      <c r="I3" s="92" t="s">
        <v>211</v>
      </c>
      <c r="J3" s="92" t="s">
        <v>28</v>
      </c>
      <c r="K3" s="92" t="s">
        <v>126</v>
      </c>
      <c r="L3" s="92" t="s">
        <v>25</v>
      </c>
      <c r="M3" s="92" t="s">
        <v>29</v>
      </c>
      <c r="N3" s="92">
        <v>1</v>
      </c>
      <c r="O3" s="93" t="s">
        <v>212</v>
      </c>
      <c r="P3" s="93" t="s">
        <v>213</v>
      </c>
      <c r="Q3" s="92">
        <v>0</v>
      </c>
      <c r="R3" s="92">
        <v>1</v>
      </c>
      <c r="S3" s="92">
        <v>0</v>
      </c>
      <c r="T3" s="92">
        <v>8</v>
      </c>
      <c r="U3" s="92" t="s">
        <v>32</v>
      </c>
      <c r="V3" s="94">
        <v>1</v>
      </c>
      <c r="W3">
        <v>795</v>
      </c>
      <c r="X3" t="s">
        <v>256</v>
      </c>
      <c r="Y3" s="128">
        <v>226147634572200</v>
      </c>
    </row>
    <row r="4" spans="1:25" ht="14" x14ac:dyDescent="0.15">
      <c r="A4" s="119" t="s">
        <v>217</v>
      </c>
      <c r="B4" s="92" t="s">
        <v>22</v>
      </c>
      <c r="C4" s="92" t="s">
        <v>220</v>
      </c>
      <c r="D4" s="91" t="s">
        <v>221</v>
      </c>
      <c r="E4" s="92" t="s">
        <v>69</v>
      </c>
      <c r="F4" s="92" t="s">
        <v>25</v>
      </c>
      <c r="G4" s="92" t="s">
        <v>222</v>
      </c>
      <c r="H4" s="92" t="s">
        <v>27</v>
      </c>
      <c r="I4" s="92" t="s">
        <v>211</v>
      </c>
      <c r="J4" s="92" t="s">
        <v>28</v>
      </c>
      <c r="K4" s="92" t="s">
        <v>126</v>
      </c>
      <c r="L4" s="92" t="s">
        <v>25</v>
      </c>
      <c r="M4" s="92" t="s">
        <v>29</v>
      </c>
      <c r="N4" s="92">
        <v>1</v>
      </c>
      <c r="O4" s="93" t="s">
        <v>212</v>
      </c>
      <c r="P4" s="93" t="s">
        <v>213</v>
      </c>
      <c r="Q4" s="92">
        <v>0</v>
      </c>
      <c r="R4" s="92">
        <v>1</v>
      </c>
      <c r="S4" s="92">
        <v>0</v>
      </c>
      <c r="T4" s="92">
        <v>8</v>
      </c>
      <c r="U4" s="92" t="s">
        <v>32</v>
      </c>
      <c r="V4" s="94">
        <v>1</v>
      </c>
      <c r="W4">
        <v>2000</v>
      </c>
      <c r="X4" s="127">
        <v>-3.5494064561689998E+130</v>
      </c>
      <c r="Y4" s="128">
        <v>-7.7852134523930004E+130</v>
      </c>
    </row>
    <row r="5" spans="1:25" ht="14" x14ac:dyDescent="0.15">
      <c r="A5" s="119" t="s">
        <v>218</v>
      </c>
      <c r="B5" s="92" t="s">
        <v>22</v>
      </c>
      <c r="C5" s="92" t="s">
        <v>220</v>
      </c>
      <c r="D5" s="91" t="s">
        <v>221</v>
      </c>
      <c r="E5" s="92" t="s">
        <v>70</v>
      </c>
      <c r="F5" s="92" t="s">
        <v>25</v>
      </c>
      <c r="G5" s="92" t="s">
        <v>222</v>
      </c>
      <c r="H5" s="92" t="s">
        <v>27</v>
      </c>
      <c r="I5" s="92" t="s">
        <v>211</v>
      </c>
      <c r="J5" s="92" t="s">
        <v>28</v>
      </c>
      <c r="K5" s="92" t="s">
        <v>126</v>
      </c>
      <c r="L5" s="92" t="s">
        <v>25</v>
      </c>
      <c r="M5" s="92" t="s">
        <v>29</v>
      </c>
      <c r="N5" s="92">
        <v>1</v>
      </c>
      <c r="O5" s="93" t="s">
        <v>212</v>
      </c>
      <c r="P5" s="93" t="s">
        <v>213</v>
      </c>
      <c r="Q5" s="92">
        <v>0</v>
      </c>
      <c r="R5" s="92">
        <v>1</v>
      </c>
      <c r="S5" s="92">
        <v>0</v>
      </c>
      <c r="T5" s="92">
        <v>8</v>
      </c>
      <c r="U5" s="92" t="s">
        <v>32</v>
      </c>
      <c r="V5" s="94">
        <v>1</v>
      </c>
      <c r="W5">
        <v>869</v>
      </c>
      <c r="X5" t="s">
        <v>257</v>
      </c>
      <c r="Y5" s="128">
        <v>243830084887100</v>
      </c>
    </row>
    <row r="6" spans="1:25" ht="14" x14ac:dyDescent="0.15">
      <c r="A6" s="119" t="s">
        <v>219</v>
      </c>
      <c r="B6" s="92" t="s">
        <v>22</v>
      </c>
      <c r="C6" s="92" t="s">
        <v>220</v>
      </c>
      <c r="D6" s="91" t="s">
        <v>221</v>
      </c>
      <c r="E6" s="92" t="s">
        <v>71</v>
      </c>
      <c r="F6" s="92" t="s">
        <v>25</v>
      </c>
      <c r="G6" s="92" t="s">
        <v>222</v>
      </c>
      <c r="H6" s="92" t="s">
        <v>27</v>
      </c>
      <c r="I6" s="92" t="s">
        <v>211</v>
      </c>
      <c r="J6" s="92" t="s">
        <v>28</v>
      </c>
      <c r="K6" s="92" t="s">
        <v>126</v>
      </c>
      <c r="L6" s="92" t="s">
        <v>25</v>
      </c>
      <c r="M6" s="92" t="s">
        <v>29</v>
      </c>
      <c r="N6" s="92">
        <v>1</v>
      </c>
      <c r="O6" s="93" t="s">
        <v>212</v>
      </c>
      <c r="P6" s="93" t="s">
        <v>213</v>
      </c>
      <c r="Q6" s="92">
        <v>0</v>
      </c>
      <c r="R6" s="92">
        <v>1</v>
      </c>
      <c r="S6" s="92">
        <v>0</v>
      </c>
      <c r="T6" s="92">
        <v>8</v>
      </c>
      <c r="U6" s="92" t="s">
        <v>32</v>
      </c>
      <c r="V6" s="94">
        <v>1</v>
      </c>
      <c r="W6">
        <v>834</v>
      </c>
      <c r="X6" t="s">
        <v>258</v>
      </c>
      <c r="Y6" s="128">
        <v>242629001748800</v>
      </c>
    </row>
    <row r="7" spans="1:25" ht="14" x14ac:dyDescent="0.15">
      <c r="A7" s="119" t="s">
        <v>223</v>
      </c>
      <c r="B7" s="92" t="s">
        <v>22</v>
      </c>
      <c r="C7" s="92" t="s">
        <v>220</v>
      </c>
      <c r="D7" s="91" t="s">
        <v>221</v>
      </c>
      <c r="E7" s="92" t="s">
        <v>72</v>
      </c>
      <c r="F7" s="92" t="s">
        <v>25</v>
      </c>
      <c r="G7" s="92" t="s">
        <v>222</v>
      </c>
      <c r="H7" s="92" t="s">
        <v>27</v>
      </c>
      <c r="I7" s="92" t="s">
        <v>211</v>
      </c>
      <c r="J7" s="92" t="s">
        <v>28</v>
      </c>
      <c r="K7" s="92" t="s">
        <v>126</v>
      </c>
      <c r="L7" s="92" t="s">
        <v>25</v>
      </c>
      <c r="M7" s="92" t="s">
        <v>29</v>
      </c>
      <c r="N7" s="92">
        <v>1</v>
      </c>
      <c r="O7" s="93" t="s">
        <v>212</v>
      </c>
      <c r="P7" s="93" t="s">
        <v>213</v>
      </c>
      <c r="Q7" s="92">
        <v>0</v>
      </c>
      <c r="R7" s="92">
        <v>1</v>
      </c>
      <c r="S7" s="92">
        <v>0</v>
      </c>
      <c r="T7" s="92">
        <v>8</v>
      </c>
      <c r="U7" s="92" t="s">
        <v>32</v>
      </c>
      <c r="V7" s="94">
        <v>1</v>
      </c>
      <c r="W7">
        <v>825</v>
      </c>
      <c r="X7" t="s">
        <v>259</v>
      </c>
      <c r="Y7" s="128">
        <v>242513639045800</v>
      </c>
    </row>
    <row r="8" spans="1:25" ht="14" x14ac:dyDescent="0.15">
      <c r="A8" s="119" t="s">
        <v>224</v>
      </c>
      <c r="B8" s="92" t="s">
        <v>22</v>
      </c>
      <c r="C8" s="92" t="s">
        <v>220</v>
      </c>
      <c r="D8" s="91" t="s">
        <v>221</v>
      </c>
      <c r="E8" s="92" t="s">
        <v>73</v>
      </c>
      <c r="F8" s="92" t="s">
        <v>25</v>
      </c>
      <c r="G8" s="92" t="s">
        <v>222</v>
      </c>
      <c r="H8" s="92" t="s">
        <v>27</v>
      </c>
      <c r="I8" s="92" t="s">
        <v>211</v>
      </c>
      <c r="J8" s="92" t="s">
        <v>28</v>
      </c>
      <c r="K8" s="92" t="s">
        <v>126</v>
      </c>
      <c r="L8" s="92" t="s">
        <v>25</v>
      </c>
      <c r="M8" s="92" t="s">
        <v>29</v>
      </c>
      <c r="N8" s="92">
        <v>1</v>
      </c>
      <c r="O8" s="93" t="s">
        <v>212</v>
      </c>
      <c r="P8" s="93" t="s">
        <v>213</v>
      </c>
      <c r="Q8" s="92">
        <v>0</v>
      </c>
      <c r="R8" s="92">
        <v>1</v>
      </c>
      <c r="S8" s="92">
        <v>0</v>
      </c>
      <c r="T8" s="92">
        <v>8</v>
      </c>
      <c r="U8" s="92" t="s">
        <v>32</v>
      </c>
      <c r="V8" s="94">
        <v>1</v>
      </c>
      <c r="W8">
        <v>878</v>
      </c>
      <c r="X8" t="s">
        <v>260</v>
      </c>
      <c r="Y8" s="128">
        <v>243598950335500</v>
      </c>
    </row>
    <row r="9" spans="1:25" ht="14" x14ac:dyDescent="0.15">
      <c r="A9" s="119" t="s">
        <v>225</v>
      </c>
      <c r="B9" s="92" t="s">
        <v>22</v>
      </c>
      <c r="C9" s="92" t="s">
        <v>220</v>
      </c>
      <c r="D9" s="91" t="s">
        <v>221</v>
      </c>
      <c r="E9" s="92" t="s">
        <v>74</v>
      </c>
      <c r="F9" s="92" t="s">
        <v>25</v>
      </c>
      <c r="G9" s="92" t="s">
        <v>222</v>
      </c>
      <c r="H9" s="92" t="s">
        <v>27</v>
      </c>
      <c r="I9" s="92" t="s">
        <v>211</v>
      </c>
      <c r="J9" s="92" t="s">
        <v>28</v>
      </c>
      <c r="K9" s="92" t="s">
        <v>126</v>
      </c>
      <c r="L9" s="92" t="s">
        <v>25</v>
      </c>
      <c r="M9" s="92" t="s">
        <v>29</v>
      </c>
      <c r="N9" s="92">
        <v>1</v>
      </c>
      <c r="O9" s="93" t="s">
        <v>212</v>
      </c>
      <c r="P9" s="93" t="s">
        <v>213</v>
      </c>
      <c r="Q9" s="92">
        <v>0</v>
      </c>
      <c r="R9" s="92">
        <v>1</v>
      </c>
      <c r="S9" s="92">
        <v>0</v>
      </c>
      <c r="T9" s="92">
        <v>8</v>
      </c>
      <c r="U9" s="92" t="s">
        <v>32</v>
      </c>
      <c r="V9" s="94">
        <v>1</v>
      </c>
      <c r="W9">
        <v>2000</v>
      </c>
      <c r="X9" s="127">
        <v>2.8225990177780001E+189</v>
      </c>
      <c r="Y9" s="128">
        <v>1.470746179591E+190</v>
      </c>
    </row>
    <row r="10" spans="1:25" ht="14" x14ac:dyDescent="0.15">
      <c r="A10" s="119" t="s">
        <v>226</v>
      </c>
      <c r="B10" s="92" t="s">
        <v>22</v>
      </c>
      <c r="C10" s="92" t="s">
        <v>220</v>
      </c>
      <c r="D10" s="91" t="s">
        <v>221</v>
      </c>
      <c r="E10" s="92" t="s">
        <v>75</v>
      </c>
      <c r="F10" s="92" t="s">
        <v>25</v>
      </c>
      <c r="G10" s="92" t="s">
        <v>222</v>
      </c>
      <c r="H10" s="92" t="s">
        <v>27</v>
      </c>
      <c r="I10" s="92" t="s">
        <v>211</v>
      </c>
      <c r="J10" s="92" t="s">
        <v>28</v>
      </c>
      <c r="K10" s="92" t="s">
        <v>126</v>
      </c>
      <c r="L10" s="92" t="s">
        <v>25</v>
      </c>
      <c r="M10" s="92" t="s">
        <v>29</v>
      </c>
      <c r="N10" s="92">
        <v>1</v>
      </c>
      <c r="O10" s="93" t="s">
        <v>212</v>
      </c>
      <c r="P10" s="93" t="s">
        <v>213</v>
      </c>
      <c r="Q10" s="92">
        <v>0</v>
      </c>
      <c r="R10" s="92">
        <v>1</v>
      </c>
      <c r="S10" s="92">
        <v>0</v>
      </c>
      <c r="T10" s="92">
        <v>8</v>
      </c>
      <c r="U10" s="92" t="s">
        <v>32</v>
      </c>
      <c r="V10" s="94">
        <v>1</v>
      </c>
      <c r="W10">
        <v>849</v>
      </c>
      <c r="X10" t="s">
        <v>261</v>
      </c>
      <c r="Y10" s="128">
        <v>242684425011100</v>
      </c>
    </row>
    <row r="11" spans="1:25" ht="14" x14ac:dyDescent="0.15">
      <c r="A11" s="119" t="s">
        <v>228</v>
      </c>
      <c r="B11" s="92" t="s">
        <v>22</v>
      </c>
      <c r="C11" s="92" t="s">
        <v>220</v>
      </c>
      <c r="D11" s="91" t="s">
        <v>227</v>
      </c>
      <c r="E11" s="92" t="s">
        <v>24</v>
      </c>
      <c r="F11" s="92" t="s">
        <v>25</v>
      </c>
      <c r="G11" s="92" t="s">
        <v>222</v>
      </c>
      <c r="H11" s="92" t="s">
        <v>27</v>
      </c>
      <c r="I11" s="92" t="s">
        <v>211</v>
      </c>
      <c r="J11" s="92" t="s">
        <v>28</v>
      </c>
      <c r="K11" s="92" t="s">
        <v>126</v>
      </c>
      <c r="L11" s="92" t="s">
        <v>25</v>
      </c>
      <c r="M11" s="92" t="s">
        <v>29</v>
      </c>
      <c r="N11" s="92">
        <v>1</v>
      </c>
      <c r="O11" s="93" t="s">
        <v>212</v>
      </c>
      <c r="P11" s="93" t="s">
        <v>213</v>
      </c>
      <c r="Q11" s="92">
        <v>0</v>
      </c>
      <c r="R11" s="92">
        <v>1</v>
      </c>
      <c r="S11" s="92">
        <v>0</v>
      </c>
      <c r="T11" s="92">
        <v>8</v>
      </c>
      <c r="U11" s="92" t="s">
        <v>32</v>
      </c>
      <c r="V11" s="94">
        <v>1</v>
      </c>
      <c r="W11">
        <v>1151</v>
      </c>
      <c r="X11" t="s">
        <v>262</v>
      </c>
      <c r="Y11" s="128">
        <v>242422259000000</v>
      </c>
    </row>
    <row r="12" spans="1:25" ht="14" x14ac:dyDescent="0.15">
      <c r="A12" s="119" t="s">
        <v>229</v>
      </c>
      <c r="B12" s="92" t="s">
        <v>22</v>
      </c>
      <c r="C12" s="92" t="s">
        <v>220</v>
      </c>
      <c r="D12" s="91" t="s">
        <v>227</v>
      </c>
      <c r="E12" s="92" t="s">
        <v>67</v>
      </c>
      <c r="F12" s="92" t="s">
        <v>25</v>
      </c>
      <c r="G12" s="92" t="s">
        <v>222</v>
      </c>
      <c r="H12" s="92" t="s">
        <v>27</v>
      </c>
      <c r="I12" s="92" t="s">
        <v>211</v>
      </c>
      <c r="J12" s="92" t="s">
        <v>28</v>
      </c>
      <c r="K12" s="92" t="s">
        <v>126</v>
      </c>
      <c r="L12" s="92" t="s">
        <v>25</v>
      </c>
      <c r="M12" s="92" t="s">
        <v>29</v>
      </c>
      <c r="N12" s="92">
        <v>1</v>
      </c>
      <c r="O12" s="93" t="s">
        <v>212</v>
      </c>
      <c r="P12" s="93" t="s">
        <v>213</v>
      </c>
      <c r="Q12" s="92">
        <v>0</v>
      </c>
      <c r="R12" s="92">
        <v>1</v>
      </c>
      <c r="S12" s="92">
        <v>0</v>
      </c>
      <c r="T12" s="92">
        <v>8</v>
      </c>
      <c r="U12" s="92" t="s">
        <v>32</v>
      </c>
      <c r="V12" s="94">
        <v>1</v>
      </c>
      <c r="W12">
        <v>1031</v>
      </c>
      <c r="X12" t="s">
        <v>263</v>
      </c>
      <c r="Y12" s="128">
        <v>244278927613000</v>
      </c>
    </row>
    <row r="13" spans="1:25" ht="14" x14ac:dyDescent="0.15">
      <c r="A13" s="119" t="s">
        <v>230</v>
      </c>
      <c r="B13" s="92" t="s">
        <v>22</v>
      </c>
      <c r="C13" s="92" t="s">
        <v>220</v>
      </c>
      <c r="D13" s="91" t="s">
        <v>227</v>
      </c>
      <c r="E13" s="92" t="s">
        <v>68</v>
      </c>
      <c r="F13" s="92" t="s">
        <v>25</v>
      </c>
      <c r="G13" s="92" t="s">
        <v>222</v>
      </c>
      <c r="H13" s="92" t="s">
        <v>27</v>
      </c>
      <c r="I13" s="92" t="s">
        <v>211</v>
      </c>
      <c r="J13" s="92" t="s">
        <v>28</v>
      </c>
      <c r="K13" s="92" t="s">
        <v>126</v>
      </c>
      <c r="L13" s="92" t="s">
        <v>25</v>
      </c>
      <c r="M13" s="92" t="s">
        <v>29</v>
      </c>
      <c r="N13" s="92">
        <v>1</v>
      </c>
      <c r="O13" s="93" t="s">
        <v>212</v>
      </c>
      <c r="P13" s="93" t="s">
        <v>213</v>
      </c>
      <c r="Q13" s="92">
        <v>0</v>
      </c>
      <c r="R13" s="92">
        <v>1</v>
      </c>
      <c r="S13" s="92">
        <v>0</v>
      </c>
      <c r="T13" s="92">
        <v>8</v>
      </c>
      <c r="U13" s="92" t="s">
        <v>32</v>
      </c>
      <c r="V13" s="94">
        <v>1</v>
      </c>
      <c r="W13">
        <v>1061</v>
      </c>
      <c r="X13" t="s">
        <v>264</v>
      </c>
      <c r="Y13" s="128">
        <v>244244412801300</v>
      </c>
    </row>
    <row r="14" spans="1:25" ht="14" x14ac:dyDescent="0.15">
      <c r="A14" s="119" t="s">
        <v>231</v>
      </c>
      <c r="B14" s="92" t="s">
        <v>22</v>
      </c>
      <c r="C14" s="92" t="s">
        <v>220</v>
      </c>
      <c r="D14" s="91" t="s">
        <v>227</v>
      </c>
      <c r="E14" s="92" t="s">
        <v>69</v>
      </c>
      <c r="F14" s="92" t="s">
        <v>25</v>
      </c>
      <c r="G14" s="92" t="s">
        <v>222</v>
      </c>
      <c r="H14" s="92" t="s">
        <v>27</v>
      </c>
      <c r="I14" s="92" t="s">
        <v>211</v>
      </c>
      <c r="J14" s="92" t="s">
        <v>28</v>
      </c>
      <c r="K14" s="92" t="s">
        <v>126</v>
      </c>
      <c r="L14" s="92" t="s">
        <v>25</v>
      </c>
      <c r="M14" s="92" t="s">
        <v>29</v>
      </c>
      <c r="N14" s="92">
        <v>1</v>
      </c>
      <c r="O14" s="93" t="s">
        <v>212</v>
      </c>
      <c r="P14" s="93" t="s">
        <v>213</v>
      </c>
      <c r="Q14" s="92">
        <v>0</v>
      </c>
      <c r="R14" s="92">
        <v>1</v>
      </c>
      <c r="S14" s="92">
        <v>0</v>
      </c>
      <c r="T14" s="92">
        <v>8</v>
      </c>
      <c r="U14" s="92" t="s">
        <v>32</v>
      </c>
      <c r="V14" s="94">
        <v>1</v>
      </c>
      <c r="W14">
        <v>2000</v>
      </c>
      <c r="X14" t="s">
        <v>265</v>
      </c>
      <c r="Y14" s="128">
        <v>242001247374500</v>
      </c>
    </row>
    <row r="15" spans="1:25" ht="14" x14ac:dyDescent="0.15">
      <c r="A15" s="119" t="s">
        <v>232</v>
      </c>
      <c r="B15" s="92" t="s">
        <v>22</v>
      </c>
      <c r="C15" s="92" t="s">
        <v>220</v>
      </c>
      <c r="D15" s="91" t="s">
        <v>227</v>
      </c>
      <c r="E15" s="92" t="s">
        <v>70</v>
      </c>
      <c r="F15" s="92" t="s">
        <v>25</v>
      </c>
      <c r="G15" s="92" t="s">
        <v>222</v>
      </c>
      <c r="H15" s="92" t="s">
        <v>27</v>
      </c>
      <c r="I15" s="92" t="s">
        <v>211</v>
      </c>
      <c r="J15" s="92" t="s">
        <v>28</v>
      </c>
      <c r="K15" s="92" t="s">
        <v>126</v>
      </c>
      <c r="L15" s="92" t="s">
        <v>25</v>
      </c>
      <c r="M15" s="92" t="s">
        <v>29</v>
      </c>
      <c r="N15" s="92">
        <v>1</v>
      </c>
      <c r="O15" s="93" t="s">
        <v>212</v>
      </c>
      <c r="P15" s="93" t="s">
        <v>213</v>
      </c>
      <c r="Q15" s="92">
        <v>0</v>
      </c>
      <c r="R15" s="92">
        <v>1</v>
      </c>
      <c r="S15" s="92">
        <v>0</v>
      </c>
      <c r="T15" s="92">
        <v>8</v>
      </c>
      <c r="U15" s="92" t="s">
        <v>32</v>
      </c>
      <c r="V15" s="94">
        <v>1</v>
      </c>
      <c r="W15">
        <v>1087</v>
      </c>
      <c r="X15" t="s">
        <v>266</v>
      </c>
      <c r="Y15" s="128">
        <v>243065703064100</v>
      </c>
    </row>
    <row r="16" spans="1:25" ht="14" x14ac:dyDescent="0.15">
      <c r="A16" s="119" t="s">
        <v>233</v>
      </c>
      <c r="B16" s="92" t="s">
        <v>22</v>
      </c>
      <c r="C16" s="92" t="s">
        <v>220</v>
      </c>
      <c r="D16" s="91" t="s">
        <v>227</v>
      </c>
      <c r="E16" s="92" t="s">
        <v>71</v>
      </c>
      <c r="F16" s="92" t="s">
        <v>25</v>
      </c>
      <c r="G16" s="92" t="s">
        <v>222</v>
      </c>
      <c r="H16" s="92" t="s">
        <v>27</v>
      </c>
      <c r="I16" s="92" t="s">
        <v>211</v>
      </c>
      <c r="J16" s="92" t="s">
        <v>28</v>
      </c>
      <c r="K16" s="92" t="s">
        <v>126</v>
      </c>
      <c r="L16" s="92" t="s">
        <v>25</v>
      </c>
      <c r="M16" s="92" t="s">
        <v>29</v>
      </c>
      <c r="N16" s="92">
        <v>1</v>
      </c>
      <c r="O16" s="93" t="s">
        <v>212</v>
      </c>
      <c r="P16" s="93" t="s">
        <v>213</v>
      </c>
      <c r="Q16" s="92">
        <v>0</v>
      </c>
      <c r="R16" s="92">
        <v>1</v>
      </c>
      <c r="S16" s="92">
        <v>0</v>
      </c>
      <c r="T16" s="92">
        <v>8</v>
      </c>
      <c r="U16" s="92" t="s">
        <v>32</v>
      </c>
      <c r="V16" s="94">
        <v>1</v>
      </c>
      <c r="W16">
        <v>2000</v>
      </c>
      <c r="X16" t="s">
        <v>267</v>
      </c>
      <c r="Y16" s="128">
        <v>247583321100800</v>
      </c>
    </row>
    <row r="17" spans="1:25" ht="14" x14ac:dyDescent="0.15">
      <c r="A17" s="119" t="s">
        <v>234</v>
      </c>
      <c r="B17" s="92" t="s">
        <v>22</v>
      </c>
      <c r="C17" s="92" t="s">
        <v>220</v>
      </c>
      <c r="D17" s="91" t="s">
        <v>227</v>
      </c>
      <c r="E17" s="92" t="s">
        <v>72</v>
      </c>
      <c r="F17" s="92" t="s">
        <v>25</v>
      </c>
      <c r="G17" s="92" t="s">
        <v>222</v>
      </c>
      <c r="H17" s="92" t="s">
        <v>27</v>
      </c>
      <c r="I17" s="92" t="s">
        <v>211</v>
      </c>
      <c r="J17" s="92" t="s">
        <v>28</v>
      </c>
      <c r="K17" s="92" t="s">
        <v>126</v>
      </c>
      <c r="L17" s="92" t="s">
        <v>25</v>
      </c>
      <c r="M17" s="92" t="s">
        <v>29</v>
      </c>
      <c r="N17" s="92">
        <v>1</v>
      </c>
      <c r="O17" s="93" t="s">
        <v>212</v>
      </c>
      <c r="P17" s="93" t="s">
        <v>213</v>
      </c>
      <c r="Q17" s="92">
        <v>0</v>
      </c>
      <c r="R17" s="92">
        <v>1</v>
      </c>
      <c r="S17" s="92">
        <v>0</v>
      </c>
      <c r="T17" s="92">
        <v>8</v>
      </c>
      <c r="U17" s="92" t="s">
        <v>32</v>
      </c>
      <c r="V17" s="94">
        <v>1</v>
      </c>
      <c r="W17">
        <v>988</v>
      </c>
      <c r="X17" t="s">
        <v>268</v>
      </c>
      <c r="Y17" s="128">
        <v>247275531012000</v>
      </c>
    </row>
    <row r="18" spans="1:25" ht="14" x14ac:dyDescent="0.15">
      <c r="A18" s="119" t="s">
        <v>235</v>
      </c>
      <c r="B18" s="92" t="s">
        <v>22</v>
      </c>
      <c r="C18" s="92" t="s">
        <v>220</v>
      </c>
      <c r="D18" s="91" t="s">
        <v>227</v>
      </c>
      <c r="E18" s="92" t="s">
        <v>73</v>
      </c>
      <c r="F18" s="92" t="s">
        <v>25</v>
      </c>
      <c r="G18" s="92" t="s">
        <v>222</v>
      </c>
      <c r="H18" s="92" t="s">
        <v>27</v>
      </c>
      <c r="I18" s="92" t="s">
        <v>211</v>
      </c>
      <c r="J18" s="92" t="s">
        <v>28</v>
      </c>
      <c r="K18" s="92" t="s">
        <v>126</v>
      </c>
      <c r="L18" s="92" t="s">
        <v>25</v>
      </c>
      <c r="M18" s="92" t="s">
        <v>29</v>
      </c>
      <c r="N18" s="92">
        <v>1</v>
      </c>
      <c r="O18" s="93" t="s">
        <v>212</v>
      </c>
      <c r="P18" s="93" t="s">
        <v>213</v>
      </c>
      <c r="Q18" s="92">
        <v>0</v>
      </c>
      <c r="R18" s="92">
        <v>1</v>
      </c>
      <c r="S18" s="92">
        <v>0</v>
      </c>
      <c r="T18" s="92">
        <v>8</v>
      </c>
      <c r="U18" s="92" t="s">
        <v>32</v>
      </c>
      <c r="V18" s="94">
        <v>1</v>
      </c>
      <c r="W18">
        <v>910</v>
      </c>
      <c r="X18" t="s">
        <v>269</v>
      </c>
      <c r="Y18" s="128">
        <v>245754273017500</v>
      </c>
    </row>
    <row r="19" spans="1:25" ht="14" x14ac:dyDescent="0.15">
      <c r="A19" s="119" t="s">
        <v>236</v>
      </c>
      <c r="B19" s="92" t="s">
        <v>22</v>
      </c>
      <c r="C19" s="92" t="s">
        <v>220</v>
      </c>
      <c r="D19" s="91" t="s">
        <v>227</v>
      </c>
      <c r="E19" s="92" t="s">
        <v>74</v>
      </c>
      <c r="F19" s="92" t="s">
        <v>25</v>
      </c>
      <c r="G19" s="92" t="s">
        <v>222</v>
      </c>
      <c r="H19" s="92" t="s">
        <v>27</v>
      </c>
      <c r="I19" s="92" t="s">
        <v>211</v>
      </c>
      <c r="J19" s="92" t="s">
        <v>28</v>
      </c>
      <c r="K19" s="92" t="s">
        <v>126</v>
      </c>
      <c r="L19" s="92" t="s">
        <v>25</v>
      </c>
      <c r="M19" s="92" t="s">
        <v>29</v>
      </c>
      <c r="N19" s="92">
        <v>1</v>
      </c>
      <c r="O19" s="93" t="s">
        <v>212</v>
      </c>
      <c r="P19" s="93" t="s">
        <v>213</v>
      </c>
      <c r="Q19" s="92">
        <v>0</v>
      </c>
      <c r="R19" s="92">
        <v>1</v>
      </c>
      <c r="S19" s="92">
        <v>0</v>
      </c>
      <c r="T19" s="92">
        <v>8</v>
      </c>
      <c r="U19" s="92" t="s">
        <v>32</v>
      </c>
      <c r="V19" s="94">
        <v>1</v>
      </c>
      <c r="W19">
        <v>915</v>
      </c>
      <c r="X19" t="s">
        <v>270</v>
      </c>
      <c r="Y19" s="128">
        <v>246956557799000</v>
      </c>
    </row>
    <row r="20" spans="1:25" ht="14" x14ac:dyDescent="0.15">
      <c r="A20" s="119" t="s">
        <v>237</v>
      </c>
      <c r="B20" s="92" t="s">
        <v>22</v>
      </c>
      <c r="C20" s="92" t="s">
        <v>220</v>
      </c>
      <c r="D20" s="91" t="s">
        <v>227</v>
      </c>
      <c r="E20" s="92" t="s">
        <v>75</v>
      </c>
      <c r="F20" s="92" t="s">
        <v>25</v>
      </c>
      <c r="G20" s="92" t="s">
        <v>222</v>
      </c>
      <c r="H20" s="92" t="s">
        <v>27</v>
      </c>
      <c r="I20" s="92" t="s">
        <v>211</v>
      </c>
      <c r="J20" s="92" t="s">
        <v>28</v>
      </c>
      <c r="K20" s="92" t="s">
        <v>126</v>
      </c>
      <c r="L20" s="92" t="s">
        <v>25</v>
      </c>
      <c r="M20" s="92" t="s">
        <v>29</v>
      </c>
      <c r="N20" s="92">
        <v>1</v>
      </c>
      <c r="O20" s="93" t="s">
        <v>212</v>
      </c>
      <c r="P20" s="93" t="s">
        <v>213</v>
      </c>
      <c r="Q20" s="92">
        <v>0</v>
      </c>
      <c r="R20" s="92">
        <v>1</v>
      </c>
      <c r="S20" s="92">
        <v>0</v>
      </c>
      <c r="T20" s="92">
        <v>8</v>
      </c>
      <c r="U20" s="92" t="s">
        <v>32</v>
      </c>
      <c r="V20" s="94">
        <v>1</v>
      </c>
      <c r="W20">
        <v>967</v>
      </c>
      <c r="X20" t="s">
        <v>271</v>
      </c>
      <c r="Y20" s="128">
        <v>244727770977700</v>
      </c>
    </row>
    <row r="21" spans="1:25" ht="14" x14ac:dyDescent="0.15">
      <c r="A21" s="122" t="s">
        <v>244</v>
      </c>
      <c r="B21" s="123" t="s">
        <v>22</v>
      </c>
      <c r="C21" s="123" t="s">
        <v>220</v>
      </c>
      <c r="D21" s="124" t="s">
        <v>238</v>
      </c>
      <c r="E21" s="123" t="s">
        <v>24</v>
      </c>
      <c r="F21" s="123" t="s">
        <v>25</v>
      </c>
      <c r="G21" s="123" t="s">
        <v>222</v>
      </c>
      <c r="H21" s="123" t="s">
        <v>27</v>
      </c>
      <c r="I21" s="123" t="s">
        <v>211</v>
      </c>
      <c r="J21" s="123" t="s">
        <v>28</v>
      </c>
      <c r="K21" s="123" t="s">
        <v>239</v>
      </c>
      <c r="L21" s="123" t="s">
        <v>25</v>
      </c>
      <c r="M21" s="123" t="s">
        <v>29</v>
      </c>
      <c r="N21" s="123">
        <v>1</v>
      </c>
      <c r="O21" s="125" t="s">
        <v>212</v>
      </c>
      <c r="P21" s="125" t="s">
        <v>213</v>
      </c>
      <c r="Q21" s="123">
        <v>0</v>
      </c>
      <c r="R21" s="123">
        <v>1</v>
      </c>
      <c r="S21" s="123">
        <v>0</v>
      </c>
      <c r="T21" s="123">
        <v>8</v>
      </c>
      <c r="U21" s="123" t="s">
        <v>32</v>
      </c>
      <c r="V21" s="126">
        <v>1</v>
      </c>
      <c r="W21" t="s">
        <v>249</v>
      </c>
    </row>
    <row r="22" spans="1:25" ht="14" x14ac:dyDescent="0.15">
      <c r="A22" s="122" t="s">
        <v>245</v>
      </c>
      <c r="B22" s="123" t="s">
        <v>22</v>
      </c>
      <c r="C22" s="123" t="s">
        <v>220</v>
      </c>
      <c r="D22" s="124" t="s">
        <v>238</v>
      </c>
      <c r="E22" s="123" t="s">
        <v>24</v>
      </c>
      <c r="F22" s="123" t="s">
        <v>25</v>
      </c>
      <c r="G22" s="123" t="s">
        <v>222</v>
      </c>
      <c r="H22" s="123" t="s">
        <v>27</v>
      </c>
      <c r="I22" s="123" t="s">
        <v>211</v>
      </c>
      <c r="J22" s="123" t="s">
        <v>28</v>
      </c>
      <c r="K22" s="123" t="s">
        <v>240</v>
      </c>
      <c r="L22" s="123" t="s">
        <v>25</v>
      </c>
      <c r="M22" s="123" t="s">
        <v>29</v>
      </c>
      <c r="N22" s="123">
        <v>1</v>
      </c>
      <c r="O22" s="125" t="s">
        <v>212</v>
      </c>
      <c r="P22" s="125" t="s">
        <v>213</v>
      </c>
      <c r="Q22" s="123">
        <v>0</v>
      </c>
      <c r="R22" s="123">
        <v>1</v>
      </c>
      <c r="S22" s="123">
        <v>0</v>
      </c>
      <c r="T22" s="123">
        <v>8</v>
      </c>
      <c r="U22" s="123" t="s">
        <v>32</v>
      </c>
      <c r="V22" s="126">
        <v>1</v>
      </c>
      <c r="W22" t="s">
        <v>250</v>
      </c>
    </row>
    <row r="23" spans="1:25" ht="14" x14ac:dyDescent="0.15">
      <c r="A23" s="122" t="s">
        <v>246</v>
      </c>
      <c r="B23" s="123" t="s">
        <v>22</v>
      </c>
      <c r="C23" s="123" t="s">
        <v>220</v>
      </c>
      <c r="D23" s="124" t="s">
        <v>238</v>
      </c>
      <c r="E23" s="123" t="s">
        <v>24</v>
      </c>
      <c r="F23" s="123" t="s">
        <v>25</v>
      </c>
      <c r="G23" s="123" t="s">
        <v>222</v>
      </c>
      <c r="H23" s="123" t="s">
        <v>27</v>
      </c>
      <c r="I23" s="123" t="s">
        <v>211</v>
      </c>
      <c r="J23" s="123" t="s">
        <v>28</v>
      </c>
      <c r="K23" s="123" t="s">
        <v>241</v>
      </c>
      <c r="L23" s="123" t="s">
        <v>25</v>
      </c>
      <c r="M23" s="123" t="s">
        <v>29</v>
      </c>
      <c r="N23" s="123">
        <v>1</v>
      </c>
      <c r="O23" s="125" t="s">
        <v>212</v>
      </c>
      <c r="P23" s="125" t="s">
        <v>213</v>
      </c>
      <c r="Q23" s="123">
        <v>0</v>
      </c>
      <c r="R23" s="123">
        <v>1</v>
      </c>
      <c r="S23" s="123">
        <v>0</v>
      </c>
      <c r="T23" s="123">
        <v>8</v>
      </c>
      <c r="U23" s="123" t="s">
        <v>32</v>
      </c>
      <c r="V23" s="126">
        <v>1</v>
      </c>
      <c r="W23" t="s">
        <v>251</v>
      </c>
    </row>
    <row r="24" spans="1:25" ht="14" x14ac:dyDescent="0.15">
      <c r="A24" s="122" t="s">
        <v>247</v>
      </c>
      <c r="B24" s="123" t="s">
        <v>22</v>
      </c>
      <c r="C24" s="123" t="s">
        <v>220</v>
      </c>
      <c r="D24" s="124" t="s">
        <v>238</v>
      </c>
      <c r="E24" s="123" t="s">
        <v>24</v>
      </c>
      <c r="F24" s="123" t="s">
        <v>25</v>
      </c>
      <c r="G24" s="123" t="s">
        <v>222</v>
      </c>
      <c r="H24" s="123" t="s">
        <v>27</v>
      </c>
      <c r="I24" s="123" t="s">
        <v>211</v>
      </c>
      <c r="J24" s="123" t="s">
        <v>28</v>
      </c>
      <c r="K24" s="123" t="s">
        <v>242</v>
      </c>
      <c r="L24" s="123" t="s">
        <v>25</v>
      </c>
      <c r="M24" s="123" t="s">
        <v>29</v>
      </c>
      <c r="N24" s="123">
        <v>1</v>
      </c>
      <c r="O24" s="125" t="s">
        <v>212</v>
      </c>
      <c r="P24" s="125" t="s">
        <v>213</v>
      </c>
      <c r="Q24" s="123">
        <v>0</v>
      </c>
      <c r="R24" s="123">
        <v>1</v>
      </c>
      <c r="S24" s="123">
        <v>0</v>
      </c>
      <c r="T24" s="123">
        <v>8</v>
      </c>
      <c r="U24" s="123" t="s">
        <v>32</v>
      </c>
      <c r="V24" s="126">
        <v>1</v>
      </c>
      <c r="W24" t="s">
        <v>252</v>
      </c>
    </row>
    <row r="25" spans="1:25" ht="14" x14ac:dyDescent="0.15">
      <c r="A25" s="122" t="s">
        <v>248</v>
      </c>
      <c r="B25" s="123" t="s">
        <v>22</v>
      </c>
      <c r="C25" s="123" t="s">
        <v>220</v>
      </c>
      <c r="D25" s="124" t="s">
        <v>238</v>
      </c>
      <c r="E25" s="123" t="s">
        <v>24</v>
      </c>
      <c r="F25" s="123" t="s">
        <v>25</v>
      </c>
      <c r="G25" s="123" t="s">
        <v>222</v>
      </c>
      <c r="H25" s="123" t="s">
        <v>27</v>
      </c>
      <c r="I25" s="123" t="s">
        <v>211</v>
      </c>
      <c r="J25" s="123" t="s">
        <v>28</v>
      </c>
      <c r="K25" s="123" t="s">
        <v>243</v>
      </c>
      <c r="L25" s="123" t="s">
        <v>25</v>
      </c>
      <c r="M25" s="123" t="s">
        <v>29</v>
      </c>
      <c r="N25" s="123">
        <v>1</v>
      </c>
      <c r="O25" s="125" t="s">
        <v>212</v>
      </c>
      <c r="P25" s="125" t="s">
        <v>213</v>
      </c>
      <c r="Q25" s="123">
        <v>0</v>
      </c>
      <c r="R25" s="123">
        <v>1</v>
      </c>
      <c r="S25" s="123">
        <v>0</v>
      </c>
      <c r="T25" s="123">
        <v>8</v>
      </c>
      <c r="U25" s="123" t="s">
        <v>32</v>
      </c>
      <c r="V25" s="126">
        <v>1</v>
      </c>
      <c r="W25" t="s">
        <v>253</v>
      </c>
    </row>
    <row r="26" spans="1:25" ht="14" x14ac:dyDescent="0.15">
      <c r="A26" t="s">
        <v>272</v>
      </c>
      <c r="B26" s="120" t="s">
        <v>22</v>
      </c>
      <c r="C26" s="120" t="s">
        <v>220</v>
      </c>
      <c r="D26" s="120" t="s">
        <v>238</v>
      </c>
      <c r="E26" s="92" t="s">
        <v>24</v>
      </c>
      <c r="F26" s="120" t="s">
        <v>25</v>
      </c>
      <c r="G26" s="120" t="s">
        <v>222</v>
      </c>
      <c r="H26" s="120" t="s">
        <v>27</v>
      </c>
      <c r="I26" s="120" t="s">
        <v>211</v>
      </c>
      <c r="J26" s="120" t="s">
        <v>28</v>
      </c>
      <c r="K26" s="120" t="s">
        <v>239</v>
      </c>
      <c r="L26" s="120" t="s">
        <v>25</v>
      </c>
      <c r="M26" s="120" t="s">
        <v>29</v>
      </c>
      <c r="N26" s="120">
        <v>1</v>
      </c>
      <c r="O26" s="14" t="s">
        <v>273</v>
      </c>
      <c r="P26" s="14" t="s">
        <v>274</v>
      </c>
      <c r="Q26" s="120">
        <v>0</v>
      </c>
      <c r="R26" s="120">
        <v>1</v>
      </c>
      <c r="S26" s="120">
        <v>0</v>
      </c>
      <c r="T26" s="120">
        <v>8</v>
      </c>
      <c r="U26" s="120" t="s">
        <v>32</v>
      </c>
      <c r="V26" s="121">
        <v>1</v>
      </c>
    </row>
    <row r="27" spans="1:25" ht="14" x14ac:dyDescent="0.15">
      <c r="A27" t="s">
        <v>276</v>
      </c>
      <c r="B27" s="120" t="s">
        <v>22</v>
      </c>
      <c r="C27" s="120" t="s">
        <v>220</v>
      </c>
      <c r="D27" s="120" t="s">
        <v>238</v>
      </c>
      <c r="E27" s="92" t="s">
        <v>69</v>
      </c>
      <c r="F27" s="120" t="s">
        <v>25</v>
      </c>
      <c r="G27" s="120" t="s">
        <v>222</v>
      </c>
      <c r="H27" s="120" t="s">
        <v>27</v>
      </c>
      <c r="I27" s="120" t="s">
        <v>211</v>
      </c>
      <c r="J27" s="120" t="s">
        <v>275</v>
      </c>
      <c r="K27" s="120" t="s">
        <v>239</v>
      </c>
      <c r="L27" s="120" t="s">
        <v>25</v>
      </c>
      <c r="M27" s="120" t="s">
        <v>29</v>
      </c>
      <c r="N27" s="120">
        <v>1</v>
      </c>
      <c r="O27" s="14" t="s">
        <v>273</v>
      </c>
      <c r="P27" s="14" t="s">
        <v>274</v>
      </c>
      <c r="Q27" s="120">
        <v>0</v>
      </c>
      <c r="R27" s="120">
        <v>1</v>
      </c>
      <c r="S27" s="120">
        <v>0</v>
      </c>
      <c r="T27" s="120">
        <v>8</v>
      </c>
      <c r="U27" s="120" t="s">
        <v>32</v>
      </c>
      <c r="V27" s="121">
        <v>1</v>
      </c>
    </row>
    <row r="28" spans="1:25" ht="14" x14ac:dyDescent="0.15">
      <c r="A28" t="s">
        <v>277</v>
      </c>
      <c r="B28" s="120" t="s">
        <v>22</v>
      </c>
      <c r="C28" s="120" t="s">
        <v>220</v>
      </c>
      <c r="D28" s="120" t="s">
        <v>238</v>
      </c>
      <c r="E28" s="92" t="s">
        <v>69</v>
      </c>
      <c r="F28" s="120" t="s">
        <v>25</v>
      </c>
      <c r="G28" s="120" t="s">
        <v>222</v>
      </c>
      <c r="H28" s="120" t="s">
        <v>27</v>
      </c>
      <c r="I28" s="120" t="s">
        <v>211</v>
      </c>
      <c r="J28" s="120" t="s">
        <v>275</v>
      </c>
      <c r="K28" s="120" t="s">
        <v>240</v>
      </c>
      <c r="L28" s="120" t="s">
        <v>25</v>
      </c>
      <c r="M28" s="120" t="s">
        <v>29</v>
      </c>
      <c r="N28" s="120">
        <v>1</v>
      </c>
      <c r="O28" s="14" t="s">
        <v>273</v>
      </c>
      <c r="P28" s="14" t="s">
        <v>274</v>
      </c>
      <c r="Q28" s="120">
        <v>0</v>
      </c>
      <c r="R28" s="120">
        <v>1</v>
      </c>
      <c r="S28" s="120">
        <v>0</v>
      </c>
      <c r="T28" s="120">
        <v>8</v>
      </c>
      <c r="U28" s="120" t="s">
        <v>32</v>
      </c>
      <c r="V28" s="121">
        <v>1</v>
      </c>
    </row>
    <row r="29" spans="1:25" ht="14" x14ac:dyDescent="0.15">
      <c r="A29" t="s">
        <v>278</v>
      </c>
      <c r="B29" s="120" t="s">
        <v>22</v>
      </c>
      <c r="C29" s="120" t="s">
        <v>220</v>
      </c>
      <c r="D29" s="120" t="s">
        <v>238</v>
      </c>
      <c r="E29" s="92" t="s">
        <v>69</v>
      </c>
      <c r="F29" s="120" t="s">
        <v>25</v>
      </c>
      <c r="G29" s="120" t="s">
        <v>222</v>
      </c>
      <c r="H29" s="120" t="s">
        <v>27</v>
      </c>
      <c r="I29" s="120" t="s">
        <v>211</v>
      </c>
      <c r="J29" s="120" t="s">
        <v>275</v>
      </c>
      <c r="K29" s="120" t="s">
        <v>241</v>
      </c>
      <c r="L29" s="120" t="s">
        <v>25</v>
      </c>
      <c r="M29" s="120" t="s">
        <v>29</v>
      </c>
      <c r="N29" s="120">
        <v>1</v>
      </c>
      <c r="O29" s="14" t="s">
        <v>273</v>
      </c>
      <c r="P29" s="14" t="s">
        <v>274</v>
      </c>
      <c r="Q29" s="120">
        <v>0</v>
      </c>
      <c r="R29" s="120">
        <v>1</v>
      </c>
      <c r="S29" s="120">
        <v>0</v>
      </c>
      <c r="T29" s="120">
        <v>8</v>
      </c>
      <c r="U29" s="120" t="s">
        <v>32</v>
      </c>
      <c r="V29" s="121">
        <v>1</v>
      </c>
    </row>
    <row r="30" spans="1:25" ht="14" x14ac:dyDescent="0.15">
      <c r="A30" t="s">
        <v>279</v>
      </c>
      <c r="B30" s="120" t="s">
        <v>22</v>
      </c>
      <c r="C30" s="120" t="s">
        <v>220</v>
      </c>
      <c r="D30" s="120" t="s">
        <v>238</v>
      </c>
      <c r="E30" s="92" t="s">
        <v>69</v>
      </c>
      <c r="F30" s="120" t="s">
        <v>25</v>
      </c>
      <c r="G30" s="120" t="s">
        <v>222</v>
      </c>
      <c r="H30" s="120" t="s">
        <v>27</v>
      </c>
      <c r="I30" s="120" t="s">
        <v>211</v>
      </c>
      <c r="J30" s="120" t="s">
        <v>275</v>
      </c>
      <c r="K30" s="120" t="s">
        <v>242</v>
      </c>
      <c r="L30" s="120" t="s">
        <v>25</v>
      </c>
      <c r="M30" s="120" t="s">
        <v>29</v>
      </c>
      <c r="N30" s="120">
        <v>1</v>
      </c>
      <c r="O30" s="14" t="s">
        <v>273</v>
      </c>
      <c r="P30" s="14" t="s">
        <v>274</v>
      </c>
      <c r="Q30" s="120">
        <v>0</v>
      </c>
      <c r="R30" s="120">
        <v>1</v>
      </c>
      <c r="S30" s="120">
        <v>0</v>
      </c>
      <c r="T30" s="120">
        <v>8</v>
      </c>
      <c r="U30" s="120" t="s">
        <v>32</v>
      </c>
      <c r="V30" s="121">
        <v>1</v>
      </c>
    </row>
    <row r="31" spans="1:25" s="7" customFormat="1" ht="14" x14ac:dyDescent="0.15">
      <c r="A31" t="s">
        <v>280</v>
      </c>
      <c r="B31" s="120" t="s">
        <v>22</v>
      </c>
      <c r="C31" s="120" t="s">
        <v>220</v>
      </c>
      <c r="D31" s="120" t="s">
        <v>238</v>
      </c>
      <c r="E31" s="92" t="s">
        <v>69</v>
      </c>
      <c r="F31" s="120" t="s">
        <v>25</v>
      </c>
      <c r="G31" s="120" t="s">
        <v>222</v>
      </c>
      <c r="H31" s="120" t="s">
        <v>27</v>
      </c>
      <c r="I31" s="120" t="s">
        <v>211</v>
      </c>
      <c r="J31" s="120" t="s">
        <v>275</v>
      </c>
      <c r="K31" s="120" t="s">
        <v>243</v>
      </c>
      <c r="L31" s="120" t="s">
        <v>25</v>
      </c>
      <c r="M31" s="120" t="s">
        <v>29</v>
      </c>
      <c r="N31" s="120">
        <v>1</v>
      </c>
      <c r="O31" s="14" t="s">
        <v>273</v>
      </c>
      <c r="P31" s="14" t="s">
        <v>274</v>
      </c>
      <c r="Q31" s="120">
        <v>0</v>
      </c>
      <c r="R31" s="120">
        <v>1</v>
      </c>
      <c r="S31" s="120">
        <v>0</v>
      </c>
      <c r="T31" s="120">
        <v>8</v>
      </c>
      <c r="U31" s="120" t="s">
        <v>32</v>
      </c>
      <c r="V31" s="121">
        <v>1</v>
      </c>
    </row>
    <row r="32" spans="1:25" x14ac:dyDescent="0.15">
      <c r="Y32" s="127"/>
    </row>
    <row r="33" spans="1:25" x14ac:dyDescent="0.15">
      <c r="Y33" s="127"/>
    </row>
    <row r="34" spans="1:25" ht="14" x14ac:dyDescent="0.15">
      <c r="B34" s="120"/>
      <c r="C34" s="120"/>
      <c r="D34" s="120"/>
      <c r="E34" s="92"/>
      <c r="F34" s="120"/>
      <c r="G34" s="120"/>
      <c r="H34" s="120"/>
      <c r="I34" s="120"/>
      <c r="J34" s="120"/>
      <c r="K34" s="120"/>
      <c r="L34" s="120"/>
      <c r="M34" s="120"/>
      <c r="N34" s="120"/>
      <c r="O34" s="14"/>
      <c r="P34" s="14"/>
      <c r="Q34" s="120"/>
      <c r="R34" s="120"/>
      <c r="S34" s="120"/>
      <c r="T34" s="120"/>
      <c r="U34" s="120"/>
      <c r="V34" s="121"/>
    </row>
    <row r="35" spans="1:25" ht="14" x14ac:dyDescent="0.15">
      <c r="A35" t="s">
        <v>281</v>
      </c>
      <c r="B35" s="120" t="s">
        <v>22</v>
      </c>
      <c r="C35" s="120" t="s">
        <v>220</v>
      </c>
      <c r="D35" s="120" t="s">
        <v>284</v>
      </c>
      <c r="E35" s="92" t="s">
        <v>69</v>
      </c>
      <c r="F35" s="120" t="s">
        <v>25</v>
      </c>
      <c r="G35" s="120" t="s">
        <v>222</v>
      </c>
      <c r="H35" s="120" t="s">
        <v>27</v>
      </c>
      <c r="I35" s="120" t="s">
        <v>211</v>
      </c>
      <c r="J35" s="120" t="s">
        <v>285</v>
      </c>
      <c r="K35" s="120" t="s">
        <v>126</v>
      </c>
      <c r="L35" s="120" t="s">
        <v>25</v>
      </c>
      <c r="M35" s="120" t="s">
        <v>29</v>
      </c>
      <c r="N35" s="120">
        <v>1</v>
      </c>
      <c r="O35" s="14" t="s">
        <v>212</v>
      </c>
      <c r="P35" s="14" t="s">
        <v>213</v>
      </c>
      <c r="Q35" s="120">
        <v>0</v>
      </c>
      <c r="R35" s="120">
        <v>1</v>
      </c>
      <c r="S35" s="120">
        <v>0</v>
      </c>
      <c r="T35" s="120">
        <v>8</v>
      </c>
      <c r="U35" s="120" t="s">
        <v>32</v>
      </c>
      <c r="V35" s="121">
        <v>1</v>
      </c>
    </row>
    <row r="36" spans="1:25" ht="14" x14ac:dyDescent="0.15">
      <c r="A36" t="s">
        <v>282</v>
      </c>
      <c r="B36" s="120" t="s">
        <v>22</v>
      </c>
      <c r="C36" s="120" t="s">
        <v>220</v>
      </c>
      <c r="D36" s="120" t="s">
        <v>284</v>
      </c>
      <c r="E36" s="92" t="s">
        <v>70</v>
      </c>
      <c r="F36" s="120" t="s">
        <v>25</v>
      </c>
      <c r="G36" s="120" t="s">
        <v>222</v>
      </c>
      <c r="H36" s="120" t="s">
        <v>27</v>
      </c>
      <c r="I36" s="120" t="s">
        <v>211</v>
      </c>
      <c r="J36" s="120" t="s">
        <v>285</v>
      </c>
      <c r="K36" s="120" t="s">
        <v>126</v>
      </c>
      <c r="L36" s="120" t="s">
        <v>25</v>
      </c>
      <c r="M36" s="120" t="s">
        <v>29</v>
      </c>
      <c r="N36" s="120">
        <v>1</v>
      </c>
      <c r="O36" s="14" t="s">
        <v>212</v>
      </c>
      <c r="P36" s="14" t="s">
        <v>213</v>
      </c>
      <c r="Q36" s="120">
        <v>0</v>
      </c>
      <c r="R36" s="120">
        <v>1</v>
      </c>
      <c r="S36" s="120">
        <v>0</v>
      </c>
      <c r="T36" s="120">
        <v>8</v>
      </c>
      <c r="U36" s="120" t="s">
        <v>32</v>
      </c>
      <c r="V36" s="121">
        <v>1</v>
      </c>
    </row>
    <row r="37" spans="1:25" ht="14" x14ac:dyDescent="0.15">
      <c r="A37" t="s">
        <v>283</v>
      </c>
      <c r="B37" s="120" t="s">
        <v>22</v>
      </c>
      <c r="C37" s="120" t="s">
        <v>220</v>
      </c>
      <c r="D37" s="120" t="s">
        <v>284</v>
      </c>
      <c r="E37" s="92" t="s">
        <v>71</v>
      </c>
      <c r="F37" s="120" t="s">
        <v>25</v>
      </c>
      <c r="G37" s="120" t="s">
        <v>222</v>
      </c>
      <c r="H37" s="120" t="s">
        <v>27</v>
      </c>
      <c r="I37" s="120" t="s">
        <v>211</v>
      </c>
      <c r="J37" s="120" t="s">
        <v>285</v>
      </c>
      <c r="K37" s="120" t="s">
        <v>126</v>
      </c>
      <c r="L37" s="120" t="s">
        <v>25</v>
      </c>
      <c r="M37" s="120" t="s">
        <v>29</v>
      </c>
      <c r="N37" s="120">
        <v>1</v>
      </c>
      <c r="O37" s="14" t="s">
        <v>212</v>
      </c>
      <c r="P37" s="14" t="s">
        <v>213</v>
      </c>
      <c r="Q37" s="120">
        <v>0</v>
      </c>
      <c r="R37" s="120">
        <v>1</v>
      </c>
      <c r="S37" s="120">
        <v>0</v>
      </c>
      <c r="T37" s="120">
        <v>8</v>
      </c>
      <c r="U37" s="120" t="s">
        <v>32</v>
      </c>
      <c r="V37" s="121">
        <v>1</v>
      </c>
    </row>
    <row r="38" spans="1:25" ht="14" x14ac:dyDescent="0.15">
      <c r="A38" t="s">
        <v>286</v>
      </c>
      <c r="B38" s="120" t="s">
        <v>22</v>
      </c>
      <c r="C38" s="120" t="s">
        <v>220</v>
      </c>
      <c r="D38" s="120" t="s">
        <v>287</v>
      </c>
      <c r="E38" s="92" t="s">
        <v>68</v>
      </c>
      <c r="F38" s="120" t="s">
        <v>25</v>
      </c>
      <c r="G38" s="120" t="s">
        <v>222</v>
      </c>
      <c r="H38" s="120" t="s">
        <v>27</v>
      </c>
      <c r="I38" s="120" t="s">
        <v>211</v>
      </c>
      <c r="J38" s="120" t="s">
        <v>275</v>
      </c>
      <c r="K38" s="120" t="s">
        <v>239</v>
      </c>
      <c r="L38" s="120" t="s">
        <v>25</v>
      </c>
      <c r="M38" s="120" t="s">
        <v>29</v>
      </c>
      <c r="N38" s="120">
        <v>1</v>
      </c>
      <c r="O38" s="14" t="s">
        <v>273</v>
      </c>
      <c r="P38" s="14" t="s">
        <v>274</v>
      </c>
      <c r="Q38" s="120">
        <v>0</v>
      </c>
      <c r="R38" s="120">
        <v>1</v>
      </c>
      <c r="S38" s="120">
        <v>0</v>
      </c>
      <c r="T38" s="120">
        <v>8</v>
      </c>
      <c r="U38" s="120" t="s">
        <v>32</v>
      </c>
      <c r="V38" s="121">
        <v>1</v>
      </c>
    </row>
    <row r="39" spans="1:25" ht="14" x14ac:dyDescent="0.15">
      <c r="A39" t="s">
        <v>281</v>
      </c>
      <c r="B39" s="120" t="s">
        <v>22</v>
      </c>
      <c r="C39" s="120" t="s">
        <v>220</v>
      </c>
      <c r="D39" s="120" t="s">
        <v>287</v>
      </c>
      <c r="E39" s="92" t="s">
        <v>69</v>
      </c>
      <c r="F39" s="120" t="s">
        <v>25</v>
      </c>
      <c r="G39" s="120" t="s">
        <v>222</v>
      </c>
      <c r="H39" s="120" t="s">
        <v>27</v>
      </c>
      <c r="I39" s="120" t="s">
        <v>211</v>
      </c>
      <c r="J39" s="120" t="s">
        <v>275</v>
      </c>
      <c r="K39" s="120" t="s">
        <v>239</v>
      </c>
      <c r="L39" s="120" t="s">
        <v>25</v>
      </c>
      <c r="M39" s="120" t="s">
        <v>29</v>
      </c>
      <c r="N39" s="120">
        <v>1</v>
      </c>
      <c r="O39" s="14" t="s">
        <v>273</v>
      </c>
      <c r="P39" s="14" t="s">
        <v>274</v>
      </c>
      <c r="Q39" s="120">
        <v>0</v>
      </c>
      <c r="R39" s="120">
        <v>1</v>
      </c>
      <c r="S39" s="120">
        <v>0</v>
      </c>
      <c r="T39" s="120">
        <v>8</v>
      </c>
      <c r="U39" s="120" t="s">
        <v>32</v>
      </c>
      <c r="V39" s="121">
        <v>1</v>
      </c>
    </row>
    <row r="40" spans="1:25" ht="14" x14ac:dyDescent="0.15">
      <c r="A40" t="s">
        <v>282</v>
      </c>
      <c r="B40" s="120" t="s">
        <v>22</v>
      </c>
      <c r="C40" s="120" t="s">
        <v>220</v>
      </c>
      <c r="D40" s="120" t="s">
        <v>287</v>
      </c>
      <c r="E40" s="92" t="s">
        <v>70</v>
      </c>
      <c r="F40" s="120" t="s">
        <v>25</v>
      </c>
      <c r="G40" s="120" t="s">
        <v>222</v>
      </c>
      <c r="H40" s="120" t="s">
        <v>27</v>
      </c>
      <c r="I40" s="120" t="s">
        <v>211</v>
      </c>
      <c r="J40" s="120" t="s">
        <v>275</v>
      </c>
      <c r="K40" s="120" t="s">
        <v>239</v>
      </c>
      <c r="L40" s="120" t="s">
        <v>25</v>
      </c>
      <c r="M40" s="120" t="s">
        <v>29</v>
      </c>
      <c r="N40" s="120">
        <v>1</v>
      </c>
      <c r="O40" s="14" t="s">
        <v>273</v>
      </c>
      <c r="P40" s="14" t="s">
        <v>274</v>
      </c>
      <c r="Q40" s="120">
        <v>0</v>
      </c>
      <c r="R40" s="120">
        <v>1</v>
      </c>
      <c r="S40" s="120">
        <v>0</v>
      </c>
      <c r="T40" s="120">
        <v>8</v>
      </c>
      <c r="U40" s="120" t="s">
        <v>32</v>
      </c>
      <c r="V40" s="121">
        <v>1</v>
      </c>
    </row>
    <row r="41" spans="1:25" s="7" customFormat="1" ht="14" x14ac:dyDescent="0.15">
      <c r="A41" t="s">
        <v>283</v>
      </c>
      <c r="B41" s="120" t="s">
        <v>22</v>
      </c>
      <c r="C41" s="120" t="s">
        <v>220</v>
      </c>
      <c r="D41" s="120" t="s">
        <v>287</v>
      </c>
      <c r="E41" s="92" t="s">
        <v>71</v>
      </c>
      <c r="F41" s="120" t="s">
        <v>25</v>
      </c>
      <c r="G41" s="120" t="s">
        <v>222</v>
      </c>
      <c r="H41" s="120" t="s">
        <v>27</v>
      </c>
      <c r="I41" s="120" t="s">
        <v>211</v>
      </c>
      <c r="J41" s="120" t="s">
        <v>275</v>
      </c>
      <c r="K41" s="120" t="s">
        <v>239</v>
      </c>
      <c r="L41" s="120" t="s">
        <v>25</v>
      </c>
      <c r="M41" s="120" t="s">
        <v>29</v>
      </c>
      <c r="N41" s="120">
        <v>1</v>
      </c>
      <c r="O41" s="14" t="s">
        <v>273</v>
      </c>
      <c r="P41" s="14" t="s">
        <v>274</v>
      </c>
      <c r="Q41" s="120">
        <v>0</v>
      </c>
      <c r="R41" s="120">
        <v>1</v>
      </c>
      <c r="S41" s="120">
        <v>0</v>
      </c>
      <c r="T41" s="120">
        <v>8</v>
      </c>
      <c r="U41" s="120" t="s">
        <v>32</v>
      </c>
      <c r="V41" s="121">
        <v>1</v>
      </c>
    </row>
    <row r="42" spans="1:25" ht="14" x14ac:dyDescent="0.15">
      <c r="A42" s="129" t="s">
        <v>288</v>
      </c>
      <c r="B42" s="120" t="s">
        <v>22</v>
      </c>
      <c r="C42" s="120" t="s">
        <v>220</v>
      </c>
      <c r="D42" s="120" t="s">
        <v>292</v>
      </c>
      <c r="E42" s="92" t="s">
        <v>290</v>
      </c>
      <c r="F42" s="120" t="s">
        <v>25</v>
      </c>
      <c r="G42" s="120" t="s">
        <v>222</v>
      </c>
      <c r="H42" s="120" t="s">
        <v>27</v>
      </c>
      <c r="I42" s="120" t="s">
        <v>293</v>
      </c>
      <c r="J42" s="120" t="s">
        <v>285</v>
      </c>
      <c r="K42" s="120" t="s">
        <v>126</v>
      </c>
      <c r="L42" s="120" t="s">
        <v>25</v>
      </c>
      <c r="M42" s="120" t="s">
        <v>29</v>
      </c>
      <c r="N42" s="120">
        <v>1</v>
      </c>
      <c r="O42" s="14" t="s">
        <v>212</v>
      </c>
      <c r="P42" s="14" t="s">
        <v>213</v>
      </c>
      <c r="Q42" s="120">
        <v>0</v>
      </c>
      <c r="R42" s="120">
        <v>1</v>
      </c>
      <c r="S42" s="120">
        <v>0</v>
      </c>
      <c r="T42" s="120">
        <v>8</v>
      </c>
      <c r="U42" s="120" t="s">
        <v>32</v>
      </c>
      <c r="V42" s="121">
        <v>1</v>
      </c>
    </row>
    <row r="43" spans="1:25" ht="14" x14ac:dyDescent="0.15">
      <c r="A43" s="129" t="s">
        <v>289</v>
      </c>
      <c r="B43" s="120" t="s">
        <v>22</v>
      </c>
      <c r="C43" s="120" t="s">
        <v>220</v>
      </c>
      <c r="D43" s="120" t="s">
        <v>292</v>
      </c>
      <c r="E43" s="92" t="s">
        <v>291</v>
      </c>
      <c r="F43" s="120" t="s">
        <v>25</v>
      </c>
      <c r="G43" s="120" t="s">
        <v>222</v>
      </c>
      <c r="H43" s="120" t="s">
        <v>27</v>
      </c>
      <c r="I43" s="120" t="s">
        <v>293</v>
      </c>
      <c r="J43" s="120" t="s">
        <v>275</v>
      </c>
      <c r="K43" s="120" t="s">
        <v>239</v>
      </c>
      <c r="L43" s="120" t="s">
        <v>25</v>
      </c>
      <c r="M43" s="120" t="s">
        <v>29</v>
      </c>
      <c r="N43" s="120">
        <v>1</v>
      </c>
      <c r="O43" s="14" t="s">
        <v>273</v>
      </c>
      <c r="P43" s="14" t="s">
        <v>274</v>
      </c>
      <c r="Q43" s="120">
        <v>0</v>
      </c>
      <c r="R43" s="120">
        <v>1</v>
      </c>
      <c r="S43" s="120">
        <v>0</v>
      </c>
      <c r="T43" s="120">
        <v>8</v>
      </c>
      <c r="U43" s="120" t="s">
        <v>32</v>
      </c>
      <c r="V43" s="121">
        <v>1</v>
      </c>
    </row>
    <row r="44" spans="1:25" x14ac:dyDescent="0.15">
      <c r="Y44" s="127"/>
    </row>
    <row r="45" spans="1:25" x14ac:dyDescent="0.15">
      <c r="Y45" s="127"/>
    </row>
    <row r="46" spans="1:25" x14ac:dyDescent="0.15">
      <c r="Y46" s="127"/>
    </row>
    <row r="47" spans="1:25" x14ac:dyDescent="0.15">
      <c r="Y47" s="127"/>
    </row>
    <row r="48" spans="1:25" x14ac:dyDescent="0.15">
      <c r="Y48" s="127"/>
    </row>
    <row r="49" spans="25:25" x14ac:dyDescent="0.15">
      <c r="Y49" s="127"/>
    </row>
    <row r="50" spans="25:25" x14ac:dyDescent="0.15">
      <c r="Y50" s="12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Inputs</vt:lpstr>
      <vt:lpstr>Overview Options</vt:lpstr>
      <vt:lpstr>Overview Outputs</vt:lpstr>
      <vt:lpstr>Overview Outputs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</cp:lastModifiedBy>
  <cp:revision>15</cp:revision>
  <dcterms:created xsi:type="dcterms:W3CDTF">2021-06-23T14:55:50Z</dcterms:created>
  <dcterms:modified xsi:type="dcterms:W3CDTF">2021-10-04T17:24:48Z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0x010100F8A9D4C9B20C29489DB737874E770A91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