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nominbayars/Диплом/data/"/>
    </mc:Choice>
  </mc:AlternateContent>
  <xr:revisionPtr revIDLastSave="0" documentId="13_ncr:1_{DA41F2F7-5B14-934B-8CA5-10D8DCAC423A}" xr6:coauthVersionLast="47" xr6:coauthVersionMax="47" xr10:uidLastSave="{00000000-0000-0000-0000-000000000000}"/>
  <bookViews>
    <workbookView xWindow="0" yWindow="500" windowWidth="28800" windowHeight="17500" activeTab="3" xr2:uid="{36212A06-A540-654F-9E4A-1342F876AB78}"/>
  </bookViews>
  <sheets>
    <sheet name="Main" sheetId="1" r:id="rId1"/>
    <sheet name="Legend" sheetId="2" r:id="rId2"/>
    <sheet name="Quantile food weight" sheetId="3" r:id="rId3"/>
    <sheet name="Quantile food index" sheetId="4" r:id="rId4"/>
    <sheet name="Q1, Q5 " sheetId="15" r:id="rId5"/>
    <sheet name="Q5&gt;Q1" sheetId="16" r:id="rId6"/>
    <sheet name="Sheet6" sheetId="13" r:id="rId7"/>
    <sheet name="Sheet3" sheetId="10" r:id="rId8"/>
    <sheet name="Food price" sheetId="7" r:id="rId9"/>
    <sheet name="Quantile nonfood weight" sheetId="5" r:id="rId10"/>
    <sheet name="Sheet1" sheetId="8" r:id="rId11"/>
    <sheet name="Monthly CPI" sheetId="6" r:id="rId12"/>
    <sheet name="Sheet7" sheetId="14" r:id="rId13"/>
  </sheets>
  <definedNames>
    <definedName name="_xlnm._FilterDatabase" localSheetId="4" hidden="1">'Q1, Q5 '!$A$1:$J$133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4" l="1"/>
  <c r="B11" i="4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N118" i="3"/>
  <c r="AL3" i="3"/>
  <c r="AM3" i="3"/>
  <c r="AN3" i="3"/>
  <c r="AO3" i="3"/>
  <c r="AP3" i="3"/>
  <c r="AQ3" i="3"/>
  <c r="AL4" i="3"/>
  <c r="AM4" i="3"/>
  <c r="AN4" i="3"/>
  <c r="AO4" i="3"/>
  <c r="AP4" i="3"/>
  <c r="AQ4" i="3"/>
  <c r="AL5" i="3"/>
  <c r="AM5" i="3"/>
  <c r="AN5" i="3"/>
  <c r="AO5" i="3"/>
  <c r="AP5" i="3"/>
  <c r="AQ5" i="3"/>
  <c r="AL6" i="3"/>
  <c r="AM6" i="3"/>
  <c r="AN6" i="3"/>
  <c r="AO6" i="3"/>
  <c r="AP6" i="3"/>
  <c r="AQ6" i="3"/>
  <c r="AL7" i="3"/>
  <c r="AM7" i="3"/>
  <c r="AN7" i="3"/>
  <c r="AO7" i="3"/>
  <c r="AP7" i="3"/>
  <c r="AQ7" i="3"/>
  <c r="AL8" i="3"/>
  <c r="AM8" i="3"/>
  <c r="AN8" i="3"/>
  <c r="AO8" i="3"/>
  <c r="AP8" i="3"/>
  <c r="AQ8" i="3"/>
  <c r="AL9" i="3"/>
  <c r="AM9" i="3"/>
  <c r="AN9" i="3"/>
  <c r="AO9" i="3"/>
  <c r="AP9" i="3"/>
  <c r="AQ9" i="3"/>
  <c r="AL10" i="3"/>
  <c r="AM10" i="3"/>
  <c r="AN10" i="3"/>
  <c r="AO10" i="3"/>
  <c r="AP10" i="3"/>
  <c r="AQ10" i="3"/>
  <c r="AL11" i="3"/>
  <c r="AM11" i="3"/>
  <c r="AN11" i="3"/>
  <c r="AO11" i="3"/>
  <c r="AP11" i="3"/>
  <c r="AQ11" i="3"/>
  <c r="AL12" i="3"/>
  <c r="AM12" i="3"/>
  <c r="AN12" i="3"/>
  <c r="AO12" i="3"/>
  <c r="AP12" i="3"/>
  <c r="AQ12" i="3"/>
  <c r="AL13" i="3"/>
  <c r="AM13" i="3"/>
  <c r="AN13" i="3"/>
  <c r="AO13" i="3"/>
  <c r="AP13" i="3"/>
  <c r="AQ13" i="3"/>
  <c r="AL14" i="3"/>
  <c r="AM14" i="3"/>
  <c r="AN14" i="3"/>
  <c r="AO14" i="3"/>
  <c r="AP14" i="3"/>
  <c r="AQ14" i="3"/>
  <c r="AL15" i="3"/>
  <c r="AM15" i="3"/>
  <c r="AN15" i="3"/>
  <c r="AO15" i="3"/>
  <c r="AP15" i="3"/>
  <c r="AQ15" i="3"/>
  <c r="AL16" i="3"/>
  <c r="AM16" i="3"/>
  <c r="AN16" i="3"/>
  <c r="AO16" i="3"/>
  <c r="AP16" i="3"/>
  <c r="AQ16" i="3"/>
  <c r="AL17" i="3"/>
  <c r="AM17" i="3"/>
  <c r="AN17" i="3"/>
  <c r="AO17" i="3"/>
  <c r="AP17" i="3"/>
  <c r="AQ17" i="3"/>
  <c r="AL18" i="3"/>
  <c r="AM18" i="3"/>
  <c r="AN18" i="3"/>
  <c r="AO18" i="3"/>
  <c r="AP18" i="3"/>
  <c r="AQ18" i="3"/>
  <c r="AL19" i="3"/>
  <c r="AM19" i="3"/>
  <c r="AN19" i="3"/>
  <c r="AO19" i="3"/>
  <c r="AP19" i="3"/>
  <c r="AQ19" i="3"/>
  <c r="AL20" i="3"/>
  <c r="AM20" i="3"/>
  <c r="AN20" i="3"/>
  <c r="AO20" i="3"/>
  <c r="AP20" i="3"/>
  <c r="AQ20" i="3"/>
  <c r="AL21" i="3"/>
  <c r="AM21" i="3"/>
  <c r="AN21" i="3"/>
  <c r="AO21" i="3"/>
  <c r="AP21" i="3"/>
  <c r="AQ21" i="3"/>
  <c r="AL22" i="3"/>
  <c r="AM22" i="3"/>
  <c r="AN22" i="3"/>
  <c r="AO22" i="3"/>
  <c r="AP22" i="3"/>
  <c r="AQ22" i="3"/>
  <c r="AL23" i="3"/>
  <c r="AM23" i="3"/>
  <c r="AN23" i="3"/>
  <c r="AO23" i="3"/>
  <c r="AP23" i="3"/>
  <c r="AQ23" i="3"/>
  <c r="AL24" i="3"/>
  <c r="AM24" i="3"/>
  <c r="AN24" i="3"/>
  <c r="AO24" i="3"/>
  <c r="AP24" i="3"/>
  <c r="AQ24" i="3"/>
  <c r="AL25" i="3"/>
  <c r="AM25" i="3"/>
  <c r="AN25" i="3"/>
  <c r="AO25" i="3"/>
  <c r="AP25" i="3"/>
  <c r="AQ25" i="3"/>
  <c r="AL26" i="3"/>
  <c r="AM26" i="3"/>
  <c r="AN26" i="3"/>
  <c r="AO26" i="3"/>
  <c r="AP26" i="3"/>
  <c r="AQ26" i="3"/>
  <c r="AL27" i="3"/>
  <c r="AM27" i="3"/>
  <c r="AN27" i="3"/>
  <c r="AO27" i="3"/>
  <c r="AP27" i="3"/>
  <c r="AQ27" i="3"/>
  <c r="AL28" i="3"/>
  <c r="AM28" i="3"/>
  <c r="AN28" i="3"/>
  <c r="AO28" i="3"/>
  <c r="AP28" i="3"/>
  <c r="AQ28" i="3"/>
  <c r="AL29" i="3"/>
  <c r="AM29" i="3"/>
  <c r="AN29" i="3"/>
  <c r="AO29" i="3"/>
  <c r="AP29" i="3"/>
  <c r="AQ29" i="3"/>
  <c r="AL30" i="3"/>
  <c r="AM30" i="3"/>
  <c r="AN30" i="3"/>
  <c r="AO30" i="3"/>
  <c r="AP30" i="3"/>
  <c r="AQ30" i="3"/>
  <c r="AL31" i="3"/>
  <c r="AM31" i="3"/>
  <c r="AN31" i="3"/>
  <c r="AO31" i="3"/>
  <c r="AP31" i="3"/>
  <c r="AQ31" i="3"/>
  <c r="AL32" i="3"/>
  <c r="AM32" i="3"/>
  <c r="AN32" i="3"/>
  <c r="AO32" i="3"/>
  <c r="AP32" i="3"/>
  <c r="AQ32" i="3"/>
  <c r="AL33" i="3"/>
  <c r="AM33" i="3"/>
  <c r="AN33" i="3"/>
  <c r="AO33" i="3"/>
  <c r="AP33" i="3"/>
  <c r="AQ33" i="3"/>
  <c r="AL34" i="3"/>
  <c r="AM34" i="3"/>
  <c r="AN34" i="3"/>
  <c r="AO34" i="3"/>
  <c r="AP34" i="3"/>
  <c r="AQ34" i="3"/>
  <c r="AL35" i="3"/>
  <c r="AM35" i="3"/>
  <c r="AN35" i="3"/>
  <c r="AO35" i="3"/>
  <c r="AP35" i="3"/>
  <c r="AQ35" i="3"/>
  <c r="AL36" i="3"/>
  <c r="AM36" i="3"/>
  <c r="AN36" i="3"/>
  <c r="AO36" i="3"/>
  <c r="AP36" i="3"/>
  <c r="AQ36" i="3"/>
  <c r="AL37" i="3"/>
  <c r="AM37" i="3"/>
  <c r="AN37" i="3"/>
  <c r="AO37" i="3"/>
  <c r="AP37" i="3"/>
  <c r="AQ37" i="3"/>
  <c r="AL38" i="3"/>
  <c r="AM38" i="3"/>
  <c r="AN38" i="3"/>
  <c r="AO38" i="3"/>
  <c r="AP38" i="3"/>
  <c r="AQ38" i="3"/>
  <c r="AL39" i="3"/>
  <c r="AM39" i="3"/>
  <c r="AN39" i="3"/>
  <c r="AO39" i="3"/>
  <c r="AP39" i="3"/>
  <c r="AQ39" i="3"/>
  <c r="AL40" i="3"/>
  <c r="AM40" i="3"/>
  <c r="AN40" i="3"/>
  <c r="AO40" i="3"/>
  <c r="AP40" i="3"/>
  <c r="AQ40" i="3"/>
  <c r="AL41" i="3"/>
  <c r="AM41" i="3"/>
  <c r="AN41" i="3"/>
  <c r="AO41" i="3"/>
  <c r="AP41" i="3"/>
  <c r="AQ41" i="3"/>
  <c r="AL42" i="3"/>
  <c r="AM42" i="3"/>
  <c r="AN42" i="3"/>
  <c r="AO42" i="3"/>
  <c r="AP42" i="3"/>
  <c r="AQ42" i="3"/>
  <c r="AL43" i="3"/>
  <c r="AM43" i="3"/>
  <c r="AN43" i="3"/>
  <c r="AO43" i="3"/>
  <c r="AP43" i="3"/>
  <c r="AQ43" i="3"/>
  <c r="AL44" i="3"/>
  <c r="AM44" i="3"/>
  <c r="AN44" i="3"/>
  <c r="AO44" i="3"/>
  <c r="AP44" i="3"/>
  <c r="AQ44" i="3"/>
  <c r="AL45" i="3"/>
  <c r="AM45" i="3"/>
  <c r="AN45" i="3"/>
  <c r="AO45" i="3"/>
  <c r="AP45" i="3"/>
  <c r="AQ45" i="3"/>
  <c r="AL46" i="3"/>
  <c r="AM46" i="3"/>
  <c r="AN46" i="3"/>
  <c r="AO46" i="3"/>
  <c r="AP46" i="3"/>
  <c r="AQ46" i="3"/>
  <c r="AL47" i="3"/>
  <c r="AM47" i="3"/>
  <c r="AN47" i="3"/>
  <c r="AO47" i="3"/>
  <c r="AP47" i="3"/>
  <c r="AQ47" i="3"/>
  <c r="AL48" i="3"/>
  <c r="AM48" i="3"/>
  <c r="AN48" i="3"/>
  <c r="AO48" i="3"/>
  <c r="AP48" i="3"/>
  <c r="AQ48" i="3"/>
  <c r="AL49" i="3"/>
  <c r="AM49" i="3"/>
  <c r="AN49" i="3"/>
  <c r="AO49" i="3"/>
  <c r="AP49" i="3"/>
  <c r="AQ49" i="3"/>
  <c r="AL50" i="3"/>
  <c r="AM50" i="3"/>
  <c r="AN50" i="3"/>
  <c r="AO50" i="3"/>
  <c r="AP50" i="3"/>
  <c r="AQ50" i="3"/>
  <c r="AL51" i="3"/>
  <c r="AM51" i="3"/>
  <c r="AN51" i="3"/>
  <c r="AO51" i="3"/>
  <c r="AP51" i="3"/>
  <c r="AQ51" i="3"/>
  <c r="AL52" i="3"/>
  <c r="AM52" i="3"/>
  <c r="AN52" i="3"/>
  <c r="AO52" i="3"/>
  <c r="AP52" i="3"/>
  <c r="AQ52" i="3"/>
  <c r="AL53" i="3"/>
  <c r="AM53" i="3"/>
  <c r="AN53" i="3"/>
  <c r="AO53" i="3"/>
  <c r="AP53" i="3"/>
  <c r="AQ53" i="3"/>
  <c r="AL54" i="3"/>
  <c r="AM54" i="3"/>
  <c r="AN54" i="3"/>
  <c r="AO54" i="3"/>
  <c r="AP54" i="3"/>
  <c r="AQ54" i="3"/>
  <c r="AL55" i="3"/>
  <c r="AM55" i="3"/>
  <c r="AN55" i="3"/>
  <c r="AO55" i="3"/>
  <c r="AP55" i="3"/>
  <c r="AQ55" i="3"/>
  <c r="AL56" i="3"/>
  <c r="AM56" i="3"/>
  <c r="AN56" i="3"/>
  <c r="AO56" i="3"/>
  <c r="AP56" i="3"/>
  <c r="AQ56" i="3"/>
  <c r="AL57" i="3"/>
  <c r="AM57" i="3"/>
  <c r="AN57" i="3"/>
  <c r="AO57" i="3"/>
  <c r="AP57" i="3"/>
  <c r="AQ57" i="3"/>
  <c r="AL58" i="3"/>
  <c r="AM58" i="3"/>
  <c r="AN58" i="3"/>
  <c r="AO58" i="3"/>
  <c r="AP58" i="3"/>
  <c r="AQ58" i="3"/>
  <c r="AL59" i="3"/>
  <c r="AM59" i="3"/>
  <c r="AN59" i="3"/>
  <c r="AO59" i="3"/>
  <c r="AP59" i="3"/>
  <c r="AQ59" i="3"/>
  <c r="AL60" i="3"/>
  <c r="AM60" i="3"/>
  <c r="AN60" i="3"/>
  <c r="AO60" i="3"/>
  <c r="AP60" i="3"/>
  <c r="AQ60" i="3"/>
  <c r="AL61" i="3"/>
  <c r="AM61" i="3"/>
  <c r="AN61" i="3"/>
  <c r="AO61" i="3"/>
  <c r="AP61" i="3"/>
  <c r="AQ61" i="3"/>
  <c r="AL62" i="3"/>
  <c r="AM62" i="3"/>
  <c r="AN62" i="3"/>
  <c r="AO62" i="3"/>
  <c r="AP62" i="3"/>
  <c r="AQ62" i="3"/>
  <c r="AL63" i="3"/>
  <c r="AM63" i="3"/>
  <c r="AN63" i="3"/>
  <c r="AO63" i="3"/>
  <c r="AP63" i="3"/>
  <c r="AQ63" i="3"/>
  <c r="AL64" i="3"/>
  <c r="AM64" i="3"/>
  <c r="AN64" i="3"/>
  <c r="AO64" i="3"/>
  <c r="AP64" i="3"/>
  <c r="AQ64" i="3"/>
  <c r="AL65" i="3"/>
  <c r="AM65" i="3"/>
  <c r="AN65" i="3"/>
  <c r="AO65" i="3"/>
  <c r="AP65" i="3"/>
  <c r="AQ65" i="3"/>
  <c r="AL66" i="3"/>
  <c r="AM66" i="3"/>
  <c r="AN66" i="3"/>
  <c r="AO66" i="3"/>
  <c r="AP66" i="3"/>
  <c r="AQ66" i="3"/>
  <c r="AL67" i="3"/>
  <c r="AM67" i="3"/>
  <c r="AN67" i="3"/>
  <c r="AO67" i="3"/>
  <c r="AP67" i="3"/>
  <c r="AQ67" i="3"/>
  <c r="AL68" i="3"/>
  <c r="AM68" i="3"/>
  <c r="AN68" i="3"/>
  <c r="AO68" i="3"/>
  <c r="AP68" i="3"/>
  <c r="AQ68" i="3"/>
  <c r="AL69" i="3"/>
  <c r="AM69" i="3"/>
  <c r="AN69" i="3"/>
  <c r="AO69" i="3"/>
  <c r="AP69" i="3"/>
  <c r="AQ69" i="3"/>
  <c r="AL70" i="3"/>
  <c r="AM70" i="3"/>
  <c r="AN70" i="3"/>
  <c r="AO70" i="3"/>
  <c r="AP70" i="3"/>
  <c r="AQ70" i="3"/>
  <c r="AL71" i="3"/>
  <c r="AM71" i="3"/>
  <c r="AN71" i="3"/>
  <c r="AO71" i="3"/>
  <c r="AP71" i="3"/>
  <c r="AQ71" i="3"/>
  <c r="AL72" i="3"/>
  <c r="AM72" i="3"/>
  <c r="AN72" i="3"/>
  <c r="AO72" i="3"/>
  <c r="AP72" i="3"/>
  <c r="AQ72" i="3"/>
  <c r="AL73" i="3"/>
  <c r="AM73" i="3"/>
  <c r="AN73" i="3"/>
  <c r="AO73" i="3"/>
  <c r="AP73" i="3"/>
  <c r="AQ73" i="3"/>
  <c r="AL74" i="3"/>
  <c r="AM74" i="3"/>
  <c r="AN74" i="3"/>
  <c r="AO74" i="3"/>
  <c r="AP74" i="3"/>
  <c r="AQ74" i="3"/>
  <c r="AL75" i="3"/>
  <c r="AM75" i="3"/>
  <c r="AN75" i="3"/>
  <c r="AO75" i="3"/>
  <c r="AP75" i="3"/>
  <c r="AQ75" i="3"/>
  <c r="AL76" i="3"/>
  <c r="AM76" i="3"/>
  <c r="AN76" i="3"/>
  <c r="AO76" i="3"/>
  <c r="AP76" i="3"/>
  <c r="AQ76" i="3"/>
  <c r="AL77" i="3"/>
  <c r="AM77" i="3"/>
  <c r="AN77" i="3"/>
  <c r="AO77" i="3"/>
  <c r="AP77" i="3"/>
  <c r="AQ77" i="3"/>
  <c r="AL78" i="3"/>
  <c r="AM78" i="3"/>
  <c r="AN78" i="3"/>
  <c r="AO78" i="3"/>
  <c r="AP78" i="3"/>
  <c r="AQ78" i="3"/>
  <c r="AL79" i="3"/>
  <c r="AM79" i="3"/>
  <c r="AN79" i="3"/>
  <c r="AO79" i="3"/>
  <c r="AP79" i="3"/>
  <c r="AQ79" i="3"/>
  <c r="AL80" i="3"/>
  <c r="AM80" i="3"/>
  <c r="AN80" i="3"/>
  <c r="AO80" i="3"/>
  <c r="AP80" i="3"/>
  <c r="AQ80" i="3"/>
  <c r="AL81" i="3"/>
  <c r="AM81" i="3"/>
  <c r="AN81" i="3"/>
  <c r="AO81" i="3"/>
  <c r="AP81" i="3"/>
  <c r="AQ81" i="3"/>
  <c r="AL82" i="3"/>
  <c r="AM82" i="3"/>
  <c r="AN82" i="3"/>
  <c r="AO82" i="3"/>
  <c r="AP82" i="3"/>
  <c r="AQ82" i="3"/>
  <c r="AL83" i="3"/>
  <c r="AM83" i="3"/>
  <c r="AN83" i="3"/>
  <c r="AO83" i="3"/>
  <c r="AP83" i="3"/>
  <c r="AQ83" i="3"/>
  <c r="AL84" i="3"/>
  <c r="AM84" i="3"/>
  <c r="AN84" i="3"/>
  <c r="AO84" i="3"/>
  <c r="AP84" i="3"/>
  <c r="AQ84" i="3"/>
  <c r="AL85" i="3"/>
  <c r="AM85" i="3"/>
  <c r="AN85" i="3"/>
  <c r="AO85" i="3"/>
  <c r="AP85" i="3"/>
  <c r="AQ85" i="3"/>
  <c r="AL86" i="3"/>
  <c r="AM86" i="3"/>
  <c r="AN86" i="3"/>
  <c r="AO86" i="3"/>
  <c r="AP86" i="3"/>
  <c r="AQ86" i="3"/>
  <c r="AL87" i="3"/>
  <c r="AM87" i="3"/>
  <c r="AN87" i="3"/>
  <c r="AO87" i="3"/>
  <c r="AP87" i="3"/>
  <c r="AQ87" i="3"/>
  <c r="AL88" i="3"/>
  <c r="AM88" i="3"/>
  <c r="AN88" i="3"/>
  <c r="AO88" i="3"/>
  <c r="AP88" i="3"/>
  <c r="AQ88" i="3"/>
  <c r="AL89" i="3"/>
  <c r="AM89" i="3"/>
  <c r="AN89" i="3"/>
  <c r="AO89" i="3"/>
  <c r="AP89" i="3"/>
  <c r="AQ89" i="3"/>
  <c r="AL90" i="3"/>
  <c r="AM90" i="3"/>
  <c r="AN90" i="3"/>
  <c r="AO90" i="3"/>
  <c r="AP90" i="3"/>
  <c r="AQ90" i="3"/>
  <c r="AL91" i="3"/>
  <c r="AM91" i="3"/>
  <c r="AN91" i="3"/>
  <c r="AO91" i="3"/>
  <c r="AP91" i="3"/>
  <c r="AQ91" i="3"/>
  <c r="AL92" i="3"/>
  <c r="AM92" i="3"/>
  <c r="AN92" i="3"/>
  <c r="AO92" i="3"/>
  <c r="AP92" i="3"/>
  <c r="AQ92" i="3"/>
  <c r="AL93" i="3"/>
  <c r="AM93" i="3"/>
  <c r="AN93" i="3"/>
  <c r="AO93" i="3"/>
  <c r="AP93" i="3"/>
  <c r="AQ93" i="3"/>
  <c r="AL94" i="3"/>
  <c r="AM94" i="3"/>
  <c r="AN94" i="3"/>
  <c r="AO94" i="3"/>
  <c r="AP94" i="3"/>
  <c r="AQ94" i="3"/>
  <c r="AL95" i="3"/>
  <c r="AM95" i="3"/>
  <c r="AN95" i="3"/>
  <c r="AO95" i="3"/>
  <c r="AP95" i="3"/>
  <c r="AQ95" i="3"/>
  <c r="AL96" i="3"/>
  <c r="AM96" i="3"/>
  <c r="AN96" i="3"/>
  <c r="AO96" i="3"/>
  <c r="AP96" i="3"/>
  <c r="AQ96" i="3"/>
  <c r="AL97" i="3"/>
  <c r="AM97" i="3"/>
  <c r="AN97" i="3"/>
  <c r="AO97" i="3"/>
  <c r="AP97" i="3"/>
  <c r="AQ97" i="3"/>
  <c r="AL98" i="3"/>
  <c r="AM98" i="3"/>
  <c r="AN98" i="3"/>
  <c r="AO98" i="3"/>
  <c r="AP98" i="3"/>
  <c r="AQ98" i="3"/>
  <c r="AL99" i="3"/>
  <c r="AM99" i="3"/>
  <c r="AN99" i="3"/>
  <c r="AO99" i="3"/>
  <c r="AP99" i="3"/>
  <c r="AQ99" i="3"/>
  <c r="AL100" i="3"/>
  <c r="AM100" i="3"/>
  <c r="AN100" i="3"/>
  <c r="AO100" i="3"/>
  <c r="AP100" i="3"/>
  <c r="AQ100" i="3"/>
  <c r="AL101" i="3"/>
  <c r="AM101" i="3"/>
  <c r="AN101" i="3"/>
  <c r="AO101" i="3"/>
  <c r="AP101" i="3"/>
  <c r="AQ101" i="3"/>
  <c r="AL102" i="3"/>
  <c r="AM102" i="3"/>
  <c r="AN102" i="3"/>
  <c r="AO102" i="3"/>
  <c r="AP102" i="3"/>
  <c r="AQ102" i="3"/>
  <c r="AL103" i="3"/>
  <c r="AM103" i="3"/>
  <c r="AN103" i="3"/>
  <c r="AO103" i="3"/>
  <c r="AP103" i="3"/>
  <c r="AQ103" i="3"/>
  <c r="AL104" i="3"/>
  <c r="AM104" i="3"/>
  <c r="AN104" i="3"/>
  <c r="AO104" i="3"/>
  <c r="AP104" i="3"/>
  <c r="AQ104" i="3"/>
  <c r="AL105" i="3"/>
  <c r="AM105" i="3"/>
  <c r="AN105" i="3"/>
  <c r="AO105" i="3"/>
  <c r="AP105" i="3"/>
  <c r="AQ105" i="3"/>
  <c r="AL106" i="3"/>
  <c r="AM106" i="3"/>
  <c r="AN106" i="3"/>
  <c r="AO106" i="3"/>
  <c r="AP106" i="3"/>
  <c r="AQ106" i="3"/>
  <c r="AL107" i="3"/>
  <c r="AM107" i="3"/>
  <c r="AN107" i="3"/>
  <c r="AO107" i="3"/>
  <c r="AP107" i="3"/>
  <c r="AQ107" i="3"/>
  <c r="AL108" i="3"/>
  <c r="AM108" i="3"/>
  <c r="AN108" i="3"/>
  <c r="AO108" i="3"/>
  <c r="AP108" i="3"/>
  <c r="AQ108" i="3"/>
  <c r="AL109" i="3"/>
  <c r="AM109" i="3"/>
  <c r="AN109" i="3"/>
  <c r="AO109" i="3"/>
  <c r="AP109" i="3"/>
  <c r="AQ109" i="3"/>
  <c r="AL110" i="3"/>
  <c r="AM110" i="3"/>
  <c r="AN110" i="3"/>
  <c r="AO110" i="3"/>
  <c r="AP110" i="3"/>
  <c r="AQ110" i="3"/>
  <c r="AL111" i="3"/>
  <c r="AM111" i="3"/>
  <c r="AN111" i="3"/>
  <c r="AO111" i="3"/>
  <c r="AP111" i="3"/>
  <c r="AQ111" i="3"/>
  <c r="AL112" i="3"/>
  <c r="AM112" i="3"/>
  <c r="AN112" i="3"/>
  <c r="AO112" i="3"/>
  <c r="AP112" i="3"/>
  <c r="AQ112" i="3"/>
  <c r="AL113" i="3"/>
  <c r="AM113" i="3"/>
  <c r="AN113" i="3"/>
  <c r="AO113" i="3"/>
  <c r="AP113" i="3"/>
  <c r="AQ113" i="3"/>
  <c r="AL114" i="3"/>
  <c r="AM114" i="3"/>
  <c r="AN114" i="3"/>
  <c r="AO114" i="3"/>
  <c r="AP114" i="3"/>
  <c r="AQ114" i="3"/>
  <c r="AL115" i="3"/>
  <c r="AM115" i="3"/>
  <c r="AN115" i="3"/>
  <c r="AO115" i="3"/>
  <c r="AP115" i="3"/>
  <c r="AQ115" i="3"/>
  <c r="AL116" i="3"/>
  <c r="AM116" i="3"/>
  <c r="AN116" i="3"/>
  <c r="AO116" i="3"/>
  <c r="AP116" i="3"/>
  <c r="AQ116" i="3"/>
  <c r="AM2" i="3"/>
  <c r="AN2" i="3"/>
  <c r="AO2" i="3"/>
  <c r="AP2" i="3"/>
  <c r="AQ2" i="3"/>
  <c r="AL2" i="3"/>
  <c r="AF3" i="3"/>
  <c r="AG3" i="3"/>
  <c r="AH3" i="3"/>
  <c r="AI3" i="3"/>
  <c r="AJ3" i="3"/>
  <c r="AK3" i="3"/>
  <c r="AF4" i="3"/>
  <c r="AG4" i="3"/>
  <c r="AH4" i="3"/>
  <c r="AI4" i="3"/>
  <c r="AJ4" i="3"/>
  <c r="AK4" i="3"/>
  <c r="AF5" i="3"/>
  <c r="AG5" i="3"/>
  <c r="AH5" i="3"/>
  <c r="AI5" i="3"/>
  <c r="AJ5" i="3"/>
  <c r="AK5" i="3"/>
  <c r="AF6" i="3"/>
  <c r="AG6" i="3"/>
  <c r="AH6" i="3"/>
  <c r="AI6" i="3"/>
  <c r="AJ6" i="3"/>
  <c r="AK6" i="3"/>
  <c r="AF7" i="3"/>
  <c r="AG7" i="3"/>
  <c r="AH7" i="3"/>
  <c r="AI7" i="3"/>
  <c r="AJ7" i="3"/>
  <c r="AK7" i="3"/>
  <c r="AF8" i="3"/>
  <c r="AG8" i="3"/>
  <c r="AH8" i="3"/>
  <c r="AI8" i="3"/>
  <c r="AJ8" i="3"/>
  <c r="AK8" i="3"/>
  <c r="AF9" i="3"/>
  <c r="AG9" i="3"/>
  <c r="AH9" i="3"/>
  <c r="AI9" i="3"/>
  <c r="AJ9" i="3"/>
  <c r="AK9" i="3"/>
  <c r="AF10" i="3"/>
  <c r="AG10" i="3"/>
  <c r="AH10" i="3"/>
  <c r="AI10" i="3"/>
  <c r="AJ10" i="3"/>
  <c r="AK10" i="3"/>
  <c r="AF11" i="3"/>
  <c r="AG11" i="3"/>
  <c r="AH11" i="3"/>
  <c r="AI11" i="3"/>
  <c r="AJ11" i="3"/>
  <c r="AK11" i="3"/>
  <c r="AF12" i="3"/>
  <c r="AG12" i="3"/>
  <c r="AH12" i="3"/>
  <c r="AI12" i="3"/>
  <c r="AJ12" i="3"/>
  <c r="AK12" i="3"/>
  <c r="AF13" i="3"/>
  <c r="AG13" i="3"/>
  <c r="AH13" i="3"/>
  <c r="AI13" i="3"/>
  <c r="AJ13" i="3"/>
  <c r="AK13" i="3"/>
  <c r="AF14" i="3"/>
  <c r="AG14" i="3"/>
  <c r="AH14" i="3"/>
  <c r="AI14" i="3"/>
  <c r="AJ14" i="3"/>
  <c r="AK14" i="3"/>
  <c r="AF15" i="3"/>
  <c r="AG15" i="3"/>
  <c r="AH15" i="3"/>
  <c r="AI15" i="3"/>
  <c r="AJ15" i="3"/>
  <c r="AK15" i="3"/>
  <c r="AF16" i="3"/>
  <c r="AG16" i="3"/>
  <c r="AH16" i="3"/>
  <c r="AI16" i="3"/>
  <c r="AJ16" i="3"/>
  <c r="AK16" i="3"/>
  <c r="AF17" i="3"/>
  <c r="AG17" i="3"/>
  <c r="AH17" i="3"/>
  <c r="AI17" i="3"/>
  <c r="AJ17" i="3"/>
  <c r="AK17" i="3"/>
  <c r="AF18" i="3"/>
  <c r="AG18" i="3"/>
  <c r="AH18" i="3"/>
  <c r="AI18" i="3"/>
  <c r="AJ18" i="3"/>
  <c r="AK18" i="3"/>
  <c r="AF19" i="3"/>
  <c r="AG19" i="3"/>
  <c r="AH19" i="3"/>
  <c r="AI19" i="3"/>
  <c r="AJ19" i="3"/>
  <c r="AK19" i="3"/>
  <c r="AF20" i="3"/>
  <c r="AG20" i="3"/>
  <c r="AH20" i="3"/>
  <c r="AI20" i="3"/>
  <c r="AJ20" i="3"/>
  <c r="AK20" i="3"/>
  <c r="AF21" i="3"/>
  <c r="AG21" i="3"/>
  <c r="AH21" i="3"/>
  <c r="AI21" i="3"/>
  <c r="AJ21" i="3"/>
  <c r="AK21" i="3"/>
  <c r="AF22" i="3"/>
  <c r="AG22" i="3"/>
  <c r="AH22" i="3"/>
  <c r="AI22" i="3"/>
  <c r="AJ22" i="3"/>
  <c r="AK22" i="3"/>
  <c r="AF23" i="3"/>
  <c r="AG23" i="3"/>
  <c r="AH23" i="3"/>
  <c r="AI23" i="3"/>
  <c r="AJ23" i="3"/>
  <c r="AK23" i="3"/>
  <c r="AF24" i="3"/>
  <c r="AG24" i="3"/>
  <c r="AH24" i="3"/>
  <c r="AI24" i="3"/>
  <c r="AJ24" i="3"/>
  <c r="AK24" i="3"/>
  <c r="AF25" i="3"/>
  <c r="AG25" i="3"/>
  <c r="AH25" i="3"/>
  <c r="AI25" i="3"/>
  <c r="AJ25" i="3"/>
  <c r="AK25" i="3"/>
  <c r="AF26" i="3"/>
  <c r="AG26" i="3"/>
  <c r="AH26" i="3"/>
  <c r="AI26" i="3"/>
  <c r="AJ26" i="3"/>
  <c r="AK26" i="3"/>
  <c r="AF27" i="3"/>
  <c r="AG27" i="3"/>
  <c r="AH27" i="3"/>
  <c r="AI27" i="3"/>
  <c r="AJ27" i="3"/>
  <c r="AK27" i="3"/>
  <c r="AF28" i="3"/>
  <c r="AG28" i="3"/>
  <c r="AH28" i="3"/>
  <c r="AI28" i="3"/>
  <c r="AJ28" i="3"/>
  <c r="AK28" i="3"/>
  <c r="AF29" i="3"/>
  <c r="AG29" i="3"/>
  <c r="AH29" i="3"/>
  <c r="AI29" i="3"/>
  <c r="AJ29" i="3"/>
  <c r="AK29" i="3"/>
  <c r="AF30" i="3"/>
  <c r="AG30" i="3"/>
  <c r="AH30" i="3"/>
  <c r="AI30" i="3"/>
  <c r="AJ30" i="3"/>
  <c r="AK30" i="3"/>
  <c r="AF31" i="3"/>
  <c r="AG31" i="3"/>
  <c r="AH31" i="3"/>
  <c r="AI31" i="3"/>
  <c r="AJ31" i="3"/>
  <c r="AK31" i="3"/>
  <c r="AF32" i="3"/>
  <c r="AG32" i="3"/>
  <c r="AH32" i="3"/>
  <c r="AI32" i="3"/>
  <c r="AJ32" i="3"/>
  <c r="AK32" i="3"/>
  <c r="AF33" i="3"/>
  <c r="AG33" i="3"/>
  <c r="AH33" i="3"/>
  <c r="AI33" i="3"/>
  <c r="AJ33" i="3"/>
  <c r="AK33" i="3"/>
  <c r="AF34" i="3"/>
  <c r="AG34" i="3"/>
  <c r="AH34" i="3"/>
  <c r="AI34" i="3"/>
  <c r="AJ34" i="3"/>
  <c r="AK34" i="3"/>
  <c r="AF35" i="3"/>
  <c r="AG35" i="3"/>
  <c r="AH35" i="3"/>
  <c r="AI35" i="3"/>
  <c r="AJ35" i="3"/>
  <c r="AK35" i="3"/>
  <c r="AF36" i="3"/>
  <c r="AG36" i="3"/>
  <c r="AH36" i="3"/>
  <c r="AI36" i="3"/>
  <c r="AJ36" i="3"/>
  <c r="AK36" i="3"/>
  <c r="AF37" i="3"/>
  <c r="AG37" i="3"/>
  <c r="AH37" i="3"/>
  <c r="AI37" i="3"/>
  <c r="AJ37" i="3"/>
  <c r="AK37" i="3"/>
  <c r="AF38" i="3"/>
  <c r="AG38" i="3"/>
  <c r="AH38" i="3"/>
  <c r="AI38" i="3"/>
  <c r="AJ38" i="3"/>
  <c r="AK38" i="3"/>
  <c r="AF39" i="3"/>
  <c r="AG39" i="3"/>
  <c r="AH39" i="3"/>
  <c r="AI39" i="3"/>
  <c r="AJ39" i="3"/>
  <c r="AK39" i="3"/>
  <c r="AF40" i="3"/>
  <c r="AG40" i="3"/>
  <c r="AH40" i="3"/>
  <c r="AI40" i="3"/>
  <c r="AJ40" i="3"/>
  <c r="AK40" i="3"/>
  <c r="AF41" i="3"/>
  <c r="AG41" i="3"/>
  <c r="AH41" i="3"/>
  <c r="AI41" i="3"/>
  <c r="AJ41" i="3"/>
  <c r="AK41" i="3"/>
  <c r="AF42" i="3"/>
  <c r="AG42" i="3"/>
  <c r="AH42" i="3"/>
  <c r="AI42" i="3"/>
  <c r="AJ42" i="3"/>
  <c r="AK42" i="3"/>
  <c r="AF43" i="3"/>
  <c r="AG43" i="3"/>
  <c r="AH43" i="3"/>
  <c r="AI43" i="3"/>
  <c r="AJ43" i="3"/>
  <c r="AK43" i="3"/>
  <c r="AF44" i="3"/>
  <c r="AG44" i="3"/>
  <c r="AH44" i="3"/>
  <c r="AI44" i="3"/>
  <c r="AJ44" i="3"/>
  <c r="AK44" i="3"/>
  <c r="AF45" i="3"/>
  <c r="AG45" i="3"/>
  <c r="AH45" i="3"/>
  <c r="AI45" i="3"/>
  <c r="AJ45" i="3"/>
  <c r="AK45" i="3"/>
  <c r="AF46" i="3"/>
  <c r="AG46" i="3"/>
  <c r="AH46" i="3"/>
  <c r="AI46" i="3"/>
  <c r="AJ46" i="3"/>
  <c r="AK46" i="3"/>
  <c r="AF47" i="3"/>
  <c r="AG47" i="3"/>
  <c r="AH47" i="3"/>
  <c r="AI47" i="3"/>
  <c r="AJ47" i="3"/>
  <c r="AK47" i="3"/>
  <c r="AF48" i="3"/>
  <c r="AG48" i="3"/>
  <c r="AH48" i="3"/>
  <c r="AI48" i="3"/>
  <c r="AJ48" i="3"/>
  <c r="AK48" i="3"/>
  <c r="AF49" i="3"/>
  <c r="AG49" i="3"/>
  <c r="AH49" i="3"/>
  <c r="AI49" i="3"/>
  <c r="AJ49" i="3"/>
  <c r="AK49" i="3"/>
  <c r="AF50" i="3"/>
  <c r="AG50" i="3"/>
  <c r="AH50" i="3"/>
  <c r="AI50" i="3"/>
  <c r="AJ50" i="3"/>
  <c r="AK50" i="3"/>
  <c r="AF51" i="3"/>
  <c r="AG51" i="3"/>
  <c r="AH51" i="3"/>
  <c r="AI51" i="3"/>
  <c r="AJ51" i="3"/>
  <c r="AK51" i="3"/>
  <c r="AF52" i="3"/>
  <c r="AG52" i="3"/>
  <c r="AH52" i="3"/>
  <c r="AI52" i="3"/>
  <c r="AJ52" i="3"/>
  <c r="AK52" i="3"/>
  <c r="AF53" i="3"/>
  <c r="AG53" i="3"/>
  <c r="AH53" i="3"/>
  <c r="AI53" i="3"/>
  <c r="AJ53" i="3"/>
  <c r="AK53" i="3"/>
  <c r="AF54" i="3"/>
  <c r="AG54" i="3"/>
  <c r="AH54" i="3"/>
  <c r="AI54" i="3"/>
  <c r="AJ54" i="3"/>
  <c r="AK54" i="3"/>
  <c r="AF55" i="3"/>
  <c r="AG55" i="3"/>
  <c r="AH55" i="3"/>
  <c r="AI55" i="3"/>
  <c r="AJ55" i="3"/>
  <c r="AK55" i="3"/>
  <c r="AF56" i="3"/>
  <c r="AG56" i="3"/>
  <c r="AH56" i="3"/>
  <c r="AI56" i="3"/>
  <c r="AJ56" i="3"/>
  <c r="AK56" i="3"/>
  <c r="AF57" i="3"/>
  <c r="AG57" i="3"/>
  <c r="AH57" i="3"/>
  <c r="AI57" i="3"/>
  <c r="AJ57" i="3"/>
  <c r="AK57" i="3"/>
  <c r="AF58" i="3"/>
  <c r="AG58" i="3"/>
  <c r="AH58" i="3"/>
  <c r="AI58" i="3"/>
  <c r="AJ58" i="3"/>
  <c r="AK58" i="3"/>
  <c r="AF59" i="3"/>
  <c r="AG59" i="3"/>
  <c r="AH59" i="3"/>
  <c r="AI59" i="3"/>
  <c r="AJ59" i="3"/>
  <c r="AK59" i="3"/>
  <c r="AF60" i="3"/>
  <c r="AG60" i="3"/>
  <c r="AH60" i="3"/>
  <c r="AI60" i="3"/>
  <c r="AJ60" i="3"/>
  <c r="AK60" i="3"/>
  <c r="AF61" i="3"/>
  <c r="AG61" i="3"/>
  <c r="AH61" i="3"/>
  <c r="AI61" i="3"/>
  <c r="AJ61" i="3"/>
  <c r="AK61" i="3"/>
  <c r="AF62" i="3"/>
  <c r="AG62" i="3"/>
  <c r="AH62" i="3"/>
  <c r="AI62" i="3"/>
  <c r="AJ62" i="3"/>
  <c r="AK62" i="3"/>
  <c r="AF63" i="3"/>
  <c r="AG63" i="3"/>
  <c r="AH63" i="3"/>
  <c r="AI63" i="3"/>
  <c r="AJ63" i="3"/>
  <c r="AK63" i="3"/>
  <c r="AF64" i="3"/>
  <c r="AG64" i="3"/>
  <c r="AH64" i="3"/>
  <c r="AI64" i="3"/>
  <c r="AJ64" i="3"/>
  <c r="AK64" i="3"/>
  <c r="AF65" i="3"/>
  <c r="AG65" i="3"/>
  <c r="AH65" i="3"/>
  <c r="AI65" i="3"/>
  <c r="AJ65" i="3"/>
  <c r="AK65" i="3"/>
  <c r="AF66" i="3"/>
  <c r="AG66" i="3"/>
  <c r="AH66" i="3"/>
  <c r="AI66" i="3"/>
  <c r="AJ66" i="3"/>
  <c r="AK66" i="3"/>
  <c r="AF67" i="3"/>
  <c r="AG67" i="3"/>
  <c r="AH67" i="3"/>
  <c r="AI67" i="3"/>
  <c r="AJ67" i="3"/>
  <c r="AK67" i="3"/>
  <c r="AF68" i="3"/>
  <c r="AG68" i="3"/>
  <c r="AH68" i="3"/>
  <c r="AI68" i="3"/>
  <c r="AJ68" i="3"/>
  <c r="AK68" i="3"/>
  <c r="AF69" i="3"/>
  <c r="AG69" i="3"/>
  <c r="AH69" i="3"/>
  <c r="AI69" i="3"/>
  <c r="AJ69" i="3"/>
  <c r="AK69" i="3"/>
  <c r="AF70" i="3"/>
  <c r="AG70" i="3"/>
  <c r="AH70" i="3"/>
  <c r="AI70" i="3"/>
  <c r="AJ70" i="3"/>
  <c r="AK70" i="3"/>
  <c r="AF71" i="3"/>
  <c r="AG71" i="3"/>
  <c r="AH71" i="3"/>
  <c r="AI71" i="3"/>
  <c r="AJ71" i="3"/>
  <c r="AK71" i="3"/>
  <c r="AF72" i="3"/>
  <c r="AG72" i="3"/>
  <c r="AH72" i="3"/>
  <c r="AI72" i="3"/>
  <c r="AJ72" i="3"/>
  <c r="AK72" i="3"/>
  <c r="AF73" i="3"/>
  <c r="AG73" i="3"/>
  <c r="AH73" i="3"/>
  <c r="AI73" i="3"/>
  <c r="AJ73" i="3"/>
  <c r="AK73" i="3"/>
  <c r="AF74" i="3"/>
  <c r="AG74" i="3"/>
  <c r="AH74" i="3"/>
  <c r="AI74" i="3"/>
  <c r="AJ74" i="3"/>
  <c r="AK74" i="3"/>
  <c r="AF75" i="3"/>
  <c r="AG75" i="3"/>
  <c r="AH75" i="3"/>
  <c r="AI75" i="3"/>
  <c r="AJ75" i="3"/>
  <c r="AK75" i="3"/>
  <c r="AF76" i="3"/>
  <c r="AG76" i="3"/>
  <c r="AH76" i="3"/>
  <c r="AI76" i="3"/>
  <c r="AJ76" i="3"/>
  <c r="AK76" i="3"/>
  <c r="AF77" i="3"/>
  <c r="AG77" i="3"/>
  <c r="AH77" i="3"/>
  <c r="AI77" i="3"/>
  <c r="AJ77" i="3"/>
  <c r="AK77" i="3"/>
  <c r="AF78" i="3"/>
  <c r="AG78" i="3"/>
  <c r="AH78" i="3"/>
  <c r="AI78" i="3"/>
  <c r="AJ78" i="3"/>
  <c r="AK78" i="3"/>
  <c r="AF79" i="3"/>
  <c r="AG79" i="3"/>
  <c r="AH79" i="3"/>
  <c r="AI79" i="3"/>
  <c r="AJ79" i="3"/>
  <c r="AK79" i="3"/>
  <c r="AF80" i="3"/>
  <c r="AG80" i="3"/>
  <c r="AH80" i="3"/>
  <c r="AI80" i="3"/>
  <c r="AJ80" i="3"/>
  <c r="AK80" i="3"/>
  <c r="AF81" i="3"/>
  <c r="AG81" i="3"/>
  <c r="AH81" i="3"/>
  <c r="AI81" i="3"/>
  <c r="AJ81" i="3"/>
  <c r="AK81" i="3"/>
  <c r="AF82" i="3"/>
  <c r="AG82" i="3"/>
  <c r="AH82" i="3"/>
  <c r="AI82" i="3"/>
  <c r="AJ82" i="3"/>
  <c r="AK82" i="3"/>
  <c r="AF83" i="3"/>
  <c r="AG83" i="3"/>
  <c r="AH83" i="3"/>
  <c r="AI83" i="3"/>
  <c r="AJ83" i="3"/>
  <c r="AK83" i="3"/>
  <c r="AF84" i="3"/>
  <c r="AG84" i="3"/>
  <c r="AH84" i="3"/>
  <c r="AI84" i="3"/>
  <c r="AJ84" i="3"/>
  <c r="AK84" i="3"/>
  <c r="AF85" i="3"/>
  <c r="AG85" i="3"/>
  <c r="AH85" i="3"/>
  <c r="AI85" i="3"/>
  <c r="AJ85" i="3"/>
  <c r="AK85" i="3"/>
  <c r="AF86" i="3"/>
  <c r="AG86" i="3"/>
  <c r="AH86" i="3"/>
  <c r="AI86" i="3"/>
  <c r="AJ86" i="3"/>
  <c r="AK86" i="3"/>
  <c r="AF87" i="3"/>
  <c r="AG87" i="3"/>
  <c r="AH87" i="3"/>
  <c r="AI87" i="3"/>
  <c r="AJ87" i="3"/>
  <c r="AK87" i="3"/>
  <c r="AF88" i="3"/>
  <c r="AG88" i="3"/>
  <c r="AH88" i="3"/>
  <c r="AI88" i="3"/>
  <c r="AJ88" i="3"/>
  <c r="AK88" i="3"/>
  <c r="AF89" i="3"/>
  <c r="AG89" i="3"/>
  <c r="AH89" i="3"/>
  <c r="AI89" i="3"/>
  <c r="AJ89" i="3"/>
  <c r="AK89" i="3"/>
  <c r="AF90" i="3"/>
  <c r="AG90" i="3"/>
  <c r="AH90" i="3"/>
  <c r="AI90" i="3"/>
  <c r="AJ90" i="3"/>
  <c r="AK90" i="3"/>
  <c r="AF91" i="3"/>
  <c r="AG91" i="3"/>
  <c r="AH91" i="3"/>
  <c r="AI91" i="3"/>
  <c r="AJ91" i="3"/>
  <c r="AK91" i="3"/>
  <c r="AF92" i="3"/>
  <c r="AG92" i="3"/>
  <c r="AH92" i="3"/>
  <c r="AI92" i="3"/>
  <c r="AJ92" i="3"/>
  <c r="AK92" i="3"/>
  <c r="AF93" i="3"/>
  <c r="AG93" i="3"/>
  <c r="AH93" i="3"/>
  <c r="AI93" i="3"/>
  <c r="AJ93" i="3"/>
  <c r="AK93" i="3"/>
  <c r="AF94" i="3"/>
  <c r="AG94" i="3"/>
  <c r="AH94" i="3"/>
  <c r="AI94" i="3"/>
  <c r="AJ94" i="3"/>
  <c r="AK94" i="3"/>
  <c r="AF95" i="3"/>
  <c r="AG95" i="3"/>
  <c r="AH95" i="3"/>
  <c r="AI95" i="3"/>
  <c r="AJ95" i="3"/>
  <c r="AK95" i="3"/>
  <c r="AF96" i="3"/>
  <c r="AG96" i="3"/>
  <c r="AH96" i="3"/>
  <c r="AI96" i="3"/>
  <c r="AJ96" i="3"/>
  <c r="AK96" i="3"/>
  <c r="AF97" i="3"/>
  <c r="AG97" i="3"/>
  <c r="AH97" i="3"/>
  <c r="AI97" i="3"/>
  <c r="AJ97" i="3"/>
  <c r="AK97" i="3"/>
  <c r="AF98" i="3"/>
  <c r="AG98" i="3"/>
  <c r="AH98" i="3"/>
  <c r="AI98" i="3"/>
  <c r="AJ98" i="3"/>
  <c r="AK98" i="3"/>
  <c r="AF99" i="3"/>
  <c r="AG99" i="3"/>
  <c r="AH99" i="3"/>
  <c r="AI99" i="3"/>
  <c r="AJ99" i="3"/>
  <c r="AK99" i="3"/>
  <c r="AF100" i="3"/>
  <c r="AG100" i="3"/>
  <c r="AH100" i="3"/>
  <c r="AI100" i="3"/>
  <c r="AJ100" i="3"/>
  <c r="AK100" i="3"/>
  <c r="AF101" i="3"/>
  <c r="AG101" i="3"/>
  <c r="AH101" i="3"/>
  <c r="AI101" i="3"/>
  <c r="AJ101" i="3"/>
  <c r="AK101" i="3"/>
  <c r="AF102" i="3"/>
  <c r="AG102" i="3"/>
  <c r="AH102" i="3"/>
  <c r="AI102" i="3"/>
  <c r="AJ102" i="3"/>
  <c r="AK102" i="3"/>
  <c r="AF103" i="3"/>
  <c r="AG103" i="3"/>
  <c r="AH103" i="3"/>
  <c r="AI103" i="3"/>
  <c r="AJ103" i="3"/>
  <c r="AK103" i="3"/>
  <c r="AF104" i="3"/>
  <c r="AG104" i="3"/>
  <c r="AH104" i="3"/>
  <c r="AI104" i="3"/>
  <c r="AJ104" i="3"/>
  <c r="AK104" i="3"/>
  <c r="AF105" i="3"/>
  <c r="AG105" i="3"/>
  <c r="AH105" i="3"/>
  <c r="AI105" i="3"/>
  <c r="AJ105" i="3"/>
  <c r="AK105" i="3"/>
  <c r="AF106" i="3"/>
  <c r="AG106" i="3"/>
  <c r="AH106" i="3"/>
  <c r="AI106" i="3"/>
  <c r="AJ106" i="3"/>
  <c r="AK106" i="3"/>
  <c r="AF107" i="3"/>
  <c r="AG107" i="3"/>
  <c r="AH107" i="3"/>
  <c r="AI107" i="3"/>
  <c r="AJ107" i="3"/>
  <c r="AK107" i="3"/>
  <c r="AF108" i="3"/>
  <c r="AG108" i="3"/>
  <c r="AH108" i="3"/>
  <c r="AI108" i="3"/>
  <c r="AJ108" i="3"/>
  <c r="AK108" i="3"/>
  <c r="AF109" i="3"/>
  <c r="AG109" i="3"/>
  <c r="AH109" i="3"/>
  <c r="AI109" i="3"/>
  <c r="AJ109" i="3"/>
  <c r="AK109" i="3"/>
  <c r="AF110" i="3"/>
  <c r="AG110" i="3"/>
  <c r="AH110" i="3"/>
  <c r="AI110" i="3"/>
  <c r="AJ110" i="3"/>
  <c r="AK110" i="3"/>
  <c r="AF111" i="3"/>
  <c r="AG111" i="3"/>
  <c r="AH111" i="3"/>
  <c r="AI111" i="3"/>
  <c r="AJ111" i="3"/>
  <c r="AK111" i="3"/>
  <c r="AF112" i="3"/>
  <c r="AG112" i="3"/>
  <c r="AH112" i="3"/>
  <c r="AI112" i="3"/>
  <c r="AJ112" i="3"/>
  <c r="AK112" i="3"/>
  <c r="AF113" i="3"/>
  <c r="AG113" i="3"/>
  <c r="AH113" i="3"/>
  <c r="AI113" i="3"/>
  <c r="AJ113" i="3"/>
  <c r="AK113" i="3"/>
  <c r="AF114" i="3"/>
  <c r="AG114" i="3"/>
  <c r="AH114" i="3"/>
  <c r="AI114" i="3"/>
  <c r="AJ114" i="3"/>
  <c r="AK114" i="3"/>
  <c r="AF115" i="3"/>
  <c r="AG115" i="3"/>
  <c r="AH115" i="3"/>
  <c r="AI115" i="3"/>
  <c r="AJ115" i="3"/>
  <c r="AK115" i="3"/>
  <c r="AF116" i="3"/>
  <c r="AG116" i="3"/>
  <c r="AH116" i="3"/>
  <c r="AI116" i="3"/>
  <c r="AJ116" i="3"/>
  <c r="AK116" i="3"/>
  <c r="AG2" i="3"/>
  <c r="AH2" i="3"/>
  <c r="AI2" i="3"/>
  <c r="AJ2" i="3"/>
  <c r="AK2" i="3"/>
  <c r="AF2" i="3"/>
  <c r="Z3" i="3"/>
  <c r="AA3" i="3"/>
  <c r="AB3" i="3"/>
  <c r="AC3" i="3"/>
  <c r="AD3" i="3"/>
  <c r="AE3" i="3"/>
  <c r="Z4" i="3"/>
  <c r="AA4" i="3"/>
  <c r="AB4" i="3"/>
  <c r="AC4" i="3"/>
  <c r="AD4" i="3"/>
  <c r="AE4" i="3"/>
  <c r="Z5" i="3"/>
  <c r="AA5" i="3"/>
  <c r="AB5" i="3"/>
  <c r="AC5" i="3"/>
  <c r="AD5" i="3"/>
  <c r="AE5" i="3"/>
  <c r="Z6" i="3"/>
  <c r="AA6" i="3"/>
  <c r="AB6" i="3"/>
  <c r="AC6" i="3"/>
  <c r="AD6" i="3"/>
  <c r="AE6" i="3"/>
  <c r="Z7" i="3"/>
  <c r="AA7" i="3"/>
  <c r="AB7" i="3"/>
  <c r="AC7" i="3"/>
  <c r="AD7" i="3"/>
  <c r="AE7" i="3"/>
  <c r="Z8" i="3"/>
  <c r="AA8" i="3"/>
  <c r="AB8" i="3"/>
  <c r="AC8" i="3"/>
  <c r="AD8" i="3"/>
  <c r="AE8" i="3"/>
  <c r="Z9" i="3"/>
  <c r="AA9" i="3"/>
  <c r="AB9" i="3"/>
  <c r="AC9" i="3"/>
  <c r="AD9" i="3"/>
  <c r="AE9" i="3"/>
  <c r="Z10" i="3"/>
  <c r="AA10" i="3"/>
  <c r="AB10" i="3"/>
  <c r="AC10" i="3"/>
  <c r="AD10" i="3"/>
  <c r="AE10" i="3"/>
  <c r="Z11" i="3"/>
  <c r="AA11" i="3"/>
  <c r="AB11" i="3"/>
  <c r="AC11" i="3"/>
  <c r="AD11" i="3"/>
  <c r="AE11" i="3"/>
  <c r="Z12" i="3"/>
  <c r="AA12" i="3"/>
  <c r="AB12" i="3"/>
  <c r="AC12" i="3"/>
  <c r="AD12" i="3"/>
  <c r="AE12" i="3"/>
  <c r="Z13" i="3"/>
  <c r="AA13" i="3"/>
  <c r="AB13" i="3"/>
  <c r="AC13" i="3"/>
  <c r="AD13" i="3"/>
  <c r="AE13" i="3"/>
  <c r="Z14" i="3"/>
  <c r="AA14" i="3"/>
  <c r="AB14" i="3"/>
  <c r="AC14" i="3"/>
  <c r="AD14" i="3"/>
  <c r="AE14" i="3"/>
  <c r="Z15" i="3"/>
  <c r="AA15" i="3"/>
  <c r="AB15" i="3"/>
  <c r="AC15" i="3"/>
  <c r="AD15" i="3"/>
  <c r="AE15" i="3"/>
  <c r="Z16" i="3"/>
  <c r="AA16" i="3"/>
  <c r="AB16" i="3"/>
  <c r="AC16" i="3"/>
  <c r="AD16" i="3"/>
  <c r="AE16" i="3"/>
  <c r="Z17" i="3"/>
  <c r="AA17" i="3"/>
  <c r="AB17" i="3"/>
  <c r="AC17" i="3"/>
  <c r="AD17" i="3"/>
  <c r="AE17" i="3"/>
  <c r="Z18" i="3"/>
  <c r="AA18" i="3"/>
  <c r="AB18" i="3"/>
  <c r="AC18" i="3"/>
  <c r="AD18" i="3"/>
  <c r="AE18" i="3"/>
  <c r="Z19" i="3"/>
  <c r="AA19" i="3"/>
  <c r="AB19" i="3"/>
  <c r="AC19" i="3"/>
  <c r="AD19" i="3"/>
  <c r="AE19" i="3"/>
  <c r="Z20" i="3"/>
  <c r="AA20" i="3"/>
  <c r="AB20" i="3"/>
  <c r="AC20" i="3"/>
  <c r="AD20" i="3"/>
  <c r="AE20" i="3"/>
  <c r="Z21" i="3"/>
  <c r="AA21" i="3"/>
  <c r="AB21" i="3"/>
  <c r="AC21" i="3"/>
  <c r="AD21" i="3"/>
  <c r="AE21" i="3"/>
  <c r="Z22" i="3"/>
  <c r="AA22" i="3"/>
  <c r="AB22" i="3"/>
  <c r="AC22" i="3"/>
  <c r="AD22" i="3"/>
  <c r="AE22" i="3"/>
  <c r="Z23" i="3"/>
  <c r="AA23" i="3"/>
  <c r="AB23" i="3"/>
  <c r="AC23" i="3"/>
  <c r="AD23" i="3"/>
  <c r="AE23" i="3"/>
  <c r="Z24" i="3"/>
  <c r="AA24" i="3"/>
  <c r="AB24" i="3"/>
  <c r="AC24" i="3"/>
  <c r="AD24" i="3"/>
  <c r="AE24" i="3"/>
  <c r="Z25" i="3"/>
  <c r="AA25" i="3"/>
  <c r="AB25" i="3"/>
  <c r="AC25" i="3"/>
  <c r="AD25" i="3"/>
  <c r="AE25" i="3"/>
  <c r="Z26" i="3"/>
  <c r="AA26" i="3"/>
  <c r="AB26" i="3"/>
  <c r="AC26" i="3"/>
  <c r="AD26" i="3"/>
  <c r="AE26" i="3"/>
  <c r="Z27" i="3"/>
  <c r="AA27" i="3"/>
  <c r="AB27" i="3"/>
  <c r="AC27" i="3"/>
  <c r="AD27" i="3"/>
  <c r="AE27" i="3"/>
  <c r="Z28" i="3"/>
  <c r="AA28" i="3"/>
  <c r="AB28" i="3"/>
  <c r="AC28" i="3"/>
  <c r="AD28" i="3"/>
  <c r="AE28" i="3"/>
  <c r="Z29" i="3"/>
  <c r="AA29" i="3"/>
  <c r="AB29" i="3"/>
  <c r="AC29" i="3"/>
  <c r="AD29" i="3"/>
  <c r="AE29" i="3"/>
  <c r="Z30" i="3"/>
  <c r="AA30" i="3"/>
  <c r="AB30" i="3"/>
  <c r="AC30" i="3"/>
  <c r="AD30" i="3"/>
  <c r="AE30" i="3"/>
  <c r="Z31" i="3"/>
  <c r="AA31" i="3"/>
  <c r="AB31" i="3"/>
  <c r="AC31" i="3"/>
  <c r="AD31" i="3"/>
  <c r="AE31" i="3"/>
  <c r="Z32" i="3"/>
  <c r="AA32" i="3"/>
  <c r="AB32" i="3"/>
  <c r="AC32" i="3"/>
  <c r="AD32" i="3"/>
  <c r="AE32" i="3"/>
  <c r="Z33" i="3"/>
  <c r="AA33" i="3"/>
  <c r="AB33" i="3"/>
  <c r="AC33" i="3"/>
  <c r="AD33" i="3"/>
  <c r="AE33" i="3"/>
  <c r="Z34" i="3"/>
  <c r="AA34" i="3"/>
  <c r="AB34" i="3"/>
  <c r="AC34" i="3"/>
  <c r="AD34" i="3"/>
  <c r="AE34" i="3"/>
  <c r="Z35" i="3"/>
  <c r="AA35" i="3"/>
  <c r="AB35" i="3"/>
  <c r="AC35" i="3"/>
  <c r="AD35" i="3"/>
  <c r="AE35" i="3"/>
  <c r="Z36" i="3"/>
  <c r="AA36" i="3"/>
  <c r="AB36" i="3"/>
  <c r="AC36" i="3"/>
  <c r="AD36" i="3"/>
  <c r="AE36" i="3"/>
  <c r="Z37" i="3"/>
  <c r="AA37" i="3"/>
  <c r="AB37" i="3"/>
  <c r="AC37" i="3"/>
  <c r="AD37" i="3"/>
  <c r="AE37" i="3"/>
  <c r="Z38" i="3"/>
  <c r="AA38" i="3"/>
  <c r="AB38" i="3"/>
  <c r="AC38" i="3"/>
  <c r="AD38" i="3"/>
  <c r="AE38" i="3"/>
  <c r="Z39" i="3"/>
  <c r="AA39" i="3"/>
  <c r="AB39" i="3"/>
  <c r="AC39" i="3"/>
  <c r="AD39" i="3"/>
  <c r="AE39" i="3"/>
  <c r="Z40" i="3"/>
  <c r="AA40" i="3"/>
  <c r="AB40" i="3"/>
  <c r="AC40" i="3"/>
  <c r="AD40" i="3"/>
  <c r="AE40" i="3"/>
  <c r="Z41" i="3"/>
  <c r="AA41" i="3"/>
  <c r="AB41" i="3"/>
  <c r="AC41" i="3"/>
  <c r="AD41" i="3"/>
  <c r="AE41" i="3"/>
  <c r="Z42" i="3"/>
  <c r="AA42" i="3"/>
  <c r="AB42" i="3"/>
  <c r="AC42" i="3"/>
  <c r="AD42" i="3"/>
  <c r="AE42" i="3"/>
  <c r="Z43" i="3"/>
  <c r="AA43" i="3"/>
  <c r="AB43" i="3"/>
  <c r="AC43" i="3"/>
  <c r="AD43" i="3"/>
  <c r="AE43" i="3"/>
  <c r="Z44" i="3"/>
  <c r="AA44" i="3"/>
  <c r="AB44" i="3"/>
  <c r="AC44" i="3"/>
  <c r="AD44" i="3"/>
  <c r="AE44" i="3"/>
  <c r="Z45" i="3"/>
  <c r="AA45" i="3"/>
  <c r="AB45" i="3"/>
  <c r="AC45" i="3"/>
  <c r="AD45" i="3"/>
  <c r="AE45" i="3"/>
  <c r="Z46" i="3"/>
  <c r="AA46" i="3"/>
  <c r="AB46" i="3"/>
  <c r="AC46" i="3"/>
  <c r="AD46" i="3"/>
  <c r="AE46" i="3"/>
  <c r="Z47" i="3"/>
  <c r="AA47" i="3"/>
  <c r="AB47" i="3"/>
  <c r="AC47" i="3"/>
  <c r="AD47" i="3"/>
  <c r="AE47" i="3"/>
  <c r="Z48" i="3"/>
  <c r="AA48" i="3"/>
  <c r="AB48" i="3"/>
  <c r="AC48" i="3"/>
  <c r="AD48" i="3"/>
  <c r="AE48" i="3"/>
  <c r="Z49" i="3"/>
  <c r="AA49" i="3"/>
  <c r="AB49" i="3"/>
  <c r="AC49" i="3"/>
  <c r="AD49" i="3"/>
  <c r="AE49" i="3"/>
  <c r="Z50" i="3"/>
  <c r="AA50" i="3"/>
  <c r="AB50" i="3"/>
  <c r="AC50" i="3"/>
  <c r="AD50" i="3"/>
  <c r="AE50" i="3"/>
  <c r="Z51" i="3"/>
  <c r="AA51" i="3"/>
  <c r="AB51" i="3"/>
  <c r="AC51" i="3"/>
  <c r="AD51" i="3"/>
  <c r="AE51" i="3"/>
  <c r="Z52" i="3"/>
  <c r="AA52" i="3"/>
  <c r="AB52" i="3"/>
  <c r="AC52" i="3"/>
  <c r="AD52" i="3"/>
  <c r="AE52" i="3"/>
  <c r="Z53" i="3"/>
  <c r="AA53" i="3"/>
  <c r="AB53" i="3"/>
  <c r="AC53" i="3"/>
  <c r="AD53" i="3"/>
  <c r="AE53" i="3"/>
  <c r="Z54" i="3"/>
  <c r="AA54" i="3"/>
  <c r="AB54" i="3"/>
  <c r="AC54" i="3"/>
  <c r="AD54" i="3"/>
  <c r="AE54" i="3"/>
  <c r="Z55" i="3"/>
  <c r="AA55" i="3"/>
  <c r="AB55" i="3"/>
  <c r="AC55" i="3"/>
  <c r="AD55" i="3"/>
  <c r="AE55" i="3"/>
  <c r="Z56" i="3"/>
  <c r="AA56" i="3"/>
  <c r="AB56" i="3"/>
  <c r="AC56" i="3"/>
  <c r="AD56" i="3"/>
  <c r="AE56" i="3"/>
  <c r="Z57" i="3"/>
  <c r="AA57" i="3"/>
  <c r="AB57" i="3"/>
  <c r="AC57" i="3"/>
  <c r="AD57" i="3"/>
  <c r="AE57" i="3"/>
  <c r="Z58" i="3"/>
  <c r="AA58" i="3"/>
  <c r="AB58" i="3"/>
  <c r="AC58" i="3"/>
  <c r="AD58" i="3"/>
  <c r="AE58" i="3"/>
  <c r="Z59" i="3"/>
  <c r="AA59" i="3"/>
  <c r="AB59" i="3"/>
  <c r="AC59" i="3"/>
  <c r="AD59" i="3"/>
  <c r="AE59" i="3"/>
  <c r="Z60" i="3"/>
  <c r="AA60" i="3"/>
  <c r="AB60" i="3"/>
  <c r="AC60" i="3"/>
  <c r="AD60" i="3"/>
  <c r="AE60" i="3"/>
  <c r="Z61" i="3"/>
  <c r="AA61" i="3"/>
  <c r="AB61" i="3"/>
  <c r="AC61" i="3"/>
  <c r="AD61" i="3"/>
  <c r="AE61" i="3"/>
  <c r="Z62" i="3"/>
  <c r="AA62" i="3"/>
  <c r="AB62" i="3"/>
  <c r="AC62" i="3"/>
  <c r="AD62" i="3"/>
  <c r="AE62" i="3"/>
  <c r="Z63" i="3"/>
  <c r="AA63" i="3"/>
  <c r="AB63" i="3"/>
  <c r="AC63" i="3"/>
  <c r="AD63" i="3"/>
  <c r="AE63" i="3"/>
  <c r="Z64" i="3"/>
  <c r="AA64" i="3"/>
  <c r="AB64" i="3"/>
  <c r="AC64" i="3"/>
  <c r="AD64" i="3"/>
  <c r="AE64" i="3"/>
  <c r="Z65" i="3"/>
  <c r="AA65" i="3"/>
  <c r="AB65" i="3"/>
  <c r="AC65" i="3"/>
  <c r="AD65" i="3"/>
  <c r="AE65" i="3"/>
  <c r="Z66" i="3"/>
  <c r="AA66" i="3"/>
  <c r="AB66" i="3"/>
  <c r="AC66" i="3"/>
  <c r="AD66" i="3"/>
  <c r="AE66" i="3"/>
  <c r="Z67" i="3"/>
  <c r="AA67" i="3"/>
  <c r="AB67" i="3"/>
  <c r="AC67" i="3"/>
  <c r="AD67" i="3"/>
  <c r="AE67" i="3"/>
  <c r="Z68" i="3"/>
  <c r="AA68" i="3"/>
  <c r="AB68" i="3"/>
  <c r="AC68" i="3"/>
  <c r="AD68" i="3"/>
  <c r="AE68" i="3"/>
  <c r="Z69" i="3"/>
  <c r="AA69" i="3"/>
  <c r="AB69" i="3"/>
  <c r="AC69" i="3"/>
  <c r="AD69" i="3"/>
  <c r="AE69" i="3"/>
  <c r="Z70" i="3"/>
  <c r="AA70" i="3"/>
  <c r="AB70" i="3"/>
  <c r="AC70" i="3"/>
  <c r="AD70" i="3"/>
  <c r="AE70" i="3"/>
  <c r="Z71" i="3"/>
  <c r="AA71" i="3"/>
  <c r="AB71" i="3"/>
  <c r="AC71" i="3"/>
  <c r="AD71" i="3"/>
  <c r="AE71" i="3"/>
  <c r="Z72" i="3"/>
  <c r="AA72" i="3"/>
  <c r="AB72" i="3"/>
  <c r="AC72" i="3"/>
  <c r="AD72" i="3"/>
  <c r="AE72" i="3"/>
  <c r="Z73" i="3"/>
  <c r="AA73" i="3"/>
  <c r="AB73" i="3"/>
  <c r="AC73" i="3"/>
  <c r="AD73" i="3"/>
  <c r="AE73" i="3"/>
  <c r="Z74" i="3"/>
  <c r="AA74" i="3"/>
  <c r="AB74" i="3"/>
  <c r="AC74" i="3"/>
  <c r="AD74" i="3"/>
  <c r="AE74" i="3"/>
  <c r="Z75" i="3"/>
  <c r="AA75" i="3"/>
  <c r="AB75" i="3"/>
  <c r="AC75" i="3"/>
  <c r="AD75" i="3"/>
  <c r="AE75" i="3"/>
  <c r="Z76" i="3"/>
  <c r="AA76" i="3"/>
  <c r="AB76" i="3"/>
  <c r="AC76" i="3"/>
  <c r="AD76" i="3"/>
  <c r="AE76" i="3"/>
  <c r="Z77" i="3"/>
  <c r="AA77" i="3"/>
  <c r="AB77" i="3"/>
  <c r="AC77" i="3"/>
  <c r="AD77" i="3"/>
  <c r="AE77" i="3"/>
  <c r="Z78" i="3"/>
  <c r="AA78" i="3"/>
  <c r="AB78" i="3"/>
  <c r="AC78" i="3"/>
  <c r="AD78" i="3"/>
  <c r="AE78" i="3"/>
  <c r="Z79" i="3"/>
  <c r="AA79" i="3"/>
  <c r="AB79" i="3"/>
  <c r="AC79" i="3"/>
  <c r="AD79" i="3"/>
  <c r="AE79" i="3"/>
  <c r="Z80" i="3"/>
  <c r="AA80" i="3"/>
  <c r="AB80" i="3"/>
  <c r="AC80" i="3"/>
  <c r="AD80" i="3"/>
  <c r="AE80" i="3"/>
  <c r="Z81" i="3"/>
  <c r="AA81" i="3"/>
  <c r="AB81" i="3"/>
  <c r="AC81" i="3"/>
  <c r="AD81" i="3"/>
  <c r="AE81" i="3"/>
  <c r="Z82" i="3"/>
  <c r="AA82" i="3"/>
  <c r="AB82" i="3"/>
  <c r="AC82" i="3"/>
  <c r="AD82" i="3"/>
  <c r="AE82" i="3"/>
  <c r="Z83" i="3"/>
  <c r="AA83" i="3"/>
  <c r="AB83" i="3"/>
  <c r="AC83" i="3"/>
  <c r="AD83" i="3"/>
  <c r="AE83" i="3"/>
  <c r="Z84" i="3"/>
  <c r="AA84" i="3"/>
  <c r="AB84" i="3"/>
  <c r="AC84" i="3"/>
  <c r="AD84" i="3"/>
  <c r="AE84" i="3"/>
  <c r="Z85" i="3"/>
  <c r="AA85" i="3"/>
  <c r="AB85" i="3"/>
  <c r="AC85" i="3"/>
  <c r="AD85" i="3"/>
  <c r="AE85" i="3"/>
  <c r="Z86" i="3"/>
  <c r="AA86" i="3"/>
  <c r="AB86" i="3"/>
  <c r="AC86" i="3"/>
  <c r="AD86" i="3"/>
  <c r="AE86" i="3"/>
  <c r="Z87" i="3"/>
  <c r="AA87" i="3"/>
  <c r="AB87" i="3"/>
  <c r="AC87" i="3"/>
  <c r="AD87" i="3"/>
  <c r="AE87" i="3"/>
  <c r="Z88" i="3"/>
  <c r="AA88" i="3"/>
  <c r="AB88" i="3"/>
  <c r="AC88" i="3"/>
  <c r="AD88" i="3"/>
  <c r="AE88" i="3"/>
  <c r="Z89" i="3"/>
  <c r="AA89" i="3"/>
  <c r="AB89" i="3"/>
  <c r="AC89" i="3"/>
  <c r="AD89" i="3"/>
  <c r="AE89" i="3"/>
  <c r="Z90" i="3"/>
  <c r="AA90" i="3"/>
  <c r="AB90" i="3"/>
  <c r="AC90" i="3"/>
  <c r="AD90" i="3"/>
  <c r="AE90" i="3"/>
  <c r="Z91" i="3"/>
  <c r="AA91" i="3"/>
  <c r="AB91" i="3"/>
  <c r="AC91" i="3"/>
  <c r="AD91" i="3"/>
  <c r="AE91" i="3"/>
  <c r="Z92" i="3"/>
  <c r="AA92" i="3"/>
  <c r="AB92" i="3"/>
  <c r="AC92" i="3"/>
  <c r="AD92" i="3"/>
  <c r="AE92" i="3"/>
  <c r="Z93" i="3"/>
  <c r="AA93" i="3"/>
  <c r="AB93" i="3"/>
  <c r="AC93" i="3"/>
  <c r="AD93" i="3"/>
  <c r="AE93" i="3"/>
  <c r="Z94" i="3"/>
  <c r="AA94" i="3"/>
  <c r="AB94" i="3"/>
  <c r="AC94" i="3"/>
  <c r="AD94" i="3"/>
  <c r="AE94" i="3"/>
  <c r="Z95" i="3"/>
  <c r="AA95" i="3"/>
  <c r="AB95" i="3"/>
  <c r="AC95" i="3"/>
  <c r="AD95" i="3"/>
  <c r="AE95" i="3"/>
  <c r="Z96" i="3"/>
  <c r="AA96" i="3"/>
  <c r="AB96" i="3"/>
  <c r="AC96" i="3"/>
  <c r="AD96" i="3"/>
  <c r="AE96" i="3"/>
  <c r="Z97" i="3"/>
  <c r="AA97" i="3"/>
  <c r="AB97" i="3"/>
  <c r="AC97" i="3"/>
  <c r="AD97" i="3"/>
  <c r="AE97" i="3"/>
  <c r="Z98" i="3"/>
  <c r="AA98" i="3"/>
  <c r="AB98" i="3"/>
  <c r="AC98" i="3"/>
  <c r="AD98" i="3"/>
  <c r="AE98" i="3"/>
  <c r="Z99" i="3"/>
  <c r="AA99" i="3"/>
  <c r="AB99" i="3"/>
  <c r="AC99" i="3"/>
  <c r="AD99" i="3"/>
  <c r="AE99" i="3"/>
  <c r="Z100" i="3"/>
  <c r="AA100" i="3"/>
  <c r="AB100" i="3"/>
  <c r="AC100" i="3"/>
  <c r="AD100" i="3"/>
  <c r="AE100" i="3"/>
  <c r="Z101" i="3"/>
  <c r="AA101" i="3"/>
  <c r="AB101" i="3"/>
  <c r="AC101" i="3"/>
  <c r="AD101" i="3"/>
  <c r="AE101" i="3"/>
  <c r="Z102" i="3"/>
  <c r="AA102" i="3"/>
  <c r="AB102" i="3"/>
  <c r="AC102" i="3"/>
  <c r="AD102" i="3"/>
  <c r="AE102" i="3"/>
  <c r="Z103" i="3"/>
  <c r="AA103" i="3"/>
  <c r="AB103" i="3"/>
  <c r="AC103" i="3"/>
  <c r="AD103" i="3"/>
  <c r="AE103" i="3"/>
  <c r="Z104" i="3"/>
  <c r="AA104" i="3"/>
  <c r="AB104" i="3"/>
  <c r="AC104" i="3"/>
  <c r="AD104" i="3"/>
  <c r="AE104" i="3"/>
  <c r="Z105" i="3"/>
  <c r="AA105" i="3"/>
  <c r="AB105" i="3"/>
  <c r="AC105" i="3"/>
  <c r="AD105" i="3"/>
  <c r="AE105" i="3"/>
  <c r="Z106" i="3"/>
  <c r="AA106" i="3"/>
  <c r="AB106" i="3"/>
  <c r="AC106" i="3"/>
  <c r="AD106" i="3"/>
  <c r="AE106" i="3"/>
  <c r="Z107" i="3"/>
  <c r="AA107" i="3"/>
  <c r="AB107" i="3"/>
  <c r="AC107" i="3"/>
  <c r="AD107" i="3"/>
  <c r="AE107" i="3"/>
  <c r="Z108" i="3"/>
  <c r="AA108" i="3"/>
  <c r="AB108" i="3"/>
  <c r="AC108" i="3"/>
  <c r="AD108" i="3"/>
  <c r="AE108" i="3"/>
  <c r="Z109" i="3"/>
  <c r="AA109" i="3"/>
  <c r="AB109" i="3"/>
  <c r="AC109" i="3"/>
  <c r="AD109" i="3"/>
  <c r="AE109" i="3"/>
  <c r="Z110" i="3"/>
  <c r="AA110" i="3"/>
  <c r="AB110" i="3"/>
  <c r="AC110" i="3"/>
  <c r="AD110" i="3"/>
  <c r="AE110" i="3"/>
  <c r="Z111" i="3"/>
  <c r="AA111" i="3"/>
  <c r="AB111" i="3"/>
  <c r="AC111" i="3"/>
  <c r="AD111" i="3"/>
  <c r="AE111" i="3"/>
  <c r="Z112" i="3"/>
  <c r="AA112" i="3"/>
  <c r="AB112" i="3"/>
  <c r="AC112" i="3"/>
  <c r="AD112" i="3"/>
  <c r="AE112" i="3"/>
  <c r="Z113" i="3"/>
  <c r="AA113" i="3"/>
  <c r="AB113" i="3"/>
  <c r="AC113" i="3"/>
  <c r="AD113" i="3"/>
  <c r="AE113" i="3"/>
  <c r="Z114" i="3"/>
  <c r="AA114" i="3"/>
  <c r="AB114" i="3"/>
  <c r="AC114" i="3"/>
  <c r="AD114" i="3"/>
  <c r="AE114" i="3"/>
  <c r="Z115" i="3"/>
  <c r="AA115" i="3"/>
  <c r="AB115" i="3"/>
  <c r="AC115" i="3"/>
  <c r="AD115" i="3"/>
  <c r="AE115" i="3"/>
  <c r="Z116" i="3"/>
  <c r="AA116" i="3"/>
  <c r="AB116" i="3"/>
  <c r="AC116" i="3"/>
  <c r="AD116" i="3"/>
  <c r="AE116" i="3"/>
  <c r="AA2" i="3"/>
  <c r="AB2" i="3"/>
  <c r="AC2" i="3"/>
  <c r="AD2" i="3"/>
  <c r="AE2" i="3"/>
  <c r="Z2" i="3"/>
  <c r="T93" i="3"/>
  <c r="U93" i="3"/>
  <c r="V93" i="3"/>
  <c r="W93" i="3"/>
  <c r="X93" i="3"/>
  <c r="Y93" i="3"/>
  <c r="T94" i="3"/>
  <c r="U94" i="3"/>
  <c r="V94" i="3"/>
  <c r="W94" i="3"/>
  <c r="X94" i="3"/>
  <c r="Y94" i="3"/>
  <c r="T95" i="3"/>
  <c r="U95" i="3"/>
  <c r="V95" i="3"/>
  <c r="W95" i="3"/>
  <c r="X95" i="3"/>
  <c r="Y95" i="3"/>
  <c r="T96" i="3"/>
  <c r="U96" i="3"/>
  <c r="V96" i="3"/>
  <c r="W96" i="3"/>
  <c r="X96" i="3"/>
  <c r="Y96" i="3"/>
  <c r="T97" i="3"/>
  <c r="U97" i="3"/>
  <c r="V97" i="3"/>
  <c r="W97" i="3"/>
  <c r="X97" i="3"/>
  <c r="Y97" i="3"/>
  <c r="T98" i="3"/>
  <c r="U98" i="3"/>
  <c r="V98" i="3"/>
  <c r="W98" i="3"/>
  <c r="X98" i="3"/>
  <c r="Y98" i="3"/>
  <c r="T99" i="3"/>
  <c r="U99" i="3"/>
  <c r="V99" i="3"/>
  <c r="W99" i="3"/>
  <c r="X99" i="3"/>
  <c r="Y99" i="3"/>
  <c r="T100" i="3"/>
  <c r="U100" i="3"/>
  <c r="V100" i="3"/>
  <c r="W100" i="3"/>
  <c r="X100" i="3"/>
  <c r="Y100" i="3"/>
  <c r="T101" i="3"/>
  <c r="U101" i="3"/>
  <c r="V101" i="3"/>
  <c r="W101" i="3"/>
  <c r="X101" i="3"/>
  <c r="Y101" i="3"/>
  <c r="T102" i="3"/>
  <c r="U102" i="3"/>
  <c r="V102" i="3"/>
  <c r="W102" i="3"/>
  <c r="X102" i="3"/>
  <c r="Y102" i="3"/>
  <c r="T103" i="3"/>
  <c r="U103" i="3"/>
  <c r="V103" i="3"/>
  <c r="W103" i="3"/>
  <c r="X103" i="3"/>
  <c r="Y103" i="3"/>
  <c r="T104" i="3"/>
  <c r="U104" i="3"/>
  <c r="V104" i="3"/>
  <c r="W104" i="3"/>
  <c r="X104" i="3"/>
  <c r="Y104" i="3"/>
  <c r="T105" i="3"/>
  <c r="U105" i="3"/>
  <c r="V105" i="3"/>
  <c r="W105" i="3"/>
  <c r="X105" i="3"/>
  <c r="Y105" i="3"/>
  <c r="T106" i="3"/>
  <c r="U106" i="3"/>
  <c r="V106" i="3"/>
  <c r="W106" i="3"/>
  <c r="X106" i="3"/>
  <c r="Y106" i="3"/>
  <c r="T107" i="3"/>
  <c r="U107" i="3"/>
  <c r="V107" i="3"/>
  <c r="W107" i="3"/>
  <c r="X107" i="3"/>
  <c r="Y107" i="3"/>
  <c r="T108" i="3"/>
  <c r="U108" i="3"/>
  <c r="V108" i="3"/>
  <c r="W108" i="3"/>
  <c r="X108" i="3"/>
  <c r="Y108" i="3"/>
  <c r="T109" i="3"/>
  <c r="U109" i="3"/>
  <c r="V109" i="3"/>
  <c r="W109" i="3"/>
  <c r="X109" i="3"/>
  <c r="Y109" i="3"/>
  <c r="T110" i="3"/>
  <c r="U110" i="3"/>
  <c r="V110" i="3"/>
  <c r="W110" i="3"/>
  <c r="X110" i="3"/>
  <c r="Y110" i="3"/>
  <c r="T111" i="3"/>
  <c r="U111" i="3"/>
  <c r="V111" i="3"/>
  <c r="W111" i="3"/>
  <c r="X111" i="3"/>
  <c r="Y111" i="3"/>
  <c r="T112" i="3"/>
  <c r="U112" i="3"/>
  <c r="V112" i="3"/>
  <c r="W112" i="3"/>
  <c r="X112" i="3"/>
  <c r="Y112" i="3"/>
  <c r="T113" i="3"/>
  <c r="U113" i="3"/>
  <c r="V113" i="3"/>
  <c r="W113" i="3"/>
  <c r="X113" i="3"/>
  <c r="Y113" i="3"/>
  <c r="T114" i="3"/>
  <c r="U114" i="3"/>
  <c r="V114" i="3"/>
  <c r="W114" i="3"/>
  <c r="X114" i="3"/>
  <c r="Y114" i="3"/>
  <c r="T115" i="3"/>
  <c r="U115" i="3"/>
  <c r="V115" i="3"/>
  <c r="W115" i="3"/>
  <c r="X115" i="3"/>
  <c r="Y115" i="3"/>
  <c r="T116" i="3"/>
  <c r="U116" i="3"/>
  <c r="V116" i="3"/>
  <c r="W116" i="3"/>
  <c r="X116" i="3"/>
  <c r="Y116" i="3"/>
  <c r="T3" i="3"/>
  <c r="U3" i="3"/>
  <c r="V3" i="3"/>
  <c r="W3" i="3"/>
  <c r="X3" i="3"/>
  <c r="Y3" i="3"/>
  <c r="T4" i="3"/>
  <c r="U4" i="3"/>
  <c r="V4" i="3"/>
  <c r="W4" i="3"/>
  <c r="X4" i="3"/>
  <c r="Y4" i="3"/>
  <c r="T5" i="3"/>
  <c r="U5" i="3"/>
  <c r="V5" i="3"/>
  <c r="W5" i="3"/>
  <c r="X5" i="3"/>
  <c r="Y5" i="3"/>
  <c r="T6" i="3"/>
  <c r="U6" i="3"/>
  <c r="V6" i="3"/>
  <c r="W6" i="3"/>
  <c r="X6" i="3"/>
  <c r="Y6" i="3"/>
  <c r="T7" i="3"/>
  <c r="U7" i="3"/>
  <c r="V7" i="3"/>
  <c r="W7" i="3"/>
  <c r="X7" i="3"/>
  <c r="Y7" i="3"/>
  <c r="T8" i="3"/>
  <c r="U8" i="3"/>
  <c r="V8" i="3"/>
  <c r="W8" i="3"/>
  <c r="X8" i="3"/>
  <c r="Y8" i="3"/>
  <c r="T9" i="3"/>
  <c r="U9" i="3"/>
  <c r="V9" i="3"/>
  <c r="W9" i="3"/>
  <c r="X9" i="3"/>
  <c r="Y9" i="3"/>
  <c r="T10" i="3"/>
  <c r="U10" i="3"/>
  <c r="V10" i="3"/>
  <c r="W10" i="3"/>
  <c r="X10" i="3"/>
  <c r="Y10" i="3"/>
  <c r="T11" i="3"/>
  <c r="U11" i="3"/>
  <c r="V11" i="3"/>
  <c r="W11" i="3"/>
  <c r="X11" i="3"/>
  <c r="Y11" i="3"/>
  <c r="T12" i="3"/>
  <c r="U12" i="3"/>
  <c r="V12" i="3"/>
  <c r="W12" i="3"/>
  <c r="X12" i="3"/>
  <c r="Y12" i="3"/>
  <c r="T13" i="3"/>
  <c r="U13" i="3"/>
  <c r="V13" i="3"/>
  <c r="W13" i="3"/>
  <c r="X13" i="3"/>
  <c r="Y13" i="3"/>
  <c r="T14" i="3"/>
  <c r="U14" i="3"/>
  <c r="V14" i="3"/>
  <c r="W14" i="3"/>
  <c r="X14" i="3"/>
  <c r="Y14" i="3"/>
  <c r="T15" i="3"/>
  <c r="U15" i="3"/>
  <c r="V15" i="3"/>
  <c r="W15" i="3"/>
  <c r="X15" i="3"/>
  <c r="Y15" i="3"/>
  <c r="T16" i="3"/>
  <c r="U16" i="3"/>
  <c r="V16" i="3"/>
  <c r="W16" i="3"/>
  <c r="X16" i="3"/>
  <c r="Y16" i="3"/>
  <c r="T17" i="3"/>
  <c r="U17" i="3"/>
  <c r="V17" i="3"/>
  <c r="W17" i="3"/>
  <c r="X17" i="3"/>
  <c r="Y17" i="3"/>
  <c r="T18" i="3"/>
  <c r="U18" i="3"/>
  <c r="V18" i="3"/>
  <c r="W18" i="3"/>
  <c r="X18" i="3"/>
  <c r="Y18" i="3"/>
  <c r="T19" i="3"/>
  <c r="U19" i="3"/>
  <c r="V19" i="3"/>
  <c r="W19" i="3"/>
  <c r="X19" i="3"/>
  <c r="Y19" i="3"/>
  <c r="T20" i="3"/>
  <c r="U20" i="3"/>
  <c r="V20" i="3"/>
  <c r="W20" i="3"/>
  <c r="X20" i="3"/>
  <c r="Y20" i="3"/>
  <c r="T21" i="3"/>
  <c r="U21" i="3"/>
  <c r="V21" i="3"/>
  <c r="W21" i="3"/>
  <c r="X21" i="3"/>
  <c r="Y21" i="3"/>
  <c r="T22" i="3"/>
  <c r="U22" i="3"/>
  <c r="V22" i="3"/>
  <c r="W22" i="3"/>
  <c r="X22" i="3"/>
  <c r="Y22" i="3"/>
  <c r="T23" i="3"/>
  <c r="U23" i="3"/>
  <c r="V23" i="3"/>
  <c r="W23" i="3"/>
  <c r="X23" i="3"/>
  <c r="Y23" i="3"/>
  <c r="T24" i="3"/>
  <c r="U24" i="3"/>
  <c r="V24" i="3"/>
  <c r="W24" i="3"/>
  <c r="X24" i="3"/>
  <c r="Y24" i="3"/>
  <c r="T25" i="3"/>
  <c r="U25" i="3"/>
  <c r="V25" i="3"/>
  <c r="W25" i="3"/>
  <c r="X25" i="3"/>
  <c r="Y25" i="3"/>
  <c r="T26" i="3"/>
  <c r="U26" i="3"/>
  <c r="V26" i="3"/>
  <c r="W26" i="3"/>
  <c r="X26" i="3"/>
  <c r="Y26" i="3"/>
  <c r="T27" i="3"/>
  <c r="U27" i="3"/>
  <c r="V27" i="3"/>
  <c r="W27" i="3"/>
  <c r="X27" i="3"/>
  <c r="Y27" i="3"/>
  <c r="T28" i="3"/>
  <c r="U28" i="3"/>
  <c r="V28" i="3"/>
  <c r="W28" i="3"/>
  <c r="X28" i="3"/>
  <c r="Y28" i="3"/>
  <c r="T29" i="3"/>
  <c r="U29" i="3"/>
  <c r="V29" i="3"/>
  <c r="W29" i="3"/>
  <c r="X29" i="3"/>
  <c r="Y29" i="3"/>
  <c r="T30" i="3"/>
  <c r="U30" i="3"/>
  <c r="V30" i="3"/>
  <c r="W30" i="3"/>
  <c r="X30" i="3"/>
  <c r="Y30" i="3"/>
  <c r="T31" i="3"/>
  <c r="U31" i="3"/>
  <c r="V31" i="3"/>
  <c r="W31" i="3"/>
  <c r="X31" i="3"/>
  <c r="Y31" i="3"/>
  <c r="T32" i="3"/>
  <c r="U32" i="3"/>
  <c r="V32" i="3"/>
  <c r="W32" i="3"/>
  <c r="X32" i="3"/>
  <c r="Y32" i="3"/>
  <c r="T33" i="3"/>
  <c r="U33" i="3"/>
  <c r="V33" i="3"/>
  <c r="W33" i="3"/>
  <c r="X33" i="3"/>
  <c r="Y33" i="3"/>
  <c r="T34" i="3"/>
  <c r="U34" i="3"/>
  <c r="V34" i="3"/>
  <c r="W34" i="3"/>
  <c r="X34" i="3"/>
  <c r="Y34" i="3"/>
  <c r="T35" i="3"/>
  <c r="U35" i="3"/>
  <c r="V35" i="3"/>
  <c r="W35" i="3"/>
  <c r="X35" i="3"/>
  <c r="Y35" i="3"/>
  <c r="T36" i="3"/>
  <c r="U36" i="3"/>
  <c r="V36" i="3"/>
  <c r="W36" i="3"/>
  <c r="X36" i="3"/>
  <c r="Y36" i="3"/>
  <c r="T37" i="3"/>
  <c r="U37" i="3"/>
  <c r="V37" i="3"/>
  <c r="W37" i="3"/>
  <c r="X37" i="3"/>
  <c r="Y37" i="3"/>
  <c r="T38" i="3"/>
  <c r="U38" i="3"/>
  <c r="V38" i="3"/>
  <c r="W38" i="3"/>
  <c r="X38" i="3"/>
  <c r="Y38" i="3"/>
  <c r="T39" i="3"/>
  <c r="U39" i="3"/>
  <c r="V39" i="3"/>
  <c r="W39" i="3"/>
  <c r="X39" i="3"/>
  <c r="Y39" i="3"/>
  <c r="T40" i="3"/>
  <c r="U40" i="3"/>
  <c r="V40" i="3"/>
  <c r="W40" i="3"/>
  <c r="X40" i="3"/>
  <c r="Y40" i="3"/>
  <c r="T41" i="3"/>
  <c r="U41" i="3"/>
  <c r="V41" i="3"/>
  <c r="W41" i="3"/>
  <c r="X41" i="3"/>
  <c r="Y41" i="3"/>
  <c r="T42" i="3"/>
  <c r="U42" i="3"/>
  <c r="V42" i="3"/>
  <c r="W42" i="3"/>
  <c r="X42" i="3"/>
  <c r="Y42" i="3"/>
  <c r="T43" i="3"/>
  <c r="U43" i="3"/>
  <c r="V43" i="3"/>
  <c r="W43" i="3"/>
  <c r="X43" i="3"/>
  <c r="Y43" i="3"/>
  <c r="T44" i="3"/>
  <c r="U44" i="3"/>
  <c r="V44" i="3"/>
  <c r="W44" i="3"/>
  <c r="X44" i="3"/>
  <c r="Y44" i="3"/>
  <c r="T45" i="3"/>
  <c r="U45" i="3"/>
  <c r="V45" i="3"/>
  <c r="W45" i="3"/>
  <c r="X45" i="3"/>
  <c r="Y45" i="3"/>
  <c r="T46" i="3"/>
  <c r="U46" i="3"/>
  <c r="V46" i="3"/>
  <c r="W46" i="3"/>
  <c r="X46" i="3"/>
  <c r="Y46" i="3"/>
  <c r="T47" i="3"/>
  <c r="U47" i="3"/>
  <c r="V47" i="3"/>
  <c r="W47" i="3"/>
  <c r="X47" i="3"/>
  <c r="Y47" i="3"/>
  <c r="T48" i="3"/>
  <c r="U48" i="3"/>
  <c r="V48" i="3"/>
  <c r="W48" i="3"/>
  <c r="X48" i="3"/>
  <c r="Y48" i="3"/>
  <c r="T49" i="3"/>
  <c r="U49" i="3"/>
  <c r="V49" i="3"/>
  <c r="W49" i="3"/>
  <c r="X49" i="3"/>
  <c r="Y49" i="3"/>
  <c r="T50" i="3"/>
  <c r="U50" i="3"/>
  <c r="V50" i="3"/>
  <c r="W50" i="3"/>
  <c r="X50" i="3"/>
  <c r="Y50" i="3"/>
  <c r="T51" i="3"/>
  <c r="U51" i="3"/>
  <c r="V51" i="3"/>
  <c r="W51" i="3"/>
  <c r="X51" i="3"/>
  <c r="Y51" i="3"/>
  <c r="T52" i="3"/>
  <c r="U52" i="3"/>
  <c r="V52" i="3"/>
  <c r="W52" i="3"/>
  <c r="X52" i="3"/>
  <c r="Y52" i="3"/>
  <c r="T53" i="3"/>
  <c r="U53" i="3"/>
  <c r="V53" i="3"/>
  <c r="W53" i="3"/>
  <c r="X53" i="3"/>
  <c r="Y53" i="3"/>
  <c r="T54" i="3"/>
  <c r="U54" i="3"/>
  <c r="V54" i="3"/>
  <c r="W54" i="3"/>
  <c r="X54" i="3"/>
  <c r="Y54" i="3"/>
  <c r="T55" i="3"/>
  <c r="U55" i="3"/>
  <c r="V55" i="3"/>
  <c r="W55" i="3"/>
  <c r="X55" i="3"/>
  <c r="Y55" i="3"/>
  <c r="T56" i="3"/>
  <c r="U56" i="3"/>
  <c r="V56" i="3"/>
  <c r="W56" i="3"/>
  <c r="X56" i="3"/>
  <c r="Y56" i="3"/>
  <c r="T57" i="3"/>
  <c r="U57" i="3"/>
  <c r="V57" i="3"/>
  <c r="W57" i="3"/>
  <c r="X57" i="3"/>
  <c r="Y57" i="3"/>
  <c r="T58" i="3"/>
  <c r="U58" i="3"/>
  <c r="V58" i="3"/>
  <c r="W58" i="3"/>
  <c r="X58" i="3"/>
  <c r="Y58" i="3"/>
  <c r="T59" i="3"/>
  <c r="U59" i="3"/>
  <c r="V59" i="3"/>
  <c r="W59" i="3"/>
  <c r="X59" i="3"/>
  <c r="Y59" i="3"/>
  <c r="T60" i="3"/>
  <c r="U60" i="3"/>
  <c r="V60" i="3"/>
  <c r="W60" i="3"/>
  <c r="X60" i="3"/>
  <c r="Y60" i="3"/>
  <c r="T61" i="3"/>
  <c r="U61" i="3"/>
  <c r="V61" i="3"/>
  <c r="W61" i="3"/>
  <c r="X61" i="3"/>
  <c r="Y61" i="3"/>
  <c r="T62" i="3"/>
  <c r="U62" i="3"/>
  <c r="V62" i="3"/>
  <c r="W62" i="3"/>
  <c r="X62" i="3"/>
  <c r="Y62" i="3"/>
  <c r="T63" i="3"/>
  <c r="U63" i="3"/>
  <c r="V63" i="3"/>
  <c r="W63" i="3"/>
  <c r="X63" i="3"/>
  <c r="Y63" i="3"/>
  <c r="T64" i="3"/>
  <c r="U64" i="3"/>
  <c r="V64" i="3"/>
  <c r="W64" i="3"/>
  <c r="X64" i="3"/>
  <c r="Y64" i="3"/>
  <c r="T65" i="3"/>
  <c r="U65" i="3"/>
  <c r="V65" i="3"/>
  <c r="W65" i="3"/>
  <c r="X65" i="3"/>
  <c r="Y65" i="3"/>
  <c r="T66" i="3"/>
  <c r="U66" i="3"/>
  <c r="V66" i="3"/>
  <c r="W66" i="3"/>
  <c r="X66" i="3"/>
  <c r="Y66" i="3"/>
  <c r="T67" i="3"/>
  <c r="U67" i="3"/>
  <c r="V67" i="3"/>
  <c r="W67" i="3"/>
  <c r="X67" i="3"/>
  <c r="Y67" i="3"/>
  <c r="T68" i="3"/>
  <c r="U68" i="3"/>
  <c r="V68" i="3"/>
  <c r="W68" i="3"/>
  <c r="X68" i="3"/>
  <c r="Y68" i="3"/>
  <c r="T69" i="3"/>
  <c r="U69" i="3"/>
  <c r="V69" i="3"/>
  <c r="W69" i="3"/>
  <c r="X69" i="3"/>
  <c r="Y69" i="3"/>
  <c r="T70" i="3"/>
  <c r="U70" i="3"/>
  <c r="V70" i="3"/>
  <c r="W70" i="3"/>
  <c r="X70" i="3"/>
  <c r="Y70" i="3"/>
  <c r="T71" i="3"/>
  <c r="U71" i="3"/>
  <c r="V71" i="3"/>
  <c r="W71" i="3"/>
  <c r="X71" i="3"/>
  <c r="Y71" i="3"/>
  <c r="T72" i="3"/>
  <c r="U72" i="3"/>
  <c r="V72" i="3"/>
  <c r="W72" i="3"/>
  <c r="X72" i="3"/>
  <c r="Y72" i="3"/>
  <c r="T73" i="3"/>
  <c r="U73" i="3"/>
  <c r="V73" i="3"/>
  <c r="W73" i="3"/>
  <c r="X73" i="3"/>
  <c r="Y73" i="3"/>
  <c r="T74" i="3"/>
  <c r="U74" i="3"/>
  <c r="V74" i="3"/>
  <c r="W74" i="3"/>
  <c r="X74" i="3"/>
  <c r="Y74" i="3"/>
  <c r="T75" i="3"/>
  <c r="U75" i="3"/>
  <c r="V75" i="3"/>
  <c r="W75" i="3"/>
  <c r="X75" i="3"/>
  <c r="Y75" i="3"/>
  <c r="T76" i="3"/>
  <c r="U76" i="3"/>
  <c r="V76" i="3"/>
  <c r="W76" i="3"/>
  <c r="X76" i="3"/>
  <c r="Y76" i="3"/>
  <c r="T77" i="3"/>
  <c r="U77" i="3"/>
  <c r="V77" i="3"/>
  <c r="W77" i="3"/>
  <c r="X77" i="3"/>
  <c r="Y77" i="3"/>
  <c r="T78" i="3"/>
  <c r="U78" i="3"/>
  <c r="V78" i="3"/>
  <c r="W78" i="3"/>
  <c r="X78" i="3"/>
  <c r="Y78" i="3"/>
  <c r="T79" i="3"/>
  <c r="U79" i="3"/>
  <c r="V79" i="3"/>
  <c r="W79" i="3"/>
  <c r="X79" i="3"/>
  <c r="Y79" i="3"/>
  <c r="T80" i="3"/>
  <c r="U80" i="3"/>
  <c r="V80" i="3"/>
  <c r="W80" i="3"/>
  <c r="X80" i="3"/>
  <c r="Y80" i="3"/>
  <c r="T81" i="3"/>
  <c r="U81" i="3"/>
  <c r="V81" i="3"/>
  <c r="W81" i="3"/>
  <c r="X81" i="3"/>
  <c r="Y81" i="3"/>
  <c r="T82" i="3"/>
  <c r="U82" i="3"/>
  <c r="V82" i="3"/>
  <c r="W82" i="3"/>
  <c r="X82" i="3"/>
  <c r="Y82" i="3"/>
  <c r="T83" i="3"/>
  <c r="U83" i="3"/>
  <c r="V83" i="3"/>
  <c r="W83" i="3"/>
  <c r="X83" i="3"/>
  <c r="Y83" i="3"/>
  <c r="T84" i="3"/>
  <c r="U84" i="3"/>
  <c r="V84" i="3"/>
  <c r="W84" i="3"/>
  <c r="X84" i="3"/>
  <c r="Y84" i="3"/>
  <c r="T85" i="3"/>
  <c r="U85" i="3"/>
  <c r="V85" i="3"/>
  <c r="W85" i="3"/>
  <c r="X85" i="3"/>
  <c r="Y85" i="3"/>
  <c r="T86" i="3"/>
  <c r="U86" i="3"/>
  <c r="V86" i="3"/>
  <c r="W86" i="3"/>
  <c r="X86" i="3"/>
  <c r="Y86" i="3"/>
  <c r="T87" i="3"/>
  <c r="U87" i="3"/>
  <c r="V87" i="3"/>
  <c r="W87" i="3"/>
  <c r="X87" i="3"/>
  <c r="Y87" i="3"/>
  <c r="T88" i="3"/>
  <c r="U88" i="3"/>
  <c r="V88" i="3"/>
  <c r="W88" i="3"/>
  <c r="X88" i="3"/>
  <c r="Y88" i="3"/>
  <c r="T89" i="3"/>
  <c r="U89" i="3"/>
  <c r="V89" i="3"/>
  <c r="W89" i="3"/>
  <c r="X89" i="3"/>
  <c r="Y89" i="3"/>
  <c r="T90" i="3"/>
  <c r="U90" i="3"/>
  <c r="V90" i="3"/>
  <c r="W90" i="3"/>
  <c r="X90" i="3"/>
  <c r="Y90" i="3"/>
  <c r="T91" i="3"/>
  <c r="U91" i="3"/>
  <c r="V91" i="3"/>
  <c r="W91" i="3"/>
  <c r="X91" i="3"/>
  <c r="Y91" i="3"/>
  <c r="T92" i="3"/>
  <c r="U92" i="3"/>
  <c r="V92" i="3"/>
  <c r="W92" i="3"/>
  <c r="X92" i="3"/>
  <c r="Y92" i="3"/>
  <c r="U2" i="3"/>
  <c r="V2" i="3"/>
  <c r="W2" i="3"/>
  <c r="X2" i="3"/>
  <c r="Y2" i="3"/>
  <c r="T2" i="3"/>
  <c r="Q2" i="3"/>
  <c r="S2" i="3"/>
  <c r="N94" i="3"/>
  <c r="O94" i="3"/>
  <c r="P94" i="3"/>
  <c r="Q94" i="3"/>
  <c r="R94" i="3"/>
  <c r="S94" i="3"/>
  <c r="N95" i="3"/>
  <c r="O95" i="3"/>
  <c r="P95" i="3"/>
  <c r="Q95" i="3"/>
  <c r="R95" i="3"/>
  <c r="S95" i="3"/>
  <c r="N96" i="3"/>
  <c r="O96" i="3"/>
  <c r="P96" i="3"/>
  <c r="Q96" i="3"/>
  <c r="R96" i="3"/>
  <c r="S96" i="3"/>
  <c r="N97" i="3"/>
  <c r="O97" i="3"/>
  <c r="P97" i="3"/>
  <c r="Q97" i="3"/>
  <c r="R97" i="3"/>
  <c r="S97" i="3"/>
  <c r="N98" i="3"/>
  <c r="O98" i="3"/>
  <c r="P98" i="3"/>
  <c r="Q98" i="3"/>
  <c r="R98" i="3"/>
  <c r="S98" i="3"/>
  <c r="N99" i="3"/>
  <c r="O99" i="3"/>
  <c r="P99" i="3"/>
  <c r="Q99" i="3"/>
  <c r="R99" i="3"/>
  <c r="S99" i="3"/>
  <c r="N100" i="3"/>
  <c r="O100" i="3"/>
  <c r="P100" i="3"/>
  <c r="Q100" i="3"/>
  <c r="R100" i="3"/>
  <c r="S100" i="3"/>
  <c r="N101" i="3"/>
  <c r="O101" i="3"/>
  <c r="P101" i="3"/>
  <c r="Q101" i="3"/>
  <c r="R101" i="3"/>
  <c r="S101" i="3"/>
  <c r="N102" i="3"/>
  <c r="O102" i="3"/>
  <c r="P102" i="3"/>
  <c r="Q102" i="3"/>
  <c r="R102" i="3"/>
  <c r="S102" i="3"/>
  <c r="N103" i="3"/>
  <c r="O103" i="3"/>
  <c r="P103" i="3"/>
  <c r="Q103" i="3"/>
  <c r="R103" i="3"/>
  <c r="S103" i="3"/>
  <c r="N104" i="3"/>
  <c r="O104" i="3"/>
  <c r="P104" i="3"/>
  <c r="Q104" i="3"/>
  <c r="R104" i="3"/>
  <c r="S104" i="3"/>
  <c r="N105" i="3"/>
  <c r="O105" i="3"/>
  <c r="P105" i="3"/>
  <c r="Q105" i="3"/>
  <c r="R105" i="3"/>
  <c r="S105" i="3"/>
  <c r="N106" i="3"/>
  <c r="O106" i="3"/>
  <c r="P106" i="3"/>
  <c r="Q106" i="3"/>
  <c r="R106" i="3"/>
  <c r="S106" i="3"/>
  <c r="N107" i="3"/>
  <c r="O107" i="3"/>
  <c r="P107" i="3"/>
  <c r="Q107" i="3"/>
  <c r="R107" i="3"/>
  <c r="S107" i="3"/>
  <c r="N108" i="3"/>
  <c r="O108" i="3"/>
  <c r="P108" i="3"/>
  <c r="Q108" i="3"/>
  <c r="R108" i="3"/>
  <c r="S108" i="3"/>
  <c r="N109" i="3"/>
  <c r="O109" i="3"/>
  <c r="P109" i="3"/>
  <c r="Q109" i="3"/>
  <c r="R109" i="3"/>
  <c r="S109" i="3"/>
  <c r="N110" i="3"/>
  <c r="O110" i="3"/>
  <c r="P110" i="3"/>
  <c r="Q110" i="3"/>
  <c r="R110" i="3"/>
  <c r="S110" i="3"/>
  <c r="N111" i="3"/>
  <c r="O111" i="3"/>
  <c r="P111" i="3"/>
  <c r="Q111" i="3"/>
  <c r="R111" i="3"/>
  <c r="S111" i="3"/>
  <c r="N112" i="3"/>
  <c r="O112" i="3"/>
  <c r="P112" i="3"/>
  <c r="Q112" i="3"/>
  <c r="R112" i="3"/>
  <c r="S112" i="3"/>
  <c r="N113" i="3"/>
  <c r="O113" i="3"/>
  <c r="P113" i="3"/>
  <c r="Q113" i="3"/>
  <c r="R113" i="3"/>
  <c r="S113" i="3"/>
  <c r="N114" i="3"/>
  <c r="O114" i="3"/>
  <c r="P114" i="3"/>
  <c r="Q114" i="3"/>
  <c r="R114" i="3"/>
  <c r="S114" i="3"/>
  <c r="N115" i="3"/>
  <c r="O115" i="3"/>
  <c r="P115" i="3"/>
  <c r="Q115" i="3"/>
  <c r="R115" i="3"/>
  <c r="S115" i="3"/>
  <c r="N116" i="3"/>
  <c r="O116" i="3"/>
  <c r="P116" i="3"/>
  <c r="Q116" i="3"/>
  <c r="R116" i="3"/>
  <c r="S116" i="3"/>
  <c r="N93" i="3"/>
  <c r="O93" i="3"/>
  <c r="P93" i="3"/>
  <c r="Q93" i="3"/>
  <c r="R93" i="3"/>
  <c r="S93" i="3"/>
  <c r="N3" i="3"/>
  <c r="O3" i="3"/>
  <c r="P3" i="3"/>
  <c r="Q3" i="3"/>
  <c r="R3" i="3"/>
  <c r="S3" i="3"/>
  <c r="N4" i="3"/>
  <c r="O4" i="3"/>
  <c r="P4" i="3"/>
  <c r="Q4" i="3"/>
  <c r="R4" i="3"/>
  <c r="S4" i="3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S16" i="3"/>
  <c r="N17" i="3"/>
  <c r="O17" i="3"/>
  <c r="P17" i="3"/>
  <c r="Q17" i="3"/>
  <c r="R17" i="3"/>
  <c r="S17" i="3"/>
  <c r="N18" i="3"/>
  <c r="O18" i="3"/>
  <c r="P18" i="3"/>
  <c r="Q18" i="3"/>
  <c r="R18" i="3"/>
  <c r="S18" i="3"/>
  <c r="N19" i="3"/>
  <c r="O19" i="3"/>
  <c r="P19" i="3"/>
  <c r="Q19" i="3"/>
  <c r="R19" i="3"/>
  <c r="S19" i="3"/>
  <c r="N20" i="3"/>
  <c r="O20" i="3"/>
  <c r="P20" i="3"/>
  <c r="Q20" i="3"/>
  <c r="R20" i="3"/>
  <c r="S20" i="3"/>
  <c r="N21" i="3"/>
  <c r="O21" i="3"/>
  <c r="P21" i="3"/>
  <c r="Q21" i="3"/>
  <c r="R21" i="3"/>
  <c r="S21" i="3"/>
  <c r="N22" i="3"/>
  <c r="O22" i="3"/>
  <c r="P22" i="3"/>
  <c r="Q22" i="3"/>
  <c r="R22" i="3"/>
  <c r="S22" i="3"/>
  <c r="N23" i="3"/>
  <c r="O23" i="3"/>
  <c r="P23" i="3"/>
  <c r="Q23" i="3"/>
  <c r="R23" i="3"/>
  <c r="S23" i="3"/>
  <c r="N24" i="3"/>
  <c r="O24" i="3"/>
  <c r="P24" i="3"/>
  <c r="Q24" i="3"/>
  <c r="R24" i="3"/>
  <c r="S24" i="3"/>
  <c r="N25" i="3"/>
  <c r="O25" i="3"/>
  <c r="P25" i="3"/>
  <c r="Q25" i="3"/>
  <c r="R25" i="3"/>
  <c r="S25" i="3"/>
  <c r="N26" i="3"/>
  <c r="O26" i="3"/>
  <c r="P26" i="3"/>
  <c r="Q26" i="3"/>
  <c r="R26" i="3"/>
  <c r="S26" i="3"/>
  <c r="N27" i="3"/>
  <c r="O27" i="3"/>
  <c r="P27" i="3"/>
  <c r="Q27" i="3"/>
  <c r="R27" i="3"/>
  <c r="S27" i="3"/>
  <c r="N28" i="3"/>
  <c r="O28" i="3"/>
  <c r="P28" i="3"/>
  <c r="Q28" i="3"/>
  <c r="R28" i="3"/>
  <c r="S28" i="3"/>
  <c r="N29" i="3"/>
  <c r="O29" i="3"/>
  <c r="P29" i="3"/>
  <c r="Q29" i="3"/>
  <c r="R29" i="3"/>
  <c r="S29" i="3"/>
  <c r="N30" i="3"/>
  <c r="O30" i="3"/>
  <c r="P30" i="3"/>
  <c r="Q30" i="3"/>
  <c r="R30" i="3"/>
  <c r="S30" i="3"/>
  <c r="N31" i="3"/>
  <c r="O31" i="3"/>
  <c r="P31" i="3"/>
  <c r="Q31" i="3"/>
  <c r="R31" i="3"/>
  <c r="S31" i="3"/>
  <c r="N32" i="3"/>
  <c r="O32" i="3"/>
  <c r="P32" i="3"/>
  <c r="Q32" i="3"/>
  <c r="R32" i="3"/>
  <c r="S32" i="3"/>
  <c r="N33" i="3"/>
  <c r="O33" i="3"/>
  <c r="P33" i="3"/>
  <c r="Q33" i="3"/>
  <c r="R33" i="3"/>
  <c r="S33" i="3"/>
  <c r="N34" i="3"/>
  <c r="O34" i="3"/>
  <c r="P34" i="3"/>
  <c r="Q34" i="3"/>
  <c r="R34" i="3"/>
  <c r="S34" i="3"/>
  <c r="N35" i="3"/>
  <c r="O35" i="3"/>
  <c r="P35" i="3"/>
  <c r="Q35" i="3"/>
  <c r="R35" i="3"/>
  <c r="S35" i="3"/>
  <c r="N36" i="3"/>
  <c r="O36" i="3"/>
  <c r="P36" i="3"/>
  <c r="Q36" i="3"/>
  <c r="R36" i="3"/>
  <c r="S36" i="3"/>
  <c r="N37" i="3"/>
  <c r="O37" i="3"/>
  <c r="P37" i="3"/>
  <c r="Q37" i="3"/>
  <c r="R37" i="3"/>
  <c r="S37" i="3"/>
  <c r="N38" i="3"/>
  <c r="O38" i="3"/>
  <c r="P38" i="3"/>
  <c r="Q38" i="3"/>
  <c r="R38" i="3"/>
  <c r="S38" i="3"/>
  <c r="N39" i="3"/>
  <c r="O39" i="3"/>
  <c r="P39" i="3"/>
  <c r="Q39" i="3"/>
  <c r="R39" i="3"/>
  <c r="S39" i="3"/>
  <c r="N40" i="3"/>
  <c r="O40" i="3"/>
  <c r="P40" i="3"/>
  <c r="Q40" i="3"/>
  <c r="R40" i="3"/>
  <c r="S40" i="3"/>
  <c r="N41" i="3"/>
  <c r="O41" i="3"/>
  <c r="P41" i="3"/>
  <c r="Q41" i="3"/>
  <c r="R41" i="3"/>
  <c r="S41" i="3"/>
  <c r="N42" i="3"/>
  <c r="O42" i="3"/>
  <c r="P42" i="3"/>
  <c r="Q42" i="3"/>
  <c r="R42" i="3"/>
  <c r="S42" i="3"/>
  <c r="N43" i="3"/>
  <c r="O43" i="3"/>
  <c r="P43" i="3"/>
  <c r="Q43" i="3"/>
  <c r="R43" i="3"/>
  <c r="S43" i="3"/>
  <c r="N44" i="3"/>
  <c r="O44" i="3"/>
  <c r="P44" i="3"/>
  <c r="Q44" i="3"/>
  <c r="R44" i="3"/>
  <c r="S44" i="3"/>
  <c r="N45" i="3"/>
  <c r="O45" i="3"/>
  <c r="P45" i="3"/>
  <c r="Q45" i="3"/>
  <c r="R45" i="3"/>
  <c r="S45" i="3"/>
  <c r="N46" i="3"/>
  <c r="O46" i="3"/>
  <c r="P46" i="3"/>
  <c r="Q46" i="3"/>
  <c r="R46" i="3"/>
  <c r="S46" i="3"/>
  <c r="N47" i="3"/>
  <c r="O47" i="3"/>
  <c r="P47" i="3"/>
  <c r="Q47" i="3"/>
  <c r="R47" i="3"/>
  <c r="S47" i="3"/>
  <c r="N48" i="3"/>
  <c r="O48" i="3"/>
  <c r="P48" i="3"/>
  <c r="Q48" i="3"/>
  <c r="R48" i="3"/>
  <c r="S48" i="3"/>
  <c r="N49" i="3"/>
  <c r="O49" i="3"/>
  <c r="P49" i="3"/>
  <c r="Q49" i="3"/>
  <c r="R49" i="3"/>
  <c r="S49" i="3"/>
  <c r="N50" i="3"/>
  <c r="O50" i="3"/>
  <c r="P50" i="3"/>
  <c r="Q50" i="3"/>
  <c r="R50" i="3"/>
  <c r="S50" i="3"/>
  <c r="N51" i="3"/>
  <c r="O51" i="3"/>
  <c r="P51" i="3"/>
  <c r="Q51" i="3"/>
  <c r="R51" i="3"/>
  <c r="S51" i="3"/>
  <c r="N52" i="3"/>
  <c r="O52" i="3"/>
  <c r="P52" i="3"/>
  <c r="Q52" i="3"/>
  <c r="R52" i="3"/>
  <c r="S52" i="3"/>
  <c r="N53" i="3"/>
  <c r="O53" i="3"/>
  <c r="P53" i="3"/>
  <c r="Q53" i="3"/>
  <c r="R53" i="3"/>
  <c r="S53" i="3"/>
  <c r="N54" i="3"/>
  <c r="O54" i="3"/>
  <c r="P54" i="3"/>
  <c r="Q54" i="3"/>
  <c r="R54" i="3"/>
  <c r="S54" i="3"/>
  <c r="N55" i="3"/>
  <c r="O55" i="3"/>
  <c r="P55" i="3"/>
  <c r="Q55" i="3"/>
  <c r="R55" i="3"/>
  <c r="S55" i="3"/>
  <c r="N56" i="3"/>
  <c r="O56" i="3"/>
  <c r="P56" i="3"/>
  <c r="Q56" i="3"/>
  <c r="R56" i="3"/>
  <c r="S56" i="3"/>
  <c r="N57" i="3"/>
  <c r="O57" i="3"/>
  <c r="P57" i="3"/>
  <c r="Q57" i="3"/>
  <c r="R57" i="3"/>
  <c r="S57" i="3"/>
  <c r="N58" i="3"/>
  <c r="O58" i="3"/>
  <c r="P58" i="3"/>
  <c r="Q58" i="3"/>
  <c r="R58" i="3"/>
  <c r="S58" i="3"/>
  <c r="N59" i="3"/>
  <c r="O59" i="3"/>
  <c r="P59" i="3"/>
  <c r="Q59" i="3"/>
  <c r="R59" i="3"/>
  <c r="S59" i="3"/>
  <c r="N60" i="3"/>
  <c r="O60" i="3"/>
  <c r="P60" i="3"/>
  <c r="Q60" i="3"/>
  <c r="R60" i="3"/>
  <c r="S60" i="3"/>
  <c r="N61" i="3"/>
  <c r="O61" i="3"/>
  <c r="P61" i="3"/>
  <c r="Q61" i="3"/>
  <c r="R61" i="3"/>
  <c r="S61" i="3"/>
  <c r="N62" i="3"/>
  <c r="O62" i="3"/>
  <c r="P62" i="3"/>
  <c r="Q62" i="3"/>
  <c r="R62" i="3"/>
  <c r="S62" i="3"/>
  <c r="N63" i="3"/>
  <c r="O63" i="3"/>
  <c r="P63" i="3"/>
  <c r="Q63" i="3"/>
  <c r="R63" i="3"/>
  <c r="S63" i="3"/>
  <c r="N64" i="3"/>
  <c r="O64" i="3"/>
  <c r="P64" i="3"/>
  <c r="Q64" i="3"/>
  <c r="R64" i="3"/>
  <c r="S64" i="3"/>
  <c r="N65" i="3"/>
  <c r="O65" i="3"/>
  <c r="P65" i="3"/>
  <c r="Q65" i="3"/>
  <c r="R65" i="3"/>
  <c r="S65" i="3"/>
  <c r="N66" i="3"/>
  <c r="O66" i="3"/>
  <c r="P66" i="3"/>
  <c r="Q66" i="3"/>
  <c r="R66" i="3"/>
  <c r="S66" i="3"/>
  <c r="N67" i="3"/>
  <c r="O67" i="3"/>
  <c r="P67" i="3"/>
  <c r="Q67" i="3"/>
  <c r="R67" i="3"/>
  <c r="S67" i="3"/>
  <c r="N68" i="3"/>
  <c r="O68" i="3"/>
  <c r="P68" i="3"/>
  <c r="Q68" i="3"/>
  <c r="R68" i="3"/>
  <c r="S68" i="3"/>
  <c r="N69" i="3"/>
  <c r="O69" i="3"/>
  <c r="P69" i="3"/>
  <c r="Q69" i="3"/>
  <c r="R69" i="3"/>
  <c r="S69" i="3"/>
  <c r="N70" i="3"/>
  <c r="O70" i="3"/>
  <c r="P70" i="3"/>
  <c r="Q70" i="3"/>
  <c r="R70" i="3"/>
  <c r="S70" i="3"/>
  <c r="N71" i="3"/>
  <c r="O71" i="3"/>
  <c r="P71" i="3"/>
  <c r="Q71" i="3"/>
  <c r="R71" i="3"/>
  <c r="S71" i="3"/>
  <c r="N72" i="3"/>
  <c r="O72" i="3"/>
  <c r="P72" i="3"/>
  <c r="Q72" i="3"/>
  <c r="R72" i="3"/>
  <c r="S72" i="3"/>
  <c r="N73" i="3"/>
  <c r="O73" i="3"/>
  <c r="P73" i="3"/>
  <c r="Q73" i="3"/>
  <c r="R73" i="3"/>
  <c r="S73" i="3"/>
  <c r="N74" i="3"/>
  <c r="O74" i="3"/>
  <c r="P74" i="3"/>
  <c r="Q74" i="3"/>
  <c r="R74" i="3"/>
  <c r="S74" i="3"/>
  <c r="N75" i="3"/>
  <c r="O75" i="3"/>
  <c r="P75" i="3"/>
  <c r="Q75" i="3"/>
  <c r="R75" i="3"/>
  <c r="S75" i="3"/>
  <c r="N76" i="3"/>
  <c r="O76" i="3"/>
  <c r="P76" i="3"/>
  <c r="Q76" i="3"/>
  <c r="R76" i="3"/>
  <c r="S76" i="3"/>
  <c r="N77" i="3"/>
  <c r="O77" i="3"/>
  <c r="P77" i="3"/>
  <c r="Q77" i="3"/>
  <c r="R77" i="3"/>
  <c r="S77" i="3"/>
  <c r="N78" i="3"/>
  <c r="O78" i="3"/>
  <c r="P78" i="3"/>
  <c r="Q78" i="3"/>
  <c r="R78" i="3"/>
  <c r="S78" i="3"/>
  <c r="N79" i="3"/>
  <c r="O79" i="3"/>
  <c r="P79" i="3"/>
  <c r="Q79" i="3"/>
  <c r="R79" i="3"/>
  <c r="S79" i="3"/>
  <c r="N80" i="3"/>
  <c r="O80" i="3"/>
  <c r="P80" i="3"/>
  <c r="Q80" i="3"/>
  <c r="R80" i="3"/>
  <c r="S80" i="3"/>
  <c r="N81" i="3"/>
  <c r="O81" i="3"/>
  <c r="P81" i="3"/>
  <c r="Q81" i="3"/>
  <c r="R81" i="3"/>
  <c r="S81" i="3"/>
  <c r="N82" i="3"/>
  <c r="O82" i="3"/>
  <c r="P82" i="3"/>
  <c r="Q82" i="3"/>
  <c r="R82" i="3"/>
  <c r="S82" i="3"/>
  <c r="N83" i="3"/>
  <c r="O83" i="3"/>
  <c r="P83" i="3"/>
  <c r="Q83" i="3"/>
  <c r="R83" i="3"/>
  <c r="S83" i="3"/>
  <c r="N84" i="3"/>
  <c r="O84" i="3"/>
  <c r="P84" i="3"/>
  <c r="Q84" i="3"/>
  <c r="R84" i="3"/>
  <c r="S84" i="3"/>
  <c r="N85" i="3"/>
  <c r="O85" i="3"/>
  <c r="P85" i="3"/>
  <c r="Q85" i="3"/>
  <c r="R85" i="3"/>
  <c r="S85" i="3"/>
  <c r="N86" i="3"/>
  <c r="O86" i="3"/>
  <c r="P86" i="3"/>
  <c r="Q86" i="3"/>
  <c r="R86" i="3"/>
  <c r="S86" i="3"/>
  <c r="N87" i="3"/>
  <c r="O87" i="3"/>
  <c r="P87" i="3"/>
  <c r="Q87" i="3"/>
  <c r="R87" i="3"/>
  <c r="S87" i="3"/>
  <c r="N88" i="3"/>
  <c r="O88" i="3"/>
  <c r="P88" i="3"/>
  <c r="Q88" i="3"/>
  <c r="R88" i="3"/>
  <c r="S88" i="3"/>
  <c r="N89" i="3"/>
  <c r="O89" i="3"/>
  <c r="P89" i="3"/>
  <c r="Q89" i="3"/>
  <c r="R89" i="3"/>
  <c r="S89" i="3"/>
  <c r="N90" i="3"/>
  <c r="O90" i="3"/>
  <c r="P90" i="3"/>
  <c r="Q90" i="3"/>
  <c r="R90" i="3"/>
  <c r="S90" i="3"/>
  <c r="N91" i="3"/>
  <c r="O91" i="3"/>
  <c r="P91" i="3"/>
  <c r="Q91" i="3"/>
  <c r="R91" i="3"/>
  <c r="S91" i="3"/>
  <c r="N92" i="3"/>
  <c r="O92" i="3"/>
  <c r="P92" i="3"/>
  <c r="Q92" i="3"/>
  <c r="R92" i="3"/>
  <c r="S92" i="3"/>
  <c r="R2" i="3"/>
  <c r="O2" i="3"/>
  <c r="P2" i="3"/>
  <c r="N2" i="3"/>
  <c r="U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U57" i="16"/>
  <c r="U58" i="16"/>
  <c r="U59" i="16"/>
  <c r="U60" i="16"/>
  <c r="U61" i="16"/>
  <c r="U62" i="16"/>
  <c r="U63" i="16"/>
  <c r="U64" i="16"/>
  <c r="U65" i="16"/>
  <c r="U66" i="16"/>
  <c r="U67" i="16"/>
  <c r="U68" i="16"/>
  <c r="U69" i="16"/>
  <c r="U70" i="16"/>
  <c r="U71" i="16"/>
  <c r="U72" i="16"/>
  <c r="U73" i="16"/>
  <c r="U74" i="16"/>
  <c r="U75" i="16"/>
  <c r="U76" i="16"/>
  <c r="U77" i="16"/>
  <c r="U78" i="16"/>
  <c r="U79" i="16"/>
  <c r="U80" i="16"/>
  <c r="U81" i="16"/>
  <c r="U82" i="16"/>
  <c r="U83" i="16"/>
  <c r="U84" i="16"/>
  <c r="U85" i="16"/>
  <c r="U86" i="16"/>
  <c r="U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2" i="16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2" i="15"/>
  <c r="AG3" i="6"/>
  <c r="AH3" i="6"/>
  <c r="AI3" i="6"/>
  <c r="AJ3" i="6"/>
  <c r="AG4" i="6"/>
  <c r="AH4" i="6"/>
  <c r="AI4" i="6"/>
  <c r="AJ4" i="6"/>
  <c r="AG5" i="6"/>
  <c r="AH5" i="6"/>
  <c r="AI5" i="6"/>
  <c r="AJ5" i="6"/>
  <c r="AG6" i="6"/>
  <c r="AH6" i="6"/>
  <c r="AI6" i="6"/>
  <c r="AJ6" i="6"/>
  <c r="AG7" i="6"/>
  <c r="AH7" i="6"/>
  <c r="AI7" i="6"/>
  <c r="AJ7" i="6"/>
  <c r="AG8" i="6"/>
  <c r="AH8" i="6"/>
  <c r="AI8" i="6"/>
  <c r="AJ8" i="6"/>
  <c r="AG9" i="6"/>
  <c r="AH9" i="6"/>
  <c r="AI9" i="6"/>
  <c r="AJ9" i="6"/>
  <c r="AG10" i="6"/>
  <c r="AH10" i="6"/>
  <c r="AI10" i="6"/>
  <c r="AJ10" i="6"/>
  <c r="AG11" i="6"/>
  <c r="AH11" i="6"/>
  <c r="AI11" i="6"/>
  <c r="AJ11" i="6"/>
  <c r="AG12" i="6"/>
  <c r="AH12" i="6"/>
  <c r="AI12" i="6"/>
  <c r="AJ12" i="6"/>
  <c r="AG13" i="6"/>
  <c r="AH13" i="6"/>
  <c r="AI13" i="6"/>
  <c r="AJ13" i="6"/>
  <c r="AG14" i="6"/>
  <c r="AH14" i="6"/>
  <c r="AI14" i="6"/>
  <c r="AJ14" i="6"/>
  <c r="AG15" i="6"/>
  <c r="AH15" i="6"/>
  <c r="AI15" i="6"/>
  <c r="AJ15" i="6"/>
  <c r="AG16" i="6"/>
  <c r="AH16" i="6"/>
  <c r="AI16" i="6"/>
  <c r="AJ16" i="6"/>
  <c r="AG17" i="6"/>
  <c r="AH17" i="6"/>
  <c r="AI17" i="6"/>
  <c r="AJ17" i="6"/>
  <c r="AG18" i="6"/>
  <c r="AH18" i="6"/>
  <c r="AI18" i="6"/>
  <c r="AJ18" i="6"/>
  <c r="AG19" i="6"/>
  <c r="AH19" i="6"/>
  <c r="AI19" i="6"/>
  <c r="AJ19" i="6"/>
  <c r="AG20" i="6"/>
  <c r="AH20" i="6"/>
  <c r="AI20" i="6"/>
  <c r="AJ20" i="6"/>
  <c r="AG21" i="6"/>
  <c r="AH21" i="6"/>
  <c r="AI21" i="6"/>
  <c r="AJ21" i="6"/>
  <c r="AG22" i="6"/>
  <c r="AH22" i="6"/>
  <c r="AI22" i="6"/>
  <c r="AJ22" i="6"/>
  <c r="AG23" i="6"/>
  <c r="AH23" i="6"/>
  <c r="AI23" i="6"/>
  <c r="AJ23" i="6"/>
  <c r="AG24" i="6"/>
  <c r="AH24" i="6"/>
  <c r="AI24" i="6"/>
  <c r="AJ24" i="6"/>
  <c r="AG25" i="6"/>
  <c r="AH25" i="6"/>
  <c r="AI25" i="6"/>
  <c r="AJ25" i="6"/>
  <c r="AG26" i="6"/>
  <c r="AH26" i="6"/>
  <c r="AI26" i="6"/>
  <c r="AJ26" i="6"/>
  <c r="AG27" i="6"/>
  <c r="AH27" i="6"/>
  <c r="AI27" i="6"/>
  <c r="AJ27" i="6"/>
  <c r="AG28" i="6"/>
  <c r="AH28" i="6"/>
  <c r="AI28" i="6"/>
  <c r="AJ28" i="6"/>
  <c r="AG29" i="6"/>
  <c r="AH29" i="6"/>
  <c r="AI29" i="6"/>
  <c r="AJ29" i="6"/>
  <c r="AG30" i="6"/>
  <c r="AH30" i="6"/>
  <c r="AI30" i="6"/>
  <c r="AJ30" i="6"/>
  <c r="AG31" i="6"/>
  <c r="AH31" i="6"/>
  <c r="AI31" i="6"/>
  <c r="AJ31" i="6"/>
  <c r="AG32" i="6"/>
  <c r="AH32" i="6"/>
  <c r="AI32" i="6"/>
  <c r="AJ32" i="6"/>
  <c r="AG33" i="6"/>
  <c r="AH33" i="6"/>
  <c r="AI33" i="6"/>
  <c r="AJ33" i="6"/>
  <c r="AG34" i="6"/>
  <c r="AH34" i="6"/>
  <c r="AI34" i="6"/>
  <c r="AJ34" i="6"/>
  <c r="AG35" i="6"/>
  <c r="AH35" i="6"/>
  <c r="AI35" i="6"/>
  <c r="AJ35" i="6"/>
  <c r="AG36" i="6"/>
  <c r="AH36" i="6"/>
  <c r="AI36" i="6"/>
  <c r="AJ36" i="6"/>
  <c r="AG37" i="6"/>
  <c r="AH37" i="6"/>
  <c r="AI37" i="6"/>
  <c r="AJ37" i="6"/>
  <c r="AG38" i="6"/>
  <c r="AH38" i="6"/>
  <c r="AI38" i="6"/>
  <c r="AJ38" i="6"/>
  <c r="AG39" i="6"/>
  <c r="AH39" i="6"/>
  <c r="AI39" i="6"/>
  <c r="AJ39" i="6"/>
  <c r="AG40" i="6"/>
  <c r="AH40" i="6"/>
  <c r="AI40" i="6"/>
  <c r="AJ40" i="6"/>
  <c r="AG41" i="6"/>
  <c r="AH41" i="6"/>
  <c r="AI41" i="6"/>
  <c r="AJ41" i="6"/>
  <c r="AG42" i="6"/>
  <c r="AH42" i="6"/>
  <c r="AI42" i="6"/>
  <c r="AJ42" i="6"/>
  <c r="AG43" i="6"/>
  <c r="AH43" i="6"/>
  <c r="AI43" i="6"/>
  <c r="AJ43" i="6"/>
  <c r="AG44" i="6"/>
  <c r="AH44" i="6"/>
  <c r="AI44" i="6"/>
  <c r="AJ44" i="6"/>
  <c r="AG45" i="6"/>
  <c r="AH45" i="6"/>
  <c r="AI45" i="6"/>
  <c r="AJ45" i="6"/>
  <c r="AG46" i="6"/>
  <c r="AH46" i="6"/>
  <c r="AI46" i="6"/>
  <c r="AJ46" i="6"/>
  <c r="AG47" i="6"/>
  <c r="AH47" i="6"/>
  <c r="AI47" i="6"/>
  <c r="AJ47" i="6"/>
  <c r="AG48" i="6"/>
  <c r="AH48" i="6"/>
  <c r="AI48" i="6"/>
  <c r="AJ48" i="6"/>
  <c r="AG49" i="6"/>
  <c r="AH49" i="6"/>
  <c r="AI49" i="6"/>
  <c r="AJ49" i="6"/>
  <c r="AG50" i="6"/>
  <c r="AH50" i="6"/>
  <c r="AI50" i="6"/>
  <c r="AJ50" i="6"/>
  <c r="AG51" i="6"/>
  <c r="AH51" i="6"/>
  <c r="AI51" i="6"/>
  <c r="AJ51" i="6"/>
  <c r="AG52" i="6"/>
  <c r="AH52" i="6"/>
  <c r="AI52" i="6"/>
  <c r="AJ52" i="6"/>
  <c r="AG53" i="6"/>
  <c r="AH53" i="6"/>
  <c r="AI53" i="6"/>
  <c r="AJ53" i="6"/>
  <c r="AG54" i="6"/>
  <c r="AH54" i="6"/>
  <c r="AI54" i="6"/>
  <c r="AJ54" i="6"/>
  <c r="AG55" i="6"/>
  <c r="AH55" i="6"/>
  <c r="AI55" i="6"/>
  <c r="AJ55" i="6"/>
  <c r="AG56" i="6"/>
  <c r="AH56" i="6"/>
  <c r="AI56" i="6"/>
  <c r="AJ56" i="6"/>
  <c r="AG57" i="6"/>
  <c r="AH57" i="6"/>
  <c r="AI57" i="6"/>
  <c r="AJ57" i="6"/>
  <c r="AG58" i="6"/>
  <c r="AH58" i="6"/>
  <c r="AI58" i="6"/>
  <c r="AJ58" i="6"/>
  <c r="AG59" i="6"/>
  <c r="AH59" i="6"/>
  <c r="AI59" i="6"/>
  <c r="AJ59" i="6"/>
  <c r="AG60" i="6"/>
  <c r="AH60" i="6"/>
  <c r="AI60" i="6"/>
  <c r="AJ60" i="6"/>
  <c r="AG61" i="6"/>
  <c r="AH61" i="6"/>
  <c r="AI61" i="6"/>
  <c r="AJ61" i="6"/>
  <c r="AJ2" i="6"/>
  <c r="AI2" i="6"/>
  <c r="AH2" i="6"/>
  <c r="AG2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2" i="6"/>
  <c r="Z6" i="6"/>
  <c r="Z5" i="6"/>
  <c r="Z4" i="6"/>
  <c r="Z3" i="6"/>
  <c r="Z2" i="6"/>
  <c r="AD4" i="6"/>
  <c r="AE4" i="6"/>
  <c r="AE5" i="6" s="1"/>
  <c r="AE6" i="6" s="1"/>
  <c r="AE7" i="6" s="1"/>
  <c r="AE8" i="6" s="1"/>
  <c r="AE9" i="6" s="1"/>
  <c r="AE10" i="6" s="1"/>
  <c r="AE11" i="6" s="1"/>
  <c r="AE12" i="6" s="1"/>
  <c r="AE13" i="6" s="1"/>
  <c r="AE14" i="6" s="1"/>
  <c r="AE15" i="6" s="1"/>
  <c r="AE16" i="6" s="1"/>
  <c r="AE17" i="6" s="1"/>
  <c r="AE18" i="6" s="1"/>
  <c r="AE19" i="6" s="1"/>
  <c r="AE20" i="6" s="1"/>
  <c r="AE21" i="6" s="1"/>
  <c r="AE22" i="6" s="1"/>
  <c r="AE23" i="6" s="1"/>
  <c r="AE24" i="6" s="1"/>
  <c r="AE25" i="6" s="1"/>
  <c r="AE26" i="6" s="1"/>
  <c r="AE27" i="6" s="1"/>
  <c r="AE28" i="6" s="1"/>
  <c r="AE29" i="6" s="1"/>
  <c r="AE30" i="6" s="1"/>
  <c r="AE31" i="6" s="1"/>
  <c r="AE32" i="6" s="1"/>
  <c r="AE33" i="6" s="1"/>
  <c r="AE34" i="6" s="1"/>
  <c r="AE35" i="6" s="1"/>
  <c r="AE36" i="6" s="1"/>
  <c r="AE37" i="6" s="1"/>
  <c r="AE38" i="6" s="1"/>
  <c r="AE39" i="6" s="1"/>
  <c r="AE40" i="6" s="1"/>
  <c r="AE41" i="6" s="1"/>
  <c r="AE42" i="6" s="1"/>
  <c r="AE43" i="6" s="1"/>
  <c r="AE44" i="6" s="1"/>
  <c r="AE45" i="6" s="1"/>
  <c r="AE46" i="6" s="1"/>
  <c r="AE47" i="6" s="1"/>
  <c r="AE48" i="6" s="1"/>
  <c r="AE49" i="6" s="1"/>
  <c r="AE50" i="6" s="1"/>
  <c r="AE51" i="6" s="1"/>
  <c r="AE52" i="6" s="1"/>
  <c r="AE53" i="6" s="1"/>
  <c r="AE54" i="6" s="1"/>
  <c r="AE55" i="6" s="1"/>
  <c r="AE56" i="6" s="1"/>
  <c r="AE57" i="6" s="1"/>
  <c r="AE58" i="6" s="1"/>
  <c r="AE59" i="6" s="1"/>
  <c r="AE60" i="6" s="1"/>
  <c r="AE61" i="6" s="1"/>
  <c r="AD5" i="6"/>
  <c r="AD6" i="6"/>
  <c r="AD7" i="6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3" i="6"/>
  <c r="AE3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2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2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B22" i="4"/>
  <c r="B21" i="4"/>
  <c r="B20" i="4"/>
  <c r="B19" i="4"/>
  <c r="B23" i="4"/>
  <c r="C24" i="4"/>
  <c r="Z3" i="14"/>
  <c r="Z4" i="14"/>
  <c r="Z5" i="14"/>
  <c r="Z6" i="14"/>
  <c r="Z7" i="14"/>
  <c r="Z8" i="14"/>
  <c r="Z9" i="14"/>
  <c r="Z10" i="14"/>
  <c r="Z11" i="14"/>
  <c r="Z12" i="14"/>
  <c r="Z13" i="14"/>
  <c r="Z2" i="14"/>
  <c r="Y3" i="14"/>
  <c r="Y4" i="14"/>
  <c r="Y5" i="14"/>
  <c r="Y6" i="14"/>
  <c r="Y7" i="14"/>
  <c r="Y8" i="14"/>
  <c r="Y9" i="14"/>
  <c r="Y10" i="14"/>
  <c r="Y11" i="14"/>
  <c r="Y12" i="14"/>
  <c r="Y13" i="14"/>
  <c r="Y2" i="14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10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2" i="7"/>
  <c r="G3" i="7"/>
  <c r="H3" i="7"/>
  <c r="I3" i="7"/>
  <c r="J3" i="7"/>
  <c r="G4" i="7"/>
  <c r="H4" i="7"/>
  <c r="I4" i="7"/>
  <c r="J4" i="7"/>
  <c r="G5" i="7"/>
  <c r="H5" i="7"/>
  <c r="I5" i="7"/>
  <c r="J5" i="7"/>
  <c r="G6" i="7"/>
  <c r="H6" i="7"/>
  <c r="I6" i="7"/>
  <c r="J6" i="7"/>
  <c r="G7" i="7"/>
  <c r="H7" i="7"/>
  <c r="I7" i="7"/>
  <c r="J7" i="7"/>
  <c r="G8" i="7"/>
  <c r="H8" i="7"/>
  <c r="I8" i="7"/>
  <c r="J8" i="7"/>
  <c r="G9" i="7"/>
  <c r="H9" i="7"/>
  <c r="I9" i="7"/>
  <c r="J9" i="7"/>
  <c r="G10" i="7"/>
  <c r="H10" i="7"/>
  <c r="I10" i="7"/>
  <c r="J10" i="7"/>
  <c r="G11" i="7"/>
  <c r="H11" i="7"/>
  <c r="I11" i="7"/>
  <c r="J11" i="7"/>
  <c r="G12" i="7"/>
  <c r="H12" i="7"/>
  <c r="I12" i="7"/>
  <c r="J12" i="7"/>
  <c r="G13" i="7"/>
  <c r="H13" i="7"/>
  <c r="I13" i="7"/>
  <c r="J13" i="7"/>
  <c r="G14" i="7"/>
  <c r="H14" i="7"/>
  <c r="I14" i="7"/>
  <c r="J14" i="7"/>
  <c r="G15" i="7"/>
  <c r="H15" i="7"/>
  <c r="I15" i="7"/>
  <c r="J15" i="7"/>
  <c r="G16" i="7"/>
  <c r="H16" i="7"/>
  <c r="I16" i="7"/>
  <c r="J16" i="7"/>
  <c r="G17" i="7"/>
  <c r="H17" i="7"/>
  <c r="I17" i="7"/>
  <c r="J17" i="7"/>
  <c r="G18" i="7"/>
  <c r="H18" i="7"/>
  <c r="I18" i="7"/>
  <c r="J18" i="7"/>
  <c r="G19" i="7"/>
  <c r="H19" i="7"/>
  <c r="I19" i="7"/>
  <c r="J19" i="7"/>
  <c r="G20" i="7"/>
  <c r="H20" i="7"/>
  <c r="I20" i="7"/>
  <c r="J20" i="7"/>
  <c r="G21" i="7"/>
  <c r="H21" i="7"/>
  <c r="I21" i="7"/>
  <c r="J21" i="7"/>
  <c r="G22" i="7"/>
  <c r="H22" i="7"/>
  <c r="I22" i="7"/>
  <c r="J22" i="7"/>
  <c r="G23" i="7"/>
  <c r="H23" i="7"/>
  <c r="I23" i="7"/>
  <c r="J23" i="7"/>
  <c r="G24" i="7"/>
  <c r="H24" i="7"/>
  <c r="I24" i="7"/>
  <c r="J24" i="7"/>
  <c r="G25" i="7"/>
  <c r="H25" i="7"/>
  <c r="I25" i="7"/>
  <c r="J25" i="7"/>
  <c r="G26" i="7"/>
  <c r="H26" i="7"/>
  <c r="I26" i="7"/>
  <c r="J26" i="7"/>
  <c r="G27" i="7"/>
  <c r="H27" i="7"/>
  <c r="I27" i="7"/>
  <c r="J27" i="7"/>
  <c r="G28" i="7"/>
  <c r="H28" i="7"/>
  <c r="I28" i="7"/>
  <c r="J28" i="7"/>
  <c r="G29" i="7"/>
  <c r="H29" i="7"/>
  <c r="I29" i="7"/>
  <c r="J29" i="7"/>
  <c r="G30" i="7"/>
  <c r="H30" i="7"/>
  <c r="I30" i="7"/>
  <c r="J30" i="7"/>
  <c r="G31" i="7"/>
  <c r="H31" i="7"/>
  <c r="I31" i="7"/>
  <c r="J31" i="7"/>
  <c r="G32" i="7"/>
  <c r="H32" i="7"/>
  <c r="I32" i="7"/>
  <c r="J32" i="7"/>
  <c r="G33" i="7"/>
  <c r="H33" i="7"/>
  <c r="I33" i="7"/>
  <c r="J33" i="7"/>
  <c r="G34" i="7"/>
  <c r="H34" i="7"/>
  <c r="I34" i="7"/>
  <c r="J34" i="7"/>
  <c r="G35" i="7"/>
  <c r="H35" i="7"/>
  <c r="I35" i="7"/>
  <c r="J35" i="7"/>
  <c r="G36" i="7"/>
  <c r="H36" i="7"/>
  <c r="I36" i="7"/>
  <c r="J36" i="7"/>
  <c r="G37" i="7"/>
  <c r="H37" i="7"/>
  <c r="I37" i="7"/>
  <c r="J37" i="7"/>
  <c r="G38" i="7"/>
  <c r="H38" i="7"/>
  <c r="I38" i="7"/>
  <c r="J38" i="7"/>
  <c r="G39" i="7"/>
  <c r="H39" i="7"/>
  <c r="I39" i="7"/>
  <c r="J39" i="7"/>
  <c r="G40" i="7"/>
  <c r="H40" i="7"/>
  <c r="I40" i="7"/>
  <c r="J40" i="7"/>
  <c r="G41" i="7"/>
  <c r="H41" i="7"/>
  <c r="I41" i="7"/>
  <c r="J41" i="7"/>
  <c r="G42" i="7"/>
  <c r="H42" i="7"/>
  <c r="I42" i="7"/>
  <c r="J42" i="7"/>
  <c r="G43" i="7"/>
  <c r="H43" i="7"/>
  <c r="I43" i="7"/>
  <c r="J43" i="7"/>
  <c r="G44" i="7"/>
  <c r="H44" i="7"/>
  <c r="I44" i="7"/>
  <c r="J44" i="7"/>
  <c r="G45" i="7"/>
  <c r="H45" i="7"/>
  <c r="I45" i="7"/>
  <c r="J45" i="7"/>
  <c r="G46" i="7"/>
  <c r="H46" i="7"/>
  <c r="I46" i="7"/>
  <c r="J46" i="7"/>
  <c r="G47" i="7"/>
  <c r="H47" i="7"/>
  <c r="I47" i="7"/>
  <c r="J47" i="7"/>
  <c r="G48" i="7"/>
  <c r="H48" i="7"/>
  <c r="I48" i="7"/>
  <c r="J48" i="7"/>
  <c r="G49" i="7"/>
  <c r="H49" i="7"/>
  <c r="I49" i="7"/>
  <c r="J49" i="7"/>
  <c r="G50" i="7"/>
  <c r="H50" i="7"/>
  <c r="I50" i="7"/>
  <c r="J50" i="7"/>
  <c r="G51" i="7"/>
  <c r="H51" i="7"/>
  <c r="I51" i="7"/>
  <c r="J51" i="7"/>
  <c r="G52" i="7"/>
  <c r="H52" i="7"/>
  <c r="I52" i="7"/>
  <c r="J52" i="7"/>
  <c r="G53" i="7"/>
  <c r="H53" i="7"/>
  <c r="I53" i="7"/>
  <c r="J53" i="7"/>
  <c r="G54" i="7"/>
  <c r="H54" i="7"/>
  <c r="I54" i="7"/>
  <c r="J54" i="7"/>
  <c r="G55" i="7"/>
  <c r="H55" i="7"/>
  <c r="I55" i="7"/>
  <c r="J55" i="7"/>
  <c r="G56" i="7"/>
  <c r="H56" i="7"/>
  <c r="I56" i="7"/>
  <c r="J56" i="7"/>
  <c r="G57" i="7"/>
  <c r="H57" i="7"/>
  <c r="I57" i="7"/>
  <c r="J57" i="7"/>
  <c r="G58" i="7"/>
  <c r="H58" i="7"/>
  <c r="I58" i="7"/>
  <c r="J58" i="7"/>
  <c r="G59" i="7"/>
  <c r="H59" i="7"/>
  <c r="I59" i="7"/>
  <c r="J59" i="7"/>
  <c r="G60" i="7"/>
  <c r="H60" i="7"/>
  <c r="I60" i="7"/>
  <c r="J60" i="7"/>
  <c r="G61" i="7"/>
  <c r="H61" i="7"/>
  <c r="I61" i="7"/>
  <c r="J61" i="7"/>
  <c r="G62" i="7"/>
  <c r="H62" i="7"/>
  <c r="I62" i="7"/>
  <c r="J62" i="7"/>
  <c r="G63" i="7"/>
  <c r="H63" i="7"/>
  <c r="I63" i="7"/>
  <c r="J63" i="7"/>
  <c r="G64" i="7"/>
  <c r="H64" i="7"/>
  <c r="I64" i="7"/>
  <c r="J64" i="7"/>
  <c r="G65" i="7"/>
  <c r="H65" i="7"/>
  <c r="I65" i="7"/>
  <c r="J65" i="7"/>
  <c r="G66" i="7"/>
  <c r="H66" i="7"/>
  <c r="I66" i="7"/>
  <c r="J66" i="7"/>
  <c r="G67" i="7"/>
  <c r="H67" i="7"/>
  <c r="I67" i="7"/>
  <c r="J67" i="7"/>
  <c r="G68" i="7"/>
  <c r="H68" i="7"/>
  <c r="I68" i="7"/>
  <c r="J68" i="7"/>
  <c r="G69" i="7"/>
  <c r="H69" i="7"/>
  <c r="I69" i="7"/>
  <c r="J69" i="7"/>
  <c r="G70" i="7"/>
  <c r="H70" i="7"/>
  <c r="I70" i="7"/>
  <c r="J70" i="7"/>
  <c r="G71" i="7"/>
  <c r="H71" i="7"/>
  <c r="I71" i="7"/>
  <c r="J71" i="7"/>
  <c r="G72" i="7"/>
  <c r="H72" i="7"/>
  <c r="I72" i="7"/>
  <c r="J72" i="7"/>
  <c r="G73" i="7"/>
  <c r="H73" i="7"/>
  <c r="I73" i="7"/>
  <c r="J73" i="7"/>
  <c r="G74" i="7"/>
  <c r="H74" i="7"/>
  <c r="I74" i="7"/>
  <c r="J74" i="7"/>
  <c r="G75" i="7"/>
  <c r="H75" i="7"/>
  <c r="I75" i="7"/>
  <c r="J75" i="7"/>
  <c r="G76" i="7"/>
  <c r="H76" i="7"/>
  <c r="I76" i="7"/>
  <c r="J76" i="7"/>
  <c r="G77" i="7"/>
  <c r="H77" i="7"/>
  <c r="I77" i="7"/>
  <c r="J77" i="7"/>
  <c r="G78" i="7"/>
  <c r="H78" i="7"/>
  <c r="I78" i="7"/>
  <c r="J78" i="7"/>
  <c r="G79" i="7"/>
  <c r="H79" i="7"/>
  <c r="I79" i="7"/>
  <c r="J79" i="7"/>
  <c r="G80" i="7"/>
  <c r="H80" i="7"/>
  <c r="I80" i="7"/>
  <c r="J80" i="7"/>
  <c r="G81" i="7"/>
  <c r="H81" i="7"/>
  <c r="I81" i="7"/>
  <c r="J81" i="7"/>
  <c r="G82" i="7"/>
  <c r="H82" i="7"/>
  <c r="I82" i="7"/>
  <c r="J82" i="7"/>
  <c r="G83" i="7"/>
  <c r="H83" i="7"/>
  <c r="I83" i="7"/>
  <c r="J83" i="7"/>
  <c r="G85" i="7"/>
  <c r="H85" i="7"/>
  <c r="I85" i="7"/>
  <c r="J85" i="7"/>
  <c r="G86" i="7"/>
  <c r="H86" i="7"/>
  <c r="I86" i="7"/>
  <c r="J86" i="7"/>
  <c r="G87" i="7"/>
  <c r="H87" i="7"/>
  <c r="I87" i="7"/>
  <c r="J87" i="7"/>
  <c r="G88" i="7"/>
  <c r="H88" i="7"/>
  <c r="I88" i="7"/>
  <c r="J88" i="7"/>
  <c r="G89" i="7"/>
  <c r="H89" i="7"/>
  <c r="I89" i="7"/>
  <c r="J89" i="7"/>
  <c r="G90" i="7"/>
  <c r="H90" i="7"/>
  <c r="I90" i="7"/>
  <c r="J90" i="7"/>
  <c r="G91" i="7"/>
  <c r="H91" i="7"/>
  <c r="I91" i="7"/>
  <c r="J91" i="7"/>
  <c r="G92" i="7"/>
  <c r="H92" i="7"/>
  <c r="I92" i="7"/>
  <c r="J92" i="7"/>
  <c r="G93" i="7"/>
  <c r="H93" i="7"/>
  <c r="I93" i="7"/>
  <c r="J93" i="7"/>
  <c r="G94" i="7"/>
  <c r="H94" i="7"/>
  <c r="I94" i="7"/>
  <c r="J94" i="7"/>
  <c r="G95" i="7"/>
  <c r="H95" i="7"/>
  <c r="I95" i="7"/>
  <c r="J95" i="7"/>
  <c r="G96" i="7"/>
  <c r="H96" i="7"/>
  <c r="I96" i="7"/>
  <c r="J96" i="7"/>
  <c r="G97" i="7"/>
  <c r="H97" i="7"/>
  <c r="I97" i="7"/>
  <c r="J97" i="7"/>
  <c r="G98" i="7"/>
  <c r="H98" i="7"/>
  <c r="I98" i="7"/>
  <c r="J98" i="7"/>
  <c r="G99" i="7"/>
  <c r="H99" i="7"/>
  <c r="I99" i="7"/>
  <c r="J99" i="7"/>
  <c r="G100" i="7"/>
  <c r="H100" i="7"/>
  <c r="I100" i="7"/>
  <c r="J100" i="7"/>
  <c r="G101" i="7"/>
  <c r="H101" i="7"/>
  <c r="I101" i="7"/>
  <c r="J101" i="7"/>
  <c r="G103" i="7"/>
  <c r="H103" i="7"/>
  <c r="I103" i="7"/>
  <c r="J103" i="7"/>
  <c r="G104" i="7"/>
  <c r="H104" i="7"/>
  <c r="I104" i="7"/>
  <c r="J104" i="7"/>
  <c r="G105" i="7"/>
  <c r="H105" i="7"/>
  <c r="I105" i="7"/>
  <c r="J105" i="7"/>
  <c r="G106" i="7"/>
  <c r="H106" i="7"/>
  <c r="I106" i="7"/>
  <c r="J106" i="7"/>
  <c r="G107" i="7"/>
  <c r="H107" i="7"/>
  <c r="I107" i="7"/>
  <c r="J107" i="7"/>
  <c r="G108" i="7"/>
  <c r="H108" i="7"/>
  <c r="I108" i="7"/>
  <c r="J108" i="7"/>
  <c r="G110" i="7"/>
  <c r="H110" i="7"/>
  <c r="I110" i="7"/>
  <c r="J110" i="7"/>
  <c r="G114" i="7"/>
  <c r="H114" i="7"/>
  <c r="I114" i="7"/>
  <c r="J114" i="7"/>
  <c r="G115" i="7"/>
  <c r="H115" i="7"/>
  <c r="I115" i="7"/>
  <c r="J115" i="7"/>
  <c r="G116" i="7"/>
  <c r="H116" i="7"/>
  <c r="I116" i="7"/>
  <c r="J116" i="7"/>
  <c r="G117" i="7"/>
  <c r="H117" i="7"/>
  <c r="I117" i="7"/>
  <c r="J117" i="7"/>
  <c r="G118" i="7"/>
  <c r="H118" i="7"/>
  <c r="I118" i="7"/>
  <c r="J118" i="7"/>
  <c r="G119" i="7"/>
  <c r="H119" i="7"/>
  <c r="I119" i="7"/>
  <c r="J119" i="7"/>
  <c r="G120" i="7"/>
  <c r="H120" i="7"/>
  <c r="I120" i="7"/>
  <c r="J120" i="7"/>
  <c r="G121" i="7"/>
  <c r="H121" i="7"/>
  <c r="I121" i="7"/>
  <c r="J121" i="7"/>
  <c r="G122" i="7"/>
  <c r="H122" i="7"/>
  <c r="I122" i="7"/>
  <c r="J122" i="7"/>
  <c r="G123" i="7"/>
  <c r="H123" i="7"/>
  <c r="I123" i="7"/>
  <c r="J123" i="7"/>
  <c r="G124" i="7"/>
  <c r="H124" i="7"/>
  <c r="I124" i="7"/>
  <c r="J124" i="7"/>
  <c r="G125" i="7"/>
  <c r="H125" i="7"/>
  <c r="I125" i="7"/>
  <c r="J125" i="7"/>
  <c r="G126" i="7"/>
  <c r="H126" i="7"/>
  <c r="I126" i="7"/>
  <c r="J126" i="7"/>
  <c r="G127" i="7"/>
  <c r="H127" i="7"/>
  <c r="I127" i="7"/>
  <c r="J127" i="7"/>
  <c r="G128" i="7"/>
  <c r="H128" i="7"/>
  <c r="I128" i="7"/>
  <c r="J128" i="7"/>
  <c r="G129" i="7"/>
  <c r="H129" i="7"/>
  <c r="I129" i="7"/>
  <c r="J129" i="7"/>
  <c r="G130" i="7"/>
  <c r="H130" i="7"/>
  <c r="I130" i="7"/>
  <c r="J130" i="7"/>
  <c r="G131" i="7"/>
  <c r="H131" i="7"/>
  <c r="I131" i="7"/>
  <c r="J131" i="7"/>
  <c r="J2" i="7"/>
  <c r="H2" i="7"/>
  <c r="I2" i="7"/>
  <c r="G2" i="7"/>
  <c r="C35" i="4"/>
  <c r="C23" i="4"/>
  <c r="L24" i="4"/>
  <c r="K24" i="4"/>
  <c r="J24" i="4"/>
  <c r="I24" i="4"/>
  <c r="L23" i="4"/>
  <c r="K23" i="4"/>
  <c r="J23" i="4"/>
  <c r="I23" i="4"/>
  <c r="L22" i="4"/>
  <c r="K22" i="4"/>
  <c r="J22" i="4"/>
  <c r="I22" i="4"/>
  <c r="L21" i="4"/>
  <c r="K21" i="4"/>
  <c r="J21" i="4"/>
  <c r="I21" i="4"/>
  <c r="L20" i="4"/>
  <c r="K20" i="4"/>
  <c r="J20" i="4"/>
  <c r="I20" i="4"/>
  <c r="L19" i="4"/>
  <c r="K19" i="4"/>
  <c r="J19" i="4"/>
  <c r="I19" i="4"/>
  <c r="Q7" i="4"/>
  <c r="C32" i="4" s="1"/>
  <c r="I32" i="4" s="1"/>
  <c r="R7" i="4"/>
  <c r="S7" i="4"/>
  <c r="T7" i="4"/>
  <c r="P7" i="4"/>
  <c r="B15" i="4"/>
  <c r="B14" i="4"/>
  <c r="B13" i="4"/>
  <c r="B12" i="4"/>
  <c r="C16" i="4"/>
  <c r="I16" i="4" s="1"/>
  <c r="D24" i="4"/>
  <c r="G31" i="1"/>
  <c r="B7" i="1"/>
  <c r="B10" i="1"/>
  <c r="P4" i="1"/>
  <c r="C28" i="1"/>
  <c r="D28" i="1"/>
  <c r="C3" i="1"/>
  <c r="D3" i="1"/>
  <c r="D10" i="1" s="1"/>
  <c r="E3" i="1"/>
  <c r="C7" i="1"/>
  <c r="D7" i="1"/>
  <c r="E7" i="1"/>
  <c r="F7" i="1"/>
  <c r="F3" i="1"/>
  <c r="E28" i="1"/>
  <c r="F28" i="1"/>
  <c r="B28" i="1"/>
  <c r="Q2" i="4"/>
  <c r="R2" i="4"/>
  <c r="S2" i="4"/>
  <c r="T2" i="4"/>
  <c r="Q3" i="4"/>
  <c r="R3" i="4"/>
  <c r="S3" i="4"/>
  <c r="T3" i="4"/>
  <c r="Q4" i="4"/>
  <c r="R4" i="4"/>
  <c r="S4" i="4"/>
  <c r="T4" i="4"/>
  <c r="Q5" i="4"/>
  <c r="R5" i="4"/>
  <c r="S5" i="4"/>
  <c r="T5" i="4"/>
  <c r="Q6" i="4"/>
  <c r="C31" i="4" s="1"/>
  <c r="R6" i="4"/>
  <c r="S6" i="4"/>
  <c r="T6" i="4"/>
  <c r="P3" i="4"/>
  <c r="B28" i="4" s="1"/>
  <c r="P4" i="4"/>
  <c r="B29" i="4" s="1"/>
  <c r="P5" i="4"/>
  <c r="P6" i="4"/>
  <c r="AQ3" i="5"/>
  <c r="AQ4" i="5"/>
  <c r="AQ5" i="5"/>
  <c r="AQ12" i="5" s="1"/>
  <c r="AQ6" i="5"/>
  <c r="AQ7" i="5"/>
  <c r="AQ8" i="5"/>
  <c r="AQ9" i="5"/>
  <c r="AQ10" i="5"/>
  <c r="AQ11" i="5"/>
  <c r="AQ2" i="5"/>
  <c r="AK3" i="5"/>
  <c r="AK4" i="5"/>
  <c r="AK5" i="5"/>
  <c r="AK6" i="5"/>
  <c r="AK7" i="5"/>
  <c r="AK8" i="5"/>
  <c r="AK9" i="5"/>
  <c r="AK10" i="5"/>
  <c r="AK11" i="5"/>
  <c r="AK2" i="5"/>
  <c r="AK12" i="5" s="1"/>
  <c r="AE3" i="5"/>
  <c r="AE4" i="5"/>
  <c r="AE5" i="5"/>
  <c r="AE12" i="5" s="1"/>
  <c r="AE6" i="5"/>
  <c r="AE7" i="5"/>
  <c r="AE8" i="5"/>
  <c r="AE9" i="5"/>
  <c r="AE10" i="5"/>
  <c r="AE11" i="5"/>
  <c r="AE2" i="5"/>
  <c r="Y2" i="5"/>
  <c r="Y12" i="5" s="1"/>
  <c r="Y3" i="5"/>
  <c r="Y4" i="5"/>
  <c r="Y5" i="5"/>
  <c r="Y6" i="5"/>
  <c r="Y7" i="5"/>
  <c r="Y8" i="5"/>
  <c r="Y9" i="5"/>
  <c r="Y10" i="5"/>
  <c r="Y11" i="5"/>
  <c r="S3" i="5"/>
  <c r="S4" i="5"/>
  <c r="S5" i="5"/>
  <c r="S12" i="5" s="1"/>
  <c r="S6" i="5"/>
  <c r="S7" i="5"/>
  <c r="S8" i="5"/>
  <c r="S9" i="5"/>
  <c r="S10" i="5"/>
  <c r="S11" i="5"/>
  <c r="S2" i="5"/>
  <c r="P2" i="5"/>
  <c r="P12" i="5" s="1"/>
  <c r="N2" i="5"/>
  <c r="N12" i="5" s="1"/>
  <c r="AL3" i="5"/>
  <c r="AM3" i="5"/>
  <c r="AN3" i="5"/>
  <c r="AO3" i="5"/>
  <c r="AP3" i="5"/>
  <c r="AL4" i="5"/>
  <c r="AM4" i="5"/>
  <c r="AM12" i="5" s="1"/>
  <c r="AN4" i="5"/>
  <c r="AO4" i="5"/>
  <c r="AP4" i="5"/>
  <c r="AL5" i="5"/>
  <c r="AM5" i="5"/>
  <c r="AN5" i="5"/>
  <c r="AO5" i="5"/>
  <c r="AP5" i="5"/>
  <c r="AL6" i="5"/>
  <c r="AM6" i="5"/>
  <c r="AN6" i="5"/>
  <c r="AO6" i="5"/>
  <c r="AP6" i="5"/>
  <c r="AL7" i="5"/>
  <c r="AM7" i="5"/>
  <c r="AN7" i="5"/>
  <c r="AO7" i="5"/>
  <c r="AP7" i="5"/>
  <c r="AL8" i="5"/>
  <c r="AM8" i="5"/>
  <c r="AN8" i="5"/>
  <c r="AO8" i="5"/>
  <c r="AP8" i="5"/>
  <c r="AL9" i="5"/>
  <c r="AM9" i="5"/>
  <c r="AN9" i="5"/>
  <c r="AO9" i="5"/>
  <c r="AP9" i="5"/>
  <c r="AL10" i="5"/>
  <c r="AM10" i="5"/>
  <c r="AN10" i="5"/>
  <c r="AO10" i="5"/>
  <c r="AP10" i="5"/>
  <c r="AL11" i="5"/>
  <c r="AM11" i="5"/>
  <c r="AN11" i="5"/>
  <c r="AO11" i="5"/>
  <c r="AP11" i="5"/>
  <c r="AM2" i="5"/>
  <c r="AN2" i="5"/>
  <c r="AN12" i="5" s="1"/>
  <c r="AO2" i="5"/>
  <c r="AO12" i="5" s="1"/>
  <c r="AP2" i="5"/>
  <c r="AP12" i="5" s="1"/>
  <c r="AL2" i="5"/>
  <c r="AL12" i="5" s="1"/>
  <c r="AF3" i="5"/>
  <c r="AG3" i="5"/>
  <c r="AH3" i="5"/>
  <c r="AI3" i="5"/>
  <c r="AJ3" i="5"/>
  <c r="AF4" i="5"/>
  <c r="AG4" i="5"/>
  <c r="AH4" i="5"/>
  <c r="AI4" i="5"/>
  <c r="AI12" i="5" s="1"/>
  <c r="AJ4" i="5"/>
  <c r="AF5" i="5"/>
  <c r="AG5" i="5"/>
  <c r="AH5" i="5"/>
  <c r="AI5" i="5"/>
  <c r="AJ5" i="5"/>
  <c r="AF6" i="5"/>
  <c r="AG6" i="5"/>
  <c r="AH6" i="5"/>
  <c r="AI6" i="5"/>
  <c r="AJ6" i="5"/>
  <c r="AF7" i="5"/>
  <c r="AG7" i="5"/>
  <c r="AH7" i="5"/>
  <c r="AI7" i="5"/>
  <c r="AJ7" i="5"/>
  <c r="AF8" i="5"/>
  <c r="AG8" i="5"/>
  <c r="AH8" i="5"/>
  <c r="AI8" i="5"/>
  <c r="AJ8" i="5"/>
  <c r="AF9" i="5"/>
  <c r="AG9" i="5"/>
  <c r="AH9" i="5"/>
  <c r="AI9" i="5"/>
  <c r="AJ9" i="5"/>
  <c r="AF10" i="5"/>
  <c r="AG10" i="5"/>
  <c r="AH10" i="5"/>
  <c r="AI10" i="5"/>
  <c r="AJ10" i="5"/>
  <c r="AF11" i="5"/>
  <c r="AG11" i="5"/>
  <c r="AH11" i="5"/>
  <c r="AI11" i="5"/>
  <c r="AJ11" i="5"/>
  <c r="AG2" i="5"/>
  <c r="AG12" i="5" s="1"/>
  <c r="AH2" i="5"/>
  <c r="AH12" i="5" s="1"/>
  <c r="AI2" i="5"/>
  <c r="AJ2" i="5"/>
  <c r="AJ12" i="5" s="1"/>
  <c r="AF2" i="5"/>
  <c r="AF12" i="5" s="1"/>
  <c r="Z2" i="5"/>
  <c r="Z12" i="5" s="1"/>
  <c r="T2" i="5"/>
  <c r="T12" i="5" s="1"/>
  <c r="Z3" i="5"/>
  <c r="AA3" i="5"/>
  <c r="AB3" i="5"/>
  <c r="AC3" i="5"/>
  <c r="AD3" i="5"/>
  <c r="Z4" i="5"/>
  <c r="AA4" i="5"/>
  <c r="AB4" i="5"/>
  <c r="AC4" i="5"/>
  <c r="AD4" i="5"/>
  <c r="Z5" i="5"/>
  <c r="AA5" i="5"/>
  <c r="AB5" i="5"/>
  <c r="AC5" i="5"/>
  <c r="AD5" i="5"/>
  <c r="Z6" i="5"/>
  <c r="AA6" i="5"/>
  <c r="AA12" i="5" s="1"/>
  <c r="AB6" i="5"/>
  <c r="AC6" i="5"/>
  <c r="AD6" i="5"/>
  <c r="Z7" i="5"/>
  <c r="AA7" i="5"/>
  <c r="AB7" i="5"/>
  <c r="AC7" i="5"/>
  <c r="AD7" i="5"/>
  <c r="Z8" i="5"/>
  <c r="AA8" i="5"/>
  <c r="AB8" i="5"/>
  <c r="AC8" i="5"/>
  <c r="AD8" i="5"/>
  <c r="Z9" i="5"/>
  <c r="AA9" i="5"/>
  <c r="AB9" i="5"/>
  <c r="AC9" i="5"/>
  <c r="AD9" i="5"/>
  <c r="Z10" i="5"/>
  <c r="AA10" i="5"/>
  <c r="AB10" i="5"/>
  <c r="AC10" i="5"/>
  <c r="AD10" i="5"/>
  <c r="Z11" i="5"/>
  <c r="AA11" i="5"/>
  <c r="AB11" i="5"/>
  <c r="AC11" i="5"/>
  <c r="AD11" i="5"/>
  <c r="AA2" i="5"/>
  <c r="AB2" i="5"/>
  <c r="AB12" i="5" s="1"/>
  <c r="AC2" i="5"/>
  <c r="AC12" i="5" s="1"/>
  <c r="AD2" i="5"/>
  <c r="AD12" i="5" s="1"/>
  <c r="U2" i="5"/>
  <c r="U12" i="5" s="1"/>
  <c r="T3" i="5"/>
  <c r="U3" i="5"/>
  <c r="V3" i="5"/>
  <c r="W3" i="5"/>
  <c r="X3" i="5"/>
  <c r="T4" i="5"/>
  <c r="U4" i="5"/>
  <c r="V4" i="5"/>
  <c r="W4" i="5"/>
  <c r="X4" i="5"/>
  <c r="T5" i="5"/>
  <c r="U5" i="5"/>
  <c r="V5" i="5"/>
  <c r="W5" i="5"/>
  <c r="X5" i="5"/>
  <c r="T6" i="5"/>
  <c r="U6" i="5"/>
  <c r="V6" i="5"/>
  <c r="W6" i="5"/>
  <c r="X6" i="5"/>
  <c r="T7" i="5"/>
  <c r="U7" i="5"/>
  <c r="V7" i="5"/>
  <c r="W7" i="5"/>
  <c r="X7" i="5"/>
  <c r="T8" i="5"/>
  <c r="U8" i="5"/>
  <c r="V8" i="5"/>
  <c r="W8" i="5"/>
  <c r="X8" i="5"/>
  <c r="T9" i="5"/>
  <c r="U9" i="5"/>
  <c r="V9" i="5"/>
  <c r="W9" i="5"/>
  <c r="X9" i="5"/>
  <c r="T10" i="5"/>
  <c r="U10" i="5"/>
  <c r="V10" i="5"/>
  <c r="W10" i="5"/>
  <c r="X10" i="5"/>
  <c r="T11" i="5"/>
  <c r="U11" i="5"/>
  <c r="V11" i="5"/>
  <c r="W11" i="5"/>
  <c r="X11" i="5"/>
  <c r="V2" i="5"/>
  <c r="V12" i="5" s="1"/>
  <c r="W2" i="5"/>
  <c r="W12" i="5" s="1"/>
  <c r="X2" i="5"/>
  <c r="X12" i="5" s="1"/>
  <c r="O2" i="5"/>
  <c r="P3" i="5"/>
  <c r="N3" i="5"/>
  <c r="O3" i="5"/>
  <c r="Q3" i="5"/>
  <c r="R3" i="5"/>
  <c r="N4" i="5"/>
  <c r="O4" i="5"/>
  <c r="P4" i="5"/>
  <c r="Q4" i="5"/>
  <c r="R4" i="5"/>
  <c r="N5" i="5"/>
  <c r="O5" i="5"/>
  <c r="P5" i="5"/>
  <c r="Q5" i="5"/>
  <c r="R5" i="5"/>
  <c r="N6" i="5"/>
  <c r="O6" i="5"/>
  <c r="P6" i="5"/>
  <c r="Q6" i="5"/>
  <c r="R6" i="5"/>
  <c r="N7" i="5"/>
  <c r="O7" i="5"/>
  <c r="O12" i="5" s="1"/>
  <c r="P7" i="5"/>
  <c r="Q7" i="5"/>
  <c r="R7" i="5"/>
  <c r="N8" i="5"/>
  <c r="O8" i="5"/>
  <c r="P8" i="5"/>
  <c r="Q8" i="5"/>
  <c r="R8" i="5"/>
  <c r="N9" i="5"/>
  <c r="O9" i="5"/>
  <c r="P9" i="5"/>
  <c r="Q9" i="5"/>
  <c r="R9" i="5"/>
  <c r="N10" i="5"/>
  <c r="O10" i="5"/>
  <c r="P10" i="5"/>
  <c r="Q10" i="5"/>
  <c r="R10" i="5"/>
  <c r="N11" i="5"/>
  <c r="O11" i="5"/>
  <c r="P11" i="5"/>
  <c r="Q11" i="5"/>
  <c r="R11" i="5"/>
  <c r="Q2" i="5"/>
  <c r="Q12" i="5" s="1"/>
  <c r="R2" i="5"/>
  <c r="R12" i="5" s="1"/>
  <c r="Q4" i="1"/>
  <c r="R4" i="1"/>
  <c r="S4" i="1"/>
  <c r="T4" i="1"/>
  <c r="N31" i="1"/>
  <c r="M31" i="1"/>
  <c r="L31" i="1"/>
  <c r="K31" i="1"/>
  <c r="J31" i="1"/>
  <c r="C13" i="4" l="1"/>
  <c r="I13" i="4" s="1"/>
  <c r="B31" i="4"/>
  <c r="I31" i="4" s="1"/>
  <c r="C15" i="4"/>
  <c r="I15" i="4" s="1"/>
  <c r="C11" i="4"/>
  <c r="I11" i="4" s="1"/>
  <c r="D32" i="4"/>
  <c r="J32" i="4" s="1"/>
  <c r="C12" i="4"/>
  <c r="I12" i="4" s="1"/>
  <c r="B30" i="4"/>
  <c r="C14" i="4"/>
  <c r="I14" i="4" s="1"/>
  <c r="B27" i="4"/>
  <c r="B36" i="4" s="1"/>
  <c r="AC3" i="6"/>
  <c r="AC4" i="6" s="1"/>
  <c r="AC5" i="6" s="1"/>
  <c r="AC6" i="6" s="1"/>
  <c r="AC7" i="6" s="1"/>
  <c r="AC8" i="6" s="1"/>
  <c r="AC9" i="6" s="1"/>
  <c r="AC10" i="6" s="1"/>
  <c r="AC11" i="6" s="1"/>
  <c r="AC12" i="6" s="1"/>
  <c r="AC13" i="6" s="1"/>
  <c r="AC14" i="6" s="1"/>
  <c r="AC15" i="6" s="1"/>
  <c r="AC16" i="6" s="1"/>
  <c r="AC17" i="6" s="1"/>
  <c r="AC18" i="6" s="1"/>
  <c r="AC19" i="6" s="1"/>
  <c r="AC20" i="6" s="1"/>
  <c r="AC21" i="6" s="1"/>
  <c r="AC22" i="6" s="1"/>
  <c r="AC23" i="6" s="1"/>
  <c r="AC24" i="6" s="1"/>
  <c r="AC25" i="6" s="1"/>
  <c r="AC26" i="6" s="1"/>
  <c r="AC27" i="6" s="1"/>
  <c r="AC28" i="6" s="1"/>
  <c r="AC29" i="6" s="1"/>
  <c r="AC30" i="6" s="1"/>
  <c r="AC31" i="6" s="1"/>
  <c r="AC32" i="6" s="1"/>
  <c r="AC33" i="6" s="1"/>
  <c r="AC34" i="6" s="1"/>
  <c r="AC35" i="6" s="1"/>
  <c r="AC36" i="6" s="1"/>
  <c r="AC37" i="6" s="1"/>
  <c r="AC38" i="6" s="1"/>
  <c r="AC39" i="6" s="1"/>
  <c r="AC40" i="6" s="1"/>
  <c r="AC41" i="6" s="1"/>
  <c r="AC42" i="6" s="1"/>
  <c r="AC43" i="6" s="1"/>
  <c r="AC44" i="6" s="1"/>
  <c r="AC45" i="6" s="1"/>
  <c r="AC46" i="6" s="1"/>
  <c r="AC47" i="6" s="1"/>
  <c r="AC48" i="6" s="1"/>
  <c r="AC49" i="6" s="1"/>
  <c r="AC50" i="6" s="1"/>
  <c r="AC51" i="6" s="1"/>
  <c r="AC52" i="6" s="1"/>
  <c r="AC53" i="6" s="1"/>
  <c r="AC54" i="6" s="1"/>
  <c r="AC55" i="6" s="1"/>
  <c r="AC56" i="6" s="1"/>
  <c r="AC57" i="6" s="1"/>
  <c r="AC58" i="6" s="1"/>
  <c r="AC59" i="6" s="1"/>
  <c r="AC60" i="6" s="1"/>
  <c r="AC61" i="6" s="1"/>
  <c r="D16" i="4"/>
  <c r="D28" i="4"/>
  <c r="D30" i="4"/>
  <c r="D27" i="4"/>
  <c r="J27" i="4" s="1"/>
  <c r="D29" i="4"/>
  <c r="J29" i="4" s="1"/>
  <c r="D31" i="4"/>
  <c r="J31" i="4" s="1"/>
  <c r="C30" i="4"/>
  <c r="C29" i="4"/>
  <c r="I29" i="4" s="1"/>
  <c r="C28" i="4"/>
  <c r="I28" i="4" s="1"/>
  <c r="C27" i="4"/>
  <c r="C22" i="4"/>
  <c r="C21" i="4"/>
  <c r="C20" i="4"/>
  <c r="D20" i="4"/>
  <c r="D21" i="4"/>
  <c r="D22" i="4"/>
  <c r="D23" i="4"/>
  <c r="E24" i="4"/>
  <c r="D19" i="4"/>
  <c r="C19" i="4"/>
  <c r="F10" i="1"/>
  <c r="C10" i="1"/>
  <c r="E10" i="1"/>
  <c r="I30" i="4" l="1"/>
  <c r="J30" i="4"/>
  <c r="J28" i="4"/>
  <c r="I27" i="4"/>
  <c r="C36" i="4"/>
  <c r="D12" i="4"/>
  <c r="J12" i="4" s="1"/>
  <c r="D13" i="4"/>
  <c r="J13" i="4" s="1"/>
  <c r="D14" i="4"/>
  <c r="J14" i="4" s="1"/>
  <c r="D15" i="4"/>
  <c r="J15" i="4" s="1"/>
  <c r="D11" i="4"/>
  <c r="J11" i="4" s="1"/>
  <c r="E16" i="4"/>
  <c r="J16" i="4"/>
  <c r="E19" i="4"/>
  <c r="E20" i="4"/>
  <c r="E21" i="4"/>
  <c r="E22" i="4"/>
  <c r="E23" i="4"/>
  <c r="F24" i="4"/>
  <c r="F16" i="4" l="1"/>
  <c r="E12" i="4"/>
  <c r="K12" i="4" s="1"/>
  <c r="E13" i="4"/>
  <c r="K13" i="4" s="1"/>
  <c r="E14" i="4"/>
  <c r="K14" i="4" s="1"/>
  <c r="E15" i="4"/>
  <c r="K15" i="4" s="1"/>
  <c r="E11" i="4"/>
  <c r="K11" i="4" s="1"/>
  <c r="K16" i="4"/>
  <c r="F19" i="4"/>
  <c r="F20" i="4"/>
  <c r="F21" i="4"/>
  <c r="F22" i="4"/>
  <c r="F23" i="4"/>
  <c r="F13" i="4" l="1"/>
  <c r="L13" i="4" s="1"/>
  <c r="F11" i="4"/>
  <c r="L11" i="4" s="1"/>
  <c r="F12" i="4"/>
  <c r="L12" i="4" s="1"/>
  <c r="F14" i="4"/>
  <c r="L14" i="4" s="1"/>
  <c r="F15" i="4"/>
  <c r="L15" i="4" s="1"/>
  <c r="L16" i="4"/>
  <c r="E32" i="4"/>
  <c r="K32" i="4" s="1"/>
  <c r="F32" i="4" l="1"/>
  <c r="L32" i="4" s="1"/>
  <c r="E28" i="4"/>
  <c r="K28" i="4" s="1"/>
  <c r="E30" i="4"/>
  <c r="K30" i="4" s="1"/>
  <c r="E27" i="4"/>
  <c r="K27" i="4" s="1"/>
  <c r="E29" i="4"/>
  <c r="K29" i="4" s="1"/>
  <c r="E31" i="4"/>
  <c r="K31" i="4" s="1"/>
  <c r="F31" i="4" l="1"/>
  <c r="L31" i="4" s="1"/>
  <c r="F27" i="4"/>
  <c r="L27" i="4" s="1"/>
  <c r="F28" i="4"/>
  <c r="L28" i="4" s="1"/>
  <c r="F29" i="4"/>
  <c r="L29" i="4" s="1"/>
  <c r="F30" i="4"/>
  <c r="L30" i="4" s="1"/>
</calcChain>
</file>

<file path=xl/sharedStrings.xml><?xml version="1.0" encoding="utf-8"?>
<sst xmlns="http://schemas.openxmlformats.org/spreadsheetml/2006/main" count="1256" uniqueCount="510">
  <si>
    <t>Хүнс</t>
  </si>
  <si>
    <t>Худалдаж авсан</t>
  </si>
  <si>
    <t>Бусдаас үнэгүй авсан</t>
  </si>
  <si>
    <t>Өөрийн аж ахуйгаас хэрэглэсэн</t>
  </si>
  <si>
    <t>Хүнсний бус</t>
  </si>
  <si>
    <t>Нийт хэрэглээний зардал</t>
  </si>
  <si>
    <t>Хүнсний бус бараа, согтууруулах бус ундаа</t>
  </si>
  <si>
    <t>Согтууруулах ундаа, тамхи</t>
  </si>
  <si>
    <t>Хувцас, бөс бараа, гутал</t>
  </si>
  <si>
    <t>Орон сууц, ус цахилгаан, түлш</t>
  </si>
  <si>
    <t>Гэр ахуйн тавилга, гэр ахуйн бараа</t>
  </si>
  <si>
    <t>Эм тариа, эмнэлгийн үйлчилгээ</t>
  </si>
  <si>
    <t>Тээвэр</t>
  </si>
  <si>
    <t>Холбооны хэрэгсэл, шуудангийн үйлчилгээ</t>
  </si>
  <si>
    <t>Амралт, чөлөөт цаг, соёлын бараа, үйлчилгээ</t>
  </si>
  <si>
    <t>Боловсролын үйлчилгээ</t>
  </si>
  <si>
    <t>Зочид буудал, нийтийн хоол, дотуур байр</t>
  </si>
  <si>
    <t>Бусад бараа, үйлчилгээ</t>
  </si>
  <si>
    <t>Нийт хэрэглээ</t>
  </si>
  <si>
    <t>Дундаж өрхийн хэрэглээний бүтэц</t>
  </si>
  <si>
    <t>Дундаж өрхийн хэрэглээ</t>
  </si>
  <si>
    <t>Дундаж өрхийн хүнсний хэрэглээ</t>
  </si>
  <si>
    <t>Нийт хүнсний хэрэглээ</t>
  </si>
  <si>
    <t>Гурил, гурилан бүтээгдэхүүн</t>
  </si>
  <si>
    <t>Мах, махан бүтээгдэхүүн</t>
  </si>
  <si>
    <t>Загас болон далайн бүтээгдэхүүн</t>
  </si>
  <si>
    <t>Сүү, сүүн бүтээгдэхүүн, өндөг</t>
  </si>
  <si>
    <t>Төрөл бүрийн тос, өөх</t>
  </si>
  <si>
    <t>Жимс, жимсгэнэ</t>
  </si>
  <si>
    <t>Хүнсний ногоо</t>
  </si>
  <si>
    <t>Буурцагт ургамал</t>
  </si>
  <si>
    <t>Чихэр, жимсний чанамал</t>
  </si>
  <si>
    <t>Хүнсний бусад бүтээгдэхүүн</t>
  </si>
  <si>
    <t>Цай, кофе, ундаа</t>
  </si>
  <si>
    <t>Цэвэр ус, ундаа, жимсний шүүс</t>
  </si>
  <si>
    <t>item</t>
  </si>
  <si>
    <t>Талх (ш=670гр), ш</t>
  </si>
  <si>
    <t>Цагаан будаа, кг</t>
  </si>
  <si>
    <t>Гурил, дээд зэрэг, кг</t>
  </si>
  <si>
    <t>Гурил, 1-р зэрэг, кг</t>
  </si>
  <si>
    <t>Гурил, 2-р зэрэг, кг</t>
  </si>
  <si>
    <t>Бусад гурил (арвайн г.м), кг</t>
  </si>
  <si>
    <t>Гоймон, дотоод, кг</t>
  </si>
  <si>
    <t>Гоймон, гадаад, кг</t>
  </si>
  <si>
    <t>Гурилан боов, кг</t>
  </si>
  <si>
    <t>Жигнэмэг, өрмөнцөр, кг</t>
  </si>
  <si>
    <t>Бялуу, кг</t>
  </si>
  <si>
    <t>Шар будаа, кг</t>
  </si>
  <si>
    <t>Бусад будаа (хөц, хүүхдийн будаа), кг</t>
  </si>
  <si>
    <t>Пицца, ш</t>
  </si>
  <si>
    <t>Бусад (чипс, поп корн, хэрчсэн гури, кг</t>
  </si>
  <si>
    <t>Хонины мах, кг</t>
  </si>
  <si>
    <t>Үхрийн мах, кг</t>
  </si>
  <si>
    <t>Ямааны мах, кг</t>
  </si>
  <si>
    <t>Адууны мах, кг</t>
  </si>
  <si>
    <t>Тэмээний мах, кг</t>
  </si>
  <si>
    <t>Борц, кг</t>
  </si>
  <si>
    <t>Тахианы мах, кг</t>
  </si>
  <si>
    <t>Гахайн мах, кг</t>
  </si>
  <si>
    <t>Гахайн утсан мах, кг</t>
  </si>
  <si>
    <t>Ангийн мах, кг</t>
  </si>
  <si>
    <t>Бусад шувууны мах, кг</t>
  </si>
  <si>
    <t>Дотор мах, цувдай, кг</t>
  </si>
  <si>
    <t>Хиам, кг</t>
  </si>
  <si>
    <t>Зайдас, кг</t>
  </si>
  <si>
    <t>Лаазалсан болон боловсруулсан мах, кг</t>
  </si>
  <si>
    <t>Хөлдөөсөн бууз, банш, кг</t>
  </si>
  <si>
    <t>Бусад (толгой, шийр г.м), кг</t>
  </si>
  <si>
    <t>Загас, кг</t>
  </si>
  <si>
    <t>Утсан загас, кг</t>
  </si>
  <si>
    <t>Лаазалсан загас, кг</t>
  </si>
  <si>
    <t>Бусад (сам хорхой, хавч, наймаалж г, кг</t>
  </si>
  <si>
    <t>Сүү, л</t>
  </si>
  <si>
    <t>Тараг, л</t>
  </si>
  <si>
    <t>Өндөг, ш</t>
  </si>
  <si>
    <t>Ааруул, кг</t>
  </si>
  <si>
    <t>Айраг, л</t>
  </si>
  <si>
    <t>Аарц, кг</t>
  </si>
  <si>
    <t>Бяслаг, монгол, кг</t>
  </si>
  <si>
    <t>Бяслаг, гадаад, кг</t>
  </si>
  <si>
    <t>Ээзгий, кг</t>
  </si>
  <si>
    <t>Бусад цагаан идээ, кг</t>
  </si>
  <si>
    <t>Хуурай болон кофены сүү, кг</t>
  </si>
  <si>
    <t>Өтгөрүүлсэн сүү, л</t>
  </si>
  <si>
    <t>Зөөхий, кг</t>
  </si>
  <si>
    <t>Хуурай өндөг, кг</t>
  </si>
  <si>
    <t>Бусад (йогурт, жимстэй сүү г.м),</t>
  </si>
  <si>
    <t>Цөцгийн тос/масло, кг</t>
  </si>
  <si>
    <t>Маргарин, кг</t>
  </si>
  <si>
    <t>Ургамлын тос, л</t>
  </si>
  <si>
    <t>Өөхөн тос, кг</t>
  </si>
  <si>
    <t>Өрөм, цагаан тос, кг</t>
  </si>
  <si>
    <t>Шар тос, кг</t>
  </si>
  <si>
    <t>Оливийн тос, л</t>
  </si>
  <si>
    <t>Бусад өөх тос (гахайн, тарваганы г., кг</t>
  </si>
  <si>
    <t>Алим, кг</t>
  </si>
  <si>
    <t>Мандарин, кг</t>
  </si>
  <si>
    <t>Усан үзэм, кг</t>
  </si>
  <si>
    <t>Шийгуа, кг</t>
  </si>
  <si>
    <t>Байгалийн жимс, кг</t>
  </si>
  <si>
    <t>Хатаасан жимс, кг</t>
  </si>
  <si>
    <t>Байгалийн самар, кг</t>
  </si>
  <si>
    <t>Бусад самар, кг</t>
  </si>
  <si>
    <t>Бусад жимс, кг</t>
  </si>
  <si>
    <t>Төмс, кг</t>
  </si>
  <si>
    <t>Байцаа, кг</t>
  </si>
  <si>
    <t>Лууван, кг</t>
  </si>
  <si>
    <t>Манжин, кг</t>
  </si>
  <si>
    <t>Сонгино, кг</t>
  </si>
  <si>
    <t>Сармис, гр</t>
  </si>
  <si>
    <t>Улаан лооль, кг</t>
  </si>
  <si>
    <t>Өргөст хэмх, кг</t>
  </si>
  <si>
    <t>Пүнтүүз, кг</t>
  </si>
  <si>
    <t>Савласан өргөст хэмх, кг</t>
  </si>
  <si>
    <t>Ногооны савласан салат, кг</t>
  </si>
  <si>
    <t>Чинжүү, кг</t>
  </si>
  <si>
    <t>Төрөл бүрийн мөөг, далайн байцаа, гр</t>
  </si>
  <si>
    <t>Навчит ургамал (цэцэгт байцаа, яншу, кг</t>
  </si>
  <si>
    <t>Бусад (боловсруулсан хүнсний ногоо,, кг</t>
  </si>
  <si>
    <t>Вандуй, гр</t>
  </si>
  <si>
    <t>Шош, гр</t>
  </si>
  <si>
    <t>Газрын самар, гр</t>
  </si>
  <si>
    <t>Шар буурцаг, гр</t>
  </si>
  <si>
    <t>Бусад, гр</t>
  </si>
  <si>
    <t>Элсэн чихэр, кг</t>
  </si>
  <si>
    <t>Ёотон, кг</t>
  </si>
  <si>
    <t>Сахар орлуулагч, гр</t>
  </si>
  <si>
    <t>Хатуу чихэр, кг</t>
  </si>
  <si>
    <t>Зөөлөн чихэр, кг</t>
  </si>
  <si>
    <t>Шоколад, гр</t>
  </si>
  <si>
    <t>Зөгийн бал, гр</t>
  </si>
  <si>
    <t>Компот, гр</t>
  </si>
  <si>
    <t>Жимсний чанамал, нухаш, гр</t>
  </si>
  <si>
    <t>Мөхөөлдөс, гр</t>
  </si>
  <si>
    <t>Бохь, ш</t>
  </si>
  <si>
    <t>Сироп, гр</t>
  </si>
  <si>
    <t>Бусад (зефир, мармелад г.м), гр</t>
  </si>
  <si>
    <t>Давс, гр</t>
  </si>
  <si>
    <t>Цуу, гр</t>
  </si>
  <si>
    <t>Кетчуп, соус, гр</t>
  </si>
  <si>
    <t>Майонез, кг</t>
  </si>
  <si>
    <t>Исгэгч, гр</t>
  </si>
  <si>
    <t>Амтлагч, гр</t>
  </si>
  <si>
    <t>Дүүпүү, гр</t>
  </si>
  <si>
    <t>Хүүхдийн тэжээл, кг</t>
  </si>
  <si>
    <t>Хүнсний нэмэлт тэжээл, гр</t>
  </si>
  <si>
    <t>Бэлэн хоол хүнс (бэлэн гоймон, хала, гр</t>
  </si>
  <si>
    <t>Бусад (гич г.м),</t>
  </si>
  <si>
    <t>Ногоон цай, гр</t>
  </si>
  <si>
    <t>Байхуу цай, гр</t>
  </si>
  <si>
    <t>Кофе, гр</t>
  </si>
  <si>
    <t>Какао, гр</t>
  </si>
  <si>
    <t>Бусад (цай орлуулагч, кофе, цайны х, гр</t>
  </si>
  <si>
    <t>Ундаа (хийжүүлсэн болон хийжүүлээгү, л</t>
  </si>
  <si>
    <t>Шүүс (жимс болон ногооны өтгөрүүлсэ, л</t>
  </si>
  <si>
    <t>Цэвэр ус, савласан, л</t>
  </si>
  <si>
    <t>Бусад ундаа (сироп г.м), л</t>
  </si>
  <si>
    <t>Цагаан архи, дотоод, л</t>
  </si>
  <si>
    <t>Шар айраг, дотоод, л</t>
  </si>
  <si>
    <t>Цагаан архи, гадаад, л</t>
  </si>
  <si>
    <t>Шар айраг, гадаад, л</t>
  </si>
  <si>
    <t>Дарс, л</t>
  </si>
  <si>
    <t>Бусад архи, л</t>
  </si>
  <si>
    <t>Янжуур, гадаад, хг</t>
  </si>
  <si>
    <t>Янжуур, дотоод, хг</t>
  </si>
  <si>
    <t>Дүнсэн тамхи, гр</t>
  </si>
  <si>
    <t>Хамрын тамхи, гр</t>
  </si>
  <si>
    <t>Бусад (навчин болон зажилдаг тамхи, гр</t>
  </si>
  <si>
    <t>Савхин болон илгэн куртка, дээл</t>
  </si>
  <si>
    <t>Нэхий болон үслэг дээл, шуба</t>
  </si>
  <si>
    <t>Өвлийн пальто, куртка</t>
  </si>
  <si>
    <t>Бусад куртка, пальто, цув, пельник</t>
  </si>
  <si>
    <t>Костюм (хос), пиджак</t>
  </si>
  <si>
    <t>Ноосон болон ноолууран цамц</t>
  </si>
  <si>
    <t>Бусад цамц (сорочка, кофт, жинсэн г.м)</t>
  </si>
  <si>
    <t>Монгол дээл</t>
  </si>
  <si>
    <t>Платье, юбка</t>
  </si>
  <si>
    <t>Биеийн тамирын хувцас</t>
  </si>
  <si>
    <t>Малгай, ороолт, алчуур</t>
  </si>
  <si>
    <t>Өмд</t>
  </si>
  <si>
    <t>Футболка</t>
  </si>
  <si>
    <t>Дотуур хувцас (майк, трусы г.м)</t>
  </si>
  <si>
    <t>Унтлагын өмд, цамц, гэрийн болон усны халаад</t>
  </si>
  <si>
    <t>Оймс</t>
  </si>
  <si>
    <t>Дотуур өмд, трико</t>
  </si>
  <si>
    <t>0-2 насны хүүхдийн бүх төрлийн хувцас, өлгий, жижиг эдлэл</t>
  </si>
  <si>
    <t>Бусад эрэгтэй, эмэгтэй хүүхдийн бэлэн хувцас</t>
  </si>
  <si>
    <t>Ажлын малгай, төрөл бүрийн бээлий</t>
  </si>
  <si>
    <t>Бүс, мөрөвч, зангиа</t>
  </si>
  <si>
    <t>Нусны алчуур</t>
  </si>
  <si>
    <t>Оёдлын, нэхмэлийн утас</t>
  </si>
  <si>
    <t>Бусад жижиг эдлэл (товч, кноп, цахилгаан гэх мэт)</t>
  </si>
  <si>
    <t>Хувцас угаалга, хими цэвэрлэгээ</t>
  </si>
  <si>
    <t>Хувцас будах</t>
  </si>
  <si>
    <t>Хувцасны оёдол, засвар</t>
  </si>
  <si>
    <t>Хувцасны түрээсийн хөлс</t>
  </si>
  <si>
    <t>Өвлийн гутал</t>
  </si>
  <si>
    <t>Хавар, намрын гутал</t>
  </si>
  <si>
    <t>Ботинк</t>
  </si>
  <si>
    <t>Туфли</t>
  </si>
  <si>
    <t>Сандаль, углааш</t>
  </si>
  <si>
    <t>Спортын гутал</t>
  </si>
  <si>
    <t>Гутал (Монгол болон буриад, эсгий гутал)</t>
  </si>
  <si>
    <t>Бусад гутал</t>
  </si>
  <si>
    <t>0-2 насны хүүхдийн бүх төрлийн гутал</t>
  </si>
  <si>
    <t>Гутал засвар</t>
  </si>
  <si>
    <t>Гутал тослуулах, цэвэрлүүлэх</t>
  </si>
  <si>
    <t>Гутлын түрээсийн хөлс</t>
  </si>
  <si>
    <t>Ноосон даавуу (цэмбэ, одончуу гэх мэт)</t>
  </si>
  <si>
    <t>Эрээн даавуу</t>
  </si>
  <si>
    <t>Торго, хоргой, дурдан</t>
  </si>
  <si>
    <t>Нийлэг даавуу</t>
  </si>
  <si>
    <t>Бусад хувцасны материал (даалимба, цагаан ямбуу, сатин, жигүүн, бор хөвөн, зулхай гэ</t>
  </si>
  <si>
    <t>Мебель ор, модон ор</t>
  </si>
  <si>
    <t>Диван, буйдан, кресль</t>
  </si>
  <si>
    <t>Ханын болон хувцасны шүүгээ</t>
  </si>
  <si>
    <t>Гал тогооны иж бүрдэл</t>
  </si>
  <si>
    <t>Унтлагын иж бүрдэл</t>
  </si>
  <si>
    <t>Ширээ, сандал</t>
  </si>
  <si>
    <t>Угаалгын өрөөний хэрэгсэл</t>
  </si>
  <si>
    <t>Бусад тавилга, хэрэгсэл (төмөр ор, авдар, гэрэл, чийдэн, уран зураг, баримал, толь,</t>
  </si>
  <si>
    <t>Тавилга хэрэгслийн засвар, үйлчилгээний хөлс</t>
  </si>
  <si>
    <t>Хивс</t>
  </si>
  <si>
    <t>Дрож, хивсэнцэр</t>
  </si>
  <si>
    <t>Шалны хулдаас</t>
  </si>
  <si>
    <t>Бусад шалны бүрээс</t>
  </si>
  <si>
    <t>Хивс болон шалны бүрээсийн засвар, үйлчилгээний хөлс</t>
  </si>
  <si>
    <t>Хөшиг</t>
  </si>
  <si>
    <t>Орны цагаан хэрэглэл</t>
  </si>
  <si>
    <t>Орны бүтээлэг</t>
  </si>
  <si>
    <t>Нүүр, гарын алчуур</t>
  </si>
  <si>
    <t>Ванны алчуур</t>
  </si>
  <si>
    <t>Ширээний бүтээлэг</t>
  </si>
  <si>
    <t>Бусад оёмол, нэхмэл, даавуун эдлэл</t>
  </si>
  <si>
    <t>Гэр ахуйн оёмол, нэхмэл эдлэлийн засвар, үйлчилгээний хөлс</t>
  </si>
  <si>
    <t>Хөргөгч, хөлдөөгч</t>
  </si>
  <si>
    <t>Тоос сорогч</t>
  </si>
  <si>
    <t>Угаалгын машин</t>
  </si>
  <si>
    <t>Оёдлын машин</t>
  </si>
  <si>
    <t>Цахилгаан болон хийн зуух</t>
  </si>
  <si>
    <t>Цахилгаан халаагуур, тень</t>
  </si>
  <si>
    <t>Цахилгаан үүсгүүр (нар, салхины эрчим хүчний үүсгүүр, бага оврын цахилгаан үүсгүүр)</t>
  </si>
  <si>
    <t>Цахилгаан сэнс</t>
  </si>
  <si>
    <t>Цахилгаан индүү</t>
  </si>
  <si>
    <t>Цахилгаан пийшин (плитка)</t>
  </si>
  <si>
    <t>Сейф</t>
  </si>
  <si>
    <t>Бусад гэр ахуйн удаан эдэлгээт цахилгаан хэрэгсэл (агааржуулагч гэх мэт)</t>
  </si>
  <si>
    <t>Гэр ахуйн удаан эдэлгээт цахилгаан хэрэгслийн засвар, үйлчилгээний хөлс</t>
  </si>
  <si>
    <t>Будаа агшаагч</t>
  </si>
  <si>
    <t>Ус буцалгагч, цахилгаан данх</t>
  </si>
  <si>
    <t>Бусад гэр ахуйн жижиг цахилгаан хэрэгсэл (кофе чанагч, бутлагч, талх шарагч гэх мэт)</t>
  </si>
  <si>
    <t>Гэр ахуйн жижиг цахилгаан хэрэгслийн засвар, үйлчилгээний хөлс</t>
  </si>
  <si>
    <t>Шилэн сав, суулга</t>
  </si>
  <si>
    <t>Шаазан эдлэл, аяга</t>
  </si>
  <si>
    <t>Халуун сав</t>
  </si>
  <si>
    <t>Хутга, халбага, сэрээ</t>
  </si>
  <si>
    <t>Хувин, сав суулга: Хуванцар</t>
  </si>
  <si>
    <t>Хувин, сав суулга: Төмөр, ширэм</t>
  </si>
  <si>
    <t>Бусад сав суулга</t>
  </si>
  <si>
    <t>Гэр ахуйн шилэн эдлэл, сав суулга, хэрэгслийн засвар, үйлчилгээний хөлс</t>
  </si>
  <si>
    <t>Хөдөлмөрийн зориулалттай моторт багаж хэрэгсэл (цахилгаан хөрөө, цахилгаан харуул, ц</t>
  </si>
  <si>
    <t>Хөдөлмөрийн зориулалттай моторт багаж хэрэгслийн засвар үйлчилгээ, түрээсийн хөлс</t>
  </si>
  <si>
    <t>Хөдөлмөрийн зориулалттай гар ажиллагаатай багаж хэрэгсэл (гар хөрөө, гар харуул, дри</t>
  </si>
  <si>
    <t>Дэнлүү</t>
  </si>
  <si>
    <t>Тэжээлийн зай</t>
  </si>
  <si>
    <t>Бусад гэр ахуйн зориулалттай хөдөлмөрийн багаж хэрэгсэл (гар чийдэн, хонх, хаалганы</t>
  </si>
  <si>
    <t>Хөдөлмөрийн зориулалттай гар ажиллагаатай багаж хэрэгслийн засвар, үйлчилгээ, түрээс</t>
  </si>
  <si>
    <t>Эдийн саван</t>
  </si>
  <si>
    <t>Угаалгын нунтаг</t>
  </si>
  <si>
    <t>Шүдэнз</t>
  </si>
  <si>
    <t>Лаа</t>
  </si>
  <si>
    <t>Гутлын тос, өнгөлөгч</t>
  </si>
  <si>
    <t>Ариутгалын бодис</t>
  </si>
  <si>
    <t>Бусад цэвэрлэгээний материал</t>
  </si>
  <si>
    <t>Хогийн шүүр</t>
  </si>
  <si>
    <t>Хогийн тосгуур</t>
  </si>
  <si>
    <t>Сойз зүлгүүр</t>
  </si>
  <si>
    <t>Цавуу, скоч</t>
  </si>
  <si>
    <t>Бусад гэр ахуйн хэрэглээний эд зүйл (хувцасны өлгүүр, оёдол болон нэхмэлийн зүү, хад</t>
  </si>
  <si>
    <t>Гэрийн үйлчлэгч авч ажиллуулсаны хөлс</t>
  </si>
  <si>
    <t>Ариутгал, халдваргүйжүүлэлтийн зардал, гэр ахуйн хогшил, эдлэлийн түрээсийн хөлс</t>
  </si>
  <si>
    <t>Гэр ахуйн оёмол, даавуун, нэхмэл эдлэл, хивсний цэвэрлэгээ, угаалга, будагны зардал</t>
  </si>
  <si>
    <t>Эм, витамин болон бусад эм бэлдмэл (ургамлын найрлагатай эм гэх мэт)</t>
  </si>
  <si>
    <t>Тариа, вакцин</t>
  </si>
  <si>
    <t>Жирэмсний тест, бэлгэвч, ерөндөг, шархны лент, халууны шил, шприц гэх мэт</t>
  </si>
  <si>
    <t>Харааны шил, линз</t>
  </si>
  <si>
    <t>Бусад хэрэгсэл (сонсголын аппарат, хиймэл эрхтний хэрэгсэл, тэргэнцэр гэх мэт)</t>
  </si>
  <si>
    <t>Засвар, үйлчилгээний хөлс (хиймэл эрхтний хэрэгсэл, тэргэнцэр, сонсголын аппарат, ха</t>
  </si>
  <si>
    <t>Амбулаторын үзлэг</t>
  </si>
  <si>
    <t>Шүдний эмчилгээ</t>
  </si>
  <si>
    <t>Бусад үйлчилгээ (тариа хийлгэх, шинжилгээ өгөх, эхо, рентген гэх мэт)</t>
  </si>
  <si>
    <t>Эмнэлэгт хэвтэж эмчлүүлсэн</t>
  </si>
  <si>
    <t>Суудлын машин</t>
  </si>
  <si>
    <t>Автобус, ачааны болон хүнд даацын машин</t>
  </si>
  <si>
    <t>Мотоцикл</t>
  </si>
  <si>
    <t>Унадаг дугуй</t>
  </si>
  <si>
    <t>Ердийн хөсөг (тэрэг ... )</t>
  </si>
  <si>
    <t>Автомашины дугуй</t>
  </si>
  <si>
    <t>Автомашины сэлбэг хэрэгсэл</t>
  </si>
  <si>
    <t>Бензин, дизель түлш</t>
  </si>
  <si>
    <t>Бусад шатах, тослох материал</t>
  </si>
  <si>
    <t>Тээврийн хэрэгслийн засвар, үйлчилгээ, хөлс</t>
  </si>
  <si>
    <t>Техникийн үзлэг, оношилгоо</t>
  </si>
  <si>
    <t>Гаражийн түрээс</t>
  </si>
  <si>
    <t>Бусад (зам гүүр ашигласны төлбөр, жолооны үнэмлэх, тээврийн хэрэгсэл түрээсэлсний тө</t>
  </si>
  <si>
    <t>Автобус, троллейбусны зардал</t>
  </si>
  <si>
    <t>Таксины зардал: Хот дотор</t>
  </si>
  <si>
    <t>Авто замын зорчигч тээвэр: Хот хооронд (автобус, микроавтобус, фургон, такси гэх мэт</t>
  </si>
  <si>
    <t>Авто замын ачаа тээвэр: Хот дотор, хот хооронд</t>
  </si>
  <si>
    <t>Төмөр замын зорчигч тээвэр: Дотоодын</t>
  </si>
  <si>
    <t>Төмөр замын зорчигч тээвэр: Олон улсын</t>
  </si>
  <si>
    <t>Төмөр замын ачаа тээвэр</t>
  </si>
  <si>
    <t>Агаарын зорчигч тээвэр: Дотоодын</t>
  </si>
  <si>
    <t>Агаарын зорчигч тээвэр: Олон улсын</t>
  </si>
  <si>
    <t>Агаарын тээврийн ачааны зардал</t>
  </si>
  <si>
    <t>Усан замаар зорчсон болон ачаа тээврийн зардал</t>
  </si>
  <si>
    <t>Бусад тээвэр</t>
  </si>
  <si>
    <t>Шуудангийн хүргэлт, захидал, илгээмжийн үйлчилгээ</t>
  </si>
  <si>
    <t>Суурин утас, гар утас, факсын аппарат</t>
  </si>
  <si>
    <t>Суурин утас, гар утас, факсын аппаратын засвар, үйлчилгээний хөлс</t>
  </si>
  <si>
    <t>Хот хооронд болон олон улсын яриа</t>
  </si>
  <si>
    <t>Суурин утасны төлбөр</t>
  </si>
  <si>
    <t>Гар утасны хэрэглээний төлбөр</t>
  </si>
  <si>
    <t>Ярианы карт</t>
  </si>
  <si>
    <t>Интернетийн үйлчилгээний хөлс</t>
  </si>
  <si>
    <t>Бусад харилцаа холбооны үйлчилгээ (телеграф, телекс, факсын үйлчилгээний төлбөр, суу</t>
  </si>
  <si>
    <t>Суурин болон зөөврийн компьютер, таблет</t>
  </si>
  <si>
    <t>Бусад мэдээлэл боловсруулах тоног төхөөрөмж (принтер, сканер, дэлгэц, проектер, моде</t>
  </si>
  <si>
    <t>Радио хүлээн авагч</t>
  </si>
  <si>
    <t>Өнгөт зурагт</t>
  </si>
  <si>
    <t>Зурагтын антенн</t>
  </si>
  <si>
    <t>Магнитофон, систем хөгжим, видео тоглуулагч</t>
  </si>
  <si>
    <t>Аудио болон видео хуурцаг, CD</t>
  </si>
  <si>
    <t>Фото зургийн хальс</t>
  </si>
  <si>
    <t>Бусад (компьютерийн эд анги, флаш, USB, утасны цэнэглэгч, power bank, хар цагаан зур</t>
  </si>
  <si>
    <t>Харилцаа холбооны тоног төхөөрөмжийн засвар, үйлчилгээний хөлс</t>
  </si>
  <si>
    <t>Видео камер</t>
  </si>
  <si>
    <t>Дуран</t>
  </si>
  <si>
    <t>Зургийн аппарат</t>
  </si>
  <si>
    <t>Бусад гэрэл зураг, кино зургийн тоног төхөөрөмж, оптик багаж, тоног төхөөрөмж</t>
  </si>
  <si>
    <t>Биллиардын ширээ</t>
  </si>
  <si>
    <t>Шатар, хөлөгт тоглоом</t>
  </si>
  <si>
    <t>Хүүхэлдэй</t>
  </si>
  <si>
    <t>Тоглоомон машин</t>
  </si>
  <si>
    <t>Өрдөг эвлүүлдэг болон цахилгаан тоглоом</t>
  </si>
  <si>
    <t>Бусад тоглоом, чимэглэл (хөзөр гэх мэт)</t>
  </si>
  <si>
    <t>Тоглоомтой хуурцаг, CD</t>
  </si>
  <si>
    <t>Ангийн буу</t>
  </si>
  <si>
    <t>Амралт, чөлөөт цагт зориулсан бусад бараа (аялал, зугаалгаар явахад зориулсан хэрэгс</t>
  </si>
  <si>
    <t>Цэцэрлэгт хүрээлэнгийн ургамал, цэцэг</t>
  </si>
  <si>
    <t>Шинэ жилийн гацуур мод</t>
  </si>
  <si>
    <t>Гэрийн тэжээвэр амьтад</t>
  </si>
  <si>
    <t>Гэрийн тэжээвэр амьтдын хоол хүнс</t>
  </si>
  <si>
    <t>Гэрийн тэжээвэр амьтдын байр, уяа, сав хэрэгсэл</t>
  </si>
  <si>
    <t>Гэрийн тэжээвэр амьтадтай холбоотой үйлчилгээ (асаргаа, эмчилгээ гэх мэт)</t>
  </si>
  <si>
    <t>Спортын курс, дугуйлангийн төлбөр, спортын хэрэгсэл түрээсэлсний хөлс</t>
  </si>
  <si>
    <t>Үзвэрийн хөлс (кино, жүжиг, концерт, музей)</t>
  </si>
  <si>
    <t>Тоглоомын газруудаар үйлчлүүлсэн хөлс, сугалаа, хонжворт тоглоом</t>
  </si>
  <si>
    <t>Радио, телевизийн хураамж (кабелийн ТВ)</t>
  </si>
  <si>
    <t>Фото зургийн хальс угаалгах, цаасан дээр буулгах</t>
  </si>
  <si>
    <t>Гэрэл зураг, кино зургийн хэрэгсэл, оптик багаж хэрэгслийн засвар, түрээс</t>
  </si>
  <si>
    <t>Сонин, сэтгүүл</t>
  </si>
  <si>
    <t>Дэвтэр</t>
  </si>
  <si>
    <t>Үзэг, бал</t>
  </si>
  <si>
    <t>Харандаа</t>
  </si>
  <si>
    <t>Ном, толь бичиг</t>
  </si>
  <si>
    <t>Бичгийн цаас</t>
  </si>
  <si>
    <t>Бусад хэвлэмэл зүйлс (ил захидал, хуанли гэх мэт)</t>
  </si>
  <si>
    <t>Бичгийн бусад хэрэгсэл (бэх, баллуур, бичгийн хавтас гэх мэт)</t>
  </si>
  <si>
    <t>Амралт, аялал, жуулчлалын багц үйлчилгээ</t>
  </si>
  <si>
    <t>Сургалтын төлбөр: Ясли, цэцэрлэгийн</t>
  </si>
  <si>
    <t>Сургалтын төлбөр: Бага сургуулийн</t>
  </si>
  <si>
    <t>Сургалтын төлбөр: Насанд хүрэгчдийн бичиг үсэгт сурсан</t>
  </si>
  <si>
    <t>Сургалтын төлбөр: Ерөнхий боловсрол, Мэргэжлийн тусгай дунд сургуулийн</t>
  </si>
  <si>
    <t>Сургалтын төлбөр: Дээд боловсролын</t>
  </si>
  <si>
    <t>Сургалтын төлбөр: Боловсролын бусад төрлийн сургалтын үйлчилгээ (курс, дамжаа гэх мэ</t>
  </si>
  <si>
    <t>Жолооны курс</t>
  </si>
  <si>
    <t>Зоогийн газар, кафе, үүнтэй ижил зэрэглэлийн үйлчилгээний газар</t>
  </si>
  <si>
    <t>Цайны газар, гуанз</t>
  </si>
  <si>
    <t>Зочид буудлын хөлс</t>
  </si>
  <si>
    <t>Амралтын газрын байрны хөлс</t>
  </si>
  <si>
    <t>Сургуулийн дотуур байр</t>
  </si>
  <si>
    <t>Шүдний сойз</t>
  </si>
  <si>
    <t>Шүдний оо</t>
  </si>
  <si>
    <t>Гар нүүрийн саван</t>
  </si>
  <si>
    <t>Ариун цэврийн цаас</t>
  </si>
  <si>
    <t>Ариун цэврийн хэрэглэл/дамск</t>
  </si>
  <si>
    <t>Үс засуулах</t>
  </si>
  <si>
    <t>Гоо сайхны үйлчилгээ (массаж, саун, халуун ус, гар, хөлийн хумс засах гэх мэт)</t>
  </si>
  <si>
    <t>Гоо сайхны аппарат, үсний сэнс, үсний машин, сахлын машин гэх мэт гоо сайхны зориула</t>
  </si>
  <si>
    <t>Гоо сайхны зориулалттай цахилгаан хэрэгслийн засвар, үйлчилгээний хөлс</t>
  </si>
  <si>
    <t>Татуурга</t>
  </si>
  <si>
    <t>Ариун цэврийн бусад хэрэгсэл (сам, бигуди, хумс засагч, жин хэмжигч гэх мэт)</t>
  </si>
  <si>
    <t>Оо энгэсэг</t>
  </si>
  <si>
    <t>Сүрчиг</t>
  </si>
  <si>
    <t>Шампунь</t>
  </si>
  <si>
    <t>Гоо сайхны бусад бүтээгдэхүүн (уруулын будаг, хумсны хэрэглэл, лосьон гэх мэт)</t>
  </si>
  <si>
    <t>Үнэт эдлэл</t>
  </si>
  <si>
    <t>Бүх төрлийн цаг</t>
  </si>
  <si>
    <t>Чемодан</t>
  </si>
  <si>
    <t>Цүнх</t>
  </si>
  <si>
    <t>Хэтэвч</t>
  </si>
  <si>
    <t>Хүүхдийн тэрэг, сандал</t>
  </si>
  <si>
    <t>Гаанс, асаагуур, үнсний сав</t>
  </si>
  <si>
    <t>Нарны шил, шүхэр</t>
  </si>
  <si>
    <t>Шашин болон зан үйлийн тэмдэглэлт өдөрт зориулсан шашны эд зүйлс</t>
  </si>
  <si>
    <t>Оршуулганд зориулсан хэрэглэл (авс, чулуу гэх мэт)</t>
  </si>
  <si>
    <t>Дээрх зүйлсийн засвар, үйлчилгээний хөлс</t>
  </si>
  <si>
    <t>Хүүхэд, өндөр настан, тахир дутуу хүмүүсийг асрах үйлчилгээний төлбөр</t>
  </si>
  <si>
    <t>Эрүүл мэндийн даатгал</t>
  </si>
  <si>
    <t>Тээврийн хэрэгслийн даатгал</t>
  </si>
  <si>
    <t>Орон сууцны даатгал</t>
  </si>
  <si>
    <t>Бусад даатгал (амь болон бусад даатгал)</t>
  </si>
  <si>
    <t>Санхүүгийн зөвлөгөөний төлбөр</t>
  </si>
  <si>
    <t>Банк болон санхүүгийн бусад байгууллагаар үйлчлүүлсэн төлбөр</t>
  </si>
  <si>
    <t>Гэрлэсэн, төрсөн, нас барсан зэрэг албаны бичиг баримтын төлбөр</t>
  </si>
  <si>
    <t>Өмч хөрөнгө худалдан авах, борлуулахтай холбогдон гарах зардал</t>
  </si>
  <si>
    <t>Хуулийн зөвлөгөө, хөдөлмөр зуучлах албаны үйлчилгээний хөлс</t>
  </si>
  <si>
    <t>Лизингийн үйлчилгээний хөлс</t>
  </si>
  <si>
    <t>Бусад үйлчилгээ (зар, хувийн мөрдөгч, бичиг баримт хувилах гэх мэт)</t>
  </si>
  <si>
    <t>Ханын цаас, рулон, боодол</t>
  </si>
  <si>
    <t>Тосон будаг, эмульс</t>
  </si>
  <si>
    <t>Тоосго</t>
  </si>
  <si>
    <t>Цемент</t>
  </si>
  <si>
    <t>Шил</t>
  </si>
  <si>
    <t>Бусад материал</t>
  </si>
  <si>
    <t>Орон сууц</t>
  </si>
  <si>
    <t>Байшин</t>
  </si>
  <si>
    <t>Гэр (иж бүрэн)</t>
  </si>
  <si>
    <t>Гэрийн мод</t>
  </si>
  <si>
    <t>Гэрийн бүрээс</t>
  </si>
  <si>
    <t>Хашаа</t>
  </si>
  <si>
    <t>Бусад сууц, сууцны удаан эдэлгээт бараа (зуух, пийшин гэх мэт)</t>
  </si>
  <si>
    <t>Хүн амын орлогын албан татвар</t>
  </si>
  <si>
    <t>Малын татвар</t>
  </si>
  <si>
    <t>Газрын татвар</t>
  </si>
  <si>
    <t>Бусад татвар</t>
  </si>
  <si>
    <t>Хувь хүнд өгсөн бэлэг, тусламж, хандив, шилжүүлэг</t>
  </si>
  <si>
    <t>Хуримын зардал</t>
  </si>
  <si>
    <t>Шинэ жилийн баяр тэмдэглэхэд гарсан зардал</t>
  </si>
  <si>
    <t>Цагаан сар тэмдэглэхэд гарсан зардал</t>
  </si>
  <si>
    <t>Төрсөн өдөр тэмдэглэхэд гарсан зардал</t>
  </si>
  <si>
    <t>Бусад баяр ёслолын зардал</t>
  </si>
  <si>
    <t>Сүм хийдэд</t>
  </si>
  <si>
    <t>Бусад бэлэг, хандив, тусламж</t>
  </si>
  <si>
    <t>Квантил бүлгүүдийн хэрэглээний бүтэц</t>
  </si>
  <si>
    <t>Q1</t>
  </si>
  <si>
    <t>Q2</t>
  </si>
  <si>
    <t>Q3</t>
  </si>
  <si>
    <t>Q4</t>
  </si>
  <si>
    <t>Q5</t>
  </si>
  <si>
    <t>Бараа, үйлчилгээний бүлэг</t>
  </si>
  <si>
    <t>Хүнсний бараа, согтууруулах бус ундаа</t>
  </si>
  <si>
    <t>ХҮИ, квантил бүлгээр, 2018 он</t>
  </si>
  <si>
    <t>Квантил 1</t>
  </si>
  <si>
    <t>Дундаж</t>
  </si>
  <si>
    <t>Квантил 2</t>
  </si>
  <si>
    <t>Квантил 3</t>
  </si>
  <si>
    <t>Квантил 4</t>
  </si>
  <si>
    <t>Квантил 5</t>
  </si>
  <si>
    <t>q1</t>
  </si>
  <si>
    <t>q2</t>
  </si>
  <si>
    <t>q3</t>
  </si>
  <si>
    <t>q4</t>
  </si>
  <si>
    <t>q5</t>
  </si>
  <si>
    <t>q_mean</t>
  </si>
  <si>
    <t>QMEAN</t>
  </si>
  <si>
    <t>CPI</t>
  </si>
  <si>
    <t>Food</t>
  </si>
  <si>
    <t>Nonfood</t>
  </si>
  <si>
    <t>Бараа</t>
  </si>
  <si>
    <t>Код</t>
  </si>
  <si>
    <t>Хүнсний бараа, ундаа, ус</t>
  </si>
  <si>
    <t>Орон сууц, ус, цахилгаан, түлш</t>
  </si>
  <si>
    <t xml:space="preserve">    Зочид буудал, зоогийн газар, дотуур байр</t>
  </si>
  <si>
    <t xml:space="preserve">    Бусад бараа, үйлчилгээ</t>
  </si>
  <si>
    <t>CPI100</t>
  </si>
  <si>
    <t>CPI100NF</t>
  </si>
  <si>
    <t>CPI100F</t>
  </si>
  <si>
    <t>Хамгийн бага утга</t>
  </si>
  <si>
    <t>Медиан</t>
  </si>
  <si>
    <t>Стандарт хазайлт</t>
  </si>
  <si>
    <t>Хамгийн их утга</t>
  </si>
  <si>
    <t>Мөнгөн орлого</t>
  </si>
  <si>
    <t>Хэрэглээний зардал</t>
  </si>
  <si>
    <t>F</t>
  </si>
  <si>
    <t>NF</t>
  </si>
  <si>
    <t>Барааны нэр төрөл</t>
  </si>
  <si>
    <t>Жин</t>
  </si>
  <si>
    <t>ҮСХ (12 сарын дундаж)</t>
  </si>
  <si>
    <t xml:space="preserve">Тооцоолсон </t>
  </si>
  <si>
    <t>Сарын ХҮИ ашиглан тооцсон</t>
  </si>
  <si>
    <t>Хувилбар</t>
  </si>
  <si>
    <t>Min.</t>
  </si>
  <si>
    <t>1st</t>
  </si>
  <si>
    <t>Qu.</t>
  </si>
  <si>
    <t>Median</t>
  </si>
  <si>
    <t>Mean</t>
  </si>
  <si>
    <t>3rd</t>
  </si>
  <si>
    <t>Max.</t>
  </si>
  <si>
    <t>main</t>
  </si>
  <si>
    <t>food</t>
  </si>
  <si>
    <t>nonfood</t>
  </si>
  <si>
    <t>q1_food</t>
  </si>
  <si>
    <t>q2_food</t>
  </si>
  <si>
    <t>q3_food</t>
  </si>
  <si>
    <t>q4_food</t>
  </si>
  <si>
    <t>q5_food</t>
  </si>
  <si>
    <t>Бусад (чипс, поп корн, хэрчсэн гурил), кг</t>
  </si>
  <si>
    <t>q5&gt;q1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</si>
</sst>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"/>
    <numFmt numFmtId="166" formatCode="0.000"/>
    <numFmt numFmtId="168" formatCode="_(* #,##0_);_(* \(#,##0\);_(* &quot;-&quot;??_);_(@_)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 Light"/>
      <family val="2"/>
    </font>
    <font>
      <sz val="12"/>
      <color rgb="FF000000"/>
      <name val="Calibri Light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1" fontId="0" fillId="2" borderId="1" xfId="0" applyNumberFormat="1" applyFill="1" applyBorder="1" applyAlignment="1">
      <alignment horizontal="right" vertical="center"/>
    </xf>
    <xf numFmtId="10" fontId="0" fillId="2" borderId="1" xfId="1" applyNumberFormat="1" applyFon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right" vertical="center"/>
    </xf>
    <xf numFmtId="10" fontId="0" fillId="0" borderId="1" xfId="1" applyNumberFormat="1" applyFont="1" applyBorder="1"/>
    <xf numFmtId="165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1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1" applyNumberFormat="1" applyFont="1" applyFill="1" applyBorder="1" applyAlignment="1">
      <alignment horizontal="right" vertical="center"/>
    </xf>
    <xf numFmtId="165" fontId="2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164" fontId="2" fillId="4" borderId="1" xfId="1" applyNumberFormat="1" applyFont="1" applyFill="1" applyBorder="1" applyAlignment="1">
      <alignment horizontal="right" vertical="center"/>
    </xf>
    <xf numFmtId="2" fontId="2" fillId="2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right"/>
    </xf>
    <xf numFmtId="1" fontId="2" fillId="2" borderId="1" xfId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9" fontId="2" fillId="4" borderId="1" xfId="0" applyNumberFormat="1" applyFont="1" applyFill="1" applyBorder="1" applyAlignment="1">
      <alignment horizontal="right" vertical="center"/>
    </xf>
    <xf numFmtId="2" fontId="2" fillId="2" borderId="0" xfId="0" applyNumberFormat="1" applyFont="1" applyFill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0" borderId="0" xfId="0" applyFont="1"/>
    <xf numFmtId="165" fontId="2" fillId="0" borderId="0" xfId="0" applyNumberFormat="1" applyFont="1" applyAlignment="1">
      <alignment horizontal="center" vertical="center"/>
    </xf>
    <xf numFmtId="0" fontId="2" fillId="0" borderId="1" xfId="0" applyFont="1" applyBorder="1"/>
    <xf numFmtId="1" fontId="2" fillId="2" borderId="1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right" vertical="center"/>
    </xf>
    <xf numFmtId="164" fontId="2" fillId="0" borderId="0" xfId="1" applyNumberFormat="1" applyFont="1"/>
    <xf numFmtId="9" fontId="0" fillId="0" borderId="0" xfId="1" applyFont="1"/>
    <xf numFmtId="164" fontId="0" fillId="0" borderId="0" xfId="1" applyNumberFormat="1" applyFont="1"/>
    <xf numFmtId="9" fontId="2" fillId="0" borderId="1" xfId="1" applyFont="1" applyBorder="1" applyAlignment="1">
      <alignment horizontal="right" vertical="center"/>
    </xf>
    <xf numFmtId="164" fontId="2" fillId="0" borderId="1" xfId="1" applyNumberFormat="1" applyFont="1" applyBorder="1" applyAlignment="1">
      <alignment horizontal="right" vertical="center"/>
    </xf>
    <xf numFmtId="0" fontId="7" fillId="0" borderId="0" xfId="0" applyFont="1"/>
    <xf numFmtId="0" fontId="2" fillId="0" borderId="1" xfId="1" applyNumberFormat="1" applyFont="1" applyFill="1" applyBorder="1"/>
    <xf numFmtId="0" fontId="2" fillId="0" borderId="1" xfId="1" applyNumberFormat="1" applyFont="1" applyBorder="1"/>
    <xf numFmtId="0" fontId="2" fillId="5" borderId="1" xfId="1" applyNumberFormat="1" applyFont="1" applyFill="1" applyBorder="1"/>
    <xf numFmtId="168" fontId="0" fillId="0" borderId="0" xfId="2" applyNumberFormat="1" applyFont="1"/>
    <xf numFmtId="0" fontId="2" fillId="2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164" fontId="2" fillId="6" borderId="1" xfId="1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0" fillId="2" borderId="1" xfId="0" applyFill="1" applyBorder="1" applyAlignment="1">
      <alignment vertical="center"/>
    </xf>
    <xf numFmtId="168" fontId="0" fillId="2" borderId="1" xfId="2" applyNumberFormat="1" applyFont="1" applyFill="1" applyBorder="1" applyAlignment="1">
      <alignment horizontal="right" vertical="center"/>
    </xf>
    <xf numFmtId="0" fontId="2" fillId="4" borderId="1" xfId="1" applyNumberFormat="1" applyFont="1" applyFill="1" applyBorder="1" applyAlignment="1">
      <alignment horizontal="right" vertical="center"/>
    </xf>
    <xf numFmtId="0" fontId="6" fillId="4" borderId="1" xfId="1" applyNumberFormat="1" applyFont="1" applyFill="1" applyBorder="1" applyAlignment="1">
      <alignment horizontal="right"/>
    </xf>
    <xf numFmtId="0" fontId="2" fillId="4" borderId="1" xfId="0" applyFont="1" applyFill="1" applyBorder="1" applyAlignment="1">
      <alignment horizontal="right" vertical="center"/>
    </xf>
    <xf numFmtId="165" fontId="2" fillId="4" borderId="1" xfId="1" applyNumberFormat="1" applyFont="1" applyFill="1" applyBorder="1" applyAlignment="1">
      <alignment horizontal="right" vertical="center"/>
    </xf>
    <xf numFmtId="9" fontId="2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14" fontId="7" fillId="0" borderId="0" xfId="0" applyNumberFormat="1" applyFont="1"/>
    <xf numFmtId="165" fontId="7" fillId="0" borderId="5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1" applyNumberFormat="1" applyFont="1" applyFill="1" applyBorder="1" applyAlignment="1">
      <alignment horizontal="right" vertical="center"/>
    </xf>
    <xf numFmtId="166" fontId="7" fillId="0" borderId="0" xfId="1" applyNumberFormat="1" applyFont="1"/>
    <xf numFmtId="164" fontId="2" fillId="2" borderId="0" xfId="1" applyNumberFormat="1" applyFont="1" applyFill="1" applyBorder="1" applyAlignment="1">
      <alignment horizontal="right" vertical="center"/>
    </xf>
    <xf numFmtId="164" fontId="6" fillId="2" borderId="0" xfId="1" applyNumberFormat="1" applyFont="1" applyFill="1" applyBorder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left" vertical="center"/>
    </xf>
    <xf numFmtId="14" fontId="7" fillId="2" borderId="0" xfId="0" applyNumberFormat="1" applyFont="1" applyFill="1"/>
    <xf numFmtId="165" fontId="7" fillId="2" borderId="0" xfId="0" applyNumberFormat="1" applyFont="1" applyFill="1" applyAlignment="1">
      <alignment horizontal="center" vertical="center"/>
    </xf>
    <xf numFmtId="164" fontId="7" fillId="2" borderId="0" xfId="1" applyNumberFormat="1" applyFont="1" applyFill="1" applyBorder="1" applyAlignment="1">
      <alignment horizontal="right" vertical="center"/>
    </xf>
    <xf numFmtId="0" fontId="7" fillId="2" borderId="0" xfId="1" applyNumberFormat="1" applyFont="1" applyFill="1" applyBorder="1" applyAlignment="1">
      <alignment horizontal="right" vertical="center"/>
    </xf>
    <xf numFmtId="10" fontId="7" fillId="2" borderId="0" xfId="1" applyNumberFormat="1" applyFont="1" applyFill="1" applyBorder="1"/>
    <xf numFmtId="165" fontId="7" fillId="2" borderId="0" xfId="0" applyNumberFormat="1" applyFont="1" applyFill="1"/>
    <xf numFmtId="14" fontId="7" fillId="2" borderId="0" xfId="1" applyNumberFormat="1" applyFont="1" applyFill="1" applyBorder="1"/>
    <xf numFmtId="164" fontId="7" fillId="2" borderId="0" xfId="1" applyNumberFormat="1" applyFont="1" applyFill="1" applyBorder="1"/>
    <xf numFmtId="0" fontId="7" fillId="2" borderId="0" xfId="0" applyFont="1" applyFill="1" applyAlignment="1">
      <alignment horizontal="left"/>
    </xf>
    <xf numFmtId="165" fontId="7" fillId="2" borderId="0" xfId="1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9" fontId="7" fillId="2" borderId="0" xfId="1" applyFont="1" applyFill="1" applyBorder="1" applyAlignment="1">
      <alignment horizontal="center"/>
    </xf>
    <xf numFmtId="1" fontId="7" fillId="2" borderId="0" xfId="0" applyNumberFormat="1" applyFont="1" applyFill="1" applyAlignment="1">
      <alignment horizontal="center"/>
    </xf>
    <xf numFmtId="168" fontId="7" fillId="2" borderId="0" xfId="0" applyNumberFormat="1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0" fontId="8" fillId="7" borderId="0" xfId="0" applyFont="1" applyFill="1" applyAlignment="1">
      <alignment horizontal="left" vertical="center"/>
    </xf>
    <xf numFmtId="168" fontId="7" fillId="2" borderId="0" xfId="0" applyNumberFormat="1" applyFont="1" applyFill="1"/>
    <xf numFmtId="10" fontId="7" fillId="2" borderId="0" xfId="0" applyNumberFormat="1" applyFont="1" applyFill="1"/>
    <xf numFmtId="9" fontId="7" fillId="2" borderId="0" xfId="1" applyFont="1" applyFill="1"/>
    <xf numFmtId="1" fontId="7" fillId="2" borderId="0" xfId="0" applyNumberFormat="1" applyFont="1" applyFill="1"/>
    <xf numFmtId="0" fontId="7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" fontId="8" fillId="9" borderId="0" xfId="0" applyNumberFormat="1" applyFont="1" applyFill="1" applyAlignment="1">
      <alignment horizontal="center" vertical="center"/>
    </xf>
    <xf numFmtId="1" fontId="8" fillId="9" borderId="6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Main!$P$2:$T$2</c:f>
              <c:strCache>
                <c:ptCount val="5"/>
                <c:pt idx="0">
                  <c:v>Квантил 1</c:v>
                </c:pt>
                <c:pt idx="1">
                  <c:v>Квантил 2</c:v>
                </c:pt>
                <c:pt idx="2">
                  <c:v>Квантил 3</c:v>
                </c:pt>
                <c:pt idx="3">
                  <c:v>Квантил 4</c:v>
                </c:pt>
                <c:pt idx="4">
                  <c:v>Квантил 5</c:v>
                </c:pt>
              </c:strCache>
            </c:strRef>
          </c:cat>
          <c:val>
            <c:numRef>
              <c:f>Main!$P$4:$T$4</c:f>
              <c:numCache>
                <c:formatCode>0.0</c:formatCode>
                <c:ptCount val="5"/>
                <c:pt idx="0">
                  <c:v>144.27864867130521</c:v>
                </c:pt>
                <c:pt idx="1">
                  <c:v>129.5833682622181</c:v>
                </c:pt>
                <c:pt idx="2">
                  <c:v>112.68337664515046</c:v>
                </c:pt>
                <c:pt idx="3">
                  <c:v>103.11006790175203</c:v>
                </c:pt>
                <c:pt idx="4">
                  <c:v>73.878782798222815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F-814F-A09E-A7F0C9FDF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32512"/>
        <c:axId val="19758560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Main!$U$4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F-814F-A09E-A7F0C9FDF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32512"/>
        <c:axId val="197585600"/>
      </c:lineChart>
      <c:catAx>
        <c:axId val="19753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N"/>
          </a:p>
        </c:txPr>
        <c:crossAx val="197585600"/>
        <c:crosses val="autoZero"/>
        <c:auto val="1"/>
        <c:lblAlgn val="ctr"/>
        <c:lblOffset val="100"/>
        <c:noMultiLvlLbl val="0"/>
      </c:catAx>
      <c:valAx>
        <c:axId val="1975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N"/>
          </a:p>
        </c:txPr>
        <c:crossAx val="19753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992946294355338E-2"/>
          <c:y val="5.4843637933709485E-2"/>
          <c:w val="0.88374083329193431"/>
          <c:h val="0.70072810133235863"/>
        </c:manualLayout>
      </c:layout>
      <c:lineChart>
        <c:grouping val="standard"/>
        <c:varyColors val="0"/>
        <c:ser>
          <c:idx val="0"/>
          <c:order val="0"/>
          <c:tx>
            <c:v>Квантил 1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1"/>
              <c:tx>
                <c:rich>
                  <a:bodyPr/>
                  <a:lstStyle/>
                  <a:p>
                    <a:fld id="{707275B4-FC71-4D4D-A991-438AB25DF8F9}" type="VALUE">
                      <a:rPr lang="mn-MN"/>
                      <a:pPr/>
                      <a:t>[VALUE]</a:t>
                    </a:fld>
                    <a:r>
                      <a:rPr lang="mn-MN"/>
                      <a:t> (К1)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3C0-4E4A-93D9-98F4212F4C4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4DCF54F-5CD5-6841-9B48-93B570752788}" type="VALUE">
                      <a:rPr lang="mn-MN"/>
                      <a:pPr/>
                      <a:t>[VALUE]</a:t>
                    </a:fld>
                    <a:r>
                      <a:rPr lang="mn-MN"/>
                      <a:t> (К1)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3C0-4E4A-93D9-98F4212F4C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M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'Quantile food index'!$I$10:$L$10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'Quantile food index'!$I$11:$L$11</c:f>
              <c:numCache>
                <c:formatCode>0%</c:formatCode>
                <c:ptCount val="4"/>
                <c:pt idx="0">
                  <c:v>0.20157356405686427</c:v>
                </c:pt>
                <c:pt idx="1">
                  <c:v>4.7898440518861669E-2</c:v>
                </c:pt>
                <c:pt idx="2">
                  <c:v>0.16503345184110824</c:v>
                </c:pt>
                <c:pt idx="3">
                  <c:v>0.10772067718780677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BA-1C4F-9482-F3863503244B}"/>
            </c:ext>
          </c:extLst>
        </c:ser>
        <c:ser>
          <c:idx val="1"/>
          <c:order val="1"/>
          <c:tx>
            <c:v>Квантил 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7.0818801682967517E-2"/>
                  <c:y val="-6.5361822798676417E-2"/>
                </c:manualLayout>
              </c:layout>
              <c:tx>
                <c:rich>
                  <a:bodyPr/>
                  <a:lstStyle/>
                  <a:p>
                    <a:fld id="{E4914BAD-918A-584C-9E33-47518EE63497}" type="VALUE">
                      <a:rPr lang="mn-MN"/>
                      <a:pPr/>
                      <a:t>[VALUE]</a:t>
                    </a:fld>
                    <a:r>
                      <a:rPr lang="mn-MN" baseline="0"/>
                      <a:t> (К5)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3C0-4E4A-93D9-98F4212F4C4D}"/>
                </c:ext>
              </c:extLst>
            </c:dLbl>
            <c:dLbl>
              <c:idx val="3"/>
              <c:layout>
                <c:manualLayout>
                  <c:x val="-6.6897644491706931E-2"/>
                  <c:y val="-5.4843637933709485E-2"/>
                </c:manualLayout>
              </c:layout>
              <c:tx>
                <c:rich>
                  <a:bodyPr/>
                  <a:lstStyle/>
                  <a:p>
                    <a:fld id="{F27DA23A-020A-674B-A461-C253518D60C1}" type="VALUE">
                      <a:rPr lang="mn-MN"/>
                      <a:pPr/>
                      <a:t>[VALUE]</a:t>
                    </a:fld>
                    <a:r>
                      <a:rPr lang="mn-MN"/>
                      <a:t> (К5)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3C0-4E4A-93D9-98F4212F4C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M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'Quantile food index'!$I$10:$L$10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'Quantile food index'!$I$15:$L$15</c:f>
              <c:numCache>
                <c:formatCode>0%</c:formatCode>
                <c:ptCount val="4"/>
                <c:pt idx="0">
                  <c:v>0.18560818731045811</c:v>
                </c:pt>
                <c:pt idx="1">
                  <c:v>5.0018350086301219E-2</c:v>
                </c:pt>
                <c:pt idx="2">
                  <c:v>0.16667300944135771</c:v>
                </c:pt>
                <c:pt idx="3">
                  <c:v>0.12593312155146255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FBA-1C4F-9482-F3863503244B}"/>
            </c:ext>
          </c:extLst>
        </c:ser>
        <c:ser>
          <c:idx val="2"/>
          <c:order val="2"/>
          <c:tx>
            <c:v>Квантил 3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'Quantile food index'!$I$10:$L$10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'Quantile food index'!$I$13:$L$13</c:f>
              <c:numCache>
                <c:formatCode>0%</c:formatCode>
                <c:ptCount val="4"/>
                <c:pt idx="0">
                  <c:v>0.19567232684912619</c:v>
                </c:pt>
                <c:pt idx="1">
                  <c:v>4.9176506672063462E-2</c:v>
                </c:pt>
                <c:pt idx="2">
                  <c:v>0.16295355362804609</c:v>
                </c:pt>
                <c:pt idx="3">
                  <c:v>0.11693691509717175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3C0-4E4A-93D9-98F4212F4C4D}"/>
            </c:ext>
          </c:extLst>
        </c:ser>
        <c:ser>
          <c:idx val="3"/>
          <c:order val="3"/>
          <c:tx>
            <c:v>Квантил 2</c:v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'Quantile food index'!$I$10:$L$10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'Quantile food index'!$I$12:$L$12</c:f>
              <c:numCache>
                <c:formatCode>0.0%</c:formatCode>
                <c:ptCount val="4"/>
                <c:pt idx="0">
                  <c:v>0.20088324987136327</c:v>
                </c:pt>
                <c:pt idx="1">
                  <c:v>4.8647934283238291E-2</c:v>
                </c:pt>
                <c:pt idx="2">
                  <c:v>0.16532227634787081</c:v>
                </c:pt>
                <c:pt idx="3">
                  <c:v>0.11118687806920766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3C0-4E4A-93D9-98F4212F4C4D}"/>
            </c:ext>
          </c:extLst>
        </c:ser>
        <c:ser>
          <c:idx val="4"/>
          <c:order val="4"/>
          <c:tx>
            <c:v>Квантил 4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'Quantile food index'!$I$10:$L$10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'Quantile food index'!$I$14:$L$14</c:f>
              <c:numCache>
                <c:formatCode>0.0%</c:formatCode>
                <c:ptCount val="4"/>
                <c:pt idx="0">
                  <c:v>0.18787241662094326</c:v>
                </c:pt>
                <c:pt idx="1">
                  <c:v>4.8921742544985311E-2</c:v>
                </c:pt>
                <c:pt idx="2">
                  <c:v>0.16105249217579024</c:v>
                </c:pt>
                <c:pt idx="3">
                  <c:v>0.12384252037029447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3C0-4E4A-93D9-98F4212F4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326719"/>
        <c:axId val="1348805071"/>
      </c:lineChart>
      <c:catAx>
        <c:axId val="1040326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MN"/>
          </a:p>
        </c:txPr>
        <c:crossAx val="1348805071"/>
        <c:crosses val="autoZero"/>
        <c:auto val="1"/>
        <c:lblAlgn val="ctr"/>
        <c:lblOffset val="100"/>
        <c:noMultiLvlLbl val="0"/>
      </c:catAx>
      <c:valAx>
        <c:axId val="1348805071"/>
        <c:scaling>
          <c:orientation val="minMax"/>
          <c:max val="0.24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MN"/>
          </a:p>
        </c:txPr>
        <c:crossAx val="1040326719"/>
        <c:crosses val="autoZero"/>
        <c:crossBetween val="between"/>
        <c:majorUnit val="0.1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M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M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992946294355338E-2"/>
          <c:y val="5.4843637933709485E-2"/>
          <c:w val="0.88374083329193431"/>
          <c:h val="0.70072810133235863"/>
        </c:manualLayout>
      </c:layout>
      <c:lineChart>
        <c:grouping val="standard"/>
        <c:varyColors val="0"/>
        <c:ser>
          <c:idx val="0"/>
          <c:order val="0"/>
          <c:tx>
            <c:v>Квантил 1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'Quantile food index'!$I$10:$L$10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'Quantile food index'!$I$19:$L$19</c:f>
              <c:numCache>
                <c:formatCode>0%</c:formatCode>
                <c:ptCount val="4"/>
                <c:pt idx="0">
                  <c:v>6.3084856326841202E-2</c:v>
                </c:pt>
                <c:pt idx="1">
                  <c:v>3.4913165550925947E-2</c:v>
                </c:pt>
                <c:pt idx="2">
                  <c:v>4.6846569573720041E-2</c:v>
                </c:pt>
                <c:pt idx="3">
                  <c:v>0.14858862794358244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FFA-8B43-8532-748B9CDD6645}"/>
            </c:ext>
          </c:extLst>
        </c:ser>
        <c:ser>
          <c:idx val="1"/>
          <c:order val="1"/>
          <c:tx>
            <c:v>Квантил 5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'Quantile food index'!$I$10:$L$10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'Quantile food index'!$I$23:$L$23</c:f>
              <c:numCache>
                <c:formatCode>0%</c:formatCode>
                <c:ptCount val="4"/>
                <c:pt idx="0">
                  <c:v>5.2526825441988903E-2</c:v>
                </c:pt>
                <c:pt idx="1">
                  <c:v>2.6710356562549699E-2</c:v>
                </c:pt>
                <c:pt idx="2">
                  <c:v>6.2168752226742022E-2</c:v>
                </c:pt>
                <c:pt idx="3">
                  <c:v>0.14914397379439728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3FFA-8B43-8532-748B9CDD6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326719"/>
        <c:axId val="1348805071"/>
      </c:lineChart>
      <c:catAx>
        <c:axId val="1040326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MN"/>
          </a:p>
        </c:txPr>
        <c:crossAx val="1348805071"/>
        <c:crosses val="autoZero"/>
        <c:auto val="1"/>
        <c:lblAlgn val="ctr"/>
        <c:lblOffset val="100"/>
        <c:noMultiLvlLbl val="0"/>
      </c:catAx>
      <c:valAx>
        <c:axId val="1348805071"/>
        <c:scaling>
          <c:orientation val="minMax"/>
          <c:max val="0.15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MN"/>
          </a:p>
        </c:txPr>
        <c:crossAx val="1040326719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M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M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992946294355338E-2"/>
          <c:y val="5.4843637933709485E-2"/>
          <c:w val="0.88374083329193431"/>
          <c:h val="0.70072810133235863"/>
        </c:manualLayout>
      </c:layout>
      <c:lineChart>
        <c:grouping val="standard"/>
        <c:varyColors val="0"/>
        <c:ser>
          <c:idx val="0"/>
          <c:order val="0"/>
          <c:tx>
            <c:v>Квантил 1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1"/>
              <c:tx>
                <c:rich>
                  <a:bodyPr/>
                  <a:lstStyle/>
                  <a:p>
                    <a:fld id="{BD66D132-BA31-2D4C-B272-F6FF2AF351C9}" type="VALUE">
                      <a:rPr lang="mn-MN"/>
                      <a:pPr/>
                      <a:t>[VALUE]</a:t>
                    </a:fld>
                    <a:r>
                      <a:rPr lang="mn-MN"/>
                      <a:t> (К1)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7252-DF47-9DB4-F55D4D1730F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4CAB53D-C181-1341-84B9-70F3D567E520}" type="VALUE">
                      <a:rPr lang="mn-MN"/>
                      <a:pPr/>
                      <a:t>[VALUE]</a:t>
                    </a:fld>
                    <a:r>
                      <a:rPr lang="mn-MN"/>
                      <a:t> (К1)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252-DF47-9DB4-F55D4D1730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M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'Quantile food index'!$I$10:$L$10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'Quantile food index'!$I$27:$L$27</c:f>
              <c:numCache>
                <c:formatCode>0%</c:formatCode>
                <c:ptCount val="4"/>
                <c:pt idx="0">
                  <c:v>0.19710239868855942</c:v>
                </c:pt>
                <c:pt idx="1">
                  <c:v>4.7526139563187811E-2</c:v>
                </c:pt>
                <c:pt idx="2">
                  <c:v>0.16168571493791797</c:v>
                </c:pt>
                <c:pt idx="3">
                  <c:v>0.10876385727917301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252-DF47-9DB4-F55D4D1730FF}"/>
            </c:ext>
          </c:extLst>
        </c:ser>
        <c:ser>
          <c:idx val="1"/>
          <c:order val="1"/>
          <c:tx>
            <c:v>Квантил 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3"/>
              <c:tx>
                <c:rich>
                  <a:bodyPr/>
                  <a:lstStyle/>
                  <a:p>
                    <a:fld id="{0B608FCF-1930-E049-A90A-26B8D3002586}" type="VALUE">
                      <a:rPr lang="mn-MN"/>
                      <a:pPr/>
                      <a:t>[VALUE]</a:t>
                    </a:fld>
                    <a:r>
                      <a:rPr lang="mn-MN" baseline="0"/>
                      <a:t> (К5)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252-DF47-9DB4-F55D4D1730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M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'Quantile food index'!$I$10:$L$10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'Quantile food index'!$I$31:$L$31</c:f>
              <c:numCache>
                <c:formatCode>0%</c:formatCode>
                <c:ptCount val="4"/>
                <c:pt idx="0">
                  <c:v>0.17380465698502767</c:v>
                </c:pt>
                <c:pt idx="1">
                  <c:v>4.8164660895207642E-2</c:v>
                </c:pt>
                <c:pt idx="2">
                  <c:v>0.15853188410177788</c:v>
                </c:pt>
                <c:pt idx="3">
                  <c:v>0.12759090223740299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252-DF47-9DB4-F55D4D1730FF}"/>
            </c:ext>
          </c:extLst>
        </c:ser>
        <c:ser>
          <c:idx val="2"/>
          <c:order val="2"/>
          <c:tx>
            <c:v>Квантил 3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'Quantile food index'!$I$10:$L$10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'Quantile food index'!$I$29:$L$29</c:f>
              <c:numCache>
                <c:formatCode>0%</c:formatCode>
                <c:ptCount val="4"/>
                <c:pt idx="0">
                  <c:v>0.18891460922082887</c:v>
                </c:pt>
                <c:pt idx="1">
                  <c:v>4.8382978828653979E-2</c:v>
                </c:pt>
                <c:pt idx="2">
                  <c:v>0.15825278896800493</c:v>
                </c:pt>
                <c:pt idx="3">
                  <c:v>0.1181099323853757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7252-DF47-9DB4-F55D4D1730FF}"/>
            </c:ext>
          </c:extLst>
        </c:ser>
        <c:ser>
          <c:idx val="3"/>
          <c:order val="3"/>
          <c:tx>
            <c:v>Квантил 2</c:v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7.8302768086150859E-2"/>
                  <c:y val="-7.9386069285299066E-2"/>
                </c:manualLayout>
              </c:layout>
              <c:tx>
                <c:rich>
                  <a:bodyPr/>
                  <a:lstStyle/>
                  <a:p>
                    <a:fld id="{291D1C62-29A8-914C-89DA-508416B13B36}" type="VALUE">
                      <a:rPr lang="mn-MN"/>
                      <a:pPr/>
                      <a:t>[VALUE]</a:t>
                    </a:fld>
                    <a:r>
                      <a:rPr lang="mn-MN"/>
                      <a:t> (К5)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7252-DF47-9DB4-F55D4D1730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M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'Quantile food index'!$I$10:$L$10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'Quantile food index'!$I$28:$L$28</c:f>
              <c:numCache>
                <c:formatCode>0.0%</c:formatCode>
                <c:ptCount val="4"/>
                <c:pt idx="0">
                  <c:v>0.19534376981463678</c:v>
                </c:pt>
                <c:pt idx="1">
                  <c:v>4.8154523799313127E-2</c:v>
                </c:pt>
                <c:pt idx="2">
                  <c:v>0.16129282982714385</c:v>
                </c:pt>
                <c:pt idx="3">
                  <c:v>0.11231367381855505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7252-DF47-9DB4-F55D4D1730FF}"/>
            </c:ext>
          </c:extLst>
        </c:ser>
        <c:ser>
          <c:idx val="4"/>
          <c:order val="4"/>
          <c:tx>
            <c:v>Квантил 4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'Quantile food index'!$I$10:$L$10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'Quantile food index'!$I$30:$L$30</c:f>
              <c:numCache>
                <c:formatCode>0.0%</c:formatCode>
                <c:ptCount val="4"/>
                <c:pt idx="0">
                  <c:v>0.18051209582805994</c:v>
                </c:pt>
                <c:pt idx="1">
                  <c:v>4.7992717947673229E-2</c:v>
                </c:pt>
                <c:pt idx="2">
                  <c:v>0.15581922575119456</c:v>
                </c:pt>
                <c:pt idx="3">
                  <c:v>0.12485971699961966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7252-DF47-9DB4-F55D4D173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326719"/>
        <c:axId val="1348805071"/>
      </c:lineChart>
      <c:catAx>
        <c:axId val="1040326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MN"/>
          </a:p>
        </c:txPr>
        <c:crossAx val="1348805071"/>
        <c:crosses val="autoZero"/>
        <c:auto val="1"/>
        <c:lblAlgn val="ctr"/>
        <c:lblOffset val="100"/>
        <c:noMultiLvlLbl val="0"/>
      </c:catAx>
      <c:valAx>
        <c:axId val="1348805071"/>
        <c:scaling>
          <c:orientation val="minMax"/>
          <c:max val="0.24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MN"/>
          </a:p>
        </c:txPr>
        <c:crossAx val="1040326719"/>
        <c:crosses val="autoZero"/>
        <c:crossBetween val="between"/>
        <c:majorUnit val="0.06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M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M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5114132882197"/>
          <c:y val="7.7619416464632829E-2"/>
          <c:w val="0.8509820037608169"/>
          <c:h val="0.6827568400557954"/>
        </c:manualLayout>
      </c:layout>
      <c:lineChart>
        <c:grouping val="standard"/>
        <c:varyColors val="0"/>
        <c:ser>
          <c:idx val="0"/>
          <c:order val="0"/>
          <c:tx>
            <c:v>Квантил 1</c:v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396DDE-E635-134D-843E-D9E887554DF0}" type="VALUE">
                      <a:rPr lang="mn-MN"/>
                      <a:pPr/>
                      <a:t>[VALUE]</a:t>
                    </a:fld>
                    <a:r>
                      <a:rPr lang="mn-MN"/>
                      <a:t> (К5)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6775-8C4A-801A-1F8F32BBF303}"/>
                </c:ext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775-8C4A-801A-1F8F32BBF303}"/>
                </c:ext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775-8C4A-801A-1F8F32BBF303}"/>
                </c:ext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775-8C4A-801A-1F8F32BBF3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M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'Quantile food index'!$A$58:$A$61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'Quantile food index'!$C$58:$C$61</c:f>
              <c:numCache>
                <c:formatCode>0%</c:formatCode>
                <c:ptCount val="4"/>
                <c:pt idx="0">
                  <c:v>7.8822731150810385E-2</c:v>
                </c:pt>
                <c:pt idx="1">
                  <c:v>4.8202029142558361E-2</c:v>
                </c:pt>
                <c:pt idx="2">
                  <c:v>8.1674501766007809E-2</c:v>
                </c:pt>
                <c:pt idx="3" formatCode="0.0%">
                  <c:v>0.16287239652550206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775-8C4A-801A-1F8F32BBF303}"/>
            </c:ext>
          </c:extLst>
        </c:ser>
        <c:ser>
          <c:idx val="1"/>
          <c:order val="1"/>
          <c:tx>
            <c:v>Квантил 2</c:v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'Quantile food index'!$A$58:$A$61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'Quantile food index'!$D$58:$D$61</c:f>
              <c:numCache>
                <c:formatCode>0%</c:formatCode>
                <c:ptCount val="4"/>
                <c:pt idx="0">
                  <c:v>7.5520491514677907E-2</c:v>
                </c:pt>
                <c:pt idx="1">
                  <c:v>4.6533057613218007E-2</c:v>
                </c:pt>
                <c:pt idx="2">
                  <c:v>7.9296128031809118E-2</c:v>
                </c:pt>
                <c:pt idx="3">
                  <c:v>0.16048928415604022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775-8C4A-801A-1F8F32BBF303}"/>
            </c:ext>
          </c:extLst>
        </c:ser>
        <c:ser>
          <c:idx val="2"/>
          <c:order val="2"/>
          <c:tx>
            <c:v>Квантил 3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'Quantile food index'!$A$58:$A$61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'Quantile food index'!$E$58:$E$61</c:f>
              <c:numCache>
                <c:formatCode>0%</c:formatCode>
                <c:ptCount val="4"/>
                <c:pt idx="0">
                  <c:v>7.1355893609034271E-2</c:v>
                </c:pt>
                <c:pt idx="1">
                  <c:v>4.2331739290435502E-2</c:v>
                </c:pt>
                <c:pt idx="2">
                  <c:v>7.8234366335592415E-2</c:v>
                </c:pt>
                <c:pt idx="3">
                  <c:v>0.15833884474904228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775-8C4A-801A-1F8F32BBF303}"/>
            </c:ext>
          </c:extLst>
        </c:ser>
        <c:ser>
          <c:idx val="3"/>
          <c:order val="3"/>
          <c:tx>
            <c:v>Квантил 4</c:v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'Quantile food index'!$A$58:$A$61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'Quantile food index'!$F$58:$F$61</c:f>
              <c:numCache>
                <c:formatCode>0%</c:formatCode>
                <c:ptCount val="4"/>
                <c:pt idx="0">
                  <c:v>6.2707188597168534E-2</c:v>
                </c:pt>
                <c:pt idx="1">
                  <c:v>3.4204280989898299E-2</c:v>
                </c:pt>
                <c:pt idx="2">
                  <c:v>7.5429060597762373E-2</c:v>
                </c:pt>
                <c:pt idx="3">
                  <c:v>0.15560046167005584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775-8C4A-801A-1F8F32BBF303}"/>
            </c:ext>
          </c:extLst>
        </c:ser>
        <c:ser>
          <c:idx val="4"/>
          <c:order val="4"/>
          <c:tx>
            <c:v>Квантил 5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73CFA2F-B158-A44E-835C-364CB8DDC05D}" type="VALUE">
                      <a:rPr lang="mn-MN"/>
                      <a:pPr/>
                      <a:t>[VALUE]</a:t>
                    </a:fld>
                    <a:r>
                      <a:rPr lang="mn-MN"/>
                      <a:t> (К1)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6775-8C4A-801A-1F8F32BBF30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BF59F55-4DAC-A14C-9CC1-B162F2837735}" type="VALUE">
                      <a:rPr lang="en-US"/>
                      <a:pPr/>
                      <a:t>[VALUE]</a:t>
                    </a:fld>
                    <a:r>
                      <a:rPr lang="en-US"/>
                      <a:t> 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775-8C4A-801A-1F8F32BBF303}"/>
                </c:ext>
              </c:extLst>
            </c:dLbl>
            <c:dLbl>
              <c:idx val="2"/>
              <c:layout>
                <c:manualLayout>
                  <c:x val="-3.8630717293672331E-2"/>
                  <c:y val="6.0639915386668033E-2"/>
                </c:manualLayout>
              </c:layout>
              <c:tx>
                <c:rich>
                  <a:bodyPr/>
                  <a:lstStyle/>
                  <a:p>
                    <a:fld id="{450964EE-31C0-2946-8489-45D692FB2001}" type="VALUE">
                      <a:rPr lang="en-US"/>
                      <a:pPr/>
                      <a:t>[VALUE]</a:t>
                    </a:fld>
                    <a:r>
                      <a:rPr lang="en-US"/>
                      <a:t> 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6775-8C4A-801A-1F8F32BBF303}"/>
                </c:ext>
              </c:extLst>
            </c:dLbl>
            <c:dLbl>
              <c:idx val="3"/>
              <c:layout>
                <c:manualLayout>
                  <c:x val="-3.8636612587174456E-2"/>
                  <c:y val="8.1262791189864153E-2"/>
                </c:manualLayout>
              </c:layout>
              <c:tx>
                <c:rich>
                  <a:bodyPr/>
                  <a:lstStyle/>
                  <a:p>
                    <a:fld id="{CBDE02DC-E966-5341-AB5D-BEDA41694825}" type="VALUE">
                      <a:rPr lang="en-US"/>
                      <a:pPr/>
                      <a:t>[VALUE]</a:t>
                    </a:fld>
                    <a:r>
                      <a:rPr lang="en-US"/>
                      <a:t> 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6775-8C4A-801A-1F8F32BBF3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M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'Quantile food index'!$A$58:$A$61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'Quantile food index'!$B$58:$B$61</c:f>
              <c:numCache>
                <c:formatCode>0%</c:formatCode>
                <c:ptCount val="4"/>
                <c:pt idx="0">
                  <c:v>6.1335440000080003E-2</c:v>
                </c:pt>
                <c:pt idx="1">
                  <c:v>3.4204280989898299E-2</c:v>
                </c:pt>
                <c:pt idx="2">
                  <c:v>7.5429060597762373E-2</c:v>
                </c:pt>
                <c:pt idx="3" formatCode="0.0%">
                  <c:v>0.15560046167005584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6775-8C4A-801A-1F8F32BBF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067519"/>
        <c:axId val="736928351"/>
      </c:lineChart>
      <c:catAx>
        <c:axId val="1055067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MN"/>
          </a:p>
        </c:txPr>
        <c:crossAx val="736928351"/>
        <c:crosses val="autoZero"/>
        <c:auto val="1"/>
        <c:lblAlgn val="ctr"/>
        <c:lblOffset val="100"/>
        <c:noMultiLvlLbl val="0"/>
      </c:catAx>
      <c:valAx>
        <c:axId val="736928351"/>
        <c:scaling>
          <c:orientation val="minMax"/>
          <c:max val="0.2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MN"/>
          </a:p>
        </c:txPr>
        <c:crossAx val="1055067519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M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M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261611961426181E-2"/>
          <c:y val="9.5022624434389136E-2"/>
          <c:w val="0.87783951163407936"/>
          <c:h val="0.80036982933694378"/>
        </c:manualLayout>
      </c:layout>
      <c:lineChart>
        <c:grouping val="standard"/>
        <c:varyColors val="0"/>
        <c:ser>
          <c:idx val="0"/>
          <c:order val="0"/>
          <c:tx>
            <c:v>Ерөнхий ХҮИ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'Monthly CPI'!$A$2:$A$61</c:f>
              <c:numCache>
                <c:formatCode>m/d/yy</c:formatCode>
                <c:ptCount val="6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</c:numCache>
            </c:numRef>
          </c:cat>
          <c:val>
            <c:numRef>
              <c:f>'Monthly CPI'!$AC$2:$AC$61</c:f>
              <c:numCache>
                <c:formatCode>0.0</c:formatCode>
                <c:ptCount val="60"/>
                <c:pt idx="0" formatCode="General">
                  <c:v>100</c:v>
                </c:pt>
                <c:pt idx="1">
                  <c:v>100.87073684438124</c:v>
                </c:pt>
                <c:pt idx="2">
                  <c:v>101.8134501212205</c:v>
                </c:pt>
                <c:pt idx="3">
                  <c:v>102.49014856762412</c:v>
                </c:pt>
                <c:pt idx="4">
                  <c:v>102.89176886839218</c:v>
                </c:pt>
                <c:pt idx="5">
                  <c:v>103.48754522610341</c:v>
                </c:pt>
                <c:pt idx="6">
                  <c:v>103.99883583499316</c:v>
                </c:pt>
                <c:pt idx="7">
                  <c:v>102.97648408191915</c:v>
                </c:pt>
                <c:pt idx="8">
                  <c:v>102.88559170751311</c:v>
                </c:pt>
                <c:pt idx="9">
                  <c:v>103.78677671876385</c:v>
                </c:pt>
                <c:pt idx="10">
                  <c:v>105.51016154223488</c:v>
                </c:pt>
                <c:pt idx="11">
                  <c:v>106.07945196709784</c:v>
                </c:pt>
                <c:pt idx="12">
                  <c:v>106.7386780721361</c:v>
                </c:pt>
                <c:pt idx="13">
                  <c:v>107.24874075212615</c:v>
                </c:pt>
                <c:pt idx="14">
                  <c:v>108.04235969638522</c:v>
                </c:pt>
                <c:pt idx="15">
                  <c:v>109.17153941751297</c:v>
                </c:pt>
                <c:pt idx="16">
                  <c:v>110.84548684018439</c:v>
                </c:pt>
                <c:pt idx="17">
                  <c:v>111.58089369636001</c:v>
                </c:pt>
                <c:pt idx="18">
                  <c:v>111.46023273143415</c:v>
                </c:pt>
                <c:pt idx="19">
                  <c:v>111.56523883711118</c:v>
                </c:pt>
                <c:pt idx="20">
                  <c:v>111.59214962671152</c:v>
                </c:pt>
                <c:pt idx="21">
                  <c:v>111.20888210008833</c:v>
                </c:pt>
                <c:pt idx="22">
                  <c:v>110.6762198060003</c:v>
                </c:pt>
                <c:pt idx="23">
                  <c:v>111.52300028613797</c:v>
                </c:pt>
                <c:pt idx="24">
                  <c:v>112.58830336789505</c:v>
                </c:pt>
                <c:pt idx="25">
                  <c:v>113.98599383508159</c:v>
                </c:pt>
                <c:pt idx="26">
                  <c:v>114.95809076703652</c:v>
                </c:pt>
                <c:pt idx="27">
                  <c:v>114.10483882227837</c:v>
                </c:pt>
                <c:pt idx="28">
                  <c:v>114.37568150062926</c:v>
                </c:pt>
                <c:pt idx="29">
                  <c:v>114.81871175212913</c:v>
                </c:pt>
                <c:pt idx="30">
                  <c:v>115.55380700112219</c:v>
                </c:pt>
                <c:pt idx="31">
                  <c:v>114.65891342474971</c:v>
                </c:pt>
                <c:pt idx="32">
                  <c:v>114.32555094135805</c:v>
                </c:pt>
                <c:pt idx="33">
                  <c:v>114.86953060283201</c:v>
                </c:pt>
                <c:pt idx="34">
                  <c:v>115.40903637000028</c:v>
                </c:pt>
                <c:pt idx="35">
                  <c:v>115.49633466658014</c:v>
                </c:pt>
                <c:pt idx="36">
                  <c:v>116.51535013112526</c:v>
                </c:pt>
                <c:pt idx="37">
                  <c:v>118.01789032639853</c:v>
                </c:pt>
                <c:pt idx="38">
                  <c:v>118.8028867041856</c:v>
                </c:pt>
                <c:pt idx="39">
                  <c:v>120.98878557584015</c:v>
                </c:pt>
                <c:pt idx="40">
                  <c:v>122.12595773615041</c:v>
                </c:pt>
                <c:pt idx="41">
                  <c:v>123.20095423713572</c:v>
                </c:pt>
                <c:pt idx="42">
                  <c:v>124.8514770902119</c:v>
                </c:pt>
                <c:pt idx="43">
                  <c:v>125.61203912217566</c:v>
                </c:pt>
                <c:pt idx="44">
                  <c:v>126.07732412996529</c:v>
                </c:pt>
                <c:pt idx="45">
                  <c:v>127.18834121587319</c:v>
                </c:pt>
                <c:pt idx="46">
                  <c:v>128.57478958967627</c:v>
                </c:pt>
                <c:pt idx="47">
                  <c:v>131.62231461850732</c:v>
                </c:pt>
                <c:pt idx="48">
                  <c:v>134.59974863654955</c:v>
                </c:pt>
                <c:pt idx="49">
                  <c:v>136.22514885237081</c:v>
                </c:pt>
                <c:pt idx="50">
                  <c:v>137.50273246473589</c:v>
                </c:pt>
                <c:pt idx="51">
                  <c:v>140.28733016667988</c:v>
                </c:pt>
                <c:pt idx="52">
                  <c:v>142.40543233231784</c:v>
                </c:pt>
                <c:pt idx="53">
                  <c:v>144.66474895668088</c:v>
                </c:pt>
                <c:pt idx="54">
                  <c:v>146.43916426745247</c:v>
                </c:pt>
                <c:pt idx="55">
                  <c:v>144.96002598085502</c:v>
                </c:pt>
                <c:pt idx="56">
                  <c:v>144.82615329740074</c:v>
                </c:pt>
                <c:pt idx="57">
                  <c:v>147.00471039378451</c:v>
                </c:pt>
                <c:pt idx="58">
                  <c:v>149.00396757222572</c:v>
                </c:pt>
                <c:pt idx="59">
                  <c:v>151.19651992771946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76C-1548-98E2-E8B43550EFDE}"/>
            </c:ext>
          </c:extLst>
        </c:ser>
        <c:ser>
          <c:idx val="1"/>
          <c:order val="1"/>
          <c:tx>
            <c:v>Хүнсний бүлгийн ХҮИ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'Monthly CPI'!$A$2:$A$61</c:f>
              <c:numCache>
                <c:formatCode>m/d/yy</c:formatCode>
                <c:ptCount val="6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</c:numCache>
            </c:numRef>
          </c:cat>
          <c:val>
            <c:numRef>
              <c:f>'Monthly CPI'!$AD$2:$AD$61</c:f>
              <c:numCache>
                <c:formatCode>0.0</c:formatCode>
                <c:ptCount val="60"/>
                <c:pt idx="0" formatCode="General">
                  <c:v>100</c:v>
                </c:pt>
                <c:pt idx="1">
                  <c:v>102.85974693340675</c:v>
                </c:pt>
                <c:pt idx="2">
                  <c:v>105.32957058484607</c:v>
                </c:pt>
                <c:pt idx="3">
                  <c:v>108.03469186745444</c:v>
                </c:pt>
                <c:pt idx="4">
                  <c:v>109.6064651589823</c:v>
                </c:pt>
                <c:pt idx="5">
                  <c:v>110.79161561509417</c:v>
                </c:pt>
                <c:pt idx="6">
                  <c:v>111.2016715922428</c:v>
                </c:pt>
                <c:pt idx="7">
                  <c:v>105.89848558609103</c:v>
                </c:pt>
                <c:pt idx="8">
                  <c:v>103.50946260370277</c:v>
                </c:pt>
                <c:pt idx="9">
                  <c:v>103.40076032475628</c:v>
                </c:pt>
                <c:pt idx="10">
                  <c:v>105.18147697007517</c:v>
                </c:pt>
                <c:pt idx="11">
                  <c:v>107.04070511300915</c:v>
                </c:pt>
                <c:pt idx="12">
                  <c:v>110.57003621093308</c:v>
                </c:pt>
                <c:pt idx="13">
                  <c:v>111.6997070297075</c:v>
                </c:pt>
                <c:pt idx="14">
                  <c:v>113.78888796001714</c:v>
                </c:pt>
                <c:pt idx="15">
                  <c:v>116.88227890288194</c:v>
                </c:pt>
                <c:pt idx="16">
                  <c:v>121.70819628313862</c:v>
                </c:pt>
                <c:pt idx="17">
                  <c:v>122.4793345549609</c:v>
                </c:pt>
                <c:pt idx="18">
                  <c:v>121.52254258451622</c:v>
                </c:pt>
                <c:pt idx="19">
                  <c:v>119.6593985816742</c:v>
                </c:pt>
                <c:pt idx="20">
                  <c:v>119.2846171824349</c:v>
                </c:pt>
                <c:pt idx="21">
                  <c:v>117.53683521187241</c:v>
                </c:pt>
                <c:pt idx="22">
                  <c:v>114.99280598494566</c:v>
                </c:pt>
                <c:pt idx="23">
                  <c:v>115.77849055753497</c:v>
                </c:pt>
                <c:pt idx="24">
                  <c:v>118.98218793718071</c:v>
                </c:pt>
                <c:pt idx="25">
                  <c:v>123.02697514086923</c:v>
                </c:pt>
                <c:pt idx="26">
                  <c:v>125.61487216692586</c:v>
                </c:pt>
                <c:pt idx="27">
                  <c:v>126.12308967075096</c:v>
                </c:pt>
                <c:pt idx="28">
                  <c:v>127.83408860029537</c:v>
                </c:pt>
                <c:pt idx="29">
                  <c:v>129.4198163731952</c:v>
                </c:pt>
                <c:pt idx="30">
                  <c:v>131.4923630181801</c:v>
                </c:pt>
                <c:pt idx="31">
                  <c:v>125.77580770980383</c:v>
                </c:pt>
                <c:pt idx="32">
                  <c:v>122.6150514798742</c:v>
                </c:pt>
                <c:pt idx="33">
                  <c:v>122.25350376443375</c:v>
                </c:pt>
                <c:pt idx="34">
                  <c:v>124.08620741199942</c:v>
                </c:pt>
                <c:pt idx="35">
                  <c:v>126.03348290033972</c:v>
                </c:pt>
                <c:pt idx="36">
                  <c:v>129.32664316416063</c:v>
                </c:pt>
                <c:pt idx="37">
                  <c:v>134.08739292148343</c:v>
                </c:pt>
                <c:pt idx="38">
                  <c:v>136.03823484844702</c:v>
                </c:pt>
                <c:pt idx="39">
                  <c:v>141.76192303406995</c:v>
                </c:pt>
                <c:pt idx="40">
                  <c:v>144.4465597077845</c:v>
                </c:pt>
                <c:pt idx="41">
                  <c:v>146.04298679655432</c:v>
                </c:pt>
                <c:pt idx="42">
                  <c:v>145.82810886949849</c:v>
                </c:pt>
                <c:pt idx="43">
                  <c:v>142.54921436017091</c:v>
                </c:pt>
                <c:pt idx="44">
                  <c:v>141.46457121384952</c:v>
                </c:pt>
                <c:pt idx="45">
                  <c:v>145.14067782485088</c:v>
                </c:pt>
                <c:pt idx="46">
                  <c:v>147.49229829211168</c:v>
                </c:pt>
                <c:pt idx="47">
                  <c:v>151.891500333994</c:v>
                </c:pt>
                <c:pt idx="48">
                  <c:v>157.14263540202521</c:v>
                </c:pt>
                <c:pt idx="49">
                  <c:v>158.98247192683755</c:v>
                </c:pt>
                <c:pt idx="50">
                  <c:v>160.94044673104784</c:v>
                </c:pt>
                <c:pt idx="51">
                  <c:v>166.5852274621295</c:v>
                </c:pt>
                <c:pt idx="52">
                  <c:v>170.99156238125852</c:v>
                </c:pt>
                <c:pt idx="53">
                  <c:v>175.28332545961294</c:v>
                </c:pt>
                <c:pt idx="54">
                  <c:v>178.33664272601462</c:v>
                </c:pt>
                <c:pt idx="55">
                  <c:v>168.75763438856777</c:v>
                </c:pt>
                <c:pt idx="56">
                  <c:v>165.12432504104638</c:v>
                </c:pt>
                <c:pt idx="57">
                  <c:v>168.57128797049853</c:v>
                </c:pt>
                <c:pt idx="58">
                  <c:v>171.88941330468285</c:v>
                </c:pt>
                <c:pt idx="59">
                  <c:v>175.07870104359912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76C-1548-98E2-E8B43550EFDE}"/>
            </c:ext>
          </c:extLst>
        </c:ser>
        <c:ser>
          <c:idx val="2"/>
          <c:order val="2"/>
          <c:tx>
            <c:v>Хүнсний бус бүлгийн ХҮИ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'Monthly CPI'!$A$2:$A$61</c:f>
              <c:numCache>
                <c:formatCode>m/d/yy</c:formatCode>
                <c:ptCount val="6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</c:numCache>
            </c:numRef>
          </c:cat>
          <c:val>
            <c:numRef>
              <c:f>'Monthly CPI'!$AE$2:$AE$61</c:f>
              <c:numCache>
                <c:formatCode>0.0</c:formatCode>
                <c:ptCount val="60"/>
                <c:pt idx="0" formatCode="General">
                  <c:v>100</c:v>
                </c:pt>
                <c:pt idx="1">
                  <c:v>100.18158872761403</c:v>
                </c:pt>
                <c:pt idx="2">
                  <c:v>100.59519194887434</c:v>
                </c:pt>
                <c:pt idx="3">
                  <c:v>100.56908663108838</c:v>
                </c:pt>
                <c:pt idx="4">
                  <c:v>100.56527473502595</c:v>
                </c:pt>
                <c:pt idx="5">
                  <c:v>100.95684596968367</c:v>
                </c:pt>
                <c:pt idx="6">
                  <c:v>101.50321214515849</c:v>
                </c:pt>
                <c:pt idx="7">
                  <c:v>101.96407502230618</c:v>
                </c:pt>
                <c:pt idx="8">
                  <c:v>102.66943420505139</c:v>
                </c:pt>
                <c:pt idx="9">
                  <c:v>103.92052288347128</c:v>
                </c:pt>
                <c:pt idx="10">
                  <c:v>105.62404349545581</c:v>
                </c:pt>
                <c:pt idx="11">
                  <c:v>105.74639895801738</c:v>
                </c:pt>
                <c:pt idx="12">
                  <c:v>105.41119699972661</c:v>
                </c:pt>
                <c:pt idx="13">
                  <c:v>105.70657912865616</c:v>
                </c:pt>
                <c:pt idx="14">
                  <c:v>106.05131442583459</c:v>
                </c:pt>
                <c:pt idx="15">
                  <c:v>106.49993829062868</c:v>
                </c:pt>
                <c:pt idx="16">
                  <c:v>107.08179765785891</c:v>
                </c:pt>
                <c:pt idx="17">
                  <c:v>107.80482436677529</c:v>
                </c:pt>
                <c:pt idx="18">
                  <c:v>107.97386434957379</c:v>
                </c:pt>
                <c:pt idx="19">
                  <c:v>108.76079104895966</c:v>
                </c:pt>
                <c:pt idx="20">
                  <c:v>108.92687932035675</c:v>
                </c:pt>
                <c:pt idx="21">
                  <c:v>109.01638594632885</c:v>
                </c:pt>
                <c:pt idx="22">
                  <c:v>109.18061792218029</c:v>
                </c:pt>
                <c:pt idx="23">
                  <c:v>110.04856678646112</c:v>
                </c:pt>
                <c:pt idx="24">
                  <c:v>110.3729634186095</c:v>
                </c:pt>
                <c:pt idx="25">
                  <c:v>110.85349326357174</c:v>
                </c:pt>
                <c:pt idx="26">
                  <c:v>111.26575110870327</c:v>
                </c:pt>
                <c:pt idx="27">
                  <c:v>109.94078003506581</c:v>
                </c:pt>
                <c:pt idx="28">
                  <c:v>109.71264034332387</c:v>
                </c:pt>
                <c:pt idx="29">
                  <c:v>109.7597511124378</c:v>
                </c:pt>
                <c:pt idx="30">
                  <c:v>110.03144895791793</c:v>
                </c:pt>
                <c:pt idx="31">
                  <c:v>110.8071548021482</c:v>
                </c:pt>
                <c:pt idx="32">
                  <c:v>111.4534218774687</c:v>
                </c:pt>
                <c:pt idx="33">
                  <c:v>112.31114679841868</c:v>
                </c:pt>
                <c:pt idx="34">
                  <c:v>112.40258802896116</c:v>
                </c:pt>
                <c:pt idx="35">
                  <c:v>111.84544526111198</c:v>
                </c:pt>
                <c:pt idx="36">
                  <c:v>112.07651972207741</c:v>
                </c:pt>
                <c:pt idx="37">
                  <c:v>112.45016218268931</c:v>
                </c:pt>
                <c:pt idx="38">
                  <c:v>112.831218797129</c:v>
                </c:pt>
                <c:pt idx="39">
                  <c:v>113.79135171782502</c:v>
                </c:pt>
                <c:pt idx="40">
                  <c:v>114.3923615624885</c:v>
                </c:pt>
                <c:pt idx="41">
                  <c:v>115.28669386796309</c:v>
                </c:pt>
                <c:pt idx="42">
                  <c:v>117.58353693919054</c:v>
                </c:pt>
                <c:pt idx="43">
                  <c:v>119.74368154921852</c:v>
                </c:pt>
                <c:pt idx="44">
                  <c:v>120.74598246980999</c:v>
                </c:pt>
                <c:pt idx="45">
                  <c:v>120.96825262310496</c:v>
                </c:pt>
                <c:pt idx="46">
                  <c:v>122.02029015895774</c:v>
                </c:pt>
                <c:pt idx="47">
                  <c:v>124.59948892179271</c:v>
                </c:pt>
                <c:pt idx="48">
                  <c:v>126.78913568559371</c:v>
                </c:pt>
                <c:pt idx="49">
                  <c:v>128.34023845097812</c:v>
                </c:pt>
                <c:pt idx="50">
                  <c:v>129.38208152531769</c:v>
                </c:pt>
                <c:pt idx="51">
                  <c:v>131.17568890548534</c:v>
                </c:pt>
                <c:pt idx="52">
                  <c:v>132.50096890219896</c:v>
                </c:pt>
                <c:pt idx="53">
                  <c:v>134.05608766757339</c:v>
                </c:pt>
                <c:pt idx="54">
                  <c:v>135.38739166427209</c:v>
                </c:pt>
                <c:pt idx="55">
                  <c:v>136.71467966098072</c:v>
                </c:pt>
                <c:pt idx="56">
                  <c:v>137.79328458138298</c:v>
                </c:pt>
                <c:pt idx="57">
                  <c:v>139.53236703860892</c:v>
                </c:pt>
                <c:pt idx="58">
                  <c:v>141.07466549632287</c:v>
                </c:pt>
                <c:pt idx="59">
                  <c:v>142.92187103020379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76C-1548-98E2-E8B43550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412255"/>
        <c:axId val="814591567"/>
      </c:lineChart>
      <c:dateAx>
        <c:axId val="1112412255"/>
        <c:scaling>
          <c:orientation val="minMax"/>
        </c:scaling>
        <c:delete val="0"/>
        <c:axPos val="b"/>
        <c:numFmt formatCode="yyyy/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MN"/>
          </a:p>
        </c:txPr>
        <c:crossAx val="814591567"/>
        <c:crosses val="autoZero"/>
        <c:auto val="1"/>
        <c:lblOffset val="100"/>
        <c:baseTimeUnit val="months"/>
        <c:majorUnit val="11"/>
        <c:majorTimeUnit val="months"/>
      </c:dateAx>
      <c:valAx>
        <c:axId val="814591567"/>
        <c:scaling>
          <c:orientation val="minMax"/>
          <c:min val="5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MN"/>
          </a:p>
        </c:txPr>
        <c:crossAx val="1112412255"/>
        <c:crosses val="autoZero"/>
        <c:crossBetween val="between"/>
        <c:majorUnit val="5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M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Квантил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'Monthly CPI'!$AF$2:$AF$61</c:f>
              <c:numCache>
                <c:formatCode>0.0</c:formatCode>
                <c:ptCount val="60"/>
                <c:pt idx="0">
                  <c:v>31.266399896413301</c:v>
                </c:pt>
                <c:pt idx="1">
                  <c:v>32.164808107258104</c:v>
                </c:pt>
                <c:pt idx="2">
                  <c:v>32.942563366576699</c:v>
                </c:pt>
                <c:pt idx="3">
                  <c:v>33.792384235818602</c:v>
                </c:pt>
                <c:pt idx="4">
                  <c:v>34.286888538296395</c:v>
                </c:pt>
                <c:pt idx="5">
                  <c:v>34.659144490551206</c:v>
                </c:pt>
                <c:pt idx="6">
                  <c:v>34.7862510663509</c:v>
                </c:pt>
                <c:pt idx="7">
                  <c:v>33.1196575439048</c:v>
                </c:pt>
                <c:pt idx="8">
                  <c:v>32.366392404876294</c:v>
                </c:pt>
                <c:pt idx="9">
                  <c:v>32.331151690305695</c:v>
                </c:pt>
                <c:pt idx="10">
                  <c:v>32.890894137821107</c:v>
                </c:pt>
                <c:pt idx="11">
                  <c:v>33.4754287877739</c:v>
                </c:pt>
                <c:pt idx="12">
                  <c:v>34.584421384808202</c:v>
                </c:pt>
                <c:pt idx="13">
                  <c:v>34.939340893111606</c:v>
                </c:pt>
                <c:pt idx="14">
                  <c:v>35.596396037369004</c:v>
                </c:pt>
                <c:pt idx="15">
                  <c:v>36.569178183161</c:v>
                </c:pt>
                <c:pt idx="16">
                  <c:v>38.087101988932304</c:v>
                </c:pt>
                <c:pt idx="17">
                  <c:v>38.329273090637294</c:v>
                </c:pt>
                <c:pt idx="18">
                  <c:v>38.0278820060214</c:v>
                </c:pt>
                <c:pt idx="19">
                  <c:v>37.441513097384004</c:v>
                </c:pt>
                <c:pt idx="20">
                  <c:v>37.323214792887605</c:v>
                </c:pt>
                <c:pt idx="21">
                  <c:v>36.772952109912893</c:v>
                </c:pt>
                <c:pt idx="22">
                  <c:v>35.972065161068194</c:v>
                </c:pt>
                <c:pt idx="23">
                  <c:v>36.218215041817501</c:v>
                </c:pt>
                <c:pt idx="24">
                  <c:v>37.226000000000006</c:v>
                </c:pt>
                <c:pt idx="25">
                  <c:v>38.497100000000003</c:v>
                </c:pt>
                <c:pt idx="26">
                  <c:v>39.3095</c:v>
                </c:pt>
                <c:pt idx="27">
                  <c:v>39.4681</c:v>
                </c:pt>
                <c:pt idx="28">
                  <c:v>40.006100000000004</c:v>
                </c:pt>
                <c:pt idx="29">
                  <c:v>40.504900000000006</c:v>
                </c:pt>
                <c:pt idx="30">
                  <c:v>41.156899999999993</c:v>
                </c:pt>
                <c:pt idx="31">
                  <c:v>39.357700000000001</c:v>
                </c:pt>
                <c:pt idx="32">
                  <c:v>38.3628</c:v>
                </c:pt>
                <c:pt idx="33">
                  <c:v>38.248800000000003</c:v>
                </c:pt>
                <c:pt idx="34">
                  <c:v>38.825099999999999</c:v>
                </c:pt>
                <c:pt idx="35">
                  <c:v>39.437899999999999</c:v>
                </c:pt>
                <c:pt idx="36">
                  <c:v>40.473799999999997</c:v>
                </c:pt>
                <c:pt idx="37">
                  <c:v>41.9711</c:v>
                </c:pt>
                <c:pt idx="38">
                  <c:v>42.584800000000001</c:v>
                </c:pt>
                <c:pt idx="39">
                  <c:v>44.385800000000003</c:v>
                </c:pt>
                <c:pt idx="40">
                  <c:v>45.230199999999996</c:v>
                </c:pt>
                <c:pt idx="41">
                  <c:v>45.731699999999996</c:v>
                </c:pt>
                <c:pt idx="42">
                  <c:v>45.662300000000002</c:v>
                </c:pt>
                <c:pt idx="43">
                  <c:v>44.629999999999995</c:v>
                </c:pt>
                <c:pt idx="44">
                  <c:v>44.288000000000004</c:v>
                </c:pt>
                <c:pt idx="45">
                  <c:v>45.443300000000001</c:v>
                </c:pt>
                <c:pt idx="46">
                  <c:v>46.180900000000001</c:v>
                </c:pt>
                <c:pt idx="47">
                  <c:v>47.5642</c:v>
                </c:pt>
                <c:pt idx="48">
                  <c:v>49.215600000000002</c:v>
                </c:pt>
                <c:pt idx="49">
                  <c:v>49.793700000000001</c:v>
                </c:pt>
                <c:pt idx="50">
                  <c:v>50.409199999999998</c:v>
                </c:pt>
                <c:pt idx="51">
                  <c:v>52.182699999999997</c:v>
                </c:pt>
                <c:pt idx="52">
                  <c:v>53.567800000000005</c:v>
                </c:pt>
                <c:pt idx="53">
                  <c:v>54.91640000000001</c:v>
                </c:pt>
                <c:pt idx="54">
                  <c:v>55.876600000000003</c:v>
                </c:pt>
                <c:pt idx="55">
                  <c:v>52.859900000000003</c:v>
                </c:pt>
                <c:pt idx="56">
                  <c:v>51.715400000000002</c:v>
                </c:pt>
                <c:pt idx="57">
                  <c:v>52.797699999999999</c:v>
                </c:pt>
                <c:pt idx="58">
                  <c:v>53.8399</c:v>
                </c:pt>
                <c:pt idx="59">
                  <c:v>54.841999999999999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4-7143-A031-E6DD4D3DA77A}"/>
            </c:ext>
          </c:extLst>
        </c:ser>
        <c:ser>
          <c:idx val="1"/>
          <c:order val="1"/>
          <c:tx>
            <c:v>Квантил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'Monthly CPI'!$AG$2:$AG$61</c:f>
              <c:numCache>
                <c:formatCode>0.0</c:formatCode>
                <c:ptCount val="60"/>
                <c:pt idx="0">
                  <c:v>27.916003249446803</c:v>
                </c:pt>
                <c:pt idx="1">
                  <c:v>28.718211846283602</c:v>
                </c:pt>
                <c:pt idx="2">
                  <c:v>29.412717116988201</c:v>
                </c:pt>
                <c:pt idx="3">
                  <c:v>30.171540824084801</c:v>
                </c:pt>
                <c:pt idx="4">
                  <c:v>30.613106552996598</c:v>
                </c:pt>
                <c:pt idx="5">
                  <c:v>30.945501040187406</c:v>
                </c:pt>
                <c:pt idx="6">
                  <c:v>31.058969071641805</c:v>
                </c:pt>
                <c:pt idx="7">
                  <c:v>29.570821519312002</c:v>
                </c:pt>
                <c:pt idx="8">
                  <c:v>28.898169297985604</c:v>
                </c:pt>
                <c:pt idx="9">
                  <c:v>28.866684113236399</c:v>
                </c:pt>
                <c:pt idx="10">
                  <c:v>29.366495794243203</c:v>
                </c:pt>
                <c:pt idx="11">
                  <c:v>29.888447078551003</c:v>
                </c:pt>
                <c:pt idx="12">
                  <c:v>30.878694929588004</c:v>
                </c:pt>
                <c:pt idx="13">
                  <c:v>31.195610850897001</c:v>
                </c:pt>
                <c:pt idx="14">
                  <c:v>31.782321891300608</c:v>
                </c:pt>
                <c:pt idx="15">
                  <c:v>32.650956648460998</c:v>
                </c:pt>
                <c:pt idx="16">
                  <c:v>34.006374587808608</c:v>
                </c:pt>
                <c:pt idx="17">
                  <c:v>34.222613096860002</c:v>
                </c:pt>
                <c:pt idx="18">
                  <c:v>33.953481003007205</c:v>
                </c:pt>
                <c:pt idx="19">
                  <c:v>33.4298819205518</c:v>
                </c:pt>
                <c:pt idx="20">
                  <c:v>33.324241549573003</c:v>
                </c:pt>
                <c:pt idx="21">
                  <c:v>32.8328802843468</c:v>
                </c:pt>
                <c:pt idx="22">
                  <c:v>32.117723187708798</c:v>
                </c:pt>
                <c:pt idx="23">
                  <c:v>32.337504703363805</c:v>
                </c:pt>
                <c:pt idx="24">
                  <c:v>33.237400000000001</c:v>
                </c:pt>
                <c:pt idx="25">
                  <c:v>34.372399999999999</c:v>
                </c:pt>
                <c:pt idx="26">
                  <c:v>35.097799999999999</c:v>
                </c:pt>
                <c:pt idx="27">
                  <c:v>35.239400000000003</c:v>
                </c:pt>
                <c:pt idx="28">
                  <c:v>35.719799999999999</c:v>
                </c:pt>
                <c:pt idx="29">
                  <c:v>36.165200000000006</c:v>
                </c:pt>
                <c:pt idx="30">
                  <c:v>36.747399999999999</c:v>
                </c:pt>
                <c:pt idx="31">
                  <c:v>35.140800000000006</c:v>
                </c:pt>
                <c:pt idx="32">
                  <c:v>34.252400000000002</c:v>
                </c:pt>
                <c:pt idx="33">
                  <c:v>34.150600000000004</c:v>
                </c:pt>
                <c:pt idx="34">
                  <c:v>34.665200000000006</c:v>
                </c:pt>
                <c:pt idx="35">
                  <c:v>35.212400000000002</c:v>
                </c:pt>
                <c:pt idx="36">
                  <c:v>36.1374</c:v>
                </c:pt>
                <c:pt idx="37">
                  <c:v>37.474400000000003</c:v>
                </c:pt>
                <c:pt idx="38">
                  <c:v>38.022400000000005</c:v>
                </c:pt>
                <c:pt idx="39">
                  <c:v>39.630600000000001</c:v>
                </c:pt>
                <c:pt idx="40">
                  <c:v>40.384599999999999</c:v>
                </c:pt>
                <c:pt idx="41">
                  <c:v>40.8324</c:v>
                </c:pt>
                <c:pt idx="42">
                  <c:v>40.770400000000002</c:v>
                </c:pt>
                <c:pt idx="43">
                  <c:v>39.848599999999998</c:v>
                </c:pt>
                <c:pt idx="44">
                  <c:v>39.543200000000006</c:v>
                </c:pt>
                <c:pt idx="45">
                  <c:v>40.574800000000003</c:v>
                </c:pt>
                <c:pt idx="46">
                  <c:v>41.233400000000003</c:v>
                </c:pt>
                <c:pt idx="47">
                  <c:v>42.468600000000002</c:v>
                </c:pt>
                <c:pt idx="48">
                  <c:v>43.943200000000004</c:v>
                </c:pt>
                <c:pt idx="49">
                  <c:v>44.459400000000002</c:v>
                </c:pt>
                <c:pt idx="50">
                  <c:v>45.009</c:v>
                </c:pt>
                <c:pt idx="51">
                  <c:v>46.592599999999997</c:v>
                </c:pt>
                <c:pt idx="52">
                  <c:v>47.829400000000007</c:v>
                </c:pt>
                <c:pt idx="53">
                  <c:v>49.033600000000007</c:v>
                </c:pt>
                <c:pt idx="54">
                  <c:v>49.891000000000005</c:v>
                </c:pt>
                <c:pt idx="55">
                  <c:v>47.197200000000002</c:v>
                </c:pt>
                <c:pt idx="56">
                  <c:v>46.175200000000004</c:v>
                </c:pt>
                <c:pt idx="57">
                  <c:v>47.141599999999997</c:v>
                </c:pt>
                <c:pt idx="58">
                  <c:v>48.072200000000009</c:v>
                </c:pt>
                <c:pt idx="59">
                  <c:v>48.966999999999999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4-7143-A031-E6DD4D3DA77A}"/>
            </c:ext>
          </c:extLst>
        </c:ser>
        <c:ser>
          <c:idx val="2"/>
          <c:order val="2"/>
          <c:tx>
            <c:v>Квантил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'Monthly CPI'!$AH$2:$AH$61</c:f>
              <c:numCache>
                <c:formatCode>0.0</c:formatCode>
                <c:ptCount val="60"/>
                <c:pt idx="0">
                  <c:v>24.271468004491698</c:v>
                </c:pt>
                <c:pt idx="1">
                  <c:v>24.964888482478898</c:v>
                </c:pt>
                <c:pt idx="2">
                  <c:v>25.563467181958298</c:v>
                </c:pt>
                <c:pt idx="3">
                  <c:v>26.219396331613801</c:v>
                </c:pt>
                <c:pt idx="4">
                  <c:v>26.600398608821997</c:v>
                </c:pt>
                <c:pt idx="5">
                  <c:v>26.887780027667198</c:v>
                </c:pt>
                <c:pt idx="6">
                  <c:v>26.987482921402897</c:v>
                </c:pt>
                <c:pt idx="7">
                  <c:v>25.701676659181597</c:v>
                </c:pt>
                <c:pt idx="8">
                  <c:v>25.122833049756299</c:v>
                </c:pt>
                <c:pt idx="9">
                  <c:v>25.096649711161696</c:v>
                </c:pt>
                <c:pt idx="10">
                  <c:v>25.528380136781099</c:v>
                </c:pt>
                <c:pt idx="11">
                  <c:v>25.979127386376302</c:v>
                </c:pt>
                <c:pt idx="12">
                  <c:v>26.834869289899402</c:v>
                </c:pt>
                <c:pt idx="13">
                  <c:v>27.108783381693197</c:v>
                </c:pt>
                <c:pt idx="14">
                  <c:v>27.615244065776203</c:v>
                </c:pt>
                <c:pt idx="15">
                  <c:v>28.365162137748996</c:v>
                </c:pt>
                <c:pt idx="16">
                  <c:v>29.535039607784299</c:v>
                </c:pt>
                <c:pt idx="17">
                  <c:v>29.722036168890099</c:v>
                </c:pt>
                <c:pt idx="18">
                  <c:v>29.490166138690199</c:v>
                </c:pt>
                <c:pt idx="19">
                  <c:v>29.038565917477602</c:v>
                </c:pt>
                <c:pt idx="20">
                  <c:v>28.947779573677199</c:v>
                </c:pt>
                <c:pt idx="21">
                  <c:v>28.524173551056897</c:v>
                </c:pt>
                <c:pt idx="22">
                  <c:v>27.907572927256997</c:v>
                </c:pt>
                <c:pt idx="23">
                  <c:v>28.098191068631099</c:v>
                </c:pt>
                <c:pt idx="24">
                  <c:v>28.8748</c:v>
                </c:pt>
                <c:pt idx="25">
                  <c:v>29.855499999999999</c:v>
                </c:pt>
                <c:pt idx="26">
                  <c:v>30.483099999999997</c:v>
                </c:pt>
                <c:pt idx="27">
                  <c:v>30.606499999999997</c:v>
                </c:pt>
                <c:pt idx="28">
                  <c:v>31.021299999999997</c:v>
                </c:pt>
                <c:pt idx="29">
                  <c:v>31.4057</c:v>
                </c:pt>
                <c:pt idx="30">
                  <c:v>31.908099999999997</c:v>
                </c:pt>
                <c:pt idx="31">
                  <c:v>30.522499999999997</c:v>
                </c:pt>
                <c:pt idx="32">
                  <c:v>29.756399999999999</c:v>
                </c:pt>
                <c:pt idx="33">
                  <c:v>29.668800000000001</c:v>
                </c:pt>
                <c:pt idx="34">
                  <c:v>30.113099999999999</c:v>
                </c:pt>
                <c:pt idx="35">
                  <c:v>30.585099999999997</c:v>
                </c:pt>
                <c:pt idx="36">
                  <c:v>31.383399999999998</c:v>
                </c:pt>
                <c:pt idx="37">
                  <c:v>32.537500000000001</c:v>
                </c:pt>
                <c:pt idx="38">
                  <c:v>33.010399999999997</c:v>
                </c:pt>
                <c:pt idx="39">
                  <c:v>34.397800000000004</c:v>
                </c:pt>
                <c:pt idx="40">
                  <c:v>35.048599999999993</c:v>
                </c:pt>
                <c:pt idx="41">
                  <c:v>35.435699999999997</c:v>
                </c:pt>
                <c:pt idx="42">
                  <c:v>35.383899999999997</c:v>
                </c:pt>
                <c:pt idx="43">
                  <c:v>34.589199999999991</c:v>
                </c:pt>
                <c:pt idx="44">
                  <c:v>34.3264</c:v>
                </c:pt>
                <c:pt idx="45">
                  <c:v>35.217699999999994</c:v>
                </c:pt>
                <c:pt idx="46">
                  <c:v>35.788099999999993</c:v>
                </c:pt>
                <c:pt idx="47">
                  <c:v>36.854599999999998</c:v>
                </c:pt>
                <c:pt idx="48">
                  <c:v>38.127599999999994</c:v>
                </c:pt>
                <c:pt idx="49">
                  <c:v>38.573699999999995</c:v>
                </c:pt>
                <c:pt idx="50">
                  <c:v>39.048400000000001</c:v>
                </c:pt>
                <c:pt idx="51">
                  <c:v>40.417099999999998</c:v>
                </c:pt>
                <c:pt idx="52">
                  <c:v>41.485400000000006</c:v>
                </c:pt>
                <c:pt idx="53">
                  <c:v>42.526000000000003</c:v>
                </c:pt>
                <c:pt idx="54">
                  <c:v>43.266199999999998</c:v>
                </c:pt>
                <c:pt idx="55">
                  <c:v>40.944699999999997</c:v>
                </c:pt>
                <c:pt idx="56">
                  <c:v>40.0642</c:v>
                </c:pt>
                <c:pt idx="57">
                  <c:v>40.900099999999995</c:v>
                </c:pt>
                <c:pt idx="58">
                  <c:v>41.704700000000003</c:v>
                </c:pt>
                <c:pt idx="59">
                  <c:v>42.477999999999994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D4-7143-A031-E6DD4D3DA77A}"/>
            </c:ext>
          </c:extLst>
        </c:ser>
        <c:ser>
          <c:idx val="3"/>
          <c:order val="3"/>
          <c:tx>
            <c:v>Квантил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'Monthly CPI'!$AI$2:$AI$61</c:f>
              <c:numCache>
                <c:formatCode>0.0</c:formatCode>
                <c:ptCount val="60"/>
                <c:pt idx="0">
                  <c:v>21.068140656519503</c:v>
                </c:pt>
                <c:pt idx="1">
                  <c:v>21.6716557729195</c:v>
                </c:pt>
                <c:pt idx="2">
                  <c:v>22.1933227750905</c:v>
                </c:pt>
                <c:pt idx="3">
                  <c:v>22.764203460248602</c:v>
                </c:pt>
                <c:pt idx="4">
                  <c:v>23.096079602959598</c:v>
                </c:pt>
                <c:pt idx="5">
                  <c:v>23.346175358381604</c:v>
                </c:pt>
                <c:pt idx="6">
                  <c:v>23.432303004458703</c:v>
                </c:pt>
                <c:pt idx="7">
                  <c:v>22.3129950523576</c:v>
                </c:pt>
                <c:pt idx="8">
                  <c:v>21.8081665135349</c:v>
                </c:pt>
                <c:pt idx="9">
                  <c:v>21.7849655465951</c:v>
                </c:pt>
                <c:pt idx="10">
                  <c:v>22.160840450145301</c:v>
                </c:pt>
                <c:pt idx="11">
                  <c:v>22.553314668629302</c:v>
                </c:pt>
                <c:pt idx="12">
                  <c:v>23.298192426913403</c:v>
                </c:pt>
                <c:pt idx="13">
                  <c:v>23.536602052973201</c:v>
                </c:pt>
                <c:pt idx="14">
                  <c:v>23.9776717594358</c:v>
                </c:pt>
                <c:pt idx="15">
                  <c:v>24.630727091055</c:v>
                </c:pt>
                <c:pt idx="16">
                  <c:v>25.649615996110899</c:v>
                </c:pt>
                <c:pt idx="17">
                  <c:v>25.812334642209102</c:v>
                </c:pt>
                <c:pt idx="18">
                  <c:v>25.610222066327403</c:v>
                </c:pt>
                <c:pt idx="19">
                  <c:v>25.216777153766401</c:v>
                </c:pt>
                <c:pt idx="20">
                  <c:v>25.1375506966532</c:v>
                </c:pt>
                <c:pt idx="21">
                  <c:v>24.768419179352701</c:v>
                </c:pt>
                <c:pt idx="22">
                  <c:v>24.231135097443797</c:v>
                </c:pt>
                <c:pt idx="23">
                  <c:v>24.396782378316903</c:v>
                </c:pt>
                <c:pt idx="24">
                  <c:v>25.073200000000003</c:v>
                </c:pt>
                <c:pt idx="25">
                  <c:v>25.9269</c:v>
                </c:pt>
                <c:pt idx="26">
                  <c:v>26.472899999999999</c:v>
                </c:pt>
                <c:pt idx="27">
                  <c:v>26.579900000000002</c:v>
                </c:pt>
                <c:pt idx="28">
                  <c:v>26.941099999999999</c:v>
                </c:pt>
                <c:pt idx="29">
                  <c:v>27.275900000000004</c:v>
                </c:pt>
                <c:pt idx="30">
                  <c:v>27.7135</c:v>
                </c:pt>
                <c:pt idx="31">
                  <c:v>26.506300000000003</c:v>
                </c:pt>
                <c:pt idx="32">
                  <c:v>25.838799999999999</c:v>
                </c:pt>
                <c:pt idx="33">
                  <c:v>25.7624</c:v>
                </c:pt>
                <c:pt idx="34">
                  <c:v>26.1493</c:v>
                </c:pt>
                <c:pt idx="35">
                  <c:v>26.560499999999998</c:v>
                </c:pt>
                <c:pt idx="36">
                  <c:v>27.255800000000001</c:v>
                </c:pt>
                <c:pt idx="37">
                  <c:v>28.260899999999999</c:v>
                </c:pt>
                <c:pt idx="38">
                  <c:v>28.672800000000002</c:v>
                </c:pt>
                <c:pt idx="39">
                  <c:v>29.881399999999999</c:v>
                </c:pt>
                <c:pt idx="40">
                  <c:v>30.448200000000003</c:v>
                </c:pt>
                <c:pt idx="41">
                  <c:v>30.7851</c:v>
                </c:pt>
                <c:pt idx="42">
                  <c:v>30.7393</c:v>
                </c:pt>
                <c:pt idx="43">
                  <c:v>30.046799999999998</c:v>
                </c:pt>
                <c:pt idx="44">
                  <c:v>29.817600000000002</c:v>
                </c:pt>
                <c:pt idx="45">
                  <c:v>30.593500000000002</c:v>
                </c:pt>
                <c:pt idx="46">
                  <c:v>31.089500000000001</c:v>
                </c:pt>
                <c:pt idx="47">
                  <c:v>32.0182</c:v>
                </c:pt>
                <c:pt idx="48">
                  <c:v>33.126799999999996</c:v>
                </c:pt>
                <c:pt idx="49">
                  <c:v>33.515099999999997</c:v>
                </c:pt>
                <c:pt idx="50">
                  <c:v>33.928399999999996</c:v>
                </c:pt>
                <c:pt idx="51">
                  <c:v>35.119700000000002</c:v>
                </c:pt>
                <c:pt idx="52">
                  <c:v>36.049800000000005</c:v>
                </c:pt>
                <c:pt idx="53">
                  <c:v>36.955600000000004</c:v>
                </c:pt>
                <c:pt idx="54">
                  <c:v>37.600200000000008</c:v>
                </c:pt>
                <c:pt idx="55">
                  <c:v>35.576900000000002</c:v>
                </c:pt>
                <c:pt idx="56">
                  <c:v>34.809400000000004</c:v>
                </c:pt>
                <c:pt idx="57">
                  <c:v>35.536700000000003</c:v>
                </c:pt>
                <c:pt idx="58">
                  <c:v>36.236899999999999</c:v>
                </c:pt>
                <c:pt idx="59">
                  <c:v>36.909999999999997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D4-7143-A031-E6DD4D3DA77A}"/>
            </c:ext>
          </c:extLst>
        </c:ser>
        <c:ser>
          <c:idx val="4"/>
          <c:order val="4"/>
          <c:tx>
            <c:v>Квантил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'Monthly CPI'!$AJ$2:$AJ$61</c:f>
              <c:numCache>
                <c:formatCode>0.0</c:formatCode>
                <c:ptCount val="60"/>
                <c:pt idx="0">
                  <c:v>14.526323087402901</c:v>
                </c:pt>
                <c:pt idx="1">
                  <c:v>14.9420977878973</c:v>
                </c:pt>
                <c:pt idx="2">
                  <c:v>15.3013370073821</c:v>
                </c:pt>
                <c:pt idx="3">
                  <c:v>15.694629998240201</c:v>
                </c:pt>
                <c:pt idx="4">
                  <c:v>15.923208585302596</c:v>
                </c:pt>
                <c:pt idx="5">
                  <c:v>16.095510377265001</c:v>
                </c:pt>
                <c:pt idx="6">
                  <c:v>16.154983745607499</c:v>
                </c:pt>
                <c:pt idx="7">
                  <c:v>15.383913477824798</c:v>
                </c:pt>
                <c:pt idx="8">
                  <c:v>15.036346648733497</c:v>
                </c:pt>
                <c:pt idx="9">
                  <c:v>15.020450891982499</c:v>
                </c:pt>
                <c:pt idx="10">
                  <c:v>15.279373626649498</c:v>
                </c:pt>
                <c:pt idx="11">
                  <c:v>15.549721736578901</c:v>
                </c:pt>
                <c:pt idx="12">
                  <c:v>16.062865700448199</c:v>
                </c:pt>
                <c:pt idx="13">
                  <c:v>16.227109184712599</c:v>
                </c:pt>
                <c:pt idx="14">
                  <c:v>16.530913284835201</c:v>
                </c:pt>
                <c:pt idx="15">
                  <c:v>16.980738931777999</c:v>
                </c:pt>
                <c:pt idx="16">
                  <c:v>17.682526247980498</c:v>
                </c:pt>
                <c:pt idx="17">
                  <c:v>17.794633675603297</c:v>
                </c:pt>
                <c:pt idx="18">
                  <c:v>17.655459057283799</c:v>
                </c:pt>
                <c:pt idx="19">
                  <c:v>17.384490872372602</c:v>
                </c:pt>
                <c:pt idx="20">
                  <c:v>17.329955010460601</c:v>
                </c:pt>
                <c:pt idx="21">
                  <c:v>17.0757477681945</c:v>
                </c:pt>
                <c:pt idx="22">
                  <c:v>16.705735065129797</c:v>
                </c:pt>
                <c:pt idx="23">
                  <c:v>16.819907700800098</c:v>
                </c:pt>
                <c:pt idx="24">
                  <c:v>17.285799999999998</c:v>
                </c:pt>
                <c:pt idx="25">
                  <c:v>17.873899999999999</c:v>
                </c:pt>
                <c:pt idx="26">
                  <c:v>18.2501</c:v>
                </c:pt>
                <c:pt idx="27">
                  <c:v>18.323899999999998</c:v>
                </c:pt>
                <c:pt idx="28">
                  <c:v>18.572699999999998</c:v>
                </c:pt>
                <c:pt idx="29">
                  <c:v>18.8033</c:v>
                </c:pt>
                <c:pt idx="30">
                  <c:v>19.104699999999998</c:v>
                </c:pt>
                <c:pt idx="31">
                  <c:v>18.273300000000003</c:v>
                </c:pt>
                <c:pt idx="32">
                  <c:v>17.813599999999997</c:v>
                </c:pt>
                <c:pt idx="33">
                  <c:v>17.760999999999999</c:v>
                </c:pt>
                <c:pt idx="34">
                  <c:v>18.0275</c:v>
                </c:pt>
                <c:pt idx="35">
                  <c:v>18.310699999999997</c:v>
                </c:pt>
                <c:pt idx="36">
                  <c:v>18.7896</c:v>
                </c:pt>
                <c:pt idx="37">
                  <c:v>19.4819</c:v>
                </c:pt>
                <c:pt idx="38">
                  <c:v>19.765599999999999</c:v>
                </c:pt>
                <c:pt idx="39">
                  <c:v>20.597999999999999</c:v>
                </c:pt>
                <c:pt idx="40">
                  <c:v>20.988399999999999</c:v>
                </c:pt>
                <c:pt idx="41">
                  <c:v>21.220500000000001</c:v>
                </c:pt>
                <c:pt idx="42">
                  <c:v>21.189099999999996</c:v>
                </c:pt>
                <c:pt idx="43">
                  <c:v>20.712199999999999</c:v>
                </c:pt>
                <c:pt idx="44">
                  <c:v>20.554400000000001</c:v>
                </c:pt>
                <c:pt idx="45">
                  <c:v>21.088899999999999</c:v>
                </c:pt>
                <c:pt idx="46">
                  <c:v>21.430699999999998</c:v>
                </c:pt>
                <c:pt idx="47">
                  <c:v>22.070399999999999</c:v>
                </c:pt>
                <c:pt idx="48">
                  <c:v>22.834</c:v>
                </c:pt>
                <c:pt idx="49">
                  <c:v>23.101499999999998</c:v>
                </c:pt>
                <c:pt idx="50">
                  <c:v>23.386199999999995</c:v>
                </c:pt>
                <c:pt idx="51">
                  <c:v>24.206899999999997</c:v>
                </c:pt>
                <c:pt idx="52">
                  <c:v>24.8476</c:v>
                </c:pt>
                <c:pt idx="53">
                  <c:v>25.471600000000002</c:v>
                </c:pt>
                <c:pt idx="54">
                  <c:v>25.915600000000001</c:v>
                </c:pt>
                <c:pt idx="55">
                  <c:v>24.522299999999998</c:v>
                </c:pt>
                <c:pt idx="56">
                  <c:v>23.9938</c:v>
                </c:pt>
                <c:pt idx="57">
                  <c:v>24.494899999999994</c:v>
                </c:pt>
                <c:pt idx="58">
                  <c:v>24.9773</c:v>
                </c:pt>
                <c:pt idx="59">
                  <c:v>25.440999999999999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D4-7143-A031-E6DD4D3DA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932879"/>
        <c:axId val="709981759"/>
      </c:lineChart>
      <c:catAx>
        <c:axId val="710932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N"/>
          </a:p>
        </c:txPr>
        <c:crossAx val="709981759"/>
        <c:crosses val="autoZero"/>
        <c:auto val="1"/>
        <c:lblAlgn val="ctr"/>
        <c:lblOffset val="100"/>
        <c:noMultiLvlLbl val="0"/>
      </c:catAx>
      <c:valAx>
        <c:axId val="7099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N"/>
          </a:p>
        </c:txPr>
        <c:crossAx val="71093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793750</xdr:colOff>
      <xdr:row>5</xdr:row>
      <xdr:rowOff>88900</xdr:rowOff>
    </xdr:from>
    <xdr:to>
      <xdr:col>20</xdr:col>
      <xdr:colOff>146050</xdr:colOff>
      <xdr:row>16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2B86FF-A794-0621-ECD9-CFFC9586A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468887</xdr:colOff>
      <xdr:row>10</xdr:row>
      <xdr:rowOff>183642</xdr:rowOff>
    </xdr:from>
    <xdr:to>
      <xdr:col>21</xdr:col>
      <xdr:colOff>424759</xdr:colOff>
      <xdr:row>28</xdr:row>
      <xdr:rowOff>124143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6E5A9C-A3E0-FBD5-AB28-B1F678217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699576</xdr:colOff>
      <xdr:row>29</xdr:row>
      <xdr:rowOff>193728</xdr:rowOff>
    </xdr:from>
    <xdr:to>
      <xdr:col>20</xdr:col>
      <xdr:colOff>655449</xdr:colOff>
      <xdr:row>47</xdr:row>
      <xdr:rowOff>135178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D0D3B-2736-A842-8217-15CCAAF7D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36</xdr:row>
      <xdr:rowOff>204491</xdr:rowOff>
    </xdr:from>
    <xdr:to>
      <xdr:col>10</xdr:col>
      <xdr:colOff>784601</xdr:colOff>
      <xdr:row>54</xdr:row>
      <xdr:rowOff>145942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BF6A7-14DF-AD47-998D-8974C1BED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673064</xdr:colOff>
      <xdr:row>40</xdr:row>
      <xdr:rowOff>185193</xdr:rowOff>
    </xdr:from>
    <xdr:to>
      <xdr:col>17</xdr:col>
      <xdr:colOff>179144</xdr:colOff>
      <xdr:row>58</xdr:row>
      <xdr:rowOff>182179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F76E63-8EBA-4AB1-54E9-D73925833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18</xdr:row>
      <xdr:rowOff>177800</xdr:rowOff>
    </xdr:from>
    <xdr:to>
      <xdr:col>24</xdr:col>
      <xdr:colOff>292100</xdr:colOff>
      <xdr:row>33</xdr:row>
      <xdr:rowOff>88900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C4E65A-CC83-259A-7E8A-1074F74D6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673100</xdr:colOff>
      <xdr:row>35</xdr:row>
      <xdr:rowOff>38100</xdr:rowOff>
    </xdr:from>
    <xdr:to>
      <xdr:col>32</xdr:col>
      <xdr:colOff>1117600</xdr:colOff>
      <xdr:row>48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2B48C54-4C33-FBA2-D8AE-CBA305F6F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E9833-12DF-E843-83BD-F102A78B5803}">
  <dimension ref="A1:U48"/>
  <sheetViews>
    <sheetView topLeftCell="A6" workbookViewId="0">
      <selection activeCell="I18" sqref="I18:N30"/>
    </sheetView>
  </sheetViews>
  <sheetFormatPr baseColWidth="10" defaultRowHeight="16" x14ac:dyDescent="0.2"/>
  <cols>
    <col min="1" max="1" width="29.1640625" style="16" customWidth="1"/>
    <col min="2" max="2" width="7.5" style="16" customWidth="1"/>
    <col min="3" max="3" width="6.5" style="16" customWidth="1"/>
    <col min="4" max="4" width="6.6640625" style="16" customWidth="1"/>
    <col min="5" max="5" width="8" style="16" customWidth="1"/>
    <col min="6" max="6" width="7.6640625" style="16" customWidth="1"/>
    <col min="7" max="8" width="10.83203125" style="16"/>
    <col min="9" max="9" width="22.6640625" style="16" customWidth="1"/>
    <col min="10" max="10" width="6.83203125" style="16" customWidth="1"/>
    <col min="11" max="11" width="7.83203125" style="16" customWidth="1"/>
    <col min="12" max="12" width="6" style="16" customWidth="1"/>
    <col min="13" max="13" width="7.5" style="16" customWidth="1"/>
    <col min="14" max="14" width="7.83203125" style="16" customWidth="1"/>
    <col min="15" max="15" width="10.83203125" style="16"/>
    <col min="16" max="19" width="11.6640625" style="16" bestFit="1" customWidth="1"/>
    <col min="20" max="20" width="11" style="16" bestFit="1" customWidth="1"/>
    <col min="21" max="16384" width="10.83203125" style="16"/>
  </cols>
  <sheetData>
    <row r="1" spans="1:21" x14ac:dyDescent="0.2">
      <c r="A1" s="108" t="s">
        <v>20</v>
      </c>
      <c r="B1" s="108"/>
      <c r="C1" s="108"/>
      <c r="D1" s="108"/>
      <c r="E1" s="108"/>
      <c r="F1" s="108"/>
      <c r="I1" s="108" t="s">
        <v>19</v>
      </c>
      <c r="J1" s="108"/>
      <c r="K1" s="108"/>
      <c r="L1" s="108"/>
      <c r="M1" s="108"/>
      <c r="N1" s="108"/>
      <c r="P1" s="109" t="s">
        <v>453</v>
      </c>
      <c r="Q1" s="110"/>
      <c r="R1" s="110"/>
      <c r="S1" s="110"/>
      <c r="T1" s="110"/>
      <c r="U1" s="111"/>
    </row>
    <row r="2" spans="1:21" x14ac:dyDescent="0.2">
      <c r="A2" s="17"/>
      <c r="B2" s="17">
        <v>2018</v>
      </c>
      <c r="C2" s="17">
        <v>2019</v>
      </c>
      <c r="D2" s="17">
        <v>2020</v>
      </c>
      <c r="E2" s="17">
        <v>2021</v>
      </c>
      <c r="F2" s="17">
        <v>2022</v>
      </c>
      <c r="I2" s="18"/>
      <c r="J2" s="15">
        <v>2018</v>
      </c>
      <c r="K2" s="15">
        <v>2019</v>
      </c>
      <c r="L2" s="15">
        <v>2020</v>
      </c>
      <c r="M2" s="15">
        <v>2021</v>
      </c>
      <c r="N2" s="15">
        <v>2022</v>
      </c>
      <c r="P2" s="16" t="s">
        <v>454</v>
      </c>
      <c r="Q2" s="16" t="s">
        <v>456</v>
      </c>
      <c r="R2" s="16" t="s">
        <v>457</v>
      </c>
      <c r="S2" s="16" t="s">
        <v>458</v>
      </c>
      <c r="T2" s="16" t="s">
        <v>459</v>
      </c>
      <c r="U2" s="16" t="s">
        <v>455</v>
      </c>
    </row>
    <row r="3" spans="1:21" x14ac:dyDescent="0.2">
      <c r="A3" s="19" t="s">
        <v>0</v>
      </c>
      <c r="B3" s="20">
        <v>28.1</v>
      </c>
      <c r="C3" s="20">
        <f>SUM(C4:C6)</f>
        <v>27.8</v>
      </c>
      <c r="D3" s="20">
        <f>SUM(D4:D6)</f>
        <v>28.7</v>
      </c>
      <c r="E3" s="20">
        <f>SUM(E4:E6)</f>
        <v>30.5</v>
      </c>
      <c r="F3" s="20">
        <f>SUM(F4:F6)</f>
        <v>28.4</v>
      </c>
      <c r="H3" s="16">
        <v>1</v>
      </c>
      <c r="I3" s="21" t="s">
        <v>6</v>
      </c>
      <c r="J3" s="40">
        <v>27.3</v>
      </c>
      <c r="K3" s="40">
        <v>27.200000000000003</v>
      </c>
      <c r="L3" s="40">
        <v>28.1</v>
      </c>
      <c r="M3" s="40">
        <v>29.799999999999997</v>
      </c>
      <c r="N3" s="40">
        <v>27.800000000000004</v>
      </c>
      <c r="P3" s="16">
        <v>1721.1</v>
      </c>
      <c r="Q3" s="16">
        <v>1545.8</v>
      </c>
      <c r="R3" s="16">
        <v>1344.2</v>
      </c>
      <c r="S3" s="16">
        <v>1230</v>
      </c>
      <c r="T3" s="16">
        <v>881.3</v>
      </c>
      <c r="U3" s="16">
        <v>1192.9000000000001</v>
      </c>
    </row>
    <row r="4" spans="1:21" x14ac:dyDescent="0.2">
      <c r="A4" s="22" t="s">
        <v>1</v>
      </c>
      <c r="B4" s="23">
        <v>25.3</v>
      </c>
      <c r="C4" s="23">
        <v>24.9</v>
      </c>
      <c r="D4" s="23">
        <v>25.7</v>
      </c>
      <c r="E4" s="23">
        <v>27.7</v>
      </c>
      <c r="F4" s="23">
        <v>24.9</v>
      </c>
      <c r="H4" s="16">
        <v>2</v>
      </c>
      <c r="I4" s="21" t="s">
        <v>7</v>
      </c>
      <c r="J4" s="40">
        <v>0.8</v>
      </c>
      <c r="K4" s="40">
        <v>0.6</v>
      </c>
      <c r="L4" s="40">
        <v>0.6</v>
      </c>
      <c r="M4" s="40">
        <v>0.70000000000000007</v>
      </c>
      <c r="N4" s="40">
        <v>0.6</v>
      </c>
      <c r="P4" s="24">
        <f>$U$4*P3/$U$3</f>
        <v>144.27864867130521</v>
      </c>
      <c r="Q4" s="24">
        <f>$U$4*Q3/$U$3</f>
        <v>129.5833682622181</v>
      </c>
      <c r="R4" s="24">
        <f>$U$4*R3/$U$3</f>
        <v>112.68337664515046</v>
      </c>
      <c r="S4" s="24">
        <f>$U$4*S3/$U$3</f>
        <v>103.11006790175203</v>
      </c>
      <c r="T4" s="24">
        <f>$U$4*T3/$U$3</f>
        <v>73.878782798222815</v>
      </c>
      <c r="U4" s="16">
        <v>100</v>
      </c>
    </row>
    <row r="5" spans="1:21" x14ac:dyDescent="0.2">
      <c r="A5" s="22" t="s">
        <v>2</v>
      </c>
      <c r="B5" s="23">
        <v>1.8</v>
      </c>
      <c r="C5" s="23">
        <v>1.8</v>
      </c>
      <c r="D5" s="23">
        <v>1.7</v>
      </c>
      <c r="E5" s="23">
        <v>1.5</v>
      </c>
      <c r="F5" s="23">
        <v>1.9</v>
      </c>
      <c r="H5" s="16">
        <v>3</v>
      </c>
      <c r="I5" s="21" t="s">
        <v>8</v>
      </c>
      <c r="J5" s="40">
        <v>10.5</v>
      </c>
      <c r="K5" s="40">
        <v>10.8</v>
      </c>
      <c r="L5" s="40">
        <v>9.1999999999999993</v>
      </c>
      <c r="M5" s="40">
        <v>8.6900000000000013</v>
      </c>
      <c r="N5" s="40">
        <v>8.7999999999999989</v>
      </c>
    </row>
    <row r="6" spans="1:21" x14ac:dyDescent="0.2">
      <c r="A6" s="22" t="s">
        <v>3</v>
      </c>
      <c r="B6" s="23">
        <v>1</v>
      </c>
      <c r="C6" s="23">
        <v>1.1000000000000001</v>
      </c>
      <c r="D6" s="23">
        <v>1.3</v>
      </c>
      <c r="E6" s="23">
        <v>1.3</v>
      </c>
      <c r="F6" s="23">
        <v>1.6</v>
      </c>
      <c r="H6" s="16">
        <v>4</v>
      </c>
      <c r="I6" s="21" t="s">
        <v>9</v>
      </c>
      <c r="J6" s="40">
        <v>6</v>
      </c>
      <c r="K6" s="40">
        <v>5.8000000000000007</v>
      </c>
      <c r="L6" s="40">
        <v>5.6000000000000005</v>
      </c>
      <c r="M6" s="40">
        <v>4.3999999999999995</v>
      </c>
      <c r="N6" s="40">
        <v>3.9</v>
      </c>
    </row>
    <row r="7" spans="1:21" x14ac:dyDescent="0.2">
      <c r="A7" s="19" t="s">
        <v>4</v>
      </c>
      <c r="B7" s="20">
        <f>SUM(B8:B9)</f>
        <v>71.899999999999991</v>
      </c>
      <c r="C7" s="20">
        <f>SUM(C8:C9)</f>
        <v>72.199999999999989</v>
      </c>
      <c r="D7" s="20">
        <f>SUM(D8:D9)</f>
        <v>71.3</v>
      </c>
      <c r="E7" s="20">
        <f>SUM(E8:E9)</f>
        <v>69.5</v>
      </c>
      <c r="F7" s="20">
        <f>SUM(F8:F9)</f>
        <v>71.599999999999994</v>
      </c>
      <c r="H7" s="16">
        <v>5</v>
      </c>
      <c r="I7" s="21" t="s">
        <v>10</v>
      </c>
      <c r="J7" s="40">
        <v>3.5999999999999996</v>
      </c>
      <c r="K7" s="40">
        <v>4</v>
      </c>
      <c r="L7" s="40">
        <v>3.9</v>
      </c>
      <c r="M7" s="40">
        <v>3.9</v>
      </c>
      <c r="N7" s="40">
        <v>3.9</v>
      </c>
    </row>
    <row r="8" spans="1:21" x14ac:dyDescent="0.2">
      <c r="A8" s="22" t="s">
        <v>1</v>
      </c>
      <c r="B8" s="23">
        <v>68.8</v>
      </c>
      <c r="C8" s="23">
        <v>69.099999999999994</v>
      </c>
      <c r="D8" s="23">
        <v>65.099999999999994</v>
      </c>
      <c r="E8" s="23">
        <v>65.400000000000006</v>
      </c>
      <c r="F8" s="23">
        <v>67.5</v>
      </c>
      <c r="H8" s="16">
        <v>6</v>
      </c>
      <c r="I8" s="21" t="s">
        <v>11</v>
      </c>
      <c r="J8" s="40">
        <v>3.1</v>
      </c>
      <c r="K8" s="40">
        <v>3.2</v>
      </c>
      <c r="L8" s="40">
        <v>3.6999999999999997</v>
      </c>
      <c r="M8" s="40">
        <v>3.9</v>
      </c>
      <c r="N8" s="40">
        <v>3.6999999999999997</v>
      </c>
    </row>
    <row r="9" spans="1:21" x14ac:dyDescent="0.2">
      <c r="A9" s="22" t="s">
        <v>2</v>
      </c>
      <c r="B9" s="23">
        <v>3.1</v>
      </c>
      <c r="C9" s="23">
        <v>3.1</v>
      </c>
      <c r="D9" s="23">
        <v>6.2</v>
      </c>
      <c r="E9" s="23">
        <v>4.0999999999999996</v>
      </c>
      <c r="F9" s="23">
        <v>4.0999999999999996</v>
      </c>
      <c r="H9" s="16">
        <v>7</v>
      </c>
      <c r="I9" s="21" t="s">
        <v>12</v>
      </c>
      <c r="J9" s="40">
        <v>14.6</v>
      </c>
      <c r="K9" s="40">
        <v>14.6</v>
      </c>
      <c r="L9" s="40">
        <v>15.6</v>
      </c>
      <c r="M9" s="40">
        <v>15.7</v>
      </c>
      <c r="N9" s="40">
        <v>17.7</v>
      </c>
    </row>
    <row r="10" spans="1:21" x14ac:dyDescent="0.2">
      <c r="A10" s="19" t="s">
        <v>5</v>
      </c>
      <c r="B10" s="20">
        <f>SUM(B3,B7)</f>
        <v>100</v>
      </c>
      <c r="C10" s="20">
        <f>SUM(C3,C7)</f>
        <v>99.999999999999986</v>
      </c>
      <c r="D10" s="20">
        <f>SUM(D3,D7)</f>
        <v>100</v>
      </c>
      <c r="E10" s="20">
        <f>SUM(E3,E7)</f>
        <v>100</v>
      </c>
      <c r="F10" s="20">
        <f>SUM(F3,F7)</f>
        <v>100</v>
      </c>
      <c r="H10" s="16">
        <v>8</v>
      </c>
      <c r="I10" s="21" t="s">
        <v>13</v>
      </c>
      <c r="J10" s="40">
        <v>3.1</v>
      </c>
      <c r="K10" s="40">
        <v>3.3000000000000003</v>
      </c>
      <c r="L10" s="40">
        <v>4.1000000000000005</v>
      </c>
      <c r="M10" s="40">
        <v>4.3999999999999995</v>
      </c>
      <c r="N10" s="40">
        <v>4</v>
      </c>
    </row>
    <row r="11" spans="1:21" x14ac:dyDescent="0.2">
      <c r="H11" s="16">
        <v>9</v>
      </c>
      <c r="I11" s="21" t="s">
        <v>14</v>
      </c>
      <c r="J11" s="40">
        <v>2.2999999999999998</v>
      </c>
      <c r="K11" s="40">
        <v>2.4</v>
      </c>
      <c r="L11" s="40">
        <v>1.7000000000000002</v>
      </c>
      <c r="M11" s="40">
        <v>1.7000000000000002</v>
      </c>
      <c r="N11" s="40">
        <v>1.7000000000000002</v>
      </c>
    </row>
    <row r="12" spans="1:21" x14ac:dyDescent="0.2">
      <c r="H12" s="16">
        <v>10</v>
      </c>
      <c r="I12" s="21" t="s">
        <v>15</v>
      </c>
      <c r="J12" s="40">
        <v>3.5000000000000004</v>
      </c>
      <c r="K12" s="40">
        <v>3.4000000000000004</v>
      </c>
      <c r="L12" s="40">
        <v>3.4000000000000004</v>
      </c>
      <c r="M12" s="40">
        <v>3.5000000000000004</v>
      </c>
      <c r="N12" s="40">
        <v>2.6</v>
      </c>
    </row>
    <row r="13" spans="1:21" x14ac:dyDescent="0.2">
      <c r="A13" s="108" t="s">
        <v>21</v>
      </c>
      <c r="B13" s="108"/>
      <c r="C13" s="108"/>
      <c r="D13" s="108"/>
      <c r="E13" s="108"/>
      <c r="F13" s="108"/>
      <c r="H13" s="16">
        <v>11</v>
      </c>
      <c r="I13" s="21" t="s">
        <v>16</v>
      </c>
      <c r="J13" s="40">
        <v>1.3</v>
      </c>
      <c r="K13" s="40">
        <v>1.3</v>
      </c>
      <c r="L13" s="40">
        <v>1</v>
      </c>
      <c r="M13" s="40">
        <v>0.70000000000000007</v>
      </c>
      <c r="N13" s="40">
        <v>0.70000000000000007</v>
      </c>
    </row>
    <row r="14" spans="1:21" x14ac:dyDescent="0.2">
      <c r="A14" s="18"/>
      <c r="B14" s="15">
        <v>2018</v>
      </c>
      <c r="C14" s="15">
        <v>2019</v>
      </c>
      <c r="D14" s="15">
        <v>2020</v>
      </c>
      <c r="E14" s="15">
        <v>2021</v>
      </c>
      <c r="F14" s="15">
        <v>2022</v>
      </c>
      <c r="H14" s="16">
        <v>12</v>
      </c>
      <c r="I14" s="21" t="s">
        <v>17</v>
      </c>
      <c r="J14" s="40">
        <v>23.799999999999997</v>
      </c>
      <c r="K14" s="40">
        <v>23.3</v>
      </c>
      <c r="L14" s="40">
        <v>23</v>
      </c>
      <c r="M14" s="40">
        <v>22.6</v>
      </c>
      <c r="N14" s="40">
        <v>24.6</v>
      </c>
    </row>
    <row r="15" spans="1:21" x14ac:dyDescent="0.2">
      <c r="A15" s="25" t="s">
        <v>23</v>
      </c>
      <c r="B15" s="26">
        <v>21.7</v>
      </c>
      <c r="C15" s="26">
        <v>20.561827390000001</v>
      </c>
      <c r="D15" s="26">
        <v>20.8</v>
      </c>
      <c r="E15" s="26">
        <v>19.8</v>
      </c>
      <c r="F15" s="26">
        <v>20.399999999999999</v>
      </c>
      <c r="I15" s="27" t="s">
        <v>18</v>
      </c>
      <c r="J15" s="41">
        <v>100</v>
      </c>
      <c r="K15" s="41">
        <v>100</v>
      </c>
      <c r="L15" s="41">
        <v>100</v>
      </c>
      <c r="M15" s="41">
        <v>100</v>
      </c>
      <c r="N15" s="41">
        <v>100</v>
      </c>
    </row>
    <row r="16" spans="1:21" x14ac:dyDescent="0.2">
      <c r="A16" s="25" t="s">
        <v>24</v>
      </c>
      <c r="B16" s="26">
        <v>34.1</v>
      </c>
      <c r="C16" s="26">
        <v>37.49159745</v>
      </c>
      <c r="D16" s="26">
        <v>38.800000000000004</v>
      </c>
      <c r="E16" s="26">
        <v>40.699999999999996</v>
      </c>
      <c r="F16" s="26">
        <v>38.200000000000003</v>
      </c>
    </row>
    <row r="17" spans="1:20" x14ac:dyDescent="0.2">
      <c r="A17" s="25" t="s">
        <v>25</v>
      </c>
      <c r="B17" s="26">
        <v>0.1</v>
      </c>
      <c r="C17" s="26">
        <v>0.12024258</v>
      </c>
      <c r="D17" s="26">
        <v>0.12523909999999999</v>
      </c>
      <c r="E17" s="26">
        <v>0.1</v>
      </c>
      <c r="F17" s="26">
        <v>0.1</v>
      </c>
      <c r="I17" s="109" t="s">
        <v>445</v>
      </c>
      <c r="J17" s="110"/>
      <c r="K17" s="110"/>
      <c r="L17" s="110"/>
      <c r="M17" s="110"/>
      <c r="N17" s="111"/>
    </row>
    <row r="18" spans="1:20" x14ac:dyDescent="0.2">
      <c r="A18" s="25" t="s">
        <v>26</v>
      </c>
      <c r="B18" s="26">
        <v>14.099999999999998</v>
      </c>
      <c r="C18" s="26">
        <v>13.795511339999999</v>
      </c>
      <c r="D18" s="26">
        <v>13.73612501</v>
      </c>
      <c r="E18" s="26">
        <v>14.399999999999999</v>
      </c>
      <c r="F18" s="26">
        <v>13.8</v>
      </c>
      <c r="I18" s="28" t="s">
        <v>451</v>
      </c>
      <c r="J18" s="29" t="s">
        <v>446</v>
      </c>
      <c r="K18" s="29" t="s">
        <v>447</v>
      </c>
      <c r="L18" s="29" t="s">
        <v>448</v>
      </c>
      <c r="M18" s="29" t="s">
        <v>449</v>
      </c>
      <c r="N18" s="29" t="s">
        <v>450</v>
      </c>
    </row>
    <row r="19" spans="1:20" x14ac:dyDescent="0.2">
      <c r="A19" s="25" t="s">
        <v>27</v>
      </c>
      <c r="B19" s="26">
        <v>2.7</v>
      </c>
      <c r="C19" s="26">
        <v>2.8219964000000002</v>
      </c>
      <c r="D19" s="26">
        <v>2.8579639499999998</v>
      </c>
      <c r="E19" s="26">
        <v>2.9000000000000004</v>
      </c>
      <c r="F19" s="26">
        <v>3.3000000000000003</v>
      </c>
      <c r="I19" s="30" t="s">
        <v>452</v>
      </c>
      <c r="J19" s="31">
        <v>0.38300000000000001</v>
      </c>
      <c r="K19" s="31">
        <v>0.34200000000000003</v>
      </c>
      <c r="L19" s="31">
        <v>0.29499999999999998</v>
      </c>
      <c r="M19" s="31">
        <v>0.25700000000000001</v>
      </c>
      <c r="N19" s="31">
        <v>0.17699999999999999</v>
      </c>
    </row>
    <row r="20" spans="1:20" x14ac:dyDescent="0.2">
      <c r="A20" s="25" t="s">
        <v>28</v>
      </c>
      <c r="B20" s="26">
        <v>3.1</v>
      </c>
      <c r="C20" s="26">
        <v>3.3689294799999998</v>
      </c>
      <c r="D20" s="26">
        <v>3.2198211900000002</v>
      </c>
      <c r="E20" s="26">
        <v>3.5999999999999996</v>
      </c>
      <c r="F20" s="26">
        <v>3.5999999999999996</v>
      </c>
      <c r="I20" s="30" t="s">
        <v>7</v>
      </c>
      <c r="J20" s="31">
        <v>8.9999999999999993E-3</v>
      </c>
      <c r="K20" s="31">
        <v>8.0000000000000002E-3</v>
      </c>
      <c r="L20" s="31">
        <v>8.9999999999999993E-3</v>
      </c>
      <c r="M20" s="31">
        <v>7.0000000000000001E-3</v>
      </c>
      <c r="N20" s="31">
        <v>5.0000000000000001E-3</v>
      </c>
    </row>
    <row r="21" spans="1:20" x14ac:dyDescent="0.2">
      <c r="A21" s="25" t="s">
        <v>29</v>
      </c>
      <c r="B21" s="26">
        <v>7.1999999999999993</v>
      </c>
      <c r="C21" s="26">
        <v>7.1995953000000004</v>
      </c>
      <c r="D21" s="26">
        <v>7.36361504</v>
      </c>
      <c r="E21" s="26">
        <v>7.1999999999999993</v>
      </c>
      <c r="F21" s="26">
        <v>7.6</v>
      </c>
      <c r="I21" s="30" t="s">
        <v>8</v>
      </c>
      <c r="J21" s="31">
        <v>9.4E-2</v>
      </c>
      <c r="K21" s="31">
        <v>0.10199999999999999</v>
      </c>
      <c r="L21" s="31">
        <v>0.10299999999999999</v>
      </c>
      <c r="M21" s="31">
        <v>0.107</v>
      </c>
      <c r="N21" s="31">
        <v>9.2999999999999999E-2</v>
      </c>
    </row>
    <row r="22" spans="1:20" x14ac:dyDescent="0.2">
      <c r="A22" s="25" t="s">
        <v>30</v>
      </c>
      <c r="B22" s="32">
        <v>0.08</v>
      </c>
      <c r="C22" s="32">
        <v>7.120224E-2</v>
      </c>
      <c r="D22" s="32">
        <v>4.3200809999999999E-2</v>
      </c>
      <c r="E22" s="32">
        <v>0.05</v>
      </c>
      <c r="F22" s="32">
        <v>0.05</v>
      </c>
      <c r="I22" s="30" t="s">
        <v>9</v>
      </c>
      <c r="J22" s="31">
        <v>0.111</v>
      </c>
      <c r="K22" s="31">
        <v>9.0999999999999998E-2</v>
      </c>
      <c r="L22" s="31">
        <v>7.8E-2</v>
      </c>
      <c r="M22" s="31">
        <v>6.8000000000000005E-2</v>
      </c>
      <c r="N22" s="31">
        <v>4.4999999999999998E-2</v>
      </c>
      <c r="P22" s="40"/>
      <c r="Q22" s="40"/>
      <c r="R22" s="40"/>
      <c r="S22" s="40"/>
      <c r="T22" s="40"/>
    </row>
    <row r="23" spans="1:20" x14ac:dyDescent="0.2">
      <c r="A23" s="25" t="s">
        <v>31</v>
      </c>
      <c r="B23" s="26">
        <v>6.3</v>
      </c>
      <c r="C23" s="26">
        <v>5.7876558100000004</v>
      </c>
      <c r="D23" s="26">
        <v>3.98287893</v>
      </c>
      <c r="E23" s="26">
        <v>3.1</v>
      </c>
      <c r="F23" s="26">
        <v>3.5000000000000004</v>
      </c>
      <c r="I23" s="30" t="s">
        <v>10</v>
      </c>
      <c r="J23" s="31">
        <v>3.1E-2</v>
      </c>
      <c r="K23" s="31">
        <v>3.4000000000000002E-2</v>
      </c>
      <c r="L23" s="31">
        <v>3.5999999999999997E-2</v>
      </c>
      <c r="M23" s="31">
        <v>3.7999999999999999E-2</v>
      </c>
      <c r="N23" s="31">
        <v>3.6999999999999998E-2</v>
      </c>
      <c r="P23" s="40"/>
      <c r="Q23" s="40"/>
      <c r="R23" s="40"/>
      <c r="S23" s="40"/>
      <c r="T23" s="40"/>
    </row>
    <row r="24" spans="1:20" x14ac:dyDescent="0.2">
      <c r="A24" s="25" t="s">
        <v>32</v>
      </c>
      <c r="B24" s="26">
        <v>2.6</v>
      </c>
      <c r="C24" s="26">
        <v>1.5980522699999999</v>
      </c>
      <c r="D24" s="26">
        <v>1.0441661600000001</v>
      </c>
      <c r="E24" s="26">
        <v>0.82000000000000006</v>
      </c>
      <c r="F24" s="26">
        <v>1.3</v>
      </c>
      <c r="I24" s="30" t="s">
        <v>11</v>
      </c>
      <c r="J24" s="31">
        <v>4.2999999999999997E-2</v>
      </c>
      <c r="K24" s="31">
        <v>3.7999999999999999E-2</v>
      </c>
      <c r="L24" s="31">
        <v>3.6999999999999998E-2</v>
      </c>
      <c r="M24" s="31">
        <v>3.3000000000000002E-2</v>
      </c>
      <c r="N24" s="31">
        <v>2.7E-2</v>
      </c>
      <c r="P24" s="40"/>
      <c r="Q24" s="40"/>
      <c r="R24" s="40"/>
      <c r="S24" s="40"/>
      <c r="T24" s="40"/>
    </row>
    <row r="25" spans="1:20" x14ac:dyDescent="0.2">
      <c r="A25" s="25" t="s">
        <v>33</v>
      </c>
      <c r="B25" s="26">
        <v>2</v>
      </c>
      <c r="C25" s="26">
        <v>1.87997601</v>
      </c>
      <c r="D25" s="26">
        <v>1.7074088500000002</v>
      </c>
      <c r="E25" s="26">
        <v>1.7000000000000002</v>
      </c>
      <c r="F25" s="26">
        <v>1.9</v>
      </c>
      <c r="I25" s="30" t="s">
        <v>12</v>
      </c>
      <c r="J25" s="31">
        <v>4.9000000000000002E-2</v>
      </c>
      <c r="K25" s="31">
        <v>6.6000000000000003E-2</v>
      </c>
      <c r="L25" s="31">
        <v>0.11600000000000001</v>
      </c>
      <c r="M25" s="31">
        <v>0.13500000000000001</v>
      </c>
      <c r="N25" s="31">
        <v>0.217</v>
      </c>
      <c r="P25" s="40"/>
      <c r="Q25" s="40"/>
      <c r="R25" s="40"/>
      <c r="S25" s="40"/>
      <c r="T25" s="40"/>
    </row>
    <row r="26" spans="1:20" x14ac:dyDescent="0.2">
      <c r="A26" s="25" t="s">
        <v>34</v>
      </c>
      <c r="B26" s="26">
        <v>3.2</v>
      </c>
      <c r="C26" s="26">
        <v>3.2032270399999998</v>
      </c>
      <c r="D26" s="26">
        <v>4.05790089</v>
      </c>
      <c r="E26" s="26">
        <v>3.4000000000000004</v>
      </c>
      <c r="F26" s="26">
        <v>4.1000000000000005</v>
      </c>
      <c r="I26" s="30" t="s">
        <v>13</v>
      </c>
      <c r="J26" s="31">
        <v>0.03</v>
      </c>
      <c r="K26" s="31">
        <v>3.4000000000000002E-2</v>
      </c>
      <c r="L26" s="31">
        <v>3.5999999999999997E-2</v>
      </c>
      <c r="M26" s="31">
        <v>3.9E-2</v>
      </c>
      <c r="N26" s="31">
        <v>3.2000000000000001E-2</v>
      </c>
      <c r="P26" s="40"/>
      <c r="Q26" s="40"/>
      <c r="R26" s="40"/>
      <c r="S26" s="40"/>
      <c r="T26" s="40"/>
    </row>
    <row r="27" spans="1:20" x14ac:dyDescent="0.2">
      <c r="A27" s="25" t="s">
        <v>7</v>
      </c>
      <c r="B27" s="26">
        <v>2.6599999999999997</v>
      </c>
      <c r="C27" s="26">
        <v>2.1</v>
      </c>
      <c r="D27" s="26">
        <v>2.1999999999999997</v>
      </c>
      <c r="E27" s="26">
        <v>2.1999999999999997</v>
      </c>
      <c r="F27" s="26">
        <v>2</v>
      </c>
      <c r="I27" s="30" t="s">
        <v>14</v>
      </c>
      <c r="J27" s="33">
        <v>2.1000000000000001E-2</v>
      </c>
      <c r="K27" s="33">
        <v>2.1999999999999999E-2</v>
      </c>
      <c r="L27" s="33">
        <v>2.5000000000000001E-2</v>
      </c>
      <c r="M27" s="31">
        <v>2.7E-2</v>
      </c>
      <c r="N27" s="31">
        <v>2.8000000000000001E-2</v>
      </c>
      <c r="P27" s="40"/>
      <c r="Q27" s="40"/>
      <c r="R27" s="40"/>
      <c r="S27" s="40"/>
      <c r="T27" s="40"/>
    </row>
    <row r="28" spans="1:20" x14ac:dyDescent="0.2">
      <c r="A28" s="27" t="s">
        <v>22</v>
      </c>
      <c r="B28" s="34">
        <f>SUM(B15:B27)</f>
        <v>99.839999999999989</v>
      </c>
      <c r="C28" s="34">
        <f>SUM(C15:C27)</f>
        <v>99.999813310000008</v>
      </c>
      <c r="D28" s="34">
        <f>SUM(D15:D27)</f>
        <v>99.938319930000006</v>
      </c>
      <c r="E28" s="34">
        <f>SUM(E15:E27)</f>
        <v>99.97</v>
      </c>
      <c r="F28" s="34">
        <f>SUM(F15:F27)</f>
        <v>99.84999999999998</v>
      </c>
      <c r="I28" s="30" t="s">
        <v>15</v>
      </c>
      <c r="J28" s="31">
        <v>2.3E-2</v>
      </c>
      <c r="K28" s="31">
        <v>3.2000000000000001E-2</v>
      </c>
      <c r="L28" s="31">
        <v>3.5000000000000003E-2</v>
      </c>
      <c r="M28" s="31">
        <v>3.9E-2</v>
      </c>
      <c r="N28" s="31">
        <v>4.2000000000000003E-2</v>
      </c>
      <c r="P28" s="40"/>
      <c r="Q28" s="40"/>
      <c r="R28" s="40"/>
      <c r="S28" s="40"/>
      <c r="T28" s="40"/>
    </row>
    <row r="29" spans="1:20" x14ac:dyDescent="0.2">
      <c r="I29" s="30" t="s">
        <v>16</v>
      </c>
      <c r="J29" s="31">
        <v>8.0000000000000002E-3</v>
      </c>
      <c r="K29" s="31">
        <v>1.0999999999999999E-2</v>
      </c>
      <c r="L29" s="31">
        <v>1.6E-2</v>
      </c>
      <c r="M29" s="31">
        <v>1.9E-2</v>
      </c>
      <c r="N29" s="31">
        <v>1.9E-2</v>
      </c>
      <c r="P29" s="40"/>
      <c r="Q29" s="40"/>
      <c r="R29" s="40"/>
      <c r="S29" s="40"/>
      <c r="T29" s="40"/>
    </row>
    <row r="30" spans="1:20" x14ac:dyDescent="0.2">
      <c r="I30" s="30" t="s">
        <v>17</v>
      </c>
      <c r="J30" s="31">
        <v>0.19600000000000001</v>
      </c>
      <c r="K30" s="31">
        <v>0.219</v>
      </c>
      <c r="L30" s="31">
        <v>0.214</v>
      </c>
      <c r="M30" s="31">
        <v>0.23</v>
      </c>
      <c r="N30" s="31">
        <v>0.27800000000000002</v>
      </c>
      <c r="P30" s="40"/>
      <c r="Q30" s="40"/>
      <c r="R30" s="40"/>
      <c r="S30" s="40"/>
      <c r="T30" s="40"/>
    </row>
    <row r="31" spans="1:20" x14ac:dyDescent="0.2">
      <c r="G31" s="16">
        <f>9/5</f>
        <v>1.8</v>
      </c>
      <c r="I31" s="35" t="s">
        <v>18</v>
      </c>
      <c r="J31" s="36">
        <f>SUM(J19:J30)</f>
        <v>0.99800000000000022</v>
      </c>
      <c r="K31" s="36">
        <f>SUM(K19:K30)</f>
        <v>0.99900000000000011</v>
      </c>
      <c r="L31" s="36">
        <f>SUM(L19:L30)</f>
        <v>1.0000000000000002</v>
      </c>
      <c r="M31" s="36">
        <f>SUM(M19:M30)</f>
        <v>0.99900000000000011</v>
      </c>
      <c r="N31" s="36">
        <f>SUM(N19:N30)</f>
        <v>1</v>
      </c>
      <c r="P31" s="40"/>
      <c r="Q31" s="40"/>
      <c r="R31" s="40"/>
      <c r="S31" s="40"/>
      <c r="T31" s="40"/>
    </row>
    <row r="32" spans="1:20" x14ac:dyDescent="0.2">
      <c r="P32" s="40"/>
      <c r="Q32" s="40"/>
      <c r="R32" s="40"/>
      <c r="S32" s="40"/>
      <c r="T32" s="40"/>
    </row>
    <row r="33" spans="4:20" x14ac:dyDescent="0.2">
      <c r="P33" s="40"/>
      <c r="Q33" s="40"/>
      <c r="R33" s="40"/>
      <c r="S33" s="40"/>
      <c r="T33" s="40"/>
    </row>
    <row r="34" spans="4:20" x14ac:dyDescent="0.2">
      <c r="P34" s="41"/>
      <c r="Q34" s="41"/>
      <c r="R34" s="41"/>
      <c r="S34" s="41"/>
      <c r="T34" s="41"/>
    </row>
    <row r="35" spans="4:20" x14ac:dyDescent="0.2">
      <c r="D35" s="37"/>
      <c r="J35" s="68">
        <v>38.299999999999997</v>
      </c>
      <c r="K35" s="68">
        <v>34.200000000000003</v>
      </c>
      <c r="L35" s="68">
        <v>29.5</v>
      </c>
      <c r="M35" s="68">
        <v>25.7</v>
      </c>
      <c r="N35" s="68">
        <v>17.7</v>
      </c>
    </row>
    <row r="36" spans="4:20" x14ac:dyDescent="0.2">
      <c r="D36" s="37"/>
      <c r="H36" s="39"/>
      <c r="I36" s="39"/>
      <c r="J36" s="68">
        <v>0.9</v>
      </c>
      <c r="K36" s="68">
        <v>0.8</v>
      </c>
      <c r="L36" s="68">
        <v>0.9</v>
      </c>
      <c r="M36" s="68">
        <v>0.7</v>
      </c>
      <c r="N36" s="68">
        <v>0.5</v>
      </c>
      <c r="O36" s="24"/>
      <c r="P36" s="24"/>
      <c r="Q36" s="24"/>
    </row>
    <row r="37" spans="4:20" x14ac:dyDescent="0.2">
      <c r="D37" s="37"/>
      <c r="E37" s="38"/>
      <c r="H37" s="39"/>
      <c r="I37" s="39"/>
      <c r="J37" s="68">
        <v>9.4</v>
      </c>
      <c r="K37" s="68">
        <v>10.199999999999999</v>
      </c>
      <c r="L37" s="68">
        <v>10.3</v>
      </c>
      <c r="M37" s="68">
        <v>10.7</v>
      </c>
      <c r="N37" s="68">
        <v>9.3000000000000007</v>
      </c>
      <c r="O37" s="24"/>
      <c r="P37" s="24"/>
      <c r="Q37" s="24"/>
    </row>
    <row r="38" spans="4:20" x14ac:dyDescent="0.2">
      <c r="D38" s="37"/>
      <c r="E38" s="38"/>
      <c r="H38" s="39"/>
      <c r="I38" s="39"/>
      <c r="J38" s="68">
        <v>11.1</v>
      </c>
      <c r="K38" s="68">
        <v>9.1</v>
      </c>
      <c r="L38" s="68">
        <v>7.8</v>
      </c>
      <c r="M38" s="68">
        <v>6.8</v>
      </c>
      <c r="N38" s="68">
        <v>4.5</v>
      </c>
      <c r="O38" s="24"/>
      <c r="P38" s="24"/>
      <c r="Q38" s="24"/>
    </row>
    <row r="39" spans="4:20" x14ac:dyDescent="0.2">
      <c r="D39" s="37"/>
      <c r="E39" s="38"/>
      <c r="H39" s="39"/>
      <c r="I39" s="39"/>
      <c r="J39" s="68">
        <v>3.1</v>
      </c>
      <c r="K39" s="68">
        <v>3.4</v>
      </c>
      <c r="L39" s="68">
        <v>3.6</v>
      </c>
      <c r="M39" s="68">
        <v>3.8</v>
      </c>
      <c r="N39" s="68">
        <v>3.7</v>
      </c>
      <c r="O39" s="24"/>
      <c r="P39" s="24"/>
      <c r="Q39" s="24"/>
    </row>
    <row r="40" spans="4:20" x14ac:dyDescent="0.2">
      <c r="D40" s="37"/>
      <c r="E40" s="38"/>
      <c r="H40" s="39"/>
      <c r="I40" s="39"/>
      <c r="J40" s="68">
        <v>4.3</v>
      </c>
      <c r="K40" s="68">
        <v>3.8</v>
      </c>
      <c r="L40" s="68">
        <v>3.7</v>
      </c>
      <c r="M40" s="68">
        <v>3.3</v>
      </c>
      <c r="N40" s="68">
        <v>2.7</v>
      </c>
      <c r="O40" s="24"/>
      <c r="P40" s="24"/>
      <c r="Q40" s="24"/>
    </row>
    <row r="41" spans="4:20" x14ac:dyDescent="0.2">
      <c r="D41" s="37"/>
      <c r="E41" s="38"/>
      <c r="H41" s="39"/>
      <c r="I41" s="39"/>
      <c r="J41" s="68">
        <v>4.9000000000000004</v>
      </c>
      <c r="K41" s="68">
        <v>6.6</v>
      </c>
      <c r="L41" s="68">
        <v>11.6</v>
      </c>
      <c r="M41" s="68">
        <v>13.5</v>
      </c>
      <c r="N41" s="68">
        <v>21.7</v>
      </c>
      <c r="O41" s="24"/>
      <c r="P41" s="24"/>
      <c r="Q41" s="24"/>
    </row>
    <row r="42" spans="4:20" x14ac:dyDescent="0.2">
      <c r="D42" s="37"/>
      <c r="E42" s="38"/>
      <c r="H42" s="39"/>
      <c r="I42" s="39"/>
      <c r="J42" s="71">
        <v>3</v>
      </c>
      <c r="K42" s="68">
        <v>3.4</v>
      </c>
      <c r="L42" s="68">
        <v>3.6</v>
      </c>
      <c r="M42" s="68">
        <v>3.9</v>
      </c>
      <c r="N42" s="68">
        <v>3.2</v>
      </c>
      <c r="O42" s="24"/>
      <c r="P42" s="24"/>
      <c r="Q42" s="24"/>
    </row>
    <row r="43" spans="4:20" x14ac:dyDescent="0.2">
      <c r="D43" s="37"/>
      <c r="E43" s="38"/>
      <c r="H43" s="39"/>
      <c r="I43" s="39"/>
      <c r="J43" s="69">
        <v>2.1</v>
      </c>
      <c r="K43" s="69">
        <v>2.2000000000000002</v>
      </c>
      <c r="L43" s="69">
        <v>2.5</v>
      </c>
      <c r="M43" s="68">
        <v>2.7</v>
      </c>
      <c r="N43" s="68">
        <v>2.8</v>
      </c>
      <c r="O43" s="24"/>
      <c r="P43" s="24"/>
      <c r="Q43" s="24"/>
    </row>
    <row r="44" spans="4:20" x14ac:dyDescent="0.2">
      <c r="D44" s="37"/>
      <c r="E44" s="38"/>
      <c r="H44" s="39"/>
      <c r="I44" s="39"/>
      <c r="J44" s="68">
        <v>2.2999999999999998</v>
      </c>
      <c r="K44" s="68">
        <v>3.2</v>
      </c>
      <c r="L44" s="68">
        <v>3.5</v>
      </c>
      <c r="M44" s="68">
        <v>3.9</v>
      </c>
      <c r="N44" s="68">
        <v>4.2</v>
      </c>
      <c r="O44" s="24"/>
      <c r="P44" s="24"/>
      <c r="Q44" s="24"/>
    </row>
    <row r="45" spans="4:20" x14ac:dyDescent="0.2">
      <c r="D45" s="37"/>
      <c r="E45" s="38"/>
      <c r="H45" s="39"/>
      <c r="I45" s="39"/>
      <c r="J45" s="68">
        <v>0.8</v>
      </c>
      <c r="K45" s="68">
        <v>1.1000000000000001</v>
      </c>
      <c r="L45" s="68">
        <v>1.6</v>
      </c>
      <c r="M45" s="68">
        <v>1.9</v>
      </c>
      <c r="N45" s="68">
        <v>1.9</v>
      </c>
      <c r="O45" s="24"/>
      <c r="P45" s="24"/>
      <c r="Q45" s="24"/>
    </row>
    <row r="46" spans="4:20" x14ac:dyDescent="0.2">
      <c r="D46" s="37"/>
      <c r="E46" s="38"/>
      <c r="H46" s="39"/>
      <c r="I46" s="39"/>
      <c r="J46" s="68">
        <v>19.600000000000001</v>
      </c>
      <c r="K46" s="68">
        <v>21.9</v>
      </c>
      <c r="L46" s="68">
        <v>21.4</v>
      </c>
      <c r="M46" s="71">
        <v>23</v>
      </c>
      <c r="N46" s="68">
        <v>27.8</v>
      </c>
      <c r="O46" s="24"/>
      <c r="P46" s="24"/>
      <c r="Q46" s="24"/>
    </row>
    <row r="47" spans="4:20" x14ac:dyDescent="0.2">
      <c r="D47" s="37"/>
      <c r="E47" s="38"/>
      <c r="H47" s="39"/>
      <c r="I47" s="39"/>
      <c r="J47" s="70">
        <v>100</v>
      </c>
      <c r="K47" s="70">
        <v>100</v>
      </c>
      <c r="L47" s="70">
        <v>100</v>
      </c>
      <c r="M47" s="70">
        <v>100</v>
      </c>
      <c r="N47" s="70">
        <v>100</v>
      </c>
      <c r="O47" s="24"/>
      <c r="P47" s="24"/>
      <c r="Q47" s="24"/>
    </row>
    <row r="48" spans="4:20" x14ac:dyDescent="0.2">
      <c r="D48" s="37"/>
      <c r="E48" s="38"/>
      <c r="H48" s="39"/>
      <c r="I48" s="39"/>
      <c r="J48" s="39"/>
      <c r="K48" s="39"/>
      <c r="L48" s="39"/>
      <c r="M48" s="24"/>
      <c r="N48" s="24"/>
      <c r="O48" s="24"/>
      <c r="P48" s="24"/>
      <c r="Q48" s="24"/>
    </row>
  </sheetData>
  <mergeCells count="5">
    <mergeCell ref="A1:F1"/>
    <mergeCell ref="I1:N1"/>
    <mergeCell ref="A13:F13"/>
    <mergeCell ref="I17:N17"/>
    <mergeCell ref="P1:U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F01C-62AC-B44A-AAE2-BD28C47C502D}">
  <dimension ref="A1:AQ12"/>
  <sheetViews>
    <sheetView workbookViewId="0">
      <selection activeCell="N12" sqref="N12:AQ12"/>
    </sheetView>
  </sheetViews>
  <sheetFormatPr baseColWidth="10" defaultRowHeight="16" x14ac:dyDescent="0.2"/>
  <sheetData>
    <row r="1" spans="1:43" x14ac:dyDescent="0.2">
      <c r="B1" t="s">
        <v>446</v>
      </c>
      <c r="C1" t="s">
        <v>447</v>
      </c>
      <c r="D1" t="s">
        <v>448</v>
      </c>
      <c r="E1" t="s">
        <v>449</v>
      </c>
      <c r="F1" t="s">
        <v>450</v>
      </c>
      <c r="G1" t="s">
        <v>466</v>
      </c>
      <c r="I1">
        <v>2018</v>
      </c>
      <c r="J1">
        <v>2019</v>
      </c>
      <c r="K1">
        <v>2020</v>
      </c>
      <c r="L1">
        <v>2021</v>
      </c>
      <c r="M1">
        <v>2022</v>
      </c>
      <c r="N1" t="s">
        <v>446</v>
      </c>
      <c r="O1" t="s">
        <v>447</v>
      </c>
      <c r="P1" t="s">
        <v>448</v>
      </c>
      <c r="Q1" t="s">
        <v>449</v>
      </c>
      <c r="R1" t="s">
        <v>450</v>
      </c>
      <c r="S1" t="s">
        <v>466</v>
      </c>
      <c r="T1" t="s">
        <v>446</v>
      </c>
      <c r="U1" t="s">
        <v>447</v>
      </c>
      <c r="V1" t="s">
        <v>448</v>
      </c>
      <c r="W1" t="s">
        <v>449</v>
      </c>
      <c r="X1" t="s">
        <v>450</v>
      </c>
      <c r="Y1" t="s">
        <v>466</v>
      </c>
      <c r="Z1" t="s">
        <v>446</v>
      </c>
      <c r="AA1" t="s">
        <v>447</v>
      </c>
      <c r="AB1" t="s">
        <v>448</v>
      </c>
      <c r="AC1" t="s">
        <v>449</v>
      </c>
      <c r="AD1" t="s">
        <v>450</v>
      </c>
      <c r="AE1" t="s">
        <v>466</v>
      </c>
      <c r="AF1" t="s">
        <v>446</v>
      </c>
      <c r="AG1" t="s">
        <v>447</v>
      </c>
      <c r="AH1" t="s">
        <v>448</v>
      </c>
      <c r="AI1" t="s">
        <v>449</v>
      </c>
      <c r="AJ1" t="s">
        <v>450</v>
      </c>
      <c r="AK1" t="s">
        <v>466</v>
      </c>
      <c r="AL1" t="s">
        <v>446</v>
      </c>
      <c r="AM1" t="s">
        <v>447</v>
      </c>
      <c r="AN1" t="s">
        <v>448</v>
      </c>
      <c r="AO1" t="s">
        <v>449</v>
      </c>
      <c r="AP1" t="s">
        <v>450</v>
      </c>
      <c r="AQ1" t="s">
        <v>466</v>
      </c>
    </row>
    <row r="2" spans="1:43" x14ac:dyDescent="0.2">
      <c r="A2" t="s">
        <v>8</v>
      </c>
      <c r="B2">
        <v>9.4E-2</v>
      </c>
      <c r="C2">
        <v>0.10199999999999999</v>
      </c>
      <c r="D2">
        <v>0.10299999999999999</v>
      </c>
      <c r="E2">
        <v>0.107</v>
      </c>
      <c r="F2">
        <v>9.2999999999999999E-2</v>
      </c>
      <c r="G2">
        <v>9.9000000000000005E-2</v>
      </c>
      <c r="I2">
        <v>88.603734166116666</v>
      </c>
      <c r="J2">
        <v>95.638721887541692</v>
      </c>
      <c r="K2">
        <v>100</v>
      </c>
      <c r="L2">
        <v>103.16666666666667</v>
      </c>
      <c r="M2">
        <v>119.08333333333331</v>
      </c>
      <c r="N2">
        <f t="shared" ref="N2:S2" si="0">$I2*B2</f>
        <v>8.3287510116149672</v>
      </c>
      <c r="O2">
        <f t="shared" si="0"/>
        <v>9.0375808849438997</v>
      </c>
      <c r="P2">
        <f t="shared" si="0"/>
        <v>9.1261846191100169</v>
      </c>
      <c r="Q2">
        <f t="shared" si="0"/>
        <v>9.480599555774484</v>
      </c>
      <c r="R2">
        <f t="shared" si="0"/>
        <v>8.24014727744885</v>
      </c>
      <c r="S2">
        <f t="shared" si="0"/>
        <v>8.7717696824455498</v>
      </c>
      <c r="T2">
        <f t="shared" ref="T2:Y2" si="1">B2*$J2</f>
        <v>8.9900398574289184</v>
      </c>
      <c r="U2">
        <f t="shared" si="1"/>
        <v>9.7551496325292515</v>
      </c>
      <c r="V2">
        <f t="shared" si="1"/>
        <v>9.8507883544167942</v>
      </c>
      <c r="W2">
        <f t="shared" si="1"/>
        <v>10.233343241966962</v>
      </c>
      <c r="X2">
        <f t="shared" si="1"/>
        <v>8.8944011355413775</v>
      </c>
      <c r="Y2">
        <f t="shared" si="1"/>
        <v>9.4682334668666286</v>
      </c>
      <c r="Z2">
        <f t="shared" ref="Z2:AE2" si="2">$K2*B2</f>
        <v>9.4</v>
      </c>
      <c r="AA2">
        <f t="shared" si="2"/>
        <v>10.199999999999999</v>
      </c>
      <c r="AB2">
        <f t="shared" si="2"/>
        <v>10.299999999999999</v>
      </c>
      <c r="AC2">
        <f t="shared" si="2"/>
        <v>10.7</v>
      </c>
      <c r="AD2">
        <f t="shared" si="2"/>
        <v>9.3000000000000007</v>
      </c>
      <c r="AE2">
        <f t="shared" si="2"/>
        <v>9.9</v>
      </c>
      <c r="AF2">
        <f t="shared" ref="AF2:AK2" si="3">$L2*B2</f>
        <v>9.6976666666666667</v>
      </c>
      <c r="AG2">
        <f t="shared" si="3"/>
        <v>10.523</v>
      </c>
      <c r="AH2">
        <f t="shared" si="3"/>
        <v>10.626166666666666</v>
      </c>
      <c r="AI2">
        <f t="shared" si="3"/>
        <v>11.038833333333333</v>
      </c>
      <c r="AJ2">
        <f t="shared" si="3"/>
        <v>9.5945</v>
      </c>
      <c r="AK2">
        <f t="shared" si="3"/>
        <v>10.213500000000002</v>
      </c>
      <c r="AL2">
        <f t="shared" ref="AL2:AQ2" si="4">$M2*B2</f>
        <v>11.193833333333332</v>
      </c>
      <c r="AM2">
        <f t="shared" si="4"/>
        <v>12.146499999999998</v>
      </c>
      <c r="AN2">
        <f t="shared" si="4"/>
        <v>12.26558333333333</v>
      </c>
      <c r="AO2">
        <f t="shared" si="4"/>
        <v>12.741916666666665</v>
      </c>
      <c r="AP2">
        <f t="shared" si="4"/>
        <v>11.074749999999998</v>
      </c>
      <c r="AQ2">
        <f t="shared" si="4"/>
        <v>11.789249999999999</v>
      </c>
    </row>
    <row r="3" spans="1:43" x14ac:dyDescent="0.2">
      <c r="A3" t="s">
        <v>9</v>
      </c>
      <c r="B3">
        <v>0.111</v>
      </c>
      <c r="C3">
        <v>9.0999999999999998E-2</v>
      </c>
      <c r="D3">
        <v>7.8E-2</v>
      </c>
      <c r="E3">
        <v>6.8000000000000005E-2</v>
      </c>
      <c r="F3">
        <v>4.4999999999999998E-2</v>
      </c>
      <c r="G3">
        <v>6.7000000000000004E-2</v>
      </c>
      <c r="I3">
        <v>88.981990188391663</v>
      </c>
      <c r="J3">
        <v>97.161548227000011</v>
      </c>
      <c r="K3">
        <v>100</v>
      </c>
      <c r="L3">
        <v>102.37500000000001</v>
      </c>
      <c r="M3">
        <v>117.43333333333334</v>
      </c>
      <c r="N3">
        <f t="shared" ref="N3:N11" si="5">$I3*B3</f>
        <v>9.8770009109114749</v>
      </c>
      <c r="O3">
        <f t="shared" ref="O3:O11" si="6">$I3*C3</f>
        <v>8.0973611071436409</v>
      </c>
      <c r="P3">
        <f t="shared" ref="P3:P11" si="7">$I3*D3</f>
        <v>6.9405952346945501</v>
      </c>
      <c r="Q3">
        <f t="shared" ref="Q3:Q11" si="8">$I3*E3</f>
        <v>6.0507753328106331</v>
      </c>
      <c r="R3">
        <f t="shared" ref="R3:R11" si="9">$I3*F3</f>
        <v>4.0041895584776244</v>
      </c>
      <c r="S3">
        <f t="shared" ref="S3:S11" si="10">$I3*G3</f>
        <v>5.9617933426222418</v>
      </c>
      <c r="T3">
        <f t="shared" ref="T3:T11" si="11">B3*$J3</f>
        <v>10.784931853197001</v>
      </c>
      <c r="U3">
        <f t="shared" ref="U3:U11" si="12">C3*$J3</f>
        <v>8.8417008886570017</v>
      </c>
      <c r="V3">
        <f t="shared" ref="V3:V11" si="13">D3*$J3</f>
        <v>7.5786007617060012</v>
      </c>
      <c r="W3">
        <f t="shared" ref="W3:W11" si="14">E3*$J3</f>
        <v>6.6069852794360013</v>
      </c>
      <c r="X3">
        <f t="shared" ref="X3:X11" si="15">F3*$J3</f>
        <v>4.3722696702150001</v>
      </c>
      <c r="Y3">
        <f t="shared" ref="Y3:Y11" si="16">G3*$J3</f>
        <v>6.5098237312090008</v>
      </c>
      <c r="Z3">
        <f t="shared" ref="Z3:Z11" si="17">$K3*B3</f>
        <v>11.1</v>
      </c>
      <c r="AA3">
        <f t="shared" ref="AA3:AA11" si="18">$K3*C3</f>
        <v>9.1</v>
      </c>
      <c r="AB3">
        <f t="shared" ref="AB3:AB11" si="19">$K3*D3</f>
        <v>7.8</v>
      </c>
      <c r="AC3">
        <f t="shared" ref="AC3:AC11" si="20">$K3*E3</f>
        <v>6.8000000000000007</v>
      </c>
      <c r="AD3">
        <f t="shared" ref="AD3:AD11" si="21">$K3*F3</f>
        <v>4.5</v>
      </c>
      <c r="AE3">
        <f t="shared" ref="AE3:AE11" si="22">$K3*G3</f>
        <v>6.7</v>
      </c>
      <c r="AF3">
        <f t="shared" ref="AF3:AF11" si="23">$L3*B3</f>
        <v>11.363625000000003</v>
      </c>
      <c r="AG3">
        <f t="shared" ref="AG3:AG11" si="24">$L3*C3</f>
        <v>9.3161250000000013</v>
      </c>
      <c r="AH3">
        <f t="shared" ref="AH3:AH11" si="25">$L3*D3</f>
        <v>7.9852500000000015</v>
      </c>
      <c r="AI3">
        <f t="shared" ref="AI3:AI11" si="26">$L3*E3</f>
        <v>6.9615000000000018</v>
      </c>
      <c r="AJ3">
        <f t="shared" ref="AJ3:AJ11" si="27">$L3*F3</f>
        <v>4.6068750000000005</v>
      </c>
      <c r="AK3">
        <f t="shared" ref="AK3:AK11" si="28">$L3*G3</f>
        <v>6.8591250000000015</v>
      </c>
      <c r="AL3">
        <f t="shared" ref="AL3:AL11" si="29">$M3*B3</f>
        <v>13.0351</v>
      </c>
      <c r="AM3">
        <f t="shared" ref="AM3:AM11" si="30">$M3*C3</f>
        <v>10.686433333333333</v>
      </c>
      <c r="AN3">
        <f t="shared" ref="AN3:AN11" si="31">$M3*D3</f>
        <v>9.1598000000000006</v>
      </c>
      <c r="AO3">
        <f t="shared" ref="AO3:AO11" si="32">$M3*E3</f>
        <v>7.9854666666666674</v>
      </c>
      <c r="AP3">
        <f t="shared" ref="AP3:AP11" si="33">$M3*F3</f>
        <v>5.2844999999999995</v>
      </c>
      <c r="AQ3">
        <f t="shared" ref="AQ3:AQ11" si="34">$M3*G3</f>
        <v>7.8680333333333339</v>
      </c>
    </row>
    <row r="4" spans="1:43" x14ac:dyDescent="0.2">
      <c r="A4" t="s">
        <v>10</v>
      </c>
      <c r="B4">
        <v>3.1E-2</v>
      </c>
      <c r="C4">
        <v>3.4000000000000002E-2</v>
      </c>
      <c r="D4">
        <v>3.5999999999999997E-2</v>
      </c>
      <c r="E4">
        <v>3.7999999999999999E-2</v>
      </c>
      <c r="F4">
        <v>3.6999999999999998E-2</v>
      </c>
      <c r="G4">
        <v>3.5999999999999997E-2</v>
      </c>
      <c r="I4">
        <v>93.019536976558342</v>
      </c>
      <c r="J4">
        <v>96.915580262783337</v>
      </c>
      <c r="K4">
        <v>100.00000000000001</v>
      </c>
      <c r="L4">
        <v>105.03333333333332</v>
      </c>
      <c r="M4">
        <v>119.55833333333334</v>
      </c>
      <c r="N4">
        <f t="shared" si="5"/>
        <v>2.8836056462733084</v>
      </c>
      <c r="O4">
        <f t="shared" si="6"/>
        <v>3.1626642572029837</v>
      </c>
      <c r="P4">
        <f t="shared" si="7"/>
        <v>3.3487033311560999</v>
      </c>
      <c r="Q4">
        <f t="shared" si="8"/>
        <v>3.5347424051092169</v>
      </c>
      <c r="R4">
        <f t="shared" si="9"/>
        <v>3.4417228681326586</v>
      </c>
      <c r="S4">
        <f t="shared" si="10"/>
        <v>3.3487033311560999</v>
      </c>
      <c r="T4">
        <f t="shared" si="11"/>
        <v>3.0043829881462836</v>
      </c>
      <c r="U4">
        <f t="shared" si="12"/>
        <v>3.2951297289346337</v>
      </c>
      <c r="V4">
        <f t="shared" si="13"/>
        <v>3.4889608894601998</v>
      </c>
      <c r="W4">
        <f t="shared" si="14"/>
        <v>3.6827920499857667</v>
      </c>
      <c r="X4">
        <f t="shared" si="15"/>
        <v>3.5858764697229835</v>
      </c>
      <c r="Y4">
        <f t="shared" si="16"/>
        <v>3.4889608894601998</v>
      </c>
      <c r="Z4">
        <f t="shared" si="17"/>
        <v>3.1000000000000005</v>
      </c>
      <c r="AA4">
        <f t="shared" si="18"/>
        <v>3.4000000000000008</v>
      </c>
      <c r="AB4">
        <f t="shared" si="19"/>
        <v>3.6</v>
      </c>
      <c r="AC4">
        <f t="shared" si="20"/>
        <v>3.8000000000000003</v>
      </c>
      <c r="AD4">
        <f t="shared" si="21"/>
        <v>3.7</v>
      </c>
      <c r="AE4">
        <f t="shared" si="22"/>
        <v>3.6</v>
      </c>
      <c r="AF4">
        <f t="shared" si="23"/>
        <v>3.2560333333333329</v>
      </c>
      <c r="AG4">
        <f t="shared" si="24"/>
        <v>3.571133333333333</v>
      </c>
      <c r="AH4">
        <f t="shared" si="25"/>
        <v>3.7811999999999992</v>
      </c>
      <c r="AI4">
        <f t="shared" si="26"/>
        <v>3.9912666666666659</v>
      </c>
      <c r="AJ4">
        <f t="shared" si="27"/>
        <v>3.8862333333333328</v>
      </c>
      <c r="AK4">
        <f t="shared" si="28"/>
        <v>3.7811999999999992</v>
      </c>
      <c r="AL4">
        <f t="shared" si="29"/>
        <v>3.7063083333333333</v>
      </c>
      <c r="AM4">
        <f t="shared" si="30"/>
        <v>4.0649833333333341</v>
      </c>
      <c r="AN4">
        <f t="shared" si="31"/>
        <v>4.3041</v>
      </c>
      <c r="AO4">
        <f t="shared" si="32"/>
        <v>4.5432166666666669</v>
      </c>
      <c r="AP4">
        <f t="shared" si="33"/>
        <v>4.423658333333333</v>
      </c>
      <c r="AQ4">
        <f t="shared" si="34"/>
        <v>4.3041</v>
      </c>
    </row>
    <row r="5" spans="1:43" x14ac:dyDescent="0.2">
      <c r="A5" t="s">
        <v>11</v>
      </c>
      <c r="B5">
        <v>4.2999999999999997E-2</v>
      </c>
      <c r="C5">
        <v>3.7999999999999999E-2</v>
      </c>
      <c r="D5">
        <v>3.6999999999999998E-2</v>
      </c>
      <c r="E5">
        <v>3.3000000000000002E-2</v>
      </c>
      <c r="F5">
        <v>2.7E-2</v>
      </c>
      <c r="G5">
        <v>3.3000000000000002E-2</v>
      </c>
      <c r="I5">
        <v>90.369117524991665</v>
      </c>
      <c r="J5">
        <v>97.094180599016667</v>
      </c>
      <c r="K5">
        <v>100</v>
      </c>
      <c r="L5">
        <v>105.15833333333332</v>
      </c>
      <c r="M5">
        <v>126.53333333333335</v>
      </c>
      <c r="N5">
        <f t="shared" si="5"/>
        <v>3.8858720535746412</v>
      </c>
      <c r="O5">
        <f t="shared" si="6"/>
        <v>3.4340264659496831</v>
      </c>
      <c r="P5">
        <f t="shared" si="7"/>
        <v>3.3436573484246916</v>
      </c>
      <c r="Q5">
        <f t="shared" si="8"/>
        <v>2.982180878324725</v>
      </c>
      <c r="R5">
        <f t="shared" si="9"/>
        <v>2.439966173174775</v>
      </c>
      <c r="S5">
        <f t="shared" si="10"/>
        <v>2.982180878324725</v>
      </c>
      <c r="T5">
        <f t="shared" si="11"/>
        <v>4.1750497657577164</v>
      </c>
      <c r="U5">
        <f t="shared" si="12"/>
        <v>3.6895788627626334</v>
      </c>
      <c r="V5">
        <f t="shared" si="13"/>
        <v>3.5924846821636165</v>
      </c>
      <c r="W5">
        <f t="shared" si="14"/>
        <v>3.2041079597675504</v>
      </c>
      <c r="X5">
        <f t="shared" si="15"/>
        <v>2.6215428761734501</v>
      </c>
      <c r="Y5">
        <f t="shared" si="16"/>
        <v>3.2041079597675504</v>
      </c>
      <c r="Z5">
        <f t="shared" si="17"/>
        <v>4.3</v>
      </c>
      <c r="AA5">
        <f t="shared" si="18"/>
        <v>3.8</v>
      </c>
      <c r="AB5">
        <f t="shared" si="19"/>
        <v>3.6999999999999997</v>
      </c>
      <c r="AC5">
        <f t="shared" si="20"/>
        <v>3.3000000000000003</v>
      </c>
      <c r="AD5">
        <f t="shared" si="21"/>
        <v>2.7</v>
      </c>
      <c r="AE5">
        <f t="shared" si="22"/>
        <v>3.3000000000000003</v>
      </c>
      <c r="AF5">
        <f t="shared" si="23"/>
        <v>4.5218083333333325</v>
      </c>
      <c r="AG5">
        <f t="shared" si="24"/>
        <v>3.9960166666666659</v>
      </c>
      <c r="AH5">
        <f t="shared" si="25"/>
        <v>3.8908583333333326</v>
      </c>
      <c r="AI5">
        <f t="shared" si="26"/>
        <v>3.4702249999999997</v>
      </c>
      <c r="AJ5">
        <f t="shared" si="27"/>
        <v>2.8392749999999993</v>
      </c>
      <c r="AK5">
        <f t="shared" si="28"/>
        <v>3.4702249999999997</v>
      </c>
      <c r="AL5">
        <f t="shared" si="29"/>
        <v>5.4409333333333336</v>
      </c>
      <c r="AM5">
        <f t="shared" si="30"/>
        <v>4.8082666666666674</v>
      </c>
      <c r="AN5">
        <f t="shared" si="31"/>
        <v>4.6817333333333337</v>
      </c>
      <c r="AO5">
        <f t="shared" si="32"/>
        <v>4.1756000000000002</v>
      </c>
      <c r="AP5">
        <f t="shared" si="33"/>
        <v>3.4164000000000003</v>
      </c>
      <c r="AQ5">
        <f t="shared" si="34"/>
        <v>4.1756000000000002</v>
      </c>
    </row>
    <row r="6" spans="1:43" x14ac:dyDescent="0.2">
      <c r="A6" t="s">
        <v>12</v>
      </c>
      <c r="B6">
        <v>4.9000000000000002E-2</v>
      </c>
      <c r="C6">
        <v>6.6000000000000003E-2</v>
      </c>
      <c r="D6">
        <v>0.11600000000000001</v>
      </c>
      <c r="E6">
        <v>0.13500000000000001</v>
      </c>
      <c r="F6">
        <v>0.217</v>
      </c>
      <c r="G6">
        <v>0.14699999999999999</v>
      </c>
      <c r="I6">
        <v>98.935947067616652</v>
      </c>
      <c r="J6">
        <v>101.72744482156666</v>
      </c>
      <c r="K6">
        <v>100.00000000000001</v>
      </c>
      <c r="L6">
        <v>110.70833333333333</v>
      </c>
      <c r="M6">
        <v>128.28333333333333</v>
      </c>
      <c r="N6">
        <f t="shared" si="5"/>
        <v>4.8478614063132159</v>
      </c>
      <c r="O6">
        <f t="shared" si="6"/>
        <v>6.5297725064626997</v>
      </c>
      <c r="P6">
        <f t="shared" si="7"/>
        <v>11.476569859843533</v>
      </c>
      <c r="Q6">
        <f t="shared" si="8"/>
        <v>13.356352854128248</v>
      </c>
      <c r="R6">
        <f t="shared" si="9"/>
        <v>21.469100513672814</v>
      </c>
      <c r="S6">
        <f t="shared" si="10"/>
        <v>14.543584218939648</v>
      </c>
      <c r="T6">
        <f t="shared" si="11"/>
        <v>4.9846447962567666</v>
      </c>
      <c r="U6">
        <f t="shared" si="12"/>
        <v>6.7140113582234004</v>
      </c>
      <c r="V6">
        <f t="shared" si="13"/>
        <v>11.800383599301734</v>
      </c>
      <c r="W6">
        <f t="shared" si="14"/>
        <v>13.733205050911501</v>
      </c>
      <c r="X6">
        <f t="shared" si="15"/>
        <v>22.074855526279965</v>
      </c>
      <c r="Y6">
        <f t="shared" si="16"/>
        <v>14.953934388770298</v>
      </c>
      <c r="Z6">
        <f t="shared" si="17"/>
        <v>4.9000000000000012</v>
      </c>
      <c r="AA6">
        <f t="shared" si="18"/>
        <v>6.6000000000000014</v>
      </c>
      <c r="AB6">
        <f t="shared" si="19"/>
        <v>11.600000000000001</v>
      </c>
      <c r="AC6">
        <f t="shared" si="20"/>
        <v>13.500000000000004</v>
      </c>
      <c r="AD6">
        <f t="shared" si="21"/>
        <v>21.700000000000003</v>
      </c>
      <c r="AE6">
        <f t="shared" si="22"/>
        <v>14.700000000000001</v>
      </c>
      <c r="AF6">
        <f t="shared" si="23"/>
        <v>5.4247083333333332</v>
      </c>
      <c r="AG6">
        <f t="shared" si="24"/>
        <v>7.3067500000000001</v>
      </c>
      <c r="AH6">
        <f t="shared" si="25"/>
        <v>12.842166666666667</v>
      </c>
      <c r="AI6">
        <f t="shared" si="26"/>
        <v>14.945625</v>
      </c>
      <c r="AJ6">
        <f t="shared" si="27"/>
        <v>24.023708333333332</v>
      </c>
      <c r="AK6">
        <f t="shared" si="28"/>
        <v>16.274124999999998</v>
      </c>
      <c r="AL6">
        <f t="shared" si="29"/>
        <v>6.2858833333333335</v>
      </c>
      <c r="AM6">
        <f t="shared" si="30"/>
        <v>8.4666999999999994</v>
      </c>
      <c r="AN6">
        <f t="shared" si="31"/>
        <v>14.880866666666668</v>
      </c>
      <c r="AO6">
        <f t="shared" si="32"/>
        <v>17.318250000000003</v>
      </c>
      <c r="AP6">
        <f t="shared" si="33"/>
        <v>27.837483333333331</v>
      </c>
      <c r="AQ6">
        <f t="shared" si="34"/>
        <v>18.85765</v>
      </c>
    </row>
    <row r="7" spans="1:43" x14ac:dyDescent="0.2">
      <c r="A7" t="s">
        <v>13</v>
      </c>
      <c r="B7">
        <v>0.03</v>
      </c>
      <c r="C7">
        <v>3.4000000000000002E-2</v>
      </c>
      <c r="D7">
        <v>3.5999999999999997E-2</v>
      </c>
      <c r="E7">
        <v>3.9E-2</v>
      </c>
      <c r="F7">
        <v>3.2000000000000001E-2</v>
      </c>
      <c r="G7">
        <v>3.5000000000000003E-2</v>
      </c>
      <c r="I7">
        <v>99.521314092208343</v>
      </c>
      <c r="J7">
        <v>100.00685956225</v>
      </c>
      <c r="K7">
        <v>100.01666666666665</v>
      </c>
      <c r="L7">
        <v>100.49166666666666</v>
      </c>
      <c r="M7">
        <v>102.37500000000001</v>
      </c>
      <c r="N7">
        <f t="shared" si="5"/>
        <v>2.9856394227662504</v>
      </c>
      <c r="O7">
        <f t="shared" si="6"/>
        <v>3.3837246791350837</v>
      </c>
      <c r="P7">
        <f t="shared" si="7"/>
        <v>3.5827673073195001</v>
      </c>
      <c r="Q7">
        <f t="shared" si="8"/>
        <v>3.8813312495961254</v>
      </c>
      <c r="R7">
        <f t="shared" si="9"/>
        <v>3.1846820509506668</v>
      </c>
      <c r="S7">
        <f t="shared" si="10"/>
        <v>3.4832459932272921</v>
      </c>
      <c r="T7">
        <f t="shared" si="11"/>
        <v>3.0002057868674998</v>
      </c>
      <c r="U7">
        <f t="shared" si="12"/>
        <v>3.4002332251165002</v>
      </c>
      <c r="V7">
        <f t="shared" si="13"/>
        <v>3.6002469442409999</v>
      </c>
      <c r="W7">
        <f t="shared" si="14"/>
        <v>3.9002675229277499</v>
      </c>
      <c r="X7">
        <f t="shared" si="15"/>
        <v>3.200219505992</v>
      </c>
      <c r="Y7">
        <f t="shared" si="16"/>
        <v>3.5002400846787505</v>
      </c>
      <c r="Z7">
        <f t="shared" si="17"/>
        <v>3.0004999999999993</v>
      </c>
      <c r="AA7">
        <f t="shared" si="18"/>
        <v>3.4005666666666663</v>
      </c>
      <c r="AB7">
        <f t="shared" si="19"/>
        <v>3.6005999999999991</v>
      </c>
      <c r="AC7">
        <f t="shared" si="20"/>
        <v>3.9006499999999993</v>
      </c>
      <c r="AD7">
        <f t="shared" si="21"/>
        <v>3.200533333333333</v>
      </c>
      <c r="AE7">
        <f t="shared" si="22"/>
        <v>3.5005833333333332</v>
      </c>
      <c r="AF7">
        <f t="shared" si="23"/>
        <v>3.0147499999999998</v>
      </c>
      <c r="AG7">
        <f t="shared" si="24"/>
        <v>3.4167166666666668</v>
      </c>
      <c r="AH7">
        <f t="shared" si="25"/>
        <v>3.6176999999999997</v>
      </c>
      <c r="AI7">
        <f t="shared" si="26"/>
        <v>3.9191749999999996</v>
      </c>
      <c r="AJ7">
        <f t="shared" si="27"/>
        <v>3.2157333333333331</v>
      </c>
      <c r="AK7">
        <f t="shared" si="28"/>
        <v>3.5172083333333335</v>
      </c>
      <c r="AL7">
        <f t="shared" si="29"/>
        <v>3.0712500000000005</v>
      </c>
      <c r="AM7">
        <f t="shared" si="30"/>
        <v>3.4807500000000009</v>
      </c>
      <c r="AN7">
        <f t="shared" si="31"/>
        <v>3.6855000000000002</v>
      </c>
      <c r="AO7">
        <f t="shared" si="32"/>
        <v>3.9926250000000008</v>
      </c>
      <c r="AP7">
        <f t="shared" si="33"/>
        <v>3.2760000000000007</v>
      </c>
      <c r="AQ7">
        <f t="shared" si="34"/>
        <v>3.5831250000000008</v>
      </c>
    </row>
    <row r="8" spans="1:43" x14ac:dyDescent="0.2">
      <c r="A8" t="s">
        <v>14</v>
      </c>
      <c r="B8">
        <v>2.1000000000000001E-2</v>
      </c>
      <c r="C8">
        <v>2.1999999999999999E-2</v>
      </c>
      <c r="D8">
        <v>2.5000000000000001E-2</v>
      </c>
      <c r="E8">
        <v>2.7E-2</v>
      </c>
      <c r="F8">
        <v>2.8000000000000001E-2</v>
      </c>
      <c r="G8">
        <v>2.5999999999999999E-2</v>
      </c>
      <c r="I8">
        <v>86.003084458908347</v>
      </c>
      <c r="J8">
        <v>96.362929867233333</v>
      </c>
      <c r="K8">
        <v>100.00833333333334</v>
      </c>
      <c r="L8">
        <v>102.75833333333334</v>
      </c>
      <c r="M8">
        <v>110.79166666666667</v>
      </c>
      <c r="N8">
        <f t="shared" si="5"/>
        <v>1.8060647736370754</v>
      </c>
      <c r="O8">
        <f t="shared" si="6"/>
        <v>1.8920678580959835</v>
      </c>
      <c r="P8">
        <f t="shared" si="7"/>
        <v>2.1500771114727089</v>
      </c>
      <c r="Q8">
        <f t="shared" si="8"/>
        <v>2.3220832803905251</v>
      </c>
      <c r="R8">
        <f t="shared" si="9"/>
        <v>2.4080863648494337</v>
      </c>
      <c r="S8">
        <f t="shared" si="10"/>
        <v>2.236080195931617</v>
      </c>
      <c r="T8">
        <f t="shared" si="11"/>
        <v>2.0236215272119003</v>
      </c>
      <c r="U8">
        <f t="shared" si="12"/>
        <v>2.1199844570791333</v>
      </c>
      <c r="V8">
        <f t="shared" si="13"/>
        <v>2.4090732466808333</v>
      </c>
      <c r="W8">
        <f t="shared" si="14"/>
        <v>2.6017991064152999</v>
      </c>
      <c r="X8">
        <f t="shared" si="15"/>
        <v>2.6981620362825334</v>
      </c>
      <c r="Y8">
        <f t="shared" si="16"/>
        <v>2.5054361765480664</v>
      </c>
      <c r="Z8">
        <f t="shared" si="17"/>
        <v>2.1001750000000001</v>
      </c>
      <c r="AA8">
        <f t="shared" si="18"/>
        <v>2.2001833333333334</v>
      </c>
      <c r="AB8">
        <f t="shared" si="19"/>
        <v>2.5002083333333336</v>
      </c>
      <c r="AC8">
        <f t="shared" si="20"/>
        <v>2.7002250000000001</v>
      </c>
      <c r="AD8">
        <f t="shared" si="21"/>
        <v>2.8002333333333338</v>
      </c>
      <c r="AE8">
        <f t="shared" si="22"/>
        <v>2.6002166666666668</v>
      </c>
      <c r="AF8">
        <f t="shared" si="23"/>
        <v>2.1579250000000001</v>
      </c>
      <c r="AG8">
        <f t="shared" si="24"/>
        <v>2.2606833333333332</v>
      </c>
      <c r="AH8">
        <f t="shared" si="25"/>
        <v>2.5689583333333337</v>
      </c>
      <c r="AI8">
        <f t="shared" si="26"/>
        <v>2.7744750000000002</v>
      </c>
      <c r="AJ8">
        <f t="shared" si="27"/>
        <v>2.8772333333333338</v>
      </c>
      <c r="AK8">
        <f t="shared" si="28"/>
        <v>2.6717166666666667</v>
      </c>
      <c r="AL8">
        <f t="shared" si="29"/>
        <v>2.3266250000000004</v>
      </c>
      <c r="AM8">
        <f t="shared" si="30"/>
        <v>2.4374166666666666</v>
      </c>
      <c r="AN8">
        <f t="shared" si="31"/>
        <v>2.7697916666666669</v>
      </c>
      <c r="AO8">
        <f t="shared" si="32"/>
        <v>2.9913750000000001</v>
      </c>
      <c r="AP8">
        <f t="shared" si="33"/>
        <v>3.1021666666666667</v>
      </c>
      <c r="AQ8">
        <f t="shared" si="34"/>
        <v>2.8805833333333335</v>
      </c>
    </row>
    <row r="9" spans="1:43" x14ac:dyDescent="0.2">
      <c r="A9" t="s">
        <v>15</v>
      </c>
      <c r="B9">
        <v>2.3E-2</v>
      </c>
      <c r="C9">
        <v>3.2000000000000001E-2</v>
      </c>
      <c r="D9">
        <v>3.5000000000000003E-2</v>
      </c>
      <c r="E9">
        <v>3.9E-2</v>
      </c>
      <c r="F9">
        <v>4.2000000000000003E-2</v>
      </c>
      <c r="G9">
        <v>3.6999999999999998E-2</v>
      </c>
      <c r="I9">
        <v>88.208295943175003</v>
      </c>
      <c r="J9">
        <v>94.71260692474165</v>
      </c>
      <c r="K9">
        <v>99.966666666666683</v>
      </c>
      <c r="L9">
        <v>101.86666666666669</v>
      </c>
      <c r="M9">
        <v>107.11666666666669</v>
      </c>
      <c r="N9">
        <f t="shared" si="5"/>
        <v>2.0287908066930251</v>
      </c>
      <c r="O9">
        <f t="shared" si="6"/>
        <v>2.8226654701816001</v>
      </c>
      <c r="P9">
        <f t="shared" si="7"/>
        <v>3.0872903580111255</v>
      </c>
      <c r="Q9">
        <f t="shared" si="8"/>
        <v>3.4401235417838252</v>
      </c>
      <c r="R9">
        <f t="shared" si="9"/>
        <v>3.7047484296133502</v>
      </c>
      <c r="S9">
        <f t="shared" si="10"/>
        <v>3.2637069498974749</v>
      </c>
      <c r="T9">
        <f t="shared" si="11"/>
        <v>2.1783899592690581</v>
      </c>
      <c r="U9">
        <f t="shared" si="12"/>
        <v>3.0308034215917328</v>
      </c>
      <c r="V9">
        <f t="shared" si="13"/>
        <v>3.3149412423659581</v>
      </c>
      <c r="W9">
        <f t="shared" si="14"/>
        <v>3.6937916700649245</v>
      </c>
      <c r="X9">
        <f t="shared" si="15"/>
        <v>3.9779294908391494</v>
      </c>
      <c r="Y9">
        <f t="shared" si="16"/>
        <v>3.5043664562154411</v>
      </c>
      <c r="Z9">
        <f t="shared" si="17"/>
        <v>2.2992333333333335</v>
      </c>
      <c r="AA9">
        <f t="shared" si="18"/>
        <v>3.1989333333333341</v>
      </c>
      <c r="AB9">
        <f t="shared" si="19"/>
        <v>3.4988333333333341</v>
      </c>
      <c r="AC9">
        <f t="shared" si="20"/>
        <v>3.8987000000000007</v>
      </c>
      <c r="AD9">
        <f t="shared" si="21"/>
        <v>4.1986000000000008</v>
      </c>
      <c r="AE9">
        <f t="shared" si="22"/>
        <v>3.6987666666666672</v>
      </c>
      <c r="AF9">
        <f t="shared" si="23"/>
        <v>2.3429333333333338</v>
      </c>
      <c r="AG9">
        <f t="shared" si="24"/>
        <v>3.259733333333334</v>
      </c>
      <c r="AH9">
        <f t="shared" si="25"/>
        <v>3.5653333333333346</v>
      </c>
      <c r="AI9">
        <f t="shared" si="26"/>
        <v>3.9728000000000008</v>
      </c>
      <c r="AJ9">
        <f t="shared" si="27"/>
        <v>4.2784000000000013</v>
      </c>
      <c r="AK9">
        <f t="shared" si="28"/>
        <v>3.7690666666666672</v>
      </c>
      <c r="AL9">
        <f t="shared" si="29"/>
        <v>2.4636833333333339</v>
      </c>
      <c r="AM9">
        <f t="shared" si="30"/>
        <v>3.4277333333333342</v>
      </c>
      <c r="AN9">
        <f t="shared" si="31"/>
        <v>3.7490833333333344</v>
      </c>
      <c r="AO9">
        <f t="shared" si="32"/>
        <v>4.177550000000001</v>
      </c>
      <c r="AP9">
        <f t="shared" si="33"/>
        <v>4.4989000000000008</v>
      </c>
      <c r="AQ9">
        <f t="shared" si="34"/>
        <v>3.9633166666666675</v>
      </c>
    </row>
    <row r="10" spans="1:43" x14ac:dyDescent="0.2">
      <c r="A10" t="s">
        <v>16</v>
      </c>
      <c r="B10">
        <v>8.0000000000000002E-3</v>
      </c>
      <c r="C10">
        <v>1.0999999999999999E-2</v>
      </c>
      <c r="D10">
        <v>1.6E-2</v>
      </c>
      <c r="E10">
        <v>1.9E-2</v>
      </c>
      <c r="F10">
        <v>1.9E-2</v>
      </c>
      <c r="G10">
        <v>1.6E-2</v>
      </c>
      <c r="I10">
        <v>85.166296757691683</v>
      </c>
      <c r="J10">
        <v>92.692067114783356</v>
      </c>
      <c r="K10">
        <v>99.99166666666666</v>
      </c>
      <c r="L10">
        <v>109.98333333333333</v>
      </c>
      <c r="M10">
        <v>128.77500000000001</v>
      </c>
      <c r="N10">
        <f t="shared" si="5"/>
        <v>0.68133037406153352</v>
      </c>
      <c r="O10">
        <f t="shared" si="6"/>
        <v>0.93682926433460845</v>
      </c>
      <c r="P10">
        <f t="shared" si="7"/>
        <v>1.362660748123067</v>
      </c>
      <c r="Q10">
        <f t="shared" si="8"/>
        <v>1.6181596383961419</v>
      </c>
      <c r="R10">
        <f t="shared" si="9"/>
        <v>1.6181596383961419</v>
      </c>
      <c r="S10">
        <f t="shared" si="10"/>
        <v>1.362660748123067</v>
      </c>
      <c r="T10">
        <f t="shared" si="11"/>
        <v>0.74153653691826682</v>
      </c>
      <c r="U10">
        <f t="shared" si="12"/>
        <v>1.0196127382626168</v>
      </c>
      <c r="V10">
        <f t="shared" si="13"/>
        <v>1.4830730738365336</v>
      </c>
      <c r="W10">
        <f t="shared" si="14"/>
        <v>1.7611492751808837</v>
      </c>
      <c r="X10">
        <f t="shared" si="15"/>
        <v>1.7611492751808837</v>
      </c>
      <c r="Y10">
        <f t="shared" si="16"/>
        <v>1.4830730738365336</v>
      </c>
      <c r="Z10">
        <f t="shared" si="17"/>
        <v>0.79993333333333327</v>
      </c>
      <c r="AA10">
        <f t="shared" si="18"/>
        <v>1.0999083333333333</v>
      </c>
      <c r="AB10">
        <f t="shared" si="19"/>
        <v>1.5998666666666665</v>
      </c>
      <c r="AC10">
        <f t="shared" si="20"/>
        <v>1.8998416666666664</v>
      </c>
      <c r="AD10">
        <f t="shared" si="21"/>
        <v>1.8998416666666664</v>
      </c>
      <c r="AE10">
        <f t="shared" si="22"/>
        <v>1.5998666666666665</v>
      </c>
      <c r="AF10">
        <f t="shared" si="23"/>
        <v>0.87986666666666669</v>
      </c>
      <c r="AG10">
        <f t="shared" si="24"/>
        <v>1.2098166666666665</v>
      </c>
      <c r="AH10">
        <f t="shared" si="25"/>
        <v>1.7597333333333334</v>
      </c>
      <c r="AI10">
        <f t="shared" si="26"/>
        <v>2.0896833333333333</v>
      </c>
      <c r="AJ10">
        <f t="shared" si="27"/>
        <v>2.0896833333333333</v>
      </c>
      <c r="AK10">
        <f t="shared" si="28"/>
        <v>1.7597333333333334</v>
      </c>
      <c r="AL10">
        <f t="shared" si="29"/>
        <v>1.0302</v>
      </c>
      <c r="AM10">
        <f t="shared" si="30"/>
        <v>1.416525</v>
      </c>
      <c r="AN10">
        <f t="shared" si="31"/>
        <v>2.0604</v>
      </c>
      <c r="AO10">
        <f t="shared" si="32"/>
        <v>2.4467250000000003</v>
      </c>
      <c r="AP10">
        <f t="shared" si="33"/>
        <v>2.4467250000000003</v>
      </c>
      <c r="AQ10">
        <f t="shared" si="34"/>
        <v>2.0604</v>
      </c>
    </row>
    <row r="11" spans="1:43" x14ac:dyDescent="0.2">
      <c r="A11" t="s">
        <v>17</v>
      </c>
      <c r="B11">
        <v>0.19600000000000001</v>
      </c>
      <c r="C11">
        <v>0.219</v>
      </c>
      <c r="D11">
        <v>0.214</v>
      </c>
      <c r="E11">
        <v>0.23</v>
      </c>
      <c r="F11">
        <v>0.27800000000000002</v>
      </c>
      <c r="G11">
        <v>0.24099999999999999</v>
      </c>
      <c r="I11">
        <v>90.575710099341677</v>
      </c>
      <c r="J11">
        <v>95.252677613099991</v>
      </c>
      <c r="K11">
        <v>99.983333333333348</v>
      </c>
      <c r="L11">
        <v>106</v>
      </c>
      <c r="M11">
        <v>124.01666666666667</v>
      </c>
      <c r="N11">
        <f t="shared" si="5"/>
        <v>17.752839179470968</v>
      </c>
      <c r="O11">
        <f t="shared" si="6"/>
        <v>19.836080511755828</v>
      </c>
      <c r="P11">
        <f t="shared" si="7"/>
        <v>19.383201961259118</v>
      </c>
      <c r="Q11">
        <f t="shared" si="8"/>
        <v>20.832413322848588</v>
      </c>
      <c r="R11">
        <f t="shared" si="9"/>
        <v>25.180047407616989</v>
      </c>
      <c r="S11">
        <f t="shared" si="10"/>
        <v>21.828746133941344</v>
      </c>
      <c r="T11">
        <f t="shared" si="11"/>
        <v>18.669524812167598</v>
      </c>
      <c r="U11">
        <f t="shared" si="12"/>
        <v>20.860336397268899</v>
      </c>
      <c r="V11">
        <f t="shared" si="13"/>
        <v>20.384073009203398</v>
      </c>
      <c r="W11">
        <f t="shared" si="14"/>
        <v>21.908115851012997</v>
      </c>
      <c r="X11">
        <f t="shared" si="15"/>
        <v>26.480244376441799</v>
      </c>
      <c r="Y11">
        <f t="shared" si="16"/>
        <v>22.955895304757096</v>
      </c>
      <c r="Z11">
        <f t="shared" si="17"/>
        <v>19.596733333333336</v>
      </c>
      <c r="AA11">
        <f t="shared" si="18"/>
        <v>21.896350000000002</v>
      </c>
      <c r="AB11">
        <f t="shared" si="19"/>
        <v>21.396433333333338</v>
      </c>
      <c r="AC11">
        <f t="shared" si="20"/>
        <v>22.996166666666671</v>
      </c>
      <c r="AD11">
        <f t="shared" si="21"/>
        <v>27.795366666666673</v>
      </c>
      <c r="AE11">
        <f t="shared" si="22"/>
        <v>24.095983333333336</v>
      </c>
      <c r="AF11">
        <f t="shared" si="23"/>
        <v>20.776</v>
      </c>
      <c r="AG11">
        <f t="shared" si="24"/>
        <v>23.213999999999999</v>
      </c>
      <c r="AH11">
        <f t="shared" si="25"/>
        <v>22.684000000000001</v>
      </c>
      <c r="AI11">
        <f t="shared" si="26"/>
        <v>24.380000000000003</v>
      </c>
      <c r="AJ11">
        <f t="shared" si="27"/>
        <v>29.468000000000004</v>
      </c>
      <c r="AK11">
        <f t="shared" si="28"/>
        <v>25.545999999999999</v>
      </c>
      <c r="AL11">
        <f t="shared" si="29"/>
        <v>24.307266666666667</v>
      </c>
      <c r="AM11">
        <f t="shared" si="30"/>
        <v>27.159649999999999</v>
      </c>
      <c r="AN11">
        <f t="shared" si="31"/>
        <v>26.539566666666666</v>
      </c>
      <c r="AO11">
        <f t="shared" si="32"/>
        <v>28.523833333333336</v>
      </c>
      <c r="AP11">
        <f t="shared" si="33"/>
        <v>34.476633333333339</v>
      </c>
      <c r="AQ11">
        <f t="shared" si="34"/>
        <v>29.888016666666665</v>
      </c>
    </row>
    <row r="12" spans="1:43" x14ac:dyDescent="0.2">
      <c r="N12">
        <f>SUM(N2:N11)</f>
        <v>55.077755585316453</v>
      </c>
      <c r="O12">
        <f t="shared" ref="O12:AQ12" si="35">SUM(O2:O11)</f>
        <v>59.132773005206005</v>
      </c>
      <c r="P12">
        <f t="shared" si="35"/>
        <v>63.801707879414415</v>
      </c>
      <c r="Q12">
        <f t="shared" si="35"/>
        <v>67.498762059162516</v>
      </c>
      <c r="R12">
        <f t="shared" si="35"/>
        <v>75.690850282333315</v>
      </c>
      <c r="S12">
        <f t="shared" si="35"/>
        <v>67.782471474609054</v>
      </c>
      <c r="T12">
        <f t="shared" si="35"/>
        <v>58.552327883221011</v>
      </c>
      <c r="U12">
        <f t="shared" si="35"/>
        <v>62.726540710425809</v>
      </c>
      <c r="V12">
        <f t="shared" si="35"/>
        <v>67.502625803376077</v>
      </c>
      <c r="W12">
        <f t="shared" si="35"/>
        <v>71.32555700766963</v>
      </c>
      <c r="X12">
        <f t="shared" si="35"/>
        <v>79.666650362669145</v>
      </c>
      <c r="Y12">
        <f t="shared" si="35"/>
        <v>71.574071532109571</v>
      </c>
      <c r="Z12">
        <f t="shared" si="35"/>
        <v>60.596575000000016</v>
      </c>
      <c r="AA12">
        <f t="shared" si="35"/>
        <v>64.895941666666673</v>
      </c>
      <c r="AB12">
        <f t="shared" si="35"/>
        <v>69.595941666666675</v>
      </c>
      <c r="AC12">
        <f t="shared" si="35"/>
        <v>73.495583333333343</v>
      </c>
      <c r="AD12">
        <f t="shared" si="35"/>
        <v>81.794575000000009</v>
      </c>
      <c r="AE12">
        <f t="shared" si="35"/>
        <v>73.695416666666659</v>
      </c>
      <c r="AF12">
        <f t="shared" si="35"/>
        <v>63.435316666666665</v>
      </c>
      <c r="AG12">
        <f t="shared" si="35"/>
        <v>68.073975000000004</v>
      </c>
      <c r="AH12">
        <f t="shared" si="35"/>
        <v>73.321366666666677</v>
      </c>
      <c r="AI12">
        <f t="shared" si="35"/>
        <v>77.543583333333345</v>
      </c>
      <c r="AJ12">
        <f t="shared" si="35"/>
        <v>86.879641666666686</v>
      </c>
      <c r="AK12">
        <f t="shared" si="35"/>
        <v>77.861900000000006</v>
      </c>
      <c r="AL12">
        <f t="shared" si="35"/>
        <v>72.861083333333326</v>
      </c>
      <c r="AM12">
        <f t="shared" si="35"/>
        <v>78.094958333333324</v>
      </c>
      <c r="AN12">
        <f t="shared" si="35"/>
        <v>84.096424999999996</v>
      </c>
      <c r="AO12">
        <f t="shared" si="35"/>
        <v>88.896558333333331</v>
      </c>
      <c r="AP12">
        <f t="shared" si="35"/>
        <v>99.837216666666663</v>
      </c>
      <c r="AQ12">
        <f t="shared" si="35"/>
        <v>89.370074999999986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DB3AC-5B1F-8849-8AA5-0E03D3948417}">
  <dimension ref="B2:N22"/>
  <sheetViews>
    <sheetView workbookViewId="0">
      <selection activeCell="B2" sqref="B2:D6"/>
    </sheetView>
  </sheetViews>
  <sheetFormatPr baseColWidth="10" defaultRowHeight="16" x14ac:dyDescent="0.2"/>
  <cols>
    <col min="2" max="2" width="24.33203125" customWidth="1"/>
    <col min="3" max="3" width="25.83203125" customWidth="1"/>
    <col min="4" max="4" width="12.5" bestFit="1" customWidth="1"/>
    <col min="5" max="5" width="11.5" bestFit="1" customWidth="1"/>
  </cols>
  <sheetData>
    <row r="2" spans="2:14" x14ac:dyDescent="0.2">
      <c r="B2" t="s">
        <v>479</v>
      </c>
      <c r="C2" s="57">
        <v>50</v>
      </c>
      <c r="D2" s="57">
        <v>1228.174</v>
      </c>
      <c r="G2" t="s">
        <v>493</v>
      </c>
      <c r="H2" t="s">
        <v>494</v>
      </c>
      <c r="I2" t="s">
        <v>495</v>
      </c>
      <c r="J2" t="s">
        <v>496</v>
      </c>
      <c r="K2" t="s">
        <v>497</v>
      </c>
      <c r="L2" t="s">
        <v>498</v>
      </c>
      <c r="M2" t="s">
        <v>495</v>
      </c>
      <c r="N2" t="s">
        <v>499</v>
      </c>
    </row>
    <row r="3" spans="2:14" x14ac:dyDescent="0.2">
      <c r="B3" t="s">
        <v>482</v>
      </c>
      <c r="C3" s="57">
        <v>984000</v>
      </c>
      <c r="D3" s="57">
        <v>296323.04100000003</v>
      </c>
      <c r="G3">
        <v>50000</v>
      </c>
      <c r="H3">
        <v>6427750</v>
      </c>
      <c r="I3">
        <v>10423000</v>
      </c>
      <c r="J3">
        <v>15751469</v>
      </c>
      <c r="K3">
        <v>16940000</v>
      </c>
      <c r="L3">
        <v>984000000</v>
      </c>
    </row>
    <row r="4" spans="2:14" x14ac:dyDescent="0.2">
      <c r="B4" t="s">
        <v>480</v>
      </c>
      <c r="C4" s="57">
        <v>10423</v>
      </c>
      <c r="D4" s="57">
        <v>10659.853999999999</v>
      </c>
    </row>
    <row r="5" spans="2:14" x14ac:dyDescent="0.2">
      <c r="B5" t="s">
        <v>455</v>
      </c>
      <c r="C5" s="57">
        <v>15751.468999999999</v>
      </c>
      <c r="D5" s="57">
        <v>14091.9</v>
      </c>
      <c r="H5" t="s">
        <v>493</v>
      </c>
      <c r="I5" t="s">
        <v>494</v>
      </c>
      <c r="J5" t="s">
        <v>496</v>
      </c>
      <c r="K5" t="s">
        <v>497</v>
      </c>
      <c r="L5" t="s">
        <v>498</v>
      </c>
      <c r="M5" t="s">
        <v>499</v>
      </c>
    </row>
    <row r="6" spans="2:14" x14ac:dyDescent="0.2">
      <c r="B6" t="s">
        <v>481</v>
      </c>
      <c r="C6" s="57">
        <v>27177.807000000001</v>
      </c>
      <c r="D6" s="57">
        <v>14017.026</v>
      </c>
      <c r="H6">
        <v>1228174</v>
      </c>
      <c r="I6">
        <v>7127348</v>
      </c>
      <c r="J6">
        <v>10659854</v>
      </c>
      <c r="K6">
        <v>14091900</v>
      </c>
      <c r="L6">
        <v>16319967</v>
      </c>
      <c r="M6">
        <v>296323041</v>
      </c>
    </row>
    <row r="8" spans="2:14" x14ac:dyDescent="0.2">
      <c r="B8" t="s">
        <v>483</v>
      </c>
      <c r="H8">
        <v>14017026</v>
      </c>
    </row>
    <row r="9" spans="2:14" x14ac:dyDescent="0.2">
      <c r="B9" t="s">
        <v>484</v>
      </c>
    </row>
    <row r="14" spans="2:14" x14ac:dyDescent="0.2">
      <c r="G14" s="49">
        <v>0.18135698463295782</v>
      </c>
      <c r="H14" s="49">
        <v>5.9652928416485951E-2</v>
      </c>
      <c r="I14" s="49">
        <v>7.3048159748068039E-2</v>
      </c>
    </row>
    <row r="15" spans="2:14" x14ac:dyDescent="0.2">
      <c r="G15" s="49">
        <v>8.5675526348783948E-2</v>
      </c>
      <c r="H15" s="49">
        <v>2.5588536335721557E-2</v>
      </c>
      <c r="I15" s="49">
        <v>3.7419170459006647E-2</v>
      </c>
    </row>
    <row r="16" spans="2:14" x14ac:dyDescent="0.2">
      <c r="G16" s="49">
        <v>0.15568689301055536</v>
      </c>
      <c r="H16" s="49">
        <v>0.13872255489021956</v>
      </c>
      <c r="I16" s="49">
        <v>7.358946578881545E-2</v>
      </c>
    </row>
    <row r="17" spans="3:9" x14ac:dyDescent="0.2">
      <c r="G17" s="49">
        <v>0.13422448141694704</v>
      </c>
      <c r="H17" s="49">
        <v>0.13234005258545123</v>
      </c>
      <c r="I17" s="49">
        <v>0.15152926564198135</v>
      </c>
    </row>
    <row r="19" spans="3:9" x14ac:dyDescent="0.2">
      <c r="C19" t="s">
        <v>492</v>
      </c>
      <c r="D19">
        <v>2019</v>
      </c>
      <c r="E19">
        <v>2020</v>
      </c>
      <c r="F19">
        <v>2021</v>
      </c>
      <c r="G19" s="49">
        <v>20.22</v>
      </c>
    </row>
    <row r="20" spans="3:9" x14ac:dyDescent="0.2">
      <c r="C20" t="s">
        <v>490</v>
      </c>
      <c r="D20" s="50">
        <v>0.18135698463295782</v>
      </c>
      <c r="E20" s="50">
        <v>8.5675526348783948E-2</v>
      </c>
      <c r="F20" s="50">
        <v>0.15568689301055536</v>
      </c>
      <c r="G20" s="50">
        <v>0.13422448141694704</v>
      </c>
    </row>
    <row r="21" spans="3:9" x14ac:dyDescent="0.2">
      <c r="C21" t="s">
        <v>489</v>
      </c>
      <c r="D21" s="50">
        <v>7.3048159748068039E-2</v>
      </c>
      <c r="E21" s="50">
        <v>3.7419170459006647E-2</v>
      </c>
      <c r="F21" s="50">
        <v>7.358946578881545E-2</v>
      </c>
      <c r="G21" s="50">
        <v>0.15152926564198135</v>
      </c>
    </row>
    <row r="22" spans="3:9" x14ac:dyDescent="0.2">
      <c r="C22" t="s">
        <v>491</v>
      </c>
      <c r="D22" s="50">
        <v>6.8615047903106019E-2</v>
      </c>
      <c r="E22" s="50">
        <v>4.0473069796267636E-2</v>
      </c>
      <c r="F22" s="50">
        <v>7.8852291026692445E-2</v>
      </c>
      <c r="G22" s="50">
        <v>0.15876317580323374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37BC-3035-EC44-9B97-4688170EACFA}">
  <dimension ref="A1:AO84"/>
  <sheetViews>
    <sheetView workbookViewId="0">
      <selection activeCell="R35" sqref="R35"/>
    </sheetView>
  </sheetViews>
  <sheetFormatPr baseColWidth="10" defaultRowHeight="16" x14ac:dyDescent="0.2"/>
  <cols>
    <col min="1" max="32" width="10.83203125" style="82"/>
    <col min="33" max="33" width="15.33203125" style="82" customWidth="1"/>
    <col min="34" max="16384" width="10.83203125" style="82"/>
  </cols>
  <sheetData>
    <row r="1" spans="1:41" x14ac:dyDescent="0.2">
      <c r="B1" s="83" t="s">
        <v>472</v>
      </c>
      <c r="C1" s="83" t="s">
        <v>7</v>
      </c>
      <c r="D1" s="83" t="s">
        <v>8</v>
      </c>
      <c r="E1" s="83" t="s">
        <v>473</v>
      </c>
      <c r="F1" s="83" t="s">
        <v>10</v>
      </c>
      <c r="G1" s="83" t="s">
        <v>11</v>
      </c>
      <c r="H1" s="83" t="s">
        <v>12</v>
      </c>
      <c r="I1" s="83" t="s">
        <v>13</v>
      </c>
      <c r="J1" s="83" t="s">
        <v>14</v>
      </c>
      <c r="K1" s="83" t="s">
        <v>15</v>
      </c>
      <c r="L1" s="83" t="s">
        <v>474</v>
      </c>
      <c r="M1" s="83" t="s">
        <v>475</v>
      </c>
      <c r="Z1" s="92" t="s">
        <v>500</v>
      </c>
      <c r="AA1" s="92" t="s">
        <v>501</v>
      </c>
      <c r="AB1" s="82" t="s">
        <v>502</v>
      </c>
      <c r="AC1" s="92" t="s">
        <v>500</v>
      </c>
      <c r="AD1" s="92" t="s">
        <v>501</v>
      </c>
      <c r="AE1" s="82" t="s">
        <v>502</v>
      </c>
      <c r="AF1" s="82" t="s">
        <v>503</v>
      </c>
      <c r="AG1" s="82" t="s">
        <v>504</v>
      </c>
      <c r="AH1" s="82" t="s">
        <v>505</v>
      </c>
      <c r="AI1" s="82" t="s">
        <v>506</v>
      </c>
      <c r="AJ1" s="82" t="s">
        <v>507</v>
      </c>
    </row>
    <row r="2" spans="1:41" x14ac:dyDescent="0.2">
      <c r="A2" s="84">
        <v>43101</v>
      </c>
      <c r="B2" s="85">
        <v>79.487862408200002</v>
      </c>
      <c r="C2" s="85">
        <v>91.394288230300006</v>
      </c>
      <c r="D2" s="85">
        <v>88.219654354799999</v>
      </c>
      <c r="E2" s="85">
        <v>85.940171002900001</v>
      </c>
      <c r="F2" s="85">
        <v>91.431575629500003</v>
      </c>
      <c r="G2" s="85">
        <v>86.338000261999994</v>
      </c>
      <c r="H2" s="85">
        <v>95.403755504000003</v>
      </c>
      <c r="I2" s="85">
        <v>99.543234188400007</v>
      </c>
      <c r="J2" s="85">
        <v>81.913438114200005</v>
      </c>
      <c r="K2" s="85">
        <v>86.156900086999997</v>
      </c>
      <c r="L2" s="85">
        <v>83.212825432200006</v>
      </c>
      <c r="M2" s="85">
        <v>89.737359013399995</v>
      </c>
      <c r="N2" s="83">
        <v>0.27300000000000002</v>
      </c>
      <c r="O2" s="83">
        <v>8.0000000000000002E-3</v>
      </c>
      <c r="P2" s="83">
        <v>0.105</v>
      </c>
      <c r="Q2" s="83">
        <v>0.06</v>
      </c>
      <c r="R2" s="83">
        <v>3.5999999999999997E-2</v>
      </c>
      <c r="S2" s="83">
        <v>3.1E-2</v>
      </c>
      <c r="T2" s="83">
        <v>0.14599999999999999</v>
      </c>
      <c r="U2" s="83">
        <v>3.1E-2</v>
      </c>
      <c r="V2" s="83">
        <v>2.3E-2</v>
      </c>
      <c r="W2" s="83">
        <v>3.5000000000000003E-2</v>
      </c>
      <c r="X2" s="83">
        <v>1.3000000000000001E-2</v>
      </c>
      <c r="Y2" s="83">
        <v>0.23799999999999996</v>
      </c>
      <c r="Z2" s="93">
        <f>SUMPRODUCT($N$2:$Y$2,B2:M2)</f>
        <v>87.172376760396801</v>
      </c>
      <c r="AA2" s="93">
        <f>SUMPRODUCT($N$2:$O$2,B2:C2)</f>
        <v>22.431340743281002</v>
      </c>
      <c r="AB2" s="93">
        <f>SUMPRODUCT($P$2:$Y$2,D2:M2)</f>
        <v>64.741036017115789</v>
      </c>
      <c r="AC2" s="87">
        <v>100</v>
      </c>
      <c r="AD2" s="87">
        <v>100</v>
      </c>
      <c r="AE2" s="87">
        <v>100</v>
      </c>
      <c r="AF2" s="93">
        <f>SUMPRODUCT($N$3:$O$3,B2:C2)</f>
        <v>31.266399896413301</v>
      </c>
      <c r="AG2" s="93">
        <f>SUMPRODUCT($N$4:$O$4,B2:C2)</f>
        <v>27.916003249446803</v>
      </c>
      <c r="AH2" s="93">
        <f>SUMPRODUCT($N$5:$O$5,B2:C2)</f>
        <v>24.271468004491698</v>
      </c>
      <c r="AI2" s="93">
        <f>SUMPRODUCT($N$6:$O$6,B2:C2)</f>
        <v>21.068140656519503</v>
      </c>
      <c r="AJ2" s="93">
        <f>SUMPRODUCT($N$7:$O$7,B2:C2)</f>
        <v>14.526323087402901</v>
      </c>
      <c r="AK2" s="94"/>
      <c r="AL2" s="94"/>
    </row>
    <row r="3" spans="1:41" x14ac:dyDescent="0.2">
      <c r="A3" s="84">
        <v>43132</v>
      </c>
      <c r="B3" s="85">
        <v>81.817268463399998</v>
      </c>
      <c r="C3" s="85">
        <v>92.088253975100002</v>
      </c>
      <c r="D3" s="85">
        <v>87.556887246200006</v>
      </c>
      <c r="E3" s="85">
        <v>85.921451239899994</v>
      </c>
      <c r="F3" s="85">
        <v>91.646724986699994</v>
      </c>
      <c r="G3" s="85">
        <v>86.463857132300006</v>
      </c>
      <c r="H3" s="85">
        <v>96.573857855</v>
      </c>
      <c r="I3" s="85">
        <v>99.497174598300006</v>
      </c>
      <c r="J3" s="85">
        <v>81.995129393799999</v>
      </c>
      <c r="K3" s="85">
        <v>86.156900086999997</v>
      </c>
      <c r="L3" s="85">
        <v>83.696113677599996</v>
      </c>
      <c r="M3" s="85">
        <v>89.733411422299994</v>
      </c>
      <c r="N3" s="80">
        <v>0.38300000000000001</v>
      </c>
      <c r="O3" s="80">
        <v>8.9999999999999993E-3</v>
      </c>
      <c r="P3" s="80">
        <v>9.4E-2</v>
      </c>
      <c r="Q3" s="80">
        <v>0.111</v>
      </c>
      <c r="R3" s="80">
        <v>3.1E-2</v>
      </c>
      <c r="S3" s="80">
        <v>4.2999999999999997E-2</v>
      </c>
      <c r="T3" s="80">
        <v>4.9000000000000002E-2</v>
      </c>
      <c r="U3" s="80">
        <v>0.03</v>
      </c>
      <c r="V3" s="81">
        <v>2.1000000000000001E-2</v>
      </c>
      <c r="W3" s="80">
        <v>2.3E-2</v>
      </c>
      <c r="X3" s="80">
        <v>8.0000000000000002E-3</v>
      </c>
      <c r="Y3" s="80">
        <v>0.19600000000000001</v>
      </c>
      <c r="Z3" s="93">
        <f>SUMPRODUCT($N$2:$Y$2,B3:M3)</f>
        <v>87.931418762972399</v>
      </c>
      <c r="AA3" s="93">
        <f t="shared" ref="AA3:AA61" si="0">SUMPRODUCT($N$2:$O$2,B3:C3)</f>
        <v>23.072820322309003</v>
      </c>
      <c r="AB3" s="93">
        <f t="shared" ref="AB3:AB61" si="1">SUMPRODUCT($P$2:$Y$2,D3:M3)</f>
        <v>64.8585984406634</v>
      </c>
      <c r="AC3" s="93">
        <f>Z3/Z2*AC2</f>
        <v>100.87073684438124</v>
      </c>
      <c r="AD3" s="93">
        <f>AA3/AA2*AD2</f>
        <v>102.85974693340675</v>
      </c>
      <c r="AE3" s="93">
        <f>AB3/AB2*AE2</f>
        <v>100.18158872761403</v>
      </c>
      <c r="AF3" s="93">
        <f t="shared" ref="AF3:AF61" si="2">SUMPRODUCT($N$3:$O$3,B3:C3)</f>
        <v>32.164808107258104</v>
      </c>
      <c r="AG3" s="93">
        <f t="shared" ref="AG3:AG61" si="3">SUMPRODUCT($N$4:$O$4,B3:C3)</f>
        <v>28.718211846283602</v>
      </c>
      <c r="AH3" s="93">
        <f t="shared" ref="AH3:AH61" si="4">SUMPRODUCT($N$5:$O$5,B3:C3)</f>
        <v>24.964888482478898</v>
      </c>
      <c r="AI3" s="93">
        <f t="shared" ref="AI3:AI61" si="5">SUMPRODUCT($N$6:$O$6,B3:C3)</f>
        <v>21.6716557729195</v>
      </c>
      <c r="AJ3" s="93">
        <f t="shared" ref="AJ3:AJ61" si="6">SUMPRODUCT($N$7:$O$7,B3:C3)</f>
        <v>14.9420977878973</v>
      </c>
      <c r="AK3" s="80"/>
      <c r="AL3" s="80"/>
    </row>
    <row r="4" spans="1:41" x14ac:dyDescent="0.2">
      <c r="A4" s="84">
        <v>43160</v>
      </c>
      <c r="B4" s="85">
        <v>83.853365734299999</v>
      </c>
      <c r="C4" s="85">
        <v>91.858254482199996</v>
      </c>
      <c r="D4" s="85">
        <v>87.423033324499997</v>
      </c>
      <c r="E4" s="85">
        <v>87.632818142299996</v>
      </c>
      <c r="F4" s="85">
        <v>91.8533469833</v>
      </c>
      <c r="G4" s="85">
        <v>87.535496527000006</v>
      </c>
      <c r="H4" s="85">
        <v>96.7596652167</v>
      </c>
      <c r="I4" s="85">
        <v>99.368090193300006</v>
      </c>
      <c r="J4" s="85">
        <v>82.349876249800005</v>
      </c>
      <c r="K4" s="85">
        <v>86.163692809799997</v>
      </c>
      <c r="L4" s="85">
        <v>83.993539675700006</v>
      </c>
      <c r="M4" s="85">
        <v>90.166582538900002</v>
      </c>
      <c r="N4" s="80">
        <v>0.34200000000000003</v>
      </c>
      <c r="O4" s="80">
        <v>8.0000000000000002E-3</v>
      </c>
      <c r="P4" s="80">
        <v>0.10199999999999999</v>
      </c>
      <c r="Q4" s="80">
        <v>9.0999999999999998E-2</v>
      </c>
      <c r="R4" s="80">
        <v>3.4000000000000002E-2</v>
      </c>
      <c r="S4" s="80">
        <v>3.7999999999999999E-2</v>
      </c>
      <c r="T4" s="80">
        <v>6.6000000000000003E-2</v>
      </c>
      <c r="U4" s="80">
        <v>3.4000000000000002E-2</v>
      </c>
      <c r="V4" s="81">
        <v>2.1999999999999999E-2</v>
      </c>
      <c r="W4" s="80">
        <v>3.2000000000000001E-2</v>
      </c>
      <c r="X4" s="80">
        <v>1.0999999999999999E-2</v>
      </c>
      <c r="Y4" s="80">
        <v>0.219</v>
      </c>
      <c r="Z4" s="93">
        <f>SUMPRODUCT($N$2:$Y$2,B4:M4)</f>
        <v>88.753204332428993</v>
      </c>
      <c r="AA4" s="93">
        <f t="shared" si="0"/>
        <v>23.6268348813215</v>
      </c>
      <c r="AB4" s="93">
        <f t="shared" si="1"/>
        <v>65.126369451107493</v>
      </c>
      <c r="AC4" s="93">
        <f t="shared" ref="AC4:AC61" si="7">Z4/Z3*AC3</f>
        <v>101.8134501212205</v>
      </c>
      <c r="AD4" s="93">
        <f t="shared" ref="AD4:AD61" si="8">AA4/AA3*AD3</f>
        <v>105.32957058484607</v>
      </c>
      <c r="AE4" s="93">
        <f t="shared" ref="AE4:AE61" si="9">AB4/AB3*AE3</f>
        <v>100.59519194887434</v>
      </c>
      <c r="AF4" s="93">
        <f t="shared" si="2"/>
        <v>32.942563366576699</v>
      </c>
      <c r="AG4" s="93">
        <f t="shared" si="3"/>
        <v>29.412717116988201</v>
      </c>
      <c r="AH4" s="93">
        <f t="shared" si="4"/>
        <v>25.563467181958298</v>
      </c>
      <c r="AI4" s="93">
        <f t="shared" si="5"/>
        <v>22.1933227750905</v>
      </c>
      <c r="AJ4" s="93">
        <f t="shared" si="6"/>
        <v>15.3013370073821</v>
      </c>
      <c r="AK4" s="80"/>
      <c r="AL4" s="80"/>
    </row>
    <row r="5" spans="1:41" x14ac:dyDescent="0.2">
      <c r="A5" s="84">
        <v>43191</v>
      </c>
      <c r="B5" s="85">
        <v>86.056680729600004</v>
      </c>
      <c r="C5" s="85">
        <v>92.519501820200006</v>
      </c>
      <c r="D5" s="85">
        <v>87.140755953699994</v>
      </c>
      <c r="E5" s="85">
        <v>86.871642238700005</v>
      </c>
      <c r="F5" s="85">
        <v>92.290902819899998</v>
      </c>
      <c r="G5" s="85">
        <v>88.187292660699995</v>
      </c>
      <c r="H5" s="85">
        <v>96.780083886400007</v>
      </c>
      <c r="I5" s="85">
        <v>99.241914985099996</v>
      </c>
      <c r="J5" s="85">
        <v>82.459729847700004</v>
      </c>
      <c r="K5" s="85">
        <v>86.158476481799994</v>
      </c>
      <c r="L5" s="85">
        <v>84.134262759099997</v>
      </c>
      <c r="M5" s="85">
        <v>90.247288333100002</v>
      </c>
      <c r="N5" s="80">
        <v>0.29499999999999998</v>
      </c>
      <c r="O5" s="80">
        <v>8.9999999999999993E-3</v>
      </c>
      <c r="P5" s="80">
        <v>0.10299999999999999</v>
      </c>
      <c r="Q5" s="80">
        <v>7.8E-2</v>
      </c>
      <c r="R5" s="80">
        <v>3.5999999999999997E-2</v>
      </c>
      <c r="S5" s="80">
        <v>3.6999999999999998E-2</v>
      </c>
      <c r="T5" s="80">
        <v>0.11600000000000001</v>
      </c>
      <c r="U5" s="80">
        <v>3.5999999999999997E-2</v>
      </c>
      <c r="V5" s="81">
        <v>2.5000000000000001E-2</v>
      </c>
      <c r="W5" s="80">
        <v>3.5000000000000003E-2</v>
      </c>
      <c r="X5" s="80">
        <v>1.6E-2</v>
      </c>
      <c r="Y5" s="80">
        <v>0.214</v>
      </c>
      <c r="Z5" s="93">
        <f>SUMPRODUCT($N$2:$Y$2,B5:M5)</f>
        <v>89.343098451659699</v>
      </c>
      <c r="AA5" s="93">
        <f t="shared" si="0"/>
        <v>24.2336298537424</v>
      </c>
      <c r="AB5" s="93">
        <f t="shared" si="1"/>
        <v>65.109468597917299</v>
      </c>
      <c r="AC5" s="93">
        <f t="shared" si="7"/>
        <v>102.49014856762412</v>
      </c>
      <c r="AD5" s="93">
        <f t="shared" si="8"/>
        <v>108.03469186745444</v>
      </c>
      <c r="AE5" s="93">
        <f t="shared" si="9"/>
        <v>100.56908663108838</v>
      </c>
      <c r="AF5" s="93">
        <f t="shared" si="2"/>
        <v>33.792384235818602</v>
      </c>
      <c r="AG5" s="93">
        <f t="shared" si="3"/>
        <v>30.171540824084801</v>
      </c>
      <c r="AH5" s="93">
        <f t="shared" si="4"/>
        <v>26.219396331613801</v>
      </c>
      <c r="AI5" s="93">
        <f t="shared" si="5"/>
        <v>22.764203460248602</v>
      </c>
      <c r="AJ5" s="93">
        <f t="shared" si="6"/>
        <v>15.694629998240201</v>
      </c>
      <c r="AK5" s="80"/>
      <c r="AL5" s="80"/>
    </row>
    <row r="6" spans="1:41" x14ac:dyDescent="0.2">
      <c r="A6" s="84">
        <v>43221</v>
      </c>
      <c r="B6" s="85">
        <v>87.346476471299994</v>
      </c>
      <c r="C6" s="85">
        <v>92.576449976500001</v>
      </c>
      <c r="D6" s="85">
        <v>87.440207459600003</v>
      </c>
      <c r="E6" s="85">
        <v>87.013970849000003</v>
      </c>
      <c r="F6" s="85">
        <v>92.599977083499994</v>
      </c>
      <c r="G6" s="85">
        <v>88.477295191500005</v>
      </c>
      <c r="H6" s="85">
        <v>97.499066446300006</v>
      </c>
      <c r="I6" s="85">
        <v>99.265009610600003</v>
      </c>
      <c r="J6" s="85">
        <v>83.400786938300001</v>
      </c>
      <c r="K6" s="85">
        <v>86.187476700100007</v>
      </c>
      <c r="L6" s="85">
        <v>84.3663613107</v>
      </c>
      <c r="M6" s="85">
        <v>89.432453346900004</v>
      </c>
      <c r="N6" s="80">
        <v>0.25700000000000001</v>
      </c>
      <c r="O6" s="80">
        <v>7.0000000000000001E-3</v>
      </c>
      <c r="P6" s="80">
        <v>0.107</v>
      </c>
      <c r="Q6" s="80">
        <v>6.8000000000000005E-2</v>
      </c>
      <c r="R6" s="80">
        <v>3.7999999999999999E-2</v>
      </c>
      <c r="S6" s="80">
        <v>3.3000000000000002E-2</v>
      </c>
      <c r="T6" s="80">
        <v>0.13500000000000001</v>
      </c>
      <c r="U6" s="80">
        <v>3.9E-2</v>
      </c>
      <c r="V6" s="80">
        <v>2.7E-2</v>
      </c>
      <c r="W6" s="80">
        <v>3.9E-2</v>
      </c>
      <c r="X6" s="80">
        <v>1.9E-2</v>
      </c>
      <c r="Y6" s="80">
        <v>0.23</v>
      </c>
      <c r="Z6" s="93">
        <f>SUMPRODUCT($N$2:$Y$2,B6:M6)</f>
        <v>89.69320041339148</v>
      </c>
      <c r="AA6" s="93">
        <f t="shared" si="0"/>
        <v>24.586199676476898</v>
      </c>
      <c r="AB6" s="93">
        <f t="shared" si="1"/>
        <v>65.107000736914586</v>
      </c>
      <c r="AC6" s="93">
        <f t="shared" si="7"/>
        <v>102.89176886839218</v>
      </c>
      <c r="AD6" s="93">
        <f t="shared" si="8"/>
        <v>109.6064651589823</v>
      </c>
      <c r="AE6" s="93">
        <f t="shared" si="9"/>
        <v>100.56527473502595</v>
      </c>
      <c r="AF6" s="93">
        <f t="shared" si="2"/>
        <v>34.286888538296395</v>
      </c>
      <c r="AG6" s="93">
        <f t="shared" si="3"/>
        <v>30.613106552996598</v>
      </c>
      <c r="AH6" s="93">
        <f t="shared" si="4"/>
        <v>26.600398608821997</v>
      </c>
      <c r="AI6" s="93">
        <f t="shared" si="5"/>
        <v>23.096079602959598</v>
      </c>
      <c r="AJ6" s="93">
        <f t="shared" si="6"/>
        <v>15.923208585302596</v>
      </c>
      <c r="AK6" s="80"/>
      <c r="AL6" s="80"/>
    </row>
    <row r="7" spans="1:41" x14ac:dyDescent="0.2">
      <c r="A7" s="84">
        <v>43252</v>
      </c>
      <c r="B7" s="85">
        <v>88.310959805500005</v>
      </c>
      <c r="C7" s="85">
        <v>92.894098338299997</v>
      </c>
      <c r="D7" s="85">
        <v>87.076244707900003</v>
      </c>
      <c r="E7" s="85">
        <v>87.372951516900002</v>
      </c>
      <c r="F7" s="85">
        <v>92.840318959200005</v>
      </c>
      <c r="G7" s="85">
        <v>89.464160632800002</v>
      </c>
      <c r="H7" s="85">
        <v>97.553778248100002</v>
      </c>
      <c r="I7" s="85">
        <v>99.048563856399994</v>
      </c>
      <c r="J7" s="85">
        <v>85.503074065899995</v>
      </c>
      <c r="K7" s="85">
        <v>86.187237714700004</v>
      </c>
      <c r="L7" s="85">
        <v>85.005076071900007</v>
      </c>
      <c r="M7" s="85">
        <v>90.159401879200004</v>
      </c>
      <c r="N7" s="80">
        <v>0.17699999999999999</v>
      </c>
      <c r="O7" s="80">
        <v>5.0000000000000001E-3</v>
      </c>
      <c r="P7" s="80">
        <v>9.2999999999999999E-2</v>
      </c>
      <c r="Q7" s="80">
        <v>4.4999999999999998E-2</v>
      </c>
      <c r="R7" s="80">
        <v>3.6999999999999998E-2</v>
      </c>
      <c r="S7" s="80">
        <v>2.7E-2</v>
      </c>
      <c r="T7" s="80">
        <v>0.217</v>
      </c>
      <c r="U7" s="80">
        <v>3.2000000000000001E-2</v>
      </c>
      <c r="V7" s="80">
        <v>2.8000000000000001E-2</v>
      </c>
      <c r="W7" s="80">
        <v>4.2000000000000003E-2</v>
      </c>
      <c r="X7" s="80">
        <v>1.9E-2</v>
      </c>
      <c r="Y7" s="80">
        <v>0.27800000000000002</v>
      </c>
      <c r="Z7" s="93">
        <f t="shared" ref="Z7:Z61" si="10">SUMPRODUCT($N$2:$Y$2,B7:M7)</f>
        <v>90.21255282458489</v>
      </c>
      <c r="AA7" s="93">
        <f t="shared" si="0"/>
        <v>24.852044813607904</v>
      </c>
      <c r="AB7" s="93">
        <f t="shared" si="1"/>
        <v>65.360508010977</v>
      </c>
      <c r="AC7" s="93">
        <f t="shared" si="7"/>
        <v>103.48754522610341</v>
      </c>
      <c r="AD7" s="93">
        <f t="shared" si="8"/>
        <v>110.79161561509417</v>
      </c>
      <c r="AE7" s="93">
        <f t="shared" si="9"/>
        <v>100.95684596968367</v>
      </c>
      <c r="AF7" s="93">
        <f t="shared" si="2"/>
        <v>34.659144490551206</v>
      </c>
      <c r="AG7" s="93">
        <f t="shared" si="3"/>
        <v>30.945501040187406</v>
      </c>
      <c r="AH7" s="93">
        <f t="shared" si="4"/>
        <v>26.887780027667198</v>
      </c>
      <c r="AI7" s="93">
        <f t="shared" si="5"/>
        <v>23.346175358381604</v>
      </c>
      <c r="AJ7" s="93">
        <f t="shared" si="6"/>
        <v>16.095510377265001</v>
      </c>
      <c r="AK7" s="80"/>
      <c r="AL7" s="80"/>
    </row>
    <row r="8" spans="1:41" x14ac:dyDescent="0.2">
      <c r="A8" s="84">
        <v>43282</v>
      </c>
      <c r="B8" s="85">
        <v>88.622365283500002</v>
      </c>
      <c r="C8" s="85">
        <v>93.765018085600005</v>
      </c>
      <c r="D8" s="85">
        <v>87.477278116999997</v>
      </c>
      <c r="E8" s="85">
        <v>87.308826058500003</v>
      </c>
      <c r="F8" s="85">
        <v>93.052930645700002</v>
      </c>
      <c r="G8" s="85">
        <v>90.254906309099994</v>
      </c>
      <c r="H8" s="85">
        <v>99.003905711900003</v>
      </c>
      <c r="I8" s="85">
        <v>99.027090413500005</v>
      </c>
      <c r="J8" s="85">
        <v>86.822479792999999</v>
      </c>
      <c r="K8" s="85">
        <v>86.196742633</v>
      </c>
      <c r="L8" s="85">
        <v>85.611581677900006</v>
      </c>
      <c r="M8" s="85">
        <v>90.300908163200006</v>
      </c>
      <c r="Q8" s="86"/>
      <c r="R8" s="86"/>
      <c r="S8" s="86"/>
      <c r="T8" s="86"/>
      <c r="U8" s="86"/>
      <c r="V8" s="86"/>
      <c r="W8" s="86"/>
      <c r="X8" s="86"/>
      <c r="Y8" s="86"/>
      <c r="Z8" s="93">
        <f t="shared" si="10"/>
        <v>90.658257000506794</v>
      </c>
      <c r="AA8" s="93">
        <f t="shared" si="0"/>
        <v>24.944025867080303</v>
      </c>
      <c r="AB8" s="93">
        <f t="shared" si="1"/>
        <v>65.714231133426495</v>
      </c>
      <c r="AC8" s="93">
        <f t="shared" si="7"/>
        <v>103.99883583499316</v>
      </c>
      <c r="AD8" s="93">
        <f t="shared" si="8"/>
        <v>111.2016715922428</v>
      </c>
      <c r="AE8" s="93">
        <f t="shared" si="9"/>
        <v>101.50321214515849</v>
      </c>
      <c r="AF8" s="93">
        <f t="shared" si="2"/>
        <v>34.7862510663509</v>
      </c>
      <c r="AG8" s="93">
        <f t="shared" si="3"/>
        <v>31.058969071641805</v>
      </c>
      <c r="AH8" s="93">
        <f t="shared" si="4"/>
        <v>26.987482921402897</v>
      </c>
      <c r="AI8" s="93">
        <f t="shared" si="5"/>
        <v>23.432303004458703</v>
      </c>
      <c r="AJ8" s="93">
        <f t="shared" si="6"/>
        <v>16.154983745607499</v>
      </c>
      <c r="AK8" s="80"/>
      <c r="AL8" s="80"/>
    </row>
    <row r="9" spans="1:41" x14ac:dyDescent="0.2">
      <c r="A9" s="84">
        <v>43313</v>
      </c>
      <c r="B9" s="85">
        <v>84.295237326399999</v>
      </c>
      <c r="C9" s="85">
        <v>92.731294210399994</v>
      </c>
      <c r="D9" s="85">
        <v>88.163802655500007</v>
      </c>
      <c r="E9" s="85">
        <v>87.579440012999996</v>
      </c>
      <c r="F9" s="85">
        <v>93.259568442100004</v>
      </c>
      <c r="G9" s="85">
        <v>91.707057607099998</v>
      </c>
      <c r="H9" s="85">
        <v>98.545092779900003</v>
      </c>
      <c r="I9" s="85">
        <v>99.583397442299997</v>
      </c>
      <c r="J9" s="85">
        <v>87.873751637300003</v>
      </c>
      <c r="K9" s="85">
        <v>91.0546271252</v>
      </c>
      <c r="L9" s="85">
        <v>86.169491252</v>
      </c>
      <c r="M9" s="85">
        <v>90.3255845188</v>
      </c>
      <c r="Q9" s="88"/>
      <c r="Z9" s="93">
        <f t="shared" si="10"/>
        <v>89.767048678500601</v>
      </c>
      <c r="AA9" s="93">
        <f t="shared" si="0"/>
        <v>23.754450143790404</v>
      </c>
      <c r="AB9" s="93">
        <f t="shared" si="1"/>
        <v>66.012598534710193</v>
      </c>
      <c r="AC9" s="93">
        <f t="shared" si="7"/>
        <v>102.97648408191915</v>
      </c>
      <c r="AD9" s="93">
        <f t="shared" si="8"/>
        <v>105.89848558609103</v>
      </c>
      <c r="AE9" s="93">
        <f t="shared" si="9"/>
        <v>101.96407502230618</v>
      </c>
      <c r="AF9" s="93">
        <f t="shared" si="2"/>
        <v>33.1196575439048</v>
      </c>
      <c r="AG9" s="93">
        <f t="shared" si="3"/>
        <v>29.570821519312002</v>
      </c>
      <c r="AH9" s="93">
        <f t="shared" si="4"/>
        <v>25.701676659181597</v>
      </c>
      <c r="AI9" s="93">
        <f t="shared" si="5"/>
        <v>22.3129950523576</v>
      </c>
      <c r="AJ9" s="93">
        <f t="shared" si="6"/>
        <v>15.383913477824798</v>
      </c>
      <c r="AK9" s="80"/>
      <c r="AL9" s="80"/>
    </row>
    <row r="10" spans="1:41" x14ac:dyDescent="0.2">
      <c r="A10" s="84">
        <v>43344</v>
      </c>
      <c r="B10" s="85">
        <v>82.313174489999994</v>
      </c>
      <c r="C10" s="85">
        <v>93.382952800699996</v>
      </c>
      <c r="D10" s="85">
        <v>88.741181371400003</v>
      </c>
      <c r="E10" s="85">
        <v>88.865389798899997</v>
      </c>
      <c r="F10" s="85">
        <v>93.490198907800007</v>
      </c>
      <c r="G10" s="85">
        <v>92.8482586465</v>
      </c>
      <c r="H10" s="85">
        <v>99.592548213100002</v>
      </c>
      <c r="I10" s="85">
        <v>99.753016015100002</v>
      </c>
      <c r="J10" s="85">
        <v>88.988708525099995</v>
      </c>
      <c r="K10" s="85">
        <v>91.0581897438</v>
      </c>
      <c r="L10" s="85">
        <v>85.320466796000005</v>
      </c>
      <c r="M10" s="85">
        <v>90.755320275499997</v>
      </c>
      <c r="N10" s="89"/>
      <c r="R10" s="89"/>
      <c r="S10" s="89"/>
      <c r="T10" s="89"/>
      <c r="U10" s="89"/>
      <c r="V10" s="89"/>
      <c r="W10" s="89"/>
      <c r="X10" s="89"/>
      <c r="Y10" s="89"/>
      <c r="Z10" s="93">
        <f t="shared" si="10"/>
        <v>89.687815635436905</v>
      </c>
      <c r="AA10" s="93">
        <f t="shared" si="0"/>
        <v>23.2185602581756</v>
      </c>
      <c r="AB10" s="93">
        <f t="shared" si="1"/>
        <v>66.469255377261305</v>
      </c>
      <c r="AC10" s="93">
        <f t="shared" si="7"/>
        <v>102.88559170751311</v>
      </c>
      <c r="AD10" s="93">
        <f t="shared" si="8"/>
        <v>103.50946260370277</v>
      </c>
      <c r="AE10" s="93">
        <f t="shared" si="9"/>
        <v>102.66943420505139</v>
      </c>
      <c r="AF10" s="93">
        <f t="shared" si="2"/>
        <v>32.366392404876294</v>
      </c>
      <c r="AG10" s="93">
        <f t="shared" si="3"/>
        <v>28.898169297985604</v>
      </c>
      <c r="AH10" s="93">
        <f t="shared" si="4"/>
        <v>25.122833049756299</v>
      </c>
      <c r="AI10" s="93">
        <f t="shared" si="5"/>
        <v>21.8081665135349</v>
      </c>
      <c r="AJ10" s="93">
        <f t="shared" si="6"/>
        <v>15.036346648733497</v>
      </c>
      <c r="AK10" s="80"/>
      <c r="AL10" s="80"/>
      <c r="AM10" s="89"/>
      <c r="AN10" s="91"/>
      <c r="AO10" s="91"/>
    </row>
    <row r="11" spans="1:41" x14ac:dyDescent="0.2">
      <c r="A11" s="84">
        <v>43374</v>
      </c>
      <c r="B11" s="85">
        <v>82.210249762999993</v>
      </c>
      <c r="C11" s="85">
        <v>93.847336786300005</v>
      </c>
      <c r="D11" s="85">
        <v>89.922811287599998</v>
      </c>
      <c r="E11" s="85">
        <v>91.365032476899998</v>
      </c>
      <c r="F11" s="85">
        <v>93.859108543299996</v>
      </c>
      <c r="G11" s="85">
        <v>93.409833054499998</v>
      </c>
      <c r="H11" s="85">
        <v>102.1003299068</v>
      </c>
      <c r="I11" s="85">
        <v>99.918088363899997</v>
      </c>
      <c r="J11" s="85">
        <v>89.473734749200005</v>
      </c>
      <c r="K11" s="85">
        <v>91.059769311899998</v>
      </c>
      <c r="L11" s="85">
        <v>85.619124609500005</v>
      </c>
      <c r="M11" s="85">
        <v>91.254823245200001</v>
      </c>
      <c r="N11" s="89"/>
      <c r="R11" s="89"/>
      <c r="S11" s="89"/>
      <c r="T11" s="89"/>
      <c r="U11" s="89"/>
      <c r="V11" s="89"/>
      <c r="W11" s="89"/>
      <c r="X11" s="89"/>
      <c r="Y11" s="89"/>
      <c r="Z11" s="93">
        <f t="shared" si="10"/>
        <v>90.473400028752607</v>
      </c>
      <c r="AA11" s="93">
        <f t="shared" si="0"/>
        <v>23.194176879589399</v>
      </c>
      <c r="AB11" s="93">
        <f t="shared" si="1"/>
        <v>67.279223149163187</v>
      </c>
      <c r="AC11" s="93">
        <f t="shared" si="7"/>
        <v>103.78677671876385</v>
      </c>
      <c r="AD11" s="93">
        <f t="shared" si="8"/>
        <v>103.40076032475628</v>
      </c>
      <c r="AE11" s="93">
        <f t="shared" si="9"/>
        <v>103.92052288347128</v>
      </c>
      <c r="AF11" s="93">
        <f t="shared" si="2"/>
        <v>32.331151690305695</v>
      </c>
      <c r="AG11" s="93">
        <f t="shared" si="3"/>
        <v>28.866684113236399</v>
      </c>
      <c r="AH11" s="93">
        <f t="shared" si="4"/>
        <v>25.096649711161696</v>
      </c>
      <c r="AI11" s="93">
        <f t="shared" si="5"/>
        <v>21.7849655465951</v>
      </c>
      <c r="AJ11" s="93">
        <f t="shared" si="6"/>
        <v>15.020450891982499</v>
      </c>
      <c r="AK11" s="80"/>
      <c r="AL11" s="80"/>
      <c r="AM11" s="89"/>
      <c r="AN11" s="91"/>
      <c r="AO11" s="91"/>
    </row>
    <row r="12" spans="1:41" x14ac:dyDescent="0.2">
      <c r="A12" s="84">
        <v>43405</v>
      </c>
      <c r="B12" s="85">
        <v>83.66493183</v>
      </c>
      <c r="C12" s="85">
        <v>94.136138547900003</v>
      </c>
      <c r="D12" s="85">
        <v>91.829989366099994</v>
      </c>
      <c r="E12" s="85">
        <v>95.453955914399998</v>
      </c>
      <c r="F12" s="85">
        <v>94.823288516900007</v>
      </c>
      <c r="G12" s="85">
        <v>94.646622346699999</v>
      </c>
      <c r="H12" s="85">
        <v>104.01907511490001</v>
      </c>
      <c r="I12" s="85">
        <v>100.0028417283</v>
      </c>
      <c r="J12" s="85">
        <v>90.480737079999997</v>
      </c>
      <c r="K12" s="85">
        <v>91.059769311899998</v>
      </c>
      <c r="L12" s="85">
        <v>87.421206515099996</v>
      </c>
      <c r="M12" s="85">
        <v>92.325766809499996</v>
      </c>
      <c r="N12" s="89"/>
      <c r="R12" s="89"/>
      <c r="S12" s="89"/>
      <c r="T12" s="89"/>
      <c r="U12" s="89"/>
      <c r="V12" s="89"/>
      <c r="W12" s="89"/>
      <c r="X12" s="89"/>
      <c r="Y12" s="89"/>
      <c r="Z12" s="93">
        <f t="shared" si="10"/>
        <v>91.975715540100282</v>
      </c>
      <c r="AA12" s="93">
        <f t="shared" si="0"/>
        <v>23.593615497973204</v>
      </c>
      <c r="AB12" s="93">
        <f t="shared" si="1"/>
        <v>68.382100042127092</v>
      </c>
      <c r="AC12" s="93">
        <f t="shared" si="7"/>
        <v>105.51016154223488</v>
      </c>
      <c r="AD12" s="93">
        <f t="shared" si="8"/>
        <v>105.18147697007517</v>
      </c>
      <c r="AE12" s="93">
        <f t="shared" si="9"/>
        <v>105.62404349545581</v>
      </c>
      <c r="AF12" s="93">
        <f t="shared" si="2"/>
        <v>32.890894137821107</v>
      </c>
      <c r="AG12" s="93">
        <f t="shared" si="3"/>
        <v>29.366495794243203</v>
      </c>
      <c r="AH12" s="93">
        <f t="shared" si="4"/>
        <v>25.528380136781099</v>
      </c>
      <c r="AI12" s="93">
        <f t="shared" si="5"/>
        <v>22.160840450145301</v>
      </c>
      <c r="AJ12" s="93">
        <f t="shared" si="6"/>
        <v>15.279373626649498</v>
      </c>
      <c r="AK12" s="80"/>
      <c r="AL12" s="80"/>
      <c r="AM12" s="89"/>
      <c r="AN12" s="91"/>
      <c r="AO12" s="91"/>
    </row>
    <row r="13" spans="1:41" x14ac:dyDescent="0.2">
      <c r="A13" s="84">
        <v>43435</v>
      </c>
      <c r="B13" s="85">
        <v>85.185243197700004</v>
      </c>
      <c r="C13" s="85">
        <v>94.386738117199997</v>
      </c>
      <c r="D13" s="85">
        <v>92.252964149099995</v>
      </c>
      <c r="E13" s="85">
        <v>96.458233009300002</v>
      </c>
      <c r="F13" s="85">
        <v>95.086502200799998</v>
      </c>
      <c r="G13" s="85">
        <v>95.096629929700001</v>
      </c>
      <c r="H13" s="85">
        <v>103.4002059283</v>
      </c>
      <c r="I13" s="85">
        <v>100.0073477113</v>
      </c>
      <c r="J13" s="85">
        <v>90.775567112600001</v>
      </c>
      <c r="K13" s="85">
        <v>91.059769311899998</v>
      </c>
      <c r="L13" s="85">
        <v>87.445511314599997</v>
      </c>
      <c r="M13" s="85">
        <v>92.469621646099995</v>
      </c>
      <c r="N13" s="89"/>
      <c r="R13" s="89"/>
      <c r="S13" s="89"/>
      <c r="T13" s="89"/>
      <c r="U13" s="89"/>
      <c r="V13" s="89"/>
      <c r="W13" s="89"/>
      <c r="X13" s="89"/>
      <c r="Y13" s="89"/>
      <c r="Z13" s="93">
        <f t="shared" si="10"/>
        <v>92.471979534122681</v>
      </c>
      <c r="AA13" s="93">
        <f t="shared" si="0"/>
        <v>24.010665297909703</v>
      </c>
      <c r="AB13" s="93">
        <f t="shared" si="1"/>
        <v>68.461314236212985</v>
      </c>
      <c r="AC13" s="93">
        <f t="shared" si="7"/>
        <v>106.07945196709784</v>
      </c>
      <c r="AD13" s="93">
        <f t="shared" si="8"/>
        <v>107.04070511300915</v>
      </c>
      <c r="AE13" s="93">
        <f t="shared" si="9"/>
        <v>105.74639895801738</v>
      </c>
      <c r="AF13" s="93">
        <f t="shared" si="2"/>
        <v>33.4754287877739</v>
      </c>
      <c r="AG13" s="93">
        <f t="shared" si="3"/>
        <v>29.888447078551003</v>
      </c>
      <c r="AH13" s="93">
        <f t="shared" si="4"/>
        <v>25.979127386376302</v>
      </c>
      <c r="AI13" s="93">
        <f t="shared" si="5"/>
        <v>22.553314668629302</v>
      </c>
      <c r="AJ13" s="93">
        <f t="shared" si="6"/>
        <v>15.549721736578901</v>
      </c>
      <c r="AK13" s="80"/>
      <c r="AL13" s="80"/>
      <c r="AM13" s="89"/>
      <c r="AN13" s="91"/>
      <c r="AO13" s="91"/>
    </row>
    <row r="14" spans="1:41" x14ac:dyDescent="0.2">
      <c r="A14" s="84">
        <v>43466</v>
      </c>
      <c r="B14" s="85">
        <v>88.063091987600004</v>
      </c>
      <c r="C14" s="85">
        <v>95.139683728600005</v>
      </c>
      <c r="D14" s="85">
        <v>92.900529200500003</v>
      </c>
      <c r="E14" s="85">
        <v>94.976072202500006</v>
      </c>
      <c r="F14" s="85">
        <v>95.283579842899996</v>
      </c>
      <c r="G14" s="85">
        <v>95.436908708000004</v>
      </c>
      <c r="H14" s="85">
        <v>101.0786374595</v>
      </c>
      <c r="I14" s="85">
        <v>100.00735063170001</v>
      </c>
      <c r="J14" s="85">
        <v>90.9454506716</v>
      </c>
      <c r="K14" s="85">
        <v>91.030028591499999</v>
      </c>
      <c r="L14" s="85">
        <v>88.117376585200006</v>
      </c>
      <c r="M14" s="85">
        <v>92.947045683799999</v>
      </c>
      <c r="N14" s="89"/>
      <c r="R14" s="89"/>
      <c r="S14" s="89"/>
      <c r="T14" s="89"/>
      <c r="U14" s="89"/>
      <c r="V14" s="89"/>
      <c r="W14" s="89"/>
      <c r="X14" s="89"/>
      <c r="Y14" s="89"/>
      <c r="Z14" s="93">
        <f t="shared" si="10"/>
        <v>93.046642598109514</v>
      </c>
      <c r="AA14" s="93">
        <f t="shared" si="0"/>
        <v>24.802341582443603</v>
      </c>
      <c r="AB14" s="93">
        <f t="shared" si="1"/>
        <v>68.244301015665883</v>
      </c>
      <c r="AC14" s="93">
        <f t="shared" si="7"/>
        <v>106.7386780721361</v>
      </c>
      <c r="AD14" s="93">
        <f t="shared" si="8"/>
        <v>110.57003621093308</v>
      </c>
      <c r="AE14" s="93">
        <f t="shared" si="9"/>
        <v>105.41119699972661</v>
      </c>
      <c r="AF14" s="93">
        <f t="shared" si="2"/>
        <v>34.584421384808202</v>
      </c>
      <c r="AG14" s="93">
        <f t="shared" si="3"/>
        <v>30.878694929588004</v>
      </c>
      <c r="AH14" s="93">
        <f t="shared" si="4"/>
        <v>26.834869289899402</v>
      </c>
      <c r="AI14" s="93">
        <f t="shared" si="5"/>
        <v>23.298192426913403</v>
      </c>
      <c r="AJ14" s="93">
        <f t="shared" si="6"/>
        <v>16.062865700448199</v>
      </c>
      <c r="AK14" s="80"/>
      <c r="AL14" s="80"/>
      <c r="AM14" s="89"/>
    </row>
    <row r="15" spans="1:41" x14ac:dyDescent="0.2">
      <c r="A15" s="84">
        <v>43497</v>
      </c>
      <c r="B15" s="85">
        <v>88.983608084300002</v>
      </c>
      <c r="C15" s="85">
        <v>95.402110758299997</v>
      </c>
      <c r="D15" s="85">
        <v>93.246975232799997</v>
      </c>
      <c r="E15" s="85">
        <v>95.250771807299998</v>
      </c>
      <c r="F15" s="85">
        <v>95.556035345500007</v>
      </c>
      <c r="G15" s="85">
        <v>95.770213521399995</v>
      </c>
      <c r="H15" s="85">
        <v>101.2622225975</v>
      </c>
      <c r="I15" s="85">
        <v>100.0073477113</v>
      </c>
      <c r="J15" s="85">
        <v>91.054612716199998</v>
      </c>
      <c r="K15" s="85">
        <v>91.030028591499999</v>
      </c>
      <c r="L15" s="85">
        <v>88.603151019699993</v>
      </c>
      <c r="M15" s="85">
        <v>93.2941240838</v>
      </c>
      <c r="N15" s="89"/>
      <c r="O15" s="90"/>
      <c r="P15" s="88"/>
      <c r="R15" s="89"/>
      <c r="S15" s="89"/>
      <c r="T15" s="89"/>
      <c r="U15" s="89"/>
      <c r="V15" s="89"/>
      <c r="W15" s="89"/>
      <c r="X15" s="89"/>
      <c r="Y15" s="89"/>
      <c r="Z15" s="93">
        <f t="shared" si="10"/>
        <v>93.491276359224614</v>
      </c>
      <c r="AA15" s="93">
        <f t="shared" si="0"/>
        <v>25.055741893080302</v>
      </c>
      <c r="AB15" s="93">
        <f t="shared" si="1"/>
        <v>68.43553446614429</v>
      </c>
      <c r="AC15" s="93">
        <f t="shared" si="7"/>
        <v>107.24874075212615</v>
      </c>
      <c r="AD15" s="93">
        <f t="shared" si="8"/>
        <v>111.6997070297075</v>
      </c>
      <c r="AE15" s="93">
        <f t="shared" si="9"/>
        <v>105.70657912865616</v>
      </c>
      <c r="AF15" s="93">
        <f t="shared" si="2"/>
        <v>34.939340893111606</v>
      </c>
      <c r="AG15" s="93">
        <f t="shared" si="3"/>
        <v>31.195610850897001</v>
      </c>
      <c r="AH15" s="93">
        <f t="shared" si="4"/>
        <v>27.108783381693197</v>
      </c>
      <c r="AI15" s="93">
        <f t="shared" si="5"/>
        <v>23.536602052973201</v>
      </c>
      <c r="AJ15" s="93">
        <f t="shared" si="6"/>
        <v>16.227109184712599</v>
      </c>
      <c r="AK15" s="89"/>
      <c r="AL15" s="89"/>
    </row>
    <row r="16" spans="1:41" x14ac:dyDescent="0.2">
      <c r="A16" s="84">
        <v>43525</v>
      </c>
      <c r="B16" s="85">
        <v>90.694908768100007</v>
      </c>
      <c r="C16" s="85">
        <v>95.582886576299998</v>
      </c>
      <c r="D16" s="85">
        <v>93.847971306800005</v>
      </c>
      <c r="E16" s="85">
        <v>95.299990928599996</v>
      </c>
      <c r="F16" s="85">
        <v>95.834225689199997</v>
      </c>
      <c r="G16" s="85">
        <v>96.210178018400001</v>
      </c>
      <c r="H16" s="85">
        <v>101.46932738700001</v>
      </c>
      <c r="I16" s="85">
        <v>99.941112907800004</v>
      </c>
      <c r="J16" s="85">
        <v>91.201641613500001</v>
      </c>
      <c r="K16" s="85">
        <v>91.054101445200004</v>
      </c>
      <c r="L16" s="85">
        <v>89.590201898800004</v>
      </c>
      <c r="M16" s="85">
        <v>93.664854418999994</v>
      </c>
      <c r="N16" s="89"/>
      <c r="O16" s="90"/>
      <c r="P16" s="88"/>
      <c r="R16" s="89"/>
      <c r="S16" s="89"/>
      <c r="T16" s="89"/>
      <c r="U16" s="89"/>
      <c r="V16" s="89"/>
      <c r="W16" s="89"/>
      <c r="X16" s="89"/>
      <c r="Z16" s="93">
        <f t="shared" si="10"/>
        <v>94.183092855356008</v>
      </c>
      <c r="AA16" s="93">
        <f t="shared" si="0"/>
        <v>25.524373186301705</v>
      </c>
      <c r="AB16" s="93">
        <f t="shared" si="1"/>
        <v>68.658719669054292</v>
      </c>
      <c r="AC16" s="93">
        <f t="shared" si="7"/>
        <v>108.04235969638522</v>
      </c>
      <c r="AD16" s="93">
        <f t="shared" si="8"/>
        <v>113.78888796001714</v>
      </c>
      <c r="AE16" s="93">
        <f t="shared" si="9"/>
        <v>106.05131442583459</v>
      </c>
      <c r="AF16" s="93">
        <f t="shared" si="2"/>
        <v>35.596396037369004</v>
      </c>
      <c r="AG16" s="93">
        <f t="shared" si="3"/>
        <v>31.782321891300608</v>
      </c>
      <c r="AH16" s="93">
        <f t="shared" si="4"/>
        <v>27.615244065776203</v>
      </c>
      <c r="AI16" s="93">
        <f t="shared" si="5"/>
        <v>23.9776717594358</v>
      </c>
      <c r="AJ16" s="93">
        <f t="shared" si="6"/>
        <v>16.530913284835201</v>
      </c>
      <c r="AK16" s="89"/>
      <c r="AL16" s="89"/>
    </row>
    <row r="17" spans="1:36" x14ac:dyDescent="0.2">
      <c r="A17" s="84">
        <v>43556</v>
      </c>
      <c r="B17" s="85">
        <v>93.227455061499995</v>
      </c>
      <c r="C17" s="85">
        <v>95.895877178500001</v>
      </c>
      <c r="D17" s="85">
        <v>94.461801195800007</v>
      </c>
      <c r="E17" s="85">
        <v>94.632735692400004</v>
      </c>
      <c r="F17" s="85">
        <v>96.076733776899999</v>
      </c>
      <c r="G17" s="85">
        <v>96.528563273299994</v>
      </c>
      <c r="H17" s="85">
        <v>102.1259016856</v>
      </c>
      <c r="I17" s="85">
        <v>99.991558227300004</v>
      </c>
      <c r="J17" s="85">
        <v>91.714399550699994</v>
      </c>
      <c r="K17" s="85">
        <v>91.0545793119</v>
      </c>
      <c r="L17" s="85">
        <v>89.641667061600003</v>
      </c>
      <c r="M17" s="85">
        <v>94.242685604499997</v>
      </c>
      <c r="N17" s="89"/>
      <c r="O17" s="90"/>
      <c r="P17" s="88"/>
      <c r="R17" s="89"/>
      <c r="S17" s="89"/>
      <c r="T17" s="89"/>
      <c r="U17" s="89"/>
      <c r="V17" s="89"/>
      <c r="Z17" s="93">
        <f t="shared" si="10"/>
        <v>95.167425656159494</v>
      </c>
      <c r="AA17" s="93">
        <f t="shared" si="0"/>
        <v>26.218262249217503</v>
      </c>
      <c r="AB17" s="93">
        <f t="shared" si="1"/>
        <v>68.949163406942006</v>
      </c>
      <c r="AC17" s="93">
        <f t="shared" si="7"/>
        <v>109.17153941751297</v>
      </c>
      <c r="AD17" s="93">
        <f t="shared" si="8"/>
        <v>116.88227890288194</v>
      </c>
      <c r="AE17" s="93">
        <f t="shared" si="9"/>
        <v>106.49993829062868</v>
      </c>
      <c r="AF17" s="93">
        <f t="shared" si="2"/>
        <v>36.569178183161</v>
      </c>
      <c r="AG17" s="93">
        <f t="shared" si="3"/>
        <v>32.650956648460998</v>
      </c>
      <c r="AH17" s="93">
        <f t="shared" si="4"/>
        <v>28.365162137748996</v>
      </c>
      <c r="AI17" s="93">
        <f t="shared" si="5"/>
        <v>24.630727091055</v>
      </c>
      <c r="AJ17" s="93">
        <f t="shared" si="6"/>
        <v>16.980738931777999</v>
      </c>
    </row>
    <row r="18" spans="1:36" x14ac:dyDescent="0.2">
      <c r="A18" s="84">
        <v>43586</v>
      </c>
      <c r="B18" s="85">
        <v>97.1825270585</v>
      </c>
      <c r="C18" s="85">
        <v>96.243791725199998</v>
      </c>
      <c r="D18" s="85">
        <v>94.903636372899996</v>
      </c>
      <c r="E18" s="85">
        <v>95.6080229704</v>
      </c>
      <c r="F18" s="85">
        <v>96.430466407899999</v>
      </c>
      <c r="G18" s="85">
        <v>96.856530384400003</v>
      </c>
      <c r="H18" s="85">
        <v>102.5759864134</v>
      </c>
      <c r="I18" s="85">
        <v>100.0081551326</v>
      </c>
      <c r="J18" s="85">
        <v>92.125685321800006</v>
      </c>
      <c r="K18" s="85">
        <v>91.0545793119</v>
      </c>
      <c r="L18" s="85">
        <v>90.928316463300007</v>
      </c>
      <c r="M18" s="85">
        <v>94.900154544800003</v>
      </c>
      <c r="N18" s="89"/>
      <c r="O18" s="90"/>
      <c r="P18" s="88"/>
      <c r="R18" s="89"/>
      <c r="S18" s="89"/>
      <c r="T18" s="89"/>
      <c r="U18" s="89"/>
      <c r="V18" s="89"/>
      <c r="Z18" s="93">
        <f t="shared" si="10"/>
        <v>96.626645410221585</v>
      </c>
      <c r="AA18" s="93">
        <f t="shared" si="0"/>
        <v>27.300780220772101</v>
      </c>
      <c r="AB18" s="93">
        <f t="shared" si="1"/>
        <v>69.325865189449488</v>
      </c>
      <c r="AC18" s="93">
        <f t="shared" si="7"/>
        <v>110.84548684018439</v>
      </c>
      <c r="AD18" s="93">
        <f t="shared" si="8"/>
        <v>121.70819628313862</v>
      </c>
      <c r="AE18" s="93">
        <f t="shared" si="9"/>
        <v>107.08179765785891</v>
      </c>
      <c r="AF18" s="93">
        <f t="shared" si="2"/>
        <v>38.087101988932304</v>
      </c>
      <c r="AG18" s="93">
        <f t="shared" si="3"/>
        <v>34.006374587808608</v>
      </c>
      <c r="AH18" s="93">
        <f t="shared" si="4"/>
        <v>29.535039607784299</v>
      </c>
      <c r="AI18" s="93">
        <f t="shared" si="5"/>
        <v>25.649615996110899</v>
      </c>
      <c r="AJ18" s="93">
        <f t="shared" si="6"/>
        <v>17.682526247980498</v>
      </c>
    </row>
    <row r="19" spans="1:36" x14ac:dyDescent="0.2">
      <c r="A19" s="84">
        <v>43617</v>
      </c>
      <c r="B19" s="85">
        <v>97.8095104744</v>
      </c>
      <c r="C19" s="85">
        <v>96.470064326900001</v>
      </c>
      <c r="D19" s="85">
        <v>95.607018196300004</v>
      </c>
      <c r="E19" s="85">
        <v>96.968278720900003</v>
      </c>
      <c r="F19" s="85">
        <v>96.793671111400002</v>
      </c>
      <c r="G19" s="85">
        <v>97.135416910199993</v>
      </c>
      <c r="H19" s="85">
        <v>102.24336563750001</v>
      </c>
      <c r="I19" s="85">
        <v>100.0075043546</v>
      </c>
      <c r="J19" s="85">
        <v>100.3289813722</v>
      </c>
      <c r="K19" s="85">
        <v>91.0545793119</v>
      </c>
      <c r="L19" s="85">
        <v>92.472368970999995</v>
      </c>
      <c r="M19" s="85">
        <v>95.4494739127</v>
      </c>
      <c r="N19" s="89"/>
      <c r="O19" s="90"/>
      <c r="P19" s="88"/>
      <c r="R19" s="89"/>
      <c r="S19" s="89"/>
      <c r="T19" s="89"/>
      <c r="U19" s="89"/>
      <c r="V19" s="89"/>
      <c r="Z19" s="93">
        <f t="shared" si="10"/>
        <v>97.267717045608791</v>
      </c>
      <c r="AA19" s="93">
        <f t="shared" si="0"/>
        <v>27.473756874126401</v>
      </c>
      <c r="AB19" s="93">
        <f t="shared" si="1"/>
        <v>69.793960171482397</v>
      </c>
      <c r="AC19" s="93">
        <f t="shared" si="7"/>
        <v>111.58089369636001</v>
      </c>
      <c r="AD19" s="93">
        <f t="shared" si="8"/>
        <v>122.4793345549609</v>
      </c>
      <c r="AE19" s="93">
        <f t="shared" si="9"/>
        <v>107.80482436677529</v>
      </c>
      <c r="AF19" s="93">
        <f t="shared" si="2"/>
        <v>38.329273090637294</v>
      </c>
      <c r="AG19" s="93">
        <f t="shared" si="3"/>
        <v>34.222613096860002</v>
      </c>
      <c r="AH19" s="93">
        <f t="shared" si="4"/>
        <v>29.722036168890099</v>
      </c>
      <c r="AI19" s="93">
        <f t="shared" si="5"/>
        <v>25.812334642209102</v>
      </c>
      <c r="AJ19" s="93">
        <f t="shared" si="6"/>
        <v>17.794633675603297</v>
      </c>
    </row>
    <row r="20" spans="1:36" x14ac:dyDescent="0.2">
      <c r="A20" s="84">
        <v>43647</v>
      </c>
      <c r="B20" s="85">
        <v>97.019498492400004</v>
      </c>
      <c r="C20" s="85">
        <v>96.601564825799997</v>
      </c>
      <c r="D20" s="85">
        <v>95.946644010100002</v>
      </c>
      <c r="E20" s="85">
        <v>97.917116487000001</v>
      </c>
      <c r="F20" s="85">
        <v>96.999371223099999</v>
      </c>
      <c r="G20" s="85">
        <v>97.520504520299994</v>
      </c>
      <c r="H20" s="85">
        <v>101.8598903215</v>
      </c>
      <c r="I20" s="85">
        <v>99.998191037599995</v>
      </c>
      <c r="J20" s="85">
        <v>100.3719583311</v>
      </c>
      <c r="K20" s="85">
        <v>91.0545793119</v>
      </c>
      <c r="L20" s="85">
        <v>93.686000982899998</v>
      </c>
      <c r="M20" s="85">
        <v>95.604998125099996</v>
      </c>
      <c r="N20" s="89"/>
      <c r="O20" s="90"/>
      <c r="P20" s="88"/>
      <c r="R20" s="89"/>
      <c r="S20" s="89"/>
      <c r="T20" s="89"/>
      <c r="U20" s="89"/>
      <c r="V20" s="89"/>
      <c r="Z20" s="93">
        <f t="shared" si="10"/>
        <v>97.162534014660892</v>
      </c>
      <c r="AA20" s="93">
        <f t="shared" si="0"/>
        <v>27.259135607031602</v>
      </c>
      <c r="AB20" s="93">
        <f t="shared" si="1"/>
        <v>69.903398407629297</v>
      </c>
      <c r="AC20" s="93">
        <f t="shared" si="7"/>
        <v>111.46023273143415</v>
      </c>
      <c r="AD20" s="93">
        <f t="shared" si="8"/>
        <v>121.52254258451622</v>
      </c>
      <c r="AE20" s="93">
        <f t="shared" si="9"/>
        <v>107.97386434957379</v>
      </c>
      <c r="AF20" s="93">
        <f t="shared" si="2"/>
        <v>38.0278820060214</v>
      </c>
      <c r="AG20" s="93">
        <f t="shared" si="3"/>
        <v>33.953481003007205</v>
      </c>
      <c r="AH20" s="93">
        <f t="shared" si="4"/>
        <v>29.490166138690199</v>
      </c>
      <c r="AI20" s="93">
        <f t="shared" si="5"/>
        <v>25.610222066327403</v>
      </c>
      <c r="AJ20" s="93">
        <f t="shared" si="6"/>
        <v>17.655459057283799</v>
      </c>
    </row>
    <row r="21" spans="1:36" x14ac:dyDescent="0.2">
      <c r="A21" s="84">
        <v>43678</v>
      </c>
      <c r="B21" s="85">
        <v>95.488036135300007</v>
      </c>
      <c r="C21" s="85">
        <v>96.621695284899999</v>
      </c>
      <c r="D21" s="85">
        <v>96.3195085877</v>
      </c>
      <c r="E21" s="85">
        <v>98.449898285399996</v>
      </c>
      <c r="F21" s="85">
        <v>97.304895617900002</v>
      </c>
      <c r="G21" s="85">
        <v>97.652846683299998</v>
      </c>
      <c r="H21" s="85">
        <v>101.89447667340001</v>
      </c>
      <c r="I21" s="85">
        <v>99.993555306800005</v>
      </c>
      <c r="J21" s="85">
        <v>100.504547835</v>
      </c>
      <c r="K21" s="85">
        <v>99.843761423900006</v>
      </c>
      <c r="L21" s="85">
        <v>95.668296019099998</v>
      </c>
      <c r="M21" s="85">
        <v>95.949110126600004</v>
      </c>
      <c r="N21" s="89"/>
      <c r="O21" s="90"/>
      <c r="P21" s="88"/>
      <c r="R21" s="89"/>
      <c r="S21" s="89"/>
      <c r="T21" s="89"/>
      <c r="U21" s="89"/>
      <c r="V21" s="89"/>
      <c r="Z21" s="93">
        <f t="shared" si="10"/>
        <v>97.254070332723103</v>
      </c>
      <c r="AA21" s="93">
        <f t="shared" si="0"/>
        <v>26.841207427216105</v>
      </c>
      <c r="AB21" s="93">
        <f t="shared" si="1"/>
        <v>70.412862905506998</v>
      </c>
      <c r="AC21" s="93">
        <f t="shared" si="7"/>
        <v>111.56523883711118</v>
      </c>
      <c r="AD21" s="93">
        <f t="shared" si="8"/>
        <v>119.6593985816742</v>
      </c>
      <c r="AE21" s="93">
        <f t="shared" si="9"/>
        <v>108.76079104895966</v>
      </c>
      <c r="AF21" s="93">
        <f t="shared" si="2"/>
        <v>37.441513097384004</v>
      </c>
      <c r="AG21" s="93">
        <f t="shared" si="3"/>
        <v>33.4298819205518</v>
      </c>
      <c r="AH21" s="93">
        <f t="shared" si="4"/>
        <v>29.038565917477602</v>
      </c>
      <c r="AI21" s="93">
        <f t="shared" si="5"/>
        <v>25.216777153766401</v>
      </c>
      <c r="AJ21" s="93">
        <f t="shared" si="6"/>
        <v>17.384490872372602</v>
      </c>
    </row>
    <row r="22" spans="1:36" x14ac:dyDescent="0.2">
      <c r="A22" s="84">
        <v>43709</v>
      </c>
      <c r="B22" s="85">
        <v>95.175400218299998</v>
      </c>
      <c r="C22" s="85">
        <v>96.781834364299996</v>
      </c>
      <c r="D22" s="85">
        <v>96.614948963100005</v>
      </c>
      <c r="E22" s="85">
        <v>98.873244393199997</v>
      </c>
      <c r="F22" s="85">
        <v>97.767606714500005</v>
      </c>
      <c r="G22" s="85">
        <v>97.812808669000006</v>
      </c>
      <c r="H22" s="85">
        <v>101.6531170279</v>
      </c>
      <c r="I22" s="85">
        <v>100.0289524918</v>
      </c>
      <c r="J22" s="85">
        <v>100.5563849495</v>
      </c>
      <c r="K22" s="85">
        <v>99.843761449300004</v>
      </c>
      <c r="L22" s="85">
        <v>95.8368144871</v>
      </c>
      <c r="M22" s="85">
        <v>96.202248956800005</v>
      </c>
      <c r="N22" s="89"/>
      <c r="O22" s="90"/>
      <c r="P22" s="88"/>
      <c r="R22" s="89"/>
      <c r="S22" s="89"/>
      <c r="T22" s="89"/>
      <c r="U22" s="89"/>
      <c r="V22" s="89"/>
      <c r="Z22" s="93">
        <f t="shared" si="10"/>
        <v>97.277529107622712</v>
      </c>
      <c r="AA22" s="93">
        <f t="shared" si="0"/>
        <v>26.757138934510301</v>
      </c>
      <c r="AB22" s="93">
        <f t="shared" si="1"/>
        <v>70.520390173112389</v>
      </c>
      <c r="AC22" s="93">
        <f t="shared" si="7"/>
        <v>111.59214962671152</v>
      </c>
      <c r="AD22" s="93">
        <f t="shared" si="8"/>
        <v>119.2846171824349</v>
      </c>
      <c r="AE22" s="93">
        <f t="shared" si="9"/>
        <v>108.92687932035675</v>
      </c>
      <c r="AF22" s="93">
        <f t="shared" si="2"/>
        <v>37.323214792887605</v>
      </c>
      <c r="AG22" s="93">
        <f t="shared" si="3"/>
        <v>33.324241549573003</v>
      </c>
      <c r="AH22" s="93">
        <f t="shared" si="4"/>
        <v>28.947779573677199</v>
      </c>
      <c r="AI22" s="93">
        <f t="shared" si="5"/>
        <v>25.1375506966532</v>
      </c>
      <c r="AJ22" s="93">
        <f t="shared" si="6"/>
        <v>17.329955010460601</v>
      </c>
    </row>
    <row r="23" spans="1:36" x14ac:dyDescent="0.2">
      <c r="A23" s="84">
        <v>43739</v>
      </c>
      <c r="B23" s="85">
        <v>93.736119986999995</v>
      </c>
      <c r="C23" s="85">
        <v>96.890906099099993</v>
      </c>
      <c r="D23" s="85">
        <v>97.194492062899997</v>
      </c>
      <c r="E23" s="85">
        <v>99.180404639399995</v>
      </c>
      <c r="F23" s="85">
        <v>98.013772049400004</v>
      </c>
      <c r="G23" s="85">
        <v>97.918276757699999</v>
      </c>
      <c r="H23" s="85">
        <v>101.2961978181</v>
      </c>
      <c r="I23" s="85">
        <v>100.0322227053</v>
      </c>
      <c r="J23" s="85">
        <v>99.122416095999995</v>
      </c>
      <c r="K23" s="85">
        <v>99.843761449300004</v>
      </c>
      <c r="L23" s="85">
        <v>95.844071828899999</v>
      </c>
      <c r="M23" s="85">
        <v>96.418342150499996</v>
      </c>
      <c r="N23" s="89"/>
      <c r="O23" s="90"/>
      <c r="P23" s="88"/>
      <c r="R23" s="89"/>
      <c r="S23" s="89"/>
      <c r="T23" s="89"/>
      <c r="U23" s="89"/>
      <c r="V23" s="89"/>
      <c r="Z23" s="93">
        <f t="shared" si="10"/>
        <v>96.943425695314488</v>
      </c>
      <c r="AA23" s="93">
        <f t="shared" si="0"/>
        <v>26.365088005243798</v>
      </c>
      <c r="AB23" s="93">
        <f t="shared" si="1"/>
        <v>70.578337690070697</v>
      </c>
      <c r="AC23" s="93">
        <f t="shared" si="7"/>
        <v>111.20888210008833</v>
      </c>
      <c r="AD23" s="93">
        <f t="shared" si="8"/>
        <v>117.53683521187241</v>
      </c>
      <c r="AE23" s="93">
        <f t="shared" si="9"/>
        <v>109.01638594632885</v>
      </c>
      <c r="AF23" s="93">
        <f t="shared" si="2"/>
        <v>36.772952109912893</v>
      </c>
      <c r="AG23" s="93">
        <f t="shared" si="3"/>
        <v>32.8328802843468</v>
      </c>
      <c r="AH23" s="93">
        <f t="shared" si="4"/>
        <v>28.524173551056897</v>
      </c>
      <c r="AI23" s="93">
        <f t="shared" si="5"/>
        <v>24.768419179352701</v>
      </c>
      <c r="AJ23" s="93">
        <f t="shared" si="6"/>
        <v>17.0757477681945</v>
      </c>
    </row>
    <row r="24" spans="1:36" x14ac:dyDescent="0.2">
      <c r="A24" s="84">
        <v>43770</v>
      </c>
      <c r="B24" s="85">
        <v>91.641957202399993</v>
      </c>
      <c r="C24" s="85">
        <v>97.021728061000005</v>
      </c>
      <c r="D24" s="85">
        <v>97.798089297100006</v>
      </c>
      <c r="E24" s="85">
        <v>99.251216853200006</v>
      </c>
      <c r="F24" s="85">
        <v>98.091455194900007</v>
      </c>
      <c r="G24" s="85">
        <v>98.024312571899998</v>
      </c>
      <c r="H24" s="85">
        <v>101.3360823034</v>
      </c>
      <c r="I24" s="85">
        <v>100.03318212009999</v>
      </c>
      <c r="J24" s="85">
        <v>99.173713608200003</v>
      </c>
      <c r="K24" s="85">
        <v>99.843761449300004</v>
      </c>
      <c r="L24" s="85">
        <v>95.881869239300002</v>
      </c>
      <c r="M24" s="85">
        <v>96.523767574499999</v>
      </c>
      <c r="N24" s="89"/>
      <c r="O24" s="90"/>
      <c r="P24" s="88"/>
      <c r="R24" s="89"/>
      <c r="S24" s="89"/>
      <c r="T24" s="89"/>
      <c r="U24" s="89"/>
      <c r="V24" s="89"/>
      <c r="Z24" s="93">
        <f t="shared" si="10"/>
        <v>96.479091313451505</v>
      </c>
      <c r="AA24" s="93">
        <f t="shared" si="0"/>
        <v>25.7944281407432</v>
      </c>
      <c r="AB24" s="93">
        <f t="shared" si="1"/>
        <v>70.684663172708298</v>
      </c>
      <c r="AC24" s="93">
        <f t="shared" si="7"/>
        <v>110.6762198060003</v>
      </c>
      <c r="AD24" s="93">
        <f t="shared" si="8"/>
        <v>114.99280598494566</v>
      </c>
      <c r="AE24" s="93">
        <f t="shared" si="9"/>
        <v>109.18061792218029</v>
      </c>
      <c r="AF24" s="93">
        <f t="shared" si="2"/>
        <v>35.972065161068194</v>
      </c>
      <c r="AG24" s="93">
        <f t="shared" si="3"/>
        <v>32.117723187708798</v>
      </c>
      <c r="AH24" s="93">
        <f t="shared" si="4"/>
        <v>27.907572927256997</v>
      </c>
      <c r="AI24" s="93">
        <f t="shared" si="5"/>
        <v>24.231135097443797</v>
      </c>
      <c r="AJ24" s="93">
        <f t="shared" si="6"/>
        <v>16.705735065129797</v>
      </c>
    </row>
    <row r="25" spans="1:36" x14ac:dyDescent="0.2">
      <c r="A25" s="84">
        <v>43800</v>
      </c>
      <c r="B25" s="85">
        <v>92.272999695300001</v>
      </c>
      <c r="C25" s="85">
        <v>97.517350946400001</v>
      </c>
      <c r="D25" s="85">
        <v>98.823048224499999</v>
      </c>
      <c r="E25" s="85">
        <v>99.530825743700007</v>
      </c>
      <c r="F25" s="85">
        <v>98.835150179799996</v>
      </c>
      <c r="G25" s="85">
        <v>98.263607170300006</v>
      </c>
      <c r="H25" s="85">
        <v>101.934132534</v>
      </c>
      <c r="I25" s="85">
        <v>100.03318212009999</v>
      </c>
      <c r="J25" s="85">
        <v>99.255366340999998</v>
      </c>
      <c r="K25" s="85">
        <v>99.843761449300004</v>
      </c>
      <c r="L25" s="85">
        <v>96.034670820499997</v>
      </c>
      <c r="M25" s="85">
        <v>97.835326175099993</v>
      </c>
      <c r="N25" s="89"/>
      <c r="O25" s="90"/>
      <c r="P25" s="88"/>
      <c r="R25" s="89"/>
      <c r="S25" s="89"/>
      <c r="T25" s="89"/>
      <c r="U25" s="89"/>
      <c r="V25" s="89"/>
      <c r="Z25" s="93">
        <f t="shared" si="10"/>
        <v>97.2172499839306</v>
      </c>
      <c r="AA25" s="93">
        <f t="shared" si="0"/>
        <v>25.9706677243881</v>
      </c>
      <c r="AB25" s="93">
        <f t="shared" si="1"/>
        <v>71.246582259542492</v>
      </c>
      <c r="AC25" s="93">
        <f t="shared" si="7"/>
        <v>111.52300028613797</v>
      </c>
      <c r="AD25" s="93">
        <f t="shared" si="8"/>
        <v>115.77849055753497</v>
      </c>
      <c r="AE25" s="93">
        <f t="shared" si="9"/>
        <v>110.04856678646112</v>
      </c>
      <c r="AF25" s="93">
        <f t="shared" si="2"/>
        <v>36.218215041817501</v>
      </c>
      <c r="AG25" s="93">
        <f t="shared" si="3"/>
        <v>32.337504703363805</v>
      </c>
      <c r="AH25" s="93">
        <f t="shared" si="4"/>
        <v>28.098191068631099</v>
      </c>
      <c r="AI25" s="93">
        <f t="shared" si="5"/>
        <v>24.396782378316903</v>
      </c>
      <c r="AJ25" s="93">
        <f t="shared" si="6"/>
        <v>16.819907700800098</v>
      </c>
    </row>
    <row r="26" spans="1:36" x14ac:dyDescent="0.2">
      <c r="A26" s="84">
        <v>43831</v>
      </c>
      <c r="B26" s="85">
        <v>94.9</v>
      </c>
      <c r="C26" s="85">
        <v>97.7</v>
      </c>
      <c r="D26" s="85">
        <v>99.2</v>
      </c>
      <c r="E26" s="85">
        <v>99.9</v>
      </c>
      <c r="F26" s="85">
        <v>99.1</v>
      </c>
      <c r="G26" s="85">
        <v>98.6</v>
      </c>
      <c r="H26" s="85">
        <v>102.2</v>
      </c>
      <c r="I26" s="85">
        <v>100.1</v>
      </c>
      <c r="J26" s="85">
        <v>99.2</v>
      </c>
      <c r="K26" s="85">
        <v>99.8</v>
      </c>
      <c r="L26" s="85">
        <v>96.3</v>
      </c>
      <c r="M26" s="85">
        <v>98.2</v>
      </c>
      <c r="N26" s="89"/>
      <c r="O26" s="90"/>
      <c r="P26" s="88"/>
      <c r="R26" s="89"/>
      <c r="S26" s="89"/>
      <c r="T26" s="89"/>
      <c r="U26" s="89"/>
      <c r="V26" s="89"/>
      <c r="Z26" s="93">
        <f t="shared" si="10"/>
        <v>98.145899999999997</v>
      </c>
      <c r="AA26" s="93">
        <f t="shared" si="0"/>
        <v>26.689300000000003</v>
      </c>
      <c r="AB26" s="93">
        <f t="shared" si="1"/>
        <v>71.456599999999995</v>
      </c>
      <c r="AC26" s="93">
        <f t="shared" si="7"/>
        <v>112.58830336789505</v>
      </c>
      <c r="AD26" s="93">
        <f t="shared" si="8"/>
        <v>118.98218793718071</v>
      </c>
      <c r="AE26" s="93">
        <f t="shared" si="9"/>
        <v>110.3729634186095</v>
      </c>
      <c r="AF26" s="93">
        <f t="shared" si="2"/>
        <v>37.226000000000006</v>
      </c>
      <c r="AG26" s="93">
        <f t="shared" si="3"/>
        <v>33.237400000000001</v>
      </c>
      <c r="AH26" s="93">
        <f t="shared" si="4"/>
        <v>28.8748</v>
      </c>
      <c r="AI26" s="93">
        <f t="shared" si="5"/>
        <v>25.073200000000003</v>
      </c>
      <c r="AJ26" s="93">
        <f t="shared" si="6"/>
        <v>17.285799999999998</v>
      </c>
    </row>
    <row r="27" spans="1:36" x14ac:dyDescent="0.2">
      <c r="A27" s="84">
        <v>43862</v>
      </c>
      <c r="B27" s="85">
        <v>98.2</v>
      </c>
      <c r="C27" s="85">
        <v>98.5</v>
      </c>
      <c r="D27" s="85">
        <v>99.3</v>
      </c>
      <c r="E27" s="85">
        <v>100.2</v>
      </c>
      <c r="F27" s="85">
        <v>99.4</v>
      </c>
      <c r="G27" s="85">
        <v>99</v>
      </c>
      <c r="H27" s="85">
        <v>103.2</v>
      </c>
      <c r="I27" s="85">
        <v>100.1</v>
      </c>
      <c r="J27" s="85">
        <v>99.2</v>
      </c>
      <c r="K27" s="85">
        <v>99.8</v>
      </c>
      <c r="L27" s="85">
        <v>97.7</v>
      </c>
      <c r="M27" s="85">
        <v>98.6</v>
      </c>
      <c r="N27" s="89"/>
      <c r="O27" s="90"/>
      <c r="P27" s="88"/>
      <c r="R27" s="89"/>
      <c r="S27" s="89"/>
      <c r="T27" s="89"/>
      <c r="U27" s="89"/>
      <c r="V27" s="89"/>
      <c r="Z27" s="93">
        <f t="shared" si="10"/>
        <v>99.364299999999986</v>
      </c>
      <c r="AA27" s="93">
        <f t="shared" si="0"/>
        <v>27.596600000000002</v>
      </c>
      <c r="AB27" s="93">
        <f t="shared" si="1"/>
        <v>71.767699999999991</v>
      </c>
      <c r="AC27" s="93">
        <f t="shared" si="7"/>
        <v>113.98599383508159</v>
      </c>
      <c r="AD27" s="93">
        <f t="shared" si="8"/>
        <v>123.02697514086923</v>
      </c>
      <c r="AE27" s="93">
        <f t="shared" si="9"/>
        <v>110.85349326357174</v>
      </c>
      <c r="AF27" s="93">
        <f t="shared" si="2"/>
        <v>38.497100000000003</v>
      </c>
      <c r="AG27" s="93">
        <f t="shared" si="3"/>
        <v>34.372399999999999</v>
      </c>
      <c r="AH27" s="93">
        <f t="shared" si="4"/>
        <v>29.855499999999999</v>
      </c>
      <c r="AI27" s="93">
        <f t="shared" si="5"/>
        <v>25.9269</v>
      </c>
      <c r="AJ27" s="93">
        <f t="shared" si="6"/>
        <v>17.873899999999999</v>
      </c>
    </row>
    <row r="28" spans="1:36" x14ac:dyDescent="0.2">
      <c r="A28" s="84">
        <v>43891</v>
      </c>
      <c r="B28" s="85">
        <v>100.3</v>
      </c>
      <c r="C28" s="85">
        <v>99.4</v>
      </c>
      <c r="D28" s="85">
        <v>99.4</v>
      </c>
      <c r="E28" s="85">
        <v>100.2</v>
      </c>
      <c r="F28" s="85">
        <v>99.6</v>
      </c>
      <c r="G28" s="85">
        <v>99.2</v>
      </c>
      <c r="H28" s="85">
        <v>104.4</v>
      </c>
      <c r="I28" s="85">
        <v>100.1</v>
      </c>
      <c r="J28" s="85">
        <v>99.4</v>
      </c>
      <c r="K28" s="85">
        <v>99.8</v>
      </c>
      <c r="L28" s="85">
        <v>98.9</v>
      </c>
      <c r="M28" s="85">
        <v>98.8</v>
      </c>
      <c r="N28" s="89"/>
      <c r="O28" s="90"/>
      <c r="P28" s="88"/>
      <c r="R28" s="89"/>
      <c r="S28" s="89"/>
      <c r="T28" s="89"/>
      <c r="U28" s="89"/>
      <c r="V28" s="89"/>
      <c r="Z28" s="93">
        <f t="shared" si="10"/>
        <v>100.21169999999999</v>
      </c>
      <c r="AA28" s="93">
        <f t="shared" si="0"/>
        <v>28.177100000000003</v>
      </c>
      <c r="AB28" s="93">
        <f t="shared" si="1"/>
        <v>72.034599999999983</v>
      </c>
      <c r="AC28" s="93">
        <f t="shared" si="7"/>
        <v>114.95809076703652</v>
      </c>
      <c r="AD28" s="93">
        <f t="shared" si="8"/>
        <v>125.61487216692586</v>
      </c>
      <c r="AE28" s="93">
        <f t="shared" si="9"/>
        <v>111.26575110870327</v>
      </c>
      <c r="AF28" s="93">
        <f t="shared" si="2"/>
        <v>39.3095</v>
      </c>
      <c r="AG28" s="93">
        <f t="shared" si="3"/>
        <v>35.097799999999999</v>
      </c>
      <c r="AH28" s="93">
        <f t="shared" si="4"/>
        <v>30.483099999999997</v>
      </c>
      <c r="AI28" s="93">
        <f t="shared" si="5"/>
        <v>26.472899999999999</v>
      </c>
      <c r="AJ28" s="93">
        <f t="shared" si="6"/>
        <v>18.2501</v>
      </c>
    </row>
    <row r="29" spans="1:36" x14ac:dyDescent="0.2">
      <c r="A29" s="84">
        <v>43922</v>
      </c>
      <c r="B29" s="85">
        <v>100.7</v>
      </c>
      <c r="C29" s="85">
        <v>100</v>
      </c>
      <c r="D29" s="85">
        <v>99</v>
      </c>
      <c r="E29" s="85">
        <v>99.9</v>
      </c>
      <c r="F29" s="85">
        <v>99.1</v>
      </c>
      <c r="G29" s="85">
        <v>99.4</v>
      </c>
      <c r="H29" s="85">
        <v>99.9</v>
      </c>
      <c r="I29" s="85">
        <v>100</v>
      </c>
      <c r="J29" s="85">
        <v>99.1</v>
      </c>
      <c r="K29" s="85">
        <v>99.8</v>
      </c>
      <c r="L29" s="85">
        <v>98.9</v>
      </c>
      <c r="M29" s="85">
        <v>98.3</v>
      </c>
      <c r="N29" s="89"/>
      <c r="O29" s="90"/>
      <c r="P29" s="88"/>
      <c r="R29" s="89"/>
      <c r="S29" s="89"/>
      <c r="T29" s="89"/>
      <c r="U29" s="89"/>
      <c r="V29" s="89"/>
      <c r="Z29" s="93">
        <f t="shared" si="10"/>
        <v>99.4679</v>
      </c>
      <c r="AA29" s="93">
        <f t="shared" si="0"/>
        <v>28.291100000000004</v>
      </c>
      <c r="AB29" s="93">
        <f t="shared" si="1"/>
        <v>71.176799999999986</v>
      </c>
      <c r="AC29" s="93">
        <f t="shared" si="7"/>
        <v>114.10483882227837</v>
      </c>
      <c r="AD29" s="93">
        <f t="shared" si="8"/>
        <v>126.12308967075096</v>
      </c>
      <c r="AE29" s="93">
        <f t="shared" si="9"/>
        <v>109.94078003506581</v>
      </c>
      <c r="AF29" s="93">
        <f t="shared" si="2"/>
        <v>39.4681</v>
      </c>
      <c r="AG29" s="93">
        <f t="shared" si="3"/>
        <v>35.239400000000003</v>
      </c>
      <c r="AH29" s="93">
        <f t="shared" si="4"/>
        <v>30.606499999999997</v>
      </c>
      <c r="AI29" s="93">
        <f t="shared" si="5"/>
        <v>26.579900000000002</v>
      </c>
      <c r="AJ29" s="93">
        <f t="shared" si="6"/>
        <v>18.323899999999998</v>
      </c>
    </row>
    <row r="30" spans="1:36" x14ac:dyDescent="0.2">
      <c r="A30" s="84">
        <v>43952</v>
      </c>
      <c r="B30" s="85">
        <v>102.1</v>
      </c>
      <c r="C30" s="85">
        <v>100.2</v>
      </c>
      <c r="D30" s="85">
        <v>99.3</v>
      </c>
      <c r="E30" s="85">
        <v>100.1</v>
      </c>
      <c r="F30" s="85">
        <v>99.6</v>
      </c>
      <c r="G30" s="85">
        <v>99.5</v>
      </c>
      <c r="H30" s="85">
        <v>97.7</v>
      </c>
      <c r="I30" s="85">
        <v>100</v>
      </c>
      <c r="J30" s="85">
        <v>99.3</v>
      </c>
      <c r="K30" s="85">
        <v>99.8</v>
      </c>
      <c r="L30" s="85">
        <v>99.6</v>
      </c>
      <c r="M30" s="85">
        <v>98.7</v>
      </c>
      <c r="N30" s="89"/>
      <c r="O30" s="90"/>
      <c r="P30" s="88"/>
      <c r="R30" s="89"/>
      <c r="S30" s="89"/>
      <c r="T30" s="89"/>
      <c r="U30" s="89"/>
      <c r="V30" s="89"/>
      <c r="Z30" s="93">
        <f t="shared" si="10"/>
        <v>99.703999999999979</v>
      </c>
      <c r="AA30" s="93">
        <f t="shared" si="0"/>
        <v>28.674900000000001</v>
      </c>
      <c r="AB30" s="93">
        <f t="shared" si="1"/>
        <v>71.0291</v>
      </c>
      <c r="AC30" s="93">
        <f t="shared" si="7"/>
        <v>114.37568150062926</v>
      </c>
      <c r="AD30" s="93">
        <f t="shared" si="8"/>
        <v>127.83408860029537</v>
      </c>
      <c r="AE30" s="93">
        <f t="shared" si="9"/>
        <v>109.71264034332387</v>
      </c>
      <c r="AF30" s="93">
        <f t="shared" si="2"/>
        <v>40.006100000000004</v>
      </c>
      <c r="AG30" s="93">
        <f t="shared" si="3"/>
        <v>35.719799999999999</v>
      </c>
      <c r="AH30" s="93">
        <f t="shared" si="4"/>
        <v>31.021299999999997</v>
      </c>
      <c r="AI30" s="93">
        <f t="shared" si="5"/>
        <v>26.941099999999999</v>
      </c>
      <c r="AJ30" s="93">
        <f t="shared" si="6"/>
        <v>18.572699999999998</v>
      </c>
    </row>
    <row r="31" spans="1:36" x14ac:dyDescent="0.2">
      <c r="A31" s="84">
        <v>43983</v>
      </c>
      <c r="B31" s="85">
        <v>103.4</v>
      </c>
      <c r="C31" s="85">
        <v>100.3</v>
      </c>
      <c r="D31" s="85">
        <v>99.4</v>
      </c>
      <c r="E31" s="85">
        <v>100.3</v>
      </c>
      <c r="F31" s="85">
        <v>99.7</v>
      </c>
      <c r="G31" s="85">
        <v>99.6</v>
      </c>
      <c r="H31" s="85">
        <v>97</v>
      </c>
      <c r="I31" s="85">
        <v>99.9</v>
      </c>
      <c r="J31" s="85">
        <v>99.4</v>
      </c>
      <c r="K31" s="85">
        <v>99.8</v>
      </c>
      <c r="L31" s="85">
        <v>100.3</v>
      </c>
      <c r="M31" s="85">
        <v>99.1</v>
      </c>
      <c r="N31" s="89"/>
      <c r="O31" s="90"/>
      <c r="P31" s="88"/>
      <c r="R31" s="89"/>
      <c r="S31" s="89"/>
      <c r="T31" s="89"/>
      <c r="U31" s="89"/>
      <c r="V31" s="89"/>
      <c r="Z31" s="93">
        <f t="shared" si="10"/>
        <v>100.09019999999998</v>
      </c>
      <c r="AA31" s="93">
        <f t="shared" si="0"/>
        <v>29.030600000000003</v>
      </c>
      <c r="AB31" s="93">
        <f t="shared" si="1"/>
        <v>71.059599999999989</v>
      </c>
      <c r="AC31" s="93">
        <f t="shared" si="7"/>
        <v>114.81871175212913</v>
      </c>
      <c r="AD31" s="93">
        <f t="shared" si="8"/>
        <v>129.4198163731952</v>
      </c>
      <c r="AE31" s="93">
        <f t="shared" si="9"/>
        <v>109.7597511124378</v>
      </c>
      <c r="AF31" s="93">
        <f t="shared" si="2"/>
        <v>40.504900000000006</v>
      </c>
      <c r="AG31" s="93">
        <f t="shared" si="3"/>
        <v>36.165200000000006</v>
      </c>
      <c r="AH31" s="93">
        <f t="shared" si="4"/>
        <v>31.4057</v>
      </c>
      <c r="AI31" s="93">
        <f t="shared" si="5"/>
        <v>27.275900000000004</v>
      </c>
      <c r="AJ31" s="93">
        <f t="shared" si="6"/>
        <v>18.8033</v>
      </c>
    </row>
    <row r="32" spans="1:36" x14ac:dyDescent="0.2">
      <c r="A32" s="84">
        <v>44013</v>
      </c>
      <c r="B32" s="85">
        <v>105.1</v>
      </c>
      <c r="C32" s="85">
        <v>100.4</v>
      </c>
      <c r="D32" s="85">
        <v>99.6</v>
      </c>
      <c r="E32" s="85">
        <v>100.4</v>
      </c>
      <c r="F32" s="85">
        <v>99.9</v>
      </c>
      <c r="G32" s="85">
        <v>99.8</v>
      </c>
      <c r="H32" s="85">
        <v>97.4</v>
      </c>
      <c r="I32" s="85">
        <v>100</v>
      </c>
      <c r="J32" s="85">
        <v>99.4</v>
      </c>
      <c r="K32" s="85">
        <v>99.8</v>
      </c>
      <c r="L32" s="85">
        <v>100.5</v>
      </c>
      <c r="M32" s="85">
        <v>99.4</v>
      </c>
      <c r="N32" s="89"/>
      <c r="O32" s="90"/>
      <c r="P32" s="88"/>
      <c r="R32" s="89"/>
      <c r="S32" s="89"/>
      <c r="T32" s="89"/>
      <c r="U32" s="89"/>
      <c r="V32" s="89"/>
      <c r="Z32" s="93">
        <f t="shared" si="10"/>
        <v>100.73099999999999</v>
      </c>
      <c r="AA32" s="93">
        <f t="shared" si="0"/>
        <v>29.4955</v>
      </c>
      <c r="AB32" s="93">
        <f t="shared" si="1"/>
        <v>71.235500000000002</v>
      </c>
      <c r="AC32" s="93">
        <f t="shared" si="7"/>
        <v>115.55380700112219</v>
      </c>
      <c r="AD32" s="93">
        <f t="shared" si="8"/>
        <v>131.4923630181801</v>
      </c>
      <c r="AE32" s="93">
        <f t="shared" si="9"/>
        <v>110.03144895791793</v>
      </c>
      <c r="AF32" s="93">
        <f t="shared" si="2"/>
        <v>41.156899999999993</v>
      </c>
      <c r="AG32" s="93">
        <f t="shared" si="3"/>
        <v>36.747399999999999</v>
      </c>
      <c r="AH32" s="93">
        <f t="shared" si="4"/>
        <v>31.908099999999997</v>
      </c>
      <c r="AI32" s="93">
        <f t="shared" si="5"/>
        <v>27.7135</v>
      </c>
      <c r="AJ32" s="93">
        <f t="shared" si="6"/>
        <v>19.104699999999998</v>
      </c>
    </row>
    <row r="33" spans="1:36" x14ac:dyDescent="0.2">
      <c r="A33" s="84">
        <v>44044</v>
      </c>
      <c r="B33" s="85">
        <v>100.4</v>
      </c>
      <c r="C33" s="85">
        <v>100.5</v>
      </c>
      <c r="D33" s="85">
        <v>99.8</v>
      </c>
      <c r="E33" s="85">
        <v>100.6</v>
      </c>
      <c r="F33" s="85">
        <v>100.1</v>
      </c>
      <c r="G33" s="85">
        <v>100</v>
      </c>
      <c r="H33" s="85">
        <v>98</v>
      </c>
      <c r="I33" s="85">
        <v>100</v>
      </c>
      <c r="J33" s="85">
        <v>100.2</v>
      </c>
      <c r="K33" s="85">
        <v>100.2</v>
      </c>
      <c r="L33" s="85">
        <v>100.7</v>
      </c>
      <c r="M33" s="85">
        <v>100.8</v>
      </c>
      <c r="N33" s="89"/>
      <c r="O33" s="90"/>
      <c r="P33" s="88"/>
      <c r="R33" s="89"/>
      <c r="S33" s="89"/>
      <c r="T33" s="89"/>
      <c r="U33" s="89"/>
      <c r="V33" s="89"/>
      <c r="Z33" s="93">
        <f t="shared" si="10"/>
        <v>99.95089999999999</v>
      </c>
      <c r="AA33" s="93">
        <f t="shared" si="0"/>
        <v>28.213200000000001</v>
      </c>
      <c r="AB33" s="93">
        <f t="shared" si="1"/>
        <v>71.73769999999999</v>
      </c>
      <c r="AC33" s="93">
        <f t="shared" si="7"/>
        <v>114.65891342474971</v>
      </c>
      <c r="AD33" s="93">
        <f t="shared" si="8"/>
        <v>125.77580770980383</v>
      </c>
      <c r="AE33" s="93">
        <f t="shared" si="9"/>
        <v>110.8071548021482</v>
      </c>
      <c r="AF33" s="93">
        <f t="shared" si="2"/>
        <v>39.357700000000001</v>
      </c>
      <c r="AG33" s="93">
        <f t="shared" si="3"/>
        <v>35.140800000000006</v>
      </c>
      <c r="AH33" s="93">
        <f t="shared" si="4"/>
        <v>30.522499999999997</v>
      </c>
      <c r="AI33" s="93">
        <f t="shared" si="5"/>
        <v>26.506300000000003</v>
      </c>
      <c r="AJ33" s="93">
        <f t="shared" si="6"/>
        <v>18.273300000000003</v>
      </c>
    </row>
    <row r="34" spans="1:36" x14ac:dyDescent="0.2">
      <c r="A34" s="84">
        <v>44075</v>
      </c>
      <c r="B34" s="85">
        <v>97.8</v>
      </c>
      <c r="C34" s="85">
        <v>100.6</v>
      </c>
      <c r="D34" s="85">
        <v>100.1</v>
      </c>
      <c r="E34" s="85">
        <v>101.3</v>
      </c>
      <c r="F34" s="85">
        <v>100.4</v>
      </c>
      <c r="G34" s="85">
        <v>100.2</v>
      </c>
      <c r="H34" s="85">
        <v>98.8</v>
      </c>
      <c r="I34" s="85">
        <v>100</v>
      </c>
      <c r="J34" s="85">
        <v>101.1</v>
      </c>
      <c r="K34" s="85">
        <v>100.2</v>
      </c>
      <c r="L34" s="85">
        <v>100.7</v>
      </c>
      <c r="M34" s="85">
        <v>101.6</v>
      </c>
      <c r="N34" s="89"/>
      <c r="O34" s="90"/>
      <c r="P34" s="88"/>
      <c r="R34" s="89"/>
      <c r="S34" s="89"/>
      <c r="T34" s="89"/>
      <c r="U34" s="89"/>
      <c r="V34" s="89"/>
      <c r="Z34" s="93">
        <f t="shared" si="10"/>
        <v>99.660299999999992</v>
      </c>
      <c r="AA34" s="93">
        <f t="shared" si="0"/>
        <v>27.504200000000001</v>
      </c>
      <c r="AB34" s="93">
        <f t="shared" si="1"/>
        <v>72.156099999999995</v>
      </c>
      <c r="AC34" s="93">
        <f t="shared" si="7"/>
        <v>114.32555094135805</v>
      </c>
      <c r="AD34" s="93">
        <f t="shared" si="8"/>
        <v>122.6150514798742</v>
      </c>
      <c r="AE34" s="93">
        <f t="shared" si="9"/>
        <v>111.4534218774687</v>
      </c>
      <c r="AF34" s="93">
        <f t="shared" si="2"/>
        <v>38.3628</v>
      </c>
      <c r="AG34" s="93">
        <f t="shared" si="3"/>
        <v>34.252400000000002</v>
      </c>
      <c r="AH34" s="93">
        <f t="shared" si="4"/>
        <v>29.756399999999999</v>
      </c>
      <c r="AI34" s="93">
        <f t="shared" si="5"/>
        <v>25.838799999999999</v>
      </c>
      <c r="AJ34" s="93">
        <f t="shared" si="6"/>
        <v>17.813599999999997</v>
      </c>
    </row>
    <row r="35" spans="1:36" x14ac:dyDescent="0.2">
      <c r="A35" s="84">
        <v>44105</v>
      </c>
      <c r="B35" s="85">
        <v>97.5</v>
      </c>
      <c r="C35" s="85">
        <v>100.7</v>
      </c>
      <c r="D35" s="85">
        <v>101.4</v>
      </c>
      <c r="E35" s="85">
        <v>101.5</v>
      </c>
      <c r="F35" s="85">
        <v>100.9</v>
      </c>
      <c r="G35" s="85">
        <v>101.3</v>
      </c>
      <c r="H35" s="85">
        <v>100.6</v>
      </c>
      <c r="I35" s="85">
        <v>100</v>
      </c>
      <c r="J35" s="85">
        <v>101.2</v>
      </c>
      <c r="K35" s="85">
        <v>100.2</v>
      </c>
      <c r="L35" s="85">
        <v>102.1</v>
      </c>
      <c r="M35" s="85">
        <v>101.9</v>
      </c>
      <c r="N35" s="89"/>
      <c r="O35" s="90"/>
      <c r="P35" s="88"/>
      <c r="R35" s="89"/>
      <c r="S35" s="89"/>
      <c r="T35" s="89"/>
      <c r="U35" s="89"/>
      <c r="V35" s="89"/>
      <c r="Z35" s="93">
        <f t="shared" si="10"/>
        <v>100.1345</v>
      </c>
      <c r="AA35" s="93">
        <f t="shared" si="0"/>
        <v>27.423100000000005</v>
      </c>
      <c r="AB35" s="93">
        <f t="shared" si="1"/>
        <v>72.711399999999998</v>
      </c>
      <c r="AC35" s="93">
        <f t="shared" si="7"/>
        <v>114.86953060283201</v>
      </c>
      <c r="AD35" s="93">
        <f t="shared" si="8"/>
        <v>122.25350376443375</v>
      </c>
      <c r="AE35" s="93">
        <f t="shared" si="9"/>
        <v>112.31114679841868</v>
      </c>
      <c r="AF35" s="93">
        <f t="shared" si="2"/>
        <v>38.248800000000003</v>
      </c>
      <c r="AG35" s="93">
        <f t="shared" si="3"/>
        <v>34.150600000000004</v>
      </c>
      <c r="AH35" s="93">
        <f t="shared" si="4"/>
        <v>29.668800000000001</v>
      </c>
      <c r="AI35" s="93">
        <f t="shared" si="5"/>
        <v>25.7624</v>
      </c>
      <c r="AJ35" s="93">
        <f t="shared" si="6"/>
        <v>17.760999999999999</v>
      </c>
    </row>
    <row r="36" spans="1:36" x14ac:dyDescent="0.2">
      <c r="A36" s="84">
        <v>44136</v>
      </c>
      <c r="B36" s="85">
        <v>99</v>
      </c>
      <c r="C36" s="85">
        <v>100.9</v>
      </c>
      <c r="D36" s="85">
        <v>101.5</v>
      </c>
      <c r="E36" s="85">
        <v>102.2</v>
      </c>
      <c r="F36" s="85">
        <v>101</v>
      </c>
      <c r="G36" s="85">
        <v>101.5</v>
      </c>
      <c r="H36" s="85">
        <v>100.4</v>
      </c>
      <c r="I36" s="85">
        <v>100</v>
      </c>
      <c r="J36" s="85">
        <v>101.3</v>
      </c>
      <c r="K36" s="85">
        <v>100.2</v>
      </c>
      <c r="L36" s="85">
        <v>102.1</v>
      </c>
      <c r="M36" s="85">
        <v>102</v>
      </c>
      <c r="N36" s="89"/>
      <c r="O36" s="90"/>
      <c r="P36" s="88"/>
      <c r="R36" s="89"/>
      <c r="S36" s="89"/>
      <c r="T36" s="89"/>
      <c r="U36" s="89"/>
      <c r="V36" s="89"/>
      <c r="Z36" s="93">
        <f t="shared" si="10"/>
        <v>100.6048</v>
      </c>
      <c r="AA36" s="93">
        <f t="shared" si="0"/>
        <v>27.834200000000003</v>
      </c>
      <c r="AB36" s="93">
        <f t="shared" si="1"/>
        <v>72.770600000000002</v>
      </c>
      <c r="AC36" s="93">
        <f t="shared" si="7"/>
        <v>115.40903637000028</v>
      </c>
      <c r="AD36" s="93">
        <f t="shared" si="8"/>
        <v>124.08620741199942</v>
      </c>
      <c r="AE36" s="93">
        <f t="shared" si="9"/>
        <v>112.40258802896116</v>
      </c>
      <c r="AF36" s="93">
        <f t="shared" si="2"/>
        <v>38.825099999999999</v>
      </c>
      <c r="AG36" s="93">
        <f t="shared" si="3"/>
        <v>34.665200000000006</v>
      </c>
      <c r="AH36" s="93">
        <f t="shared" si="4"/>
        <v>30.113099999999999</v>
      </c>
      <c r="AI36" s="93">
        <f t="shared" si="5"/>
        <v>26.1493</v>
      </c>
      <c r="AJ36" s="93">
        <f t="shared" si="6"/>
        <v>18.0275</v>
      </c>
    </row>
    <row r="37" spans="1:36" x14ac:dyDescent="0.2">
      <c r="A37" s="84">
        <v>44166</v>
      </c>
      <c r="B37" s="85">
        <v>100.6</v>
      </c>
      <c r="C37" s="85">
        <v>100.9</v>
      </c>
      <c r="D37" s="85">
        <v>102</v>
      </c>
      <c r="E37" s="85">
        <v>93.4</v>
      </c>
      <c r="F37" s="85">
        <v>101.2</v>
      </c>
      <c r="G37" s="85">
        <v>101.9</v>
      </c>
      <c r="H37" s="85">
        <v>100.4</v>
      </c>
      <c r="I37" s="85">
        <v>100</v>
      </c>
      <c r="J37" s="85">
        <v>101.3</v>
      </c>
      <c r="K37" s="85">
        <v>100.2</v>
      </c>
      <c r="L37" s="85">
        <v>102.1</v>
      </c>
      <c r="M37" s="85">
        <v>102.4</v>
      </c>
      <c r="N37" s="89"/>
      <c r="O37" s="90"/>
      <c r="P37" s="88"/>
      <c r="R37" s="89"/>
      <c r="S37" s="89"/>
      <c r="T37" s="89"/>
      <c r="U37" s="89"/>
      <c r="V37" s="89"/>
      <c r="Z37" s="93">
        <f t="shared" si="10"/>
        <v>100.68089999999999</v>
      </c>
      <c r="AA37" s="93">
        <f t="shared" si="0"/>
        <v>28.271000000000001</v>
      </c>
      <c r="AB37" s="93">
        <f t="shared" si="1"/>
        <v>72.409900000000007</v>
      </c>
      <c r="AC37" s="93">
        <f t="shared" si="7"/>
        <v>115.49633466658014</v>
      </c>
      <c r="AD37" s="93">
        <f t="shared" si="8"/>
        <v>126.03348290033972</v>
      </c>
      <c r="AE37" s="93">
        <f t="shared" si="9"/>
        <v>111.84544526111198</v>
      </c>
      <c r="AF37" s="93">
        <f t="shared" si="2"/>
        <v>39.437899999999999</v>
      </c>
      <c r="AG37" s="93">
        <f t="shared" si="3"/>
        <v>35.212400000000002</v>
      </c>
      <c r="AH37" s="93">
        <f t="shared" si="4"/>
        <v>30.585099999999997</v>
      </c>
      <c r="AI37" s="93">
        <f t="shared" si="5"/>
        <v>26.560499999999998</v>
      </c>
      <c r="AJ37" s="93">
        <f t="shared" si="6"/>
        <v>18.310699999999997</v>
      </c>
    </row>
    <row r="38" spans="1:36" x14ac:dyDescent="0.2">
      <c r="A38" s="84">
        <v>44197</v>
      </c>
      <c r="B38" s="85">
        <v>103.3</v>
      </c>
      <c r="C38" s="85">
        <v>101.1</v>
      </c>
      <c r="D38" s="85">
        <v>101.9</v>
      </c>
      <c r="E38" s="85">
        <v>94.2</v>
      </c>
      <c r="F38" s="85">
        <v>101.9</v>
      </c>
      <c r="G38" s="85">
        <v>102.1</v>
      </c>
      <c r="H38" s="85">
        <v>100.6</v>
      </c>
      <c r="I38" s="85">
        <v>100</v>
      </c>
      <c r="J38" s="85">
        <v>101.3</v>
      </c>
      <c r="K38" s="85">
        <v>100.2</v>
      </c>
      <c r="L38" s="85">
        <v>102.4</v>
      </c>
      <c r="M38" s="85">
        <v>102.6</v>
      </c>
      <c r="N38" s="89"/>
      <c r="O38" s="90"/>
      <c r="P38" s="88"/>
      <c r="R38" s="89"/>
      <c r="S38" s="89"/>
      <c r="T38" s="89"/>
      <c r="U38" s="89"/>
      <c r="V38" s="89"/>
      <c r="Z38" s="93">
        <f t="shared" si="10"/>
        <v>101.56919999999998</v>
      </c>
      <c r="AA38" s="93">
        <f t="shared" si="0"/>
        <v>29.009700000000002</v>
      </c>
      <c r="AB38" s="93">
        <f t="shared" si="1"/>
        <v>72.5595</v>
      </c>
      <c r="AC38" s="93">
        <f t="shared" si="7"/>
        <v>116.51535013112526</v>
      </c>
      <c r="AD38" s="93">
        <f t="shared" si="8"/>
        <v>129.32664316416063</v>
      </c>
      <c r="AE38" s="93">
        <f t="shared" si="9"/>
        <v>112.07651972207741</v>
      </c>
      <c r="AF38" s="93">
        <f t="shared" si="2"/>
        <v>40.473799999999997</v>
      </c>
      <c r="AG38" s="93">
        <f t="shared" si="3"/>
        <v>36.1374</v>
      </c>
      <c r="AH38" s="93">
        <f t="shared" si="4"/>
        <v>31.383399999999998</v>
      </c>
      <c r="AI38" s="93">
        <f t="shared" si="5"/>
        <v>27.255800000000001</v>
      </c>
      <c r="AJ38" s="93">
        <f t="shared" si="6"/>
        <v>18.7896</v>
      </c>
    </row>
    <row r="39" spans="1:36" x14ac:dyDescent="0.2">
      <c r="A39" s="84">
        <v>44228</v>
      </c>
      <c r="B39" s="85">
        <v>107.2</v>
      </c>
      <c r="C39" s="85">
        <v>101.5</v>
      </c>
      <c r="D39" s="85">
        <v>101.5</v>
      </c>
      <c r="E39" s="85">
        <v>94.6</v>
      </c>
      <c r="F39" s="85">
        <v>102.7</v>
      </c>
      <c r="G39" s="85">
        <v>102.3</v>
      </c>
      <c r="H39" s="85">
        <v>100.9</v>
      </c>
      <c r="I39" s="85">
        <v>100.1</v>
      </c>
      <c r="J39" s="85">
        <v>101.4</v>
      </c>
      <c r="K39" s="85">
        <v>100.2</v>
      </c>
      <c r="L39" s="85">
        <v>103.1</v>
      </c>
      <c r="M39" s="85">
        <v>103.3</v>
      </c>
      <c r="N39" s="89"/>
      <c r="O39" s="90"/>
      <c r="P39" s="88"/>
      <c r="R39" s="89"/>
      <c r="S39" s="89"/>
      <c r="T39" s="89"/>
      <c r="U39" s="89"/>
      <c r="V39" s="89"/>
      <c r="Z39" s="93">
        <f t="shared" si="10"/>
        <v>102.879</v>
      </c>
      <c r="AA39" s="93">
        <f t="shared" si="0"/>
        <v>30.077600000000004</v>
      </c>
      <c r="AB39" s="93">
        <f t="shared" si="1"/>
        <v>72.801399999999987</v>
      </c>
      <c r="AC39" s="93">
        <f t="shared" si="7"/>
        <v>118.01789032639853</v>
      </c>
      <c r="AD39" s="93">
        <f t="shared" si="8"/>
        <v>134.08739292148343</v>
      </c>
      <c r="AE39" s="93">
        <f t="shared" si="9"/>
        <v>112.45016218268931</v>
      </c>
      <c r="AF39" s="93">
        <f t="shared" si="2"/>
        <v>41.9711</v>
      </c>
      <c r="AG39" s="93">
        <f t="shared" si="3"/>
        <v>37.474400000000003</v>
      </c>
      <c r="AH39" s="93">
        <f t="shared" si="4"/>
        <v>32.537500000000001</v>
      </c>
      <c r="AI39" s="93">
        <f t="shared" si="5"/>
        <v>28.260899999999999</v>
      </c>
      <c r="AJ39" s="93">
        <f t="shared" si="6"/>
        <v>19.4819</v>
      </c>
    </row>
    <row r="40" spans="1:36" x14ac:dyDescent="0.2">
      <c r="A40" s="84">
        <v>44256</v>
      </c>
      <c r="B40" s="85">
        <v>108.8</v>
      </c>
      <c r="C40" s="85">
        <v>101.6</v>
      </c>
      <c r="D40" s="85">
        <v>101.7</v>
      </c>
      <c r="E40" s="85">
        <v>94.4</v>
      </c>
      <c r="F40" s="85">
        <v>102.9</v>
      </c>
      <c r="G40" s="85">
        <v>102.4</v>
      </c>
      <c r="H40" s="85">
        <v>101.2</v>
      </c>
      <c r="I40" s="85">
        <v>100.2</v>
      </c>
      <c r="J40" s="85">
        <v>101.4</v>
      </c>
      <c r="K40" s="85">
        <v>100.2</v>
      </c>
      <c r="L40" s="85">
        <v>106</v>
      </c>
      <c r="M40" s="85">
        <v>103.9</v>
      </c>
      <c r="N40" s="89"/>
      <c r="O40" s="90"/>
      <c r="P40" s="88"/>
      <c r="R40" s="89"/>
      <c r="S40" s="89"/>
      <c r="T40" s="89"/>
      <c r="U40" s="89"/>
      <c r="V40" s="89"/>
      <c r="Z40" s="93">
        <f t="shared" si="10"/>
        <v>103.56330000000001</v>
      </c>
      <c r="AA40" s="93">
        <f t="shared" si="0"/>
        <v>30.5152</v>
      </c>
      <c r="AB40" s="93">
        <f t="shared" si="1"/>
        <v>73.048099999999991</v>
      </c>
      <c r="AC40" s="93">
        <f t="shared" si="7"/>
        <v>118.8028867041856</v>
      </c>
      <c r="AD40" s="93">
        <f t="shared" si="8"/>
        <v>136.03823484844702</v>
      </c>
      <c r="AE40" s="93">
        <f t="shared" si="9"/>
        <v>112.831218797129</v>
      </c>
      <c r="AF40" s="93">
        <f t="shared" si="2"/>
        <v>42.584800000000001</v>
      </c>
      <c r="AG40" s="93">
        <f t="shared" si="3"/>
        <v>38.022400000000005</v>
      </c>
      <c r="AH40" s="93">
        <f t="shared" si="4"/>
        <v>33.010399999999997</v>
      </c>
      <c r="AI40" s="93">
        <f t="shared" si="5"/>
        <v>28.672800000000002</v>
      </c>
      <c r="AJ40" s="93">
        <f t="shared" si="6"/>
        <v>19.765599999999999</v>
      </c>
    </row>
    <row r="41" spans="1:36" x14ac:dyDescent="0.2">
      <c r="A41" s="84">
        <v>44287</v>
      </c>
      <c r="B41" s="85">
        <v>113.5</v>
      </c>
      <c r="C41" s="85">
        <v>101.7</v>
      </c>
      <c r="D41" s="85">
        <v>101.7</v>
      </c>
      <c r="E41" s="85">
        <v>103.5</v>
      </c>
      <c r="F41" s="85">
        <v>103.1</v>
      </c>
      <c r="G41" s="85">
        <v>102.6</v>
      </c>
      <c r="H41" s="85">
        <v>101.3</v>
      </c>
      <c r="I41" s="85">
        <v>100.2</v>
      </c>
      <c r="J41" s="85">
        <v>101.4</v>
      </c>
      <c r="K41" s="85">
        <v>100.2</v>
      </c>
      <c r="L41" s="85">
        <v>106</v>
      </c>
      <c r="M41" s="85">
        <v>104.1</v>
      </c>
      <c r="N41" s="89"/>
      <c r="O41" s="90"/>
      <c r="P41" s="88"/>
      <c r="R41" s="89"/>
      <c r="S41" s="89"/>
      <c r="T41" s="89"/>
      <c r="U41" s="89"/>
      <c r="V41" s="89"/>
      <c r="Z41" s="93">
        <f t="shared" si="10"/>
        <v>105.46879999999999</v>
      </c>
      <c r="AA41" s="93">
        <f t="shared" si="0"/>
        <v>31.799100000000003</v>
      </c>
      <c r="AB41" s="93">
        <f t="shared" si="1"/>
        <v>73.669699999999992</v>
      </c>
      <c r="AC41" s="93">
        <f t="shared" si="7"/>
        <v>120.98878557584015</v>
      </c>
      <c r="AD41" s="93">
        <f t="shared" si="8"/>
        <v>141.76192303406995</v>
      </c>
      <c r="AE41" s="93">
        <f t="shared" si="9"/>
        <v>113.79135171782502</v>
      </c>
      <c r="AF41" s="93">
        <f t="shared" si="2"/>
        <v>44.385800000000003</v>
      </c>
      <c r="AG41" s="93">
        <f t="shared" si="3"/>
        <v>39.630600000000001</v>
      </c>
      <c r="AH41" s="93">
        <f t="shared" si="4"/>
        <v>34.397800000000004</v>
      </c>
      <c r="AI41" s="93">
        <f t="shared" si="5"/>
        <v>29.881399999999999</v>
      </c>
      <c r="AJ41" s="93">
        <f t="shared" si="6"/>
        <v>20.597999999999999</v>
      </c>
    </row>
    <row r="42" spans="1:36" x14ac:dyDescent="0.2">
      <c r="A42" s="84">
        <v>44317</v>
      </c>
      <c r="B42" s="85">
        <v>115.7</v>
      </c>
      <c r="C42" s="85">
        <v>101.9</v>
      </c>
      <c r="D42" s="85">
        <v>101.8</v>
      </c>
      <c r="E42" s="85">
        <v>103.5</v>
      </c>
      <c r="F42" s="85">
        <v>103.5</v>
      </c>
      <c r="G42" s="85">
        <v>103.3</v>
      </c>
      <c r="H42" s="85">
        <v>102.8</v>
      </c>
      <c r="I42" s="85">
        <v>100.2</v>
      </c>
      <c r="J42" s="85">
        <v>101.5</v>
      </c>
      <c r="K42" s="85">
        <v>100.2</v>
      </c>
      <c r="L42" s="85">
        <v>108</v>
      </c>
      <c r="M42" s="85">
        <v>104.5</v>
      </c>
      <c r="N42" s="89"/>
      <c r="O42" s="90"/>
      <c r="P42" s="88"/>
      <c r="R42" s="89"/>
      <c r="S42" s="89"/>
      <c r="T42" s="89"/>
      <c r="U42" s="89"/>
      <c r="V42" s="89"/>
      <c r="Z42" s="93">
        <f t="shared" si="10"/>
        <v>106.4601</v>
      </c>
      <c r="AA42" s="93">
        <f t="shared" si="0"/>
        <v>32.401299999999999</v>
      </c>
      <c r="AB42" s="93">
        <f t="shared" si="1"/>
        <v>74.058799999999991</v>
      </c>
      <c r="AC42" s="93">
        <f t="shared" si="7"/>
        <v>122.12595773615041</v>
      </c>
      <c r="AD42" s="93">
        <f t="shared" si="8"/>
        <v>144.4465597077845</v>
      </c>
      <c r="AE42" s="93">
        <f t="shared" si="9"/>
        <v>114.3923615624885</v>
      </c>
      <c r="AF42" s="93">
        <f t="shared" si="2"/>
        <v>45.230199999999996</v>
      </c>
      <c r="AG42" s="93">
        <f t="shared" si="3"/>
        <v>40.384599999999999</v>
      </c>
      <c r="AH42" s="93">
        <f t="shared" si="4"/>
        <v>35.048599999999993</v>
      </c>
      <c r="AI42" s="93">
        <f t="shared" si="5"/>
        <v>30.448200000000003</v>
      </c>
      <c r="AJ42" s="93">
        <f t="shared" si="6"/>
        <v>20.988399999999999</v>
      </c>
    </row>
    <row r="43" spans="1:36" x14ac:dyDescent="0.2">
      <c r="A43" s="84">
        <v>44348</v>
      </c>
      <c r="B43" s="85">
        <v>117</v>
      </c>
      <c r="C43" s="85">
        <v>102.3</v>
      </c>
      <c r="D43" s="85">
        <v>102.1</v>
      </c>
      <c r="E43" s="85">
        <v>103.6</v>
      </c>
      <c r="F43" s="85">
        <v>104</v>
      </c>
      <c r="G43" s="85">
        <v>104.7</v>
      </c>
      <c r="H43" s="85">
        <v>105.2</v>
      </c>
      <c r="I43" s="85">
        <v>100.2</v>
      </c>
      <c r="J43" s="85">
        <v>101.7</v>
      </c>
      <c r="K43" s="85">
        <v>100.2</v>
      </c>
      <c r="L43" s="85">
        <v>110.3</v>
      </c>
      <c r="M43" s="85">
        <v>104.9</v>
      </c>
      <c r="N43" s="89"/>
      <c r="O43" s="90"/>
      <c r="P43" s="88"/>
      <c r="R43" s="89"/>
      <c r="S43" s="89"/>
      <c r="T43" s="89"/>
      <c r="U43" s="89"/>
      <c r="V43" s="89"/>
      <c r="Z43" s="93">
        <f t="shared" si="10"/>
        <v>107.3972</v>
      </c>
      <c r="AA43" s="93">
        <f t="shared" si="0"/>
        <v>32.759399999999999</v>
      </c>
      <c r="AB43" s="93">
        <f t="shared" si="1"/>
        <v>74.637799999999999</v>
      </c>
      <c r="AC43" s="93">
        <f t="shared" si="7"/>
        <v>123.20095423713572</v>
      </c>
      <c r="AD43" s="93">
        <f t="shared" si="8"/>
        <v>146.04298679655432</v>
      </c>
      <c r="AE43" s="93">
        <f t="shared" si="9"/>
        <v>115.28669386796309</v>
      </c>
      <c r="AF43" s="93">
        <f t="shared" si="2"/>
        <v>45.731699999999996</v>
      </c>
      <c r="AG43" s="93">
        <f t="shared" si="3"/>
        <v>40.8324</v>
      </c>
      <c r="AH43" s="93">
        <f t="shared" si="4"/>
        <v>35.435699999999997</v>
      </c>
      <c r="AI43" s="93">
        <f t="shared" si="5"/>
        <v>30.7851</v>
      </c>
      <c r="AJ43" s="93">
        <f t="shared" si="6"/>
        <v>21.220500000000001</v>
      </c>
    </row>
    <row r="44" spans="1:36" x14ac:dyDescent="0.2">
      <c r="A44" s="84">
        <v>44378</v>
      </c>
      <c r="B44" s="85">
        <v>116.8</v>
      </c>
      <c r="C44" s="85">
        <v>103.1</v>
      </c>
      <c r="D44" s="85">
        <v>102.5</v>
      </c>
      <c r="E44" s="85">
        <v>104.2</v>
      </c>
      <c r="F44" s="85">
        <v>104.9</v>
      </c>
      <c r="G44" s="85">
        <v>104.8</v>
      </c>
      <c r="H44" s="85">
        <v>113.8</v>
      </c>
      <c r="I44" s="85">
        <v>100.3</v>
      </c>
      <c r="J44" s="85">
        <v>102.1</v>
      </c>
      <c r="K44" s="85">
        <v>100.2</v>
      </c>
      <c r="L44" s="85">
        <v>111.1</v>
      </c>
      <c r="M44" s="85">
        <v>105.3</v>
      </c>
      <c r="N44" s="89"/>
      <c r="O44" s="90"/>
      <c r="P44" s="88"/>
      <c r="R44" s="89"/>
      <c r="S44" s="89"/>
      <c r="T44" s="89"/>
      <c r="U44" s="89"/>
      <c r="V44" s="89"/>
      <c r="Z44" s="93">
        <f t="shared" si="10"/>
        <v>108.83600000000001</v>
      </c>
      <c r="AA44" s="93">
        <f t="shared" si="0"/>
        <v>32.711200000000005</v>
      </c>
      <c r="AB44" s="93">
        <f t="shared" si="1"/>
        <v>76.124799999999993</v>
      </c>
      <c r="AC44" s="93">
        <f t="shared" si="7"/>
        <v>124.8514770902119</v>
      </c>
      <c r="AD44" s="93">
        <f t="shared" si="8"/>
        <v>145.82810886949849</v>
      </c>
      <c r="AE44" s="93">
        <f t="shared" si="9"/>
        <v>117.58353693919054</v>
      </c>
      <c r="AF44" s="93">
        <f t="shared" si="2"/>
        <v>45.662300000000002</v>
      </c>
      <c r="AG44" s="93">
        <f t="shared" si="3"/>
        <v>40.770400000000002</v>
      </c>
      <c r="AH44" s="93">
        <f t="shared" si="4"/>
        <v>35.383899999999997</v>
      </c>
      <c r="AI44" s="93">
        <f t="shared" si="5"/>
        <v>30.7393</v>
      </c>
      <c r="AJ44" s="93">
        <f t="shared" si="6"/>
        <v>21.189099999999996</v>
      </c>
    </row>
    <row r="45" spans="1:36" x14ac:dyDescent="0.2">
      <c r="A45" s="84">
        <v>44409</v>
      </c>
      <c r="B45" s="85">
        <v>114.1</v>
      </c>
      <c r="C45" s="85">
        <v>103.3</v>
      </c>
      <c r="D45" s="85">
        <v>103</v>
      </c>
      <c r="E45" s="85">
        <v>106.2</v>
      </c>
      <c r="F45" s="85">
        <v>105.6</v>
      </c>
      <c r="G45" s="85">
        <v>106</v>
      </c>
      <c r="H45" s="85">
        <v>118.4</v>
      </c>
      <c r="I45" s="85">
        <v>100.3</v>
      </c>
      <c r="J45" s="85">
        <v>103.8</v>
      </c>
      <c r="K45" s="85">
        <v>104.2</v>
      </c>
      <c r="L45" s="85">
        <v>113.2</v>
      </c>
      <c r="M45" s="85">
        <v>106.5</v>
      </c>
      <c r="N45" s="89"/>
      <c r="O45" s="90"/>
      <c r="P45" s="88"/>
      <c r="R45" s="89"/>
      <c r="S45" s="89"/>
      <c r="T45" s="89"/>
      <c r="U45" s="89"/>
      <c r="V45" s="89"/>
      <c r="Z45" s="93">
        <f t="shared" si="10"/>
        <v>109.499</v>
      </c>
      <c r="AA45" s="93">
        <f t="shared" si="0"/>
        <v>31.9757</v>
      </c>
      <c r="AB45" s="93">
        <f t="shared" si="1"/>
        <v>77.523299999999992</v>
      </c>
      <c r="AC45" s="93">
        <f t="shared" si="7"/>
        <v>125.61203912217566</v>
      </c>
      <c r="AD45" s="93">
        <f t="shared" si="8"/>
        <v>142.54921436017091</v>
      </c>
      <c r="AE45" s="93">
        <f t="shared" si="9"/>
        <v>119.74368154921852</v>
      </c>
      <c r="AF45" s="93">
        <f t="shared" si="2"/>
        <v>44.629999999999995</v>
      </c>
      <c r="AG45" s="93">
        <f t="shared" si="3"/>
        <v>39.848599999999998</v>
      </c>
      <c r="AH45" s="93">
        <f t="shared" si="4"/>
        <v>34.589199999999991</v>
      </c>
      <c r="AI45" s="93">
        <f t="shared" si="5"/>
        <v>30.046799999999998</v>
      </c>
      <c r="AJ45" s="93">
        <f t="shared" si="6"/>
        <v>20.712199999999999</v>
      </c>
    </row>
    <row r="46" spans="1:36" x14ac:dyDescent="0.2">
      <c r="A46" s="84">
        <v>44440</v>
      </c>
      <c r="B46" s="85">
        <v>113.2</v>
      </c>
      <c r="C46" s="85">
        <v>103.6</v>
      </c>
      <c r="D46" s="85">
        <v>103.6</v>
      </c>
      <c r="E46" s="85">
        <v>107.9</v>
      </c>
      <c r="F46" s="85">
        <v>106.1</v>
      </c>
      <c r="G46" s="85">
        <v>107</v>
      </c>
      <c r="H46" s="85">
        <v>119.2</v>
      </c>
      <c r="I46" s="85">
        <v>101</v>
      </c>
      <c r="J46" s="85">
        <v>104.1</v>
      </c>
      <c r="K46" s="85">
        <v>104.2</v>
      </c>
      <c r="L46" s="85">
        <v>113.5</v>
      </c>
      <c r="M46" s="85">
        <v>107.7</v>
      </c>
      <c r="N46" s="89"/>
      <c r="O46" s="90"/>
      <c r="P46" s="88"/>
      <c r="R46" s="89"/>
      <c r="S46" s="89"/>
      <c r="T46" s="89"/>
      <c r="U46" s="89"/>
      <c r="V46" s="89"/>
      <c r="Z46" s="93">
        <f t="shared" si="10"/>
        <v>109.9046</v>
      </c>
      <c r="AA46" s="93">
        <f t="shared" si="0"/>
        <v>31.732400000000005</v>
      </c>
      <c r="AB46" s="93">
        <f t="shared" si="1"/>
        <v>78.172199999999989</v>
      </c>
      <c r="AC46" s="93">
        <f t="shared" si="7"/>
        <v>126.07732412996529</v>
      </c>
      <c r="AD46" s="93">
        <f t="shared" si="8"/>
        <v>141.46457121384952</v>
      </c>
      <c r="AE46" s="93">
        <f t="shared" si="9"/>
        <v>120.74598246980999</v>
      </c>
      <c r="AF46" s="93">
        <f t="shared" si="2"/>
        <v>44.288000000000004</v>
      </c>
      <c r="AG46" s="93">
        <f t="shared" si="3"/>
        <v>39.543200000000006</v>
      </c>
      <c r="AH46" s="93">
        <f t="shared" si="4"/>
        <v>34.3264</v>
      </c>
      <c r="AI46" s="93">
        <f t="shared" si="5"/>
        <v>29.817600000000002</v>
      </c>
      <c r="AJ46" s="93">
        <f t="shared" si="6"/>
        <v>20.554400000000001</v>
      </c>
    </row>
    <row r="47" spans="1:36" x14ac:dyDescent="0.2">
      <c r="A47" s="84">
        <v>44470</v>
      </c>
      <c r="B47" s="85">
        <v>116.2</v>
      </c>
      <c r="C47" s="85">
        <v>104.3</v>
      </c>
      <c r="D47" s="85">
        <v>104.9</v>
      </c>
      <c r="E47" s="85">
        <v>104.3</v>
      </c>
      <c r="F47" s="85">
        <v>107.3</v>
      </c>
      <c r="G47" s="85">
        <v>107.7</v>
      </c>
      <c r="H47" s="85">
        <v>119.6</v>
      </c>
      <c r="I47" s="85">
        <v>101</v>
      </c>
      <c r="J47" s="85">
        <v>104.2</v>
      </c>
      <c r="K47" s="85">
        <v>104.2</v>
      </c>
      <c r="L47" s="85">
        <v>113.7</v>
      </c>
      <c r="M47" s="85">
        <v>108.1</v>
      </c>
      <c r="N47" s="89"/>
      <c r="O47" s="90"/>
      <c r="P47" s="88"/>
      <c r="R47" s="89"/>
      <c r="S47" s="89"/>
      <c r="T47" s="89"/>
      <c r="U47" s="89"/>
      <c r="V47" s="89"/>
      <c r="Z47" s="93">
        <f t="shared" si="10"/>
        <v>110.87310000000002</v>
      </c>
      <c r="AA47" s="93">
        <f t="shared" si="0"/>
        <v>32.557000000000002</v>
      </c>
      <c r="AB47" s="93">
        <f t="shared" si="1"/>
        <v>78.316099999999977</v>
      </c>
      <c r="AC47" s="93">
        <f t="shared" si="7"/>
        <v>127.18834121587319</v>
      </c>
      <c r="AD47" s="93">
        <f t="shared" si="8"/>
        <v>145.14067782485088</v>
      </c>
      <c r="AE47" s="93">
        <f t="shared" si="9"/>
        <v>120.96825262310496</v>
      </c>
      <c r="AF47" s="93">
        <f t="shared" si="2"/>
        <v>45.443300000000001</v>
      </c>
      <c r="AG47" s="93">
        <f t="shared" si="3"/>
        <v>40.574800000000003</v>
      </c>
      <c r="AH47" s="93">
        <f t="shared" si="4"/>
        <v>35.217699999999994</v>
      </c>
      <c r="AI47" s="93">
        <f t="shared" si="5"/>
        <v>30.593500000000002</v>
      </c>
      <c r="AJ47" s="93">
        <f t="shared" si="6"/>
        <v>21.088899999999999</v>
      </c>
    </row>
    <row r="48" spans="1:36" x14ac:dyDescent="0.2">
      <c r="A48" s="84">
        <v>44501</v>
      </c>
      <c r="B48" s="85">
        <v>118.1</v>
      </c>
      <c r="C48" s="85">
        <v>105.4</v>
      </c>
      <c r="D48" s="85">
        <v>105.6</v>
      </c>
      <c r="E48" s="85">
        <v>105.2</v>
      </c>
      <c r="F48" s="85">
        <v>108.1</v>
      </c>
      <c r="G48" s="85">
        <v>107.9</v>
      </c>
      <c r="H48" s="85">
        <v>121.7</v>
      </c>
      <c r="I48" s="85">
        <v>101.2</v>
      </c>
      <c r="J48" s="85">
        <v>104.7</v>
      </c>
      <c r="K48" s="85">
        <v>104.2</v>
      </c>
      <c r="L48" s="85">
        <v>114</v>
      </c>
      <c r="M48" s="85">
        <v>108.9</v>
      </c>
      <c r="N48" s="89"/>
      <c r="O48" s="90"/>
      <c r="P48" s="88"/>
      <c r="R48" s="89"/>
      <c r="S48" s="89"/>
      <c r="T48" s="89"/>
      <c r="U48" s="89"/>
      <c r="V48" s="89"/>
      <c r="Z48" s="93">
        <f t="shared" si="10"/>
        <v>112.08170000000003</v>
      </c>
      <c r="AA48" s="93">
        <f t="shared" si="0"/>
        <v>33.084500000000006</v>
      </c>
      <c r="AB48" s="93">
        <f t="shared" si="1"/>
        <v>78.997199999999992</v>
      </c>
      <c r="AC48" s="93">
        <f t="shared" si="7"/>
        <v>128.57478958967627</v>
      </c>
      <c r="AD48" s="93">
        <f t="shared" si="8"/>
        <v>147.49229829211168</v>
      </c>
      <c r="AE48" s="93">
        <f t="shared" si="9"/>
        <v>122.02029015895774</v>
      </c>
      <c r="AF48" s="93">
        <f t="shared" si="2"/>
        <v>46.180900000000001</v>
      </c>
      <c r="AG48" s="93">
        <f t="shared" si="3"/>
        <v>41.233400000000003</v>
      </c>
      <c r="AH48" s="93">
        <f t="shared" si="4"/>
        <v>35.788099999999993</v>
      </c>
      <c r="AI48" s="93">
        <f t="shared" si="5"/>
        <v>31.089500000000001</v>
      </c>
      <c r="AJ48" s="93">
        <f t="shared" si="6"/>
        <v>21.430699999999998</v>
      </c>
    </row>
    <row r="49" spans="1:36" x14ac:dyDescent="0.2">
      <c r="A49" s="84">
        <v>44531</v>
      </c>
      <c r="B49" s="85">
        <v>121.7</v>
      </c>
      <c r="C49" s="85">
        <v>105.9</v>
      </c>
      <c r="D49" s="85">
        <v>107.7</v>
      </c>
      <c r="E49" s="85">
        <v>106.9</v>
      </c>
      <c r="F49" s="85">
        <v>110.3</v>
      </c>
      <c r="G49" s="85">
        <v>111.1</v>
      </c>
      <c r="H49" s="85">
        <v>123.8</v>
      </c>
      <c r="I49" s="85">
        <v>101.2</v>
      </c>
      <c r="J49" s="85">
        <v>105.5</v>
      </c>
      <c r="K49" s="85">
        <v>104.2</v>
      </c>
      <c r="L49" s="85">
        <v>118.5</v>
      </c>
      <c r="M49" s="85">
        <v>112.2</v>
      </c>
      <c r="N49" s="89"/>
      <c r="O49" s="90"/>
      <c r="P49" s="88"/>
      <c r="R49" s="89"/>
      <c r="S49" s="89"/>
      <c r="T49" s="89"/>
      <c r="U49" s="89"/>
      <c r="V49" s="89"/>
      <c r="Z49" s="93">
        <f t="shared" si="10"/>
        <v>114.73830000000001</v>
      </c>
      <c r="AA49" s="93">
        <f t="shared" si="0"/>
        <v>34.071300000000001</v>
      </c>
      <c r="AB49" s="93">
        <f t="shared" si="1"/>
        <v>80.666999999999987</v>
      </c>
      <c r="AC49" s="93">
        <f t="shared" si="7"/>
        <v>131.62231461850732</v>
      </c>
      <c r="AD49" s="93">
        <f t="shared" si="8"/>
        <v>151.891500333994</v>
      </c>
      <c r="AE49" s="93">
        <f t="shared" si="9"/>
        <v>124.59948892179271</v>
      </c>
      <c r="AF49" s="93">
        <f t="shared" si="2"/>
        <v>47.5642</v>
      </c>
      <c r="AG49" s="93">
        <f t="shared" si="3"/>
        <v>42.468600000000002</v>
      </c>
      <c r="AH49" s="93">
        <f t="shared" si="4"/>
        <v>36.854599999999998</v>
      </c>
      <c r="AI49" s="93">
        <f t="shared" si="5"/>
        <v>32.0182</v>
      </c>
      <c r="AJ49" s="93">
        <f t="shared" si="6"/>
        <v>22.070399999999999</v>
      </c>
    </row>
    <row r="50" spans="1:36" x14ac:dyDescent="0.2">
      <c r="A50" s="84">
        <v>44562</v>
      </c>
      <c r="B50" s="85">
        <v>126</v>
      </c>
      <c r="C50" s="85">
        <v>106.4</v>
      </c>
      <c r="D50" s="85">
        <v>111.5</v>
      </c>
      <c r="E50" s="85">
        <v>108.8</v>
      </c>
      <c r="F50" s="85">
        <v>112.2</v>
      </c>
      <c r="G50" s="85">
        <v>117</v>
      </c>
      <c r="H50" s="85">
        <v>122</v>
      </c>
      <c r="I50" s="85">
        <v>101.2</v>
      </c>
      <c r="J50" s="85">
        <v>105.8</v>
      </c>
      <c r="K50" s="85">
        <v>104.2</v>
      </c>
      <c r="L50" s="85">
        <v>120.7</v>
      </c>
      <c r="M50" s="85">
        <v>115.9</v>
      </c>
      <c r="N50" s="89"/>
      <c r="O50" s="90"/>
      <c r="P50" s="88"/>
      <c r="R50" s="89"/>
      <c r="S50" s="89"/>
      <c r="T50" s="89"/>
      <c r="U50" s="89"/>
      <c r="V50" s="89"/>
      <c r="Z50" s="93">
        <f t="shared" si="10"/>
        <v>117.33380000000001</v>
      </c>
      <c r="AA50" s="93">
        <f t="shared" si="0"/>
        <v>35.249200000000002</v>
      </c>
      <c r="AB50" s="93">
        <f t="shared" si="1"/>
        <v>82.084599999999995</v>
      </c>
      <c r="AC50" s="93">
        <f t="shared" si="7"/>
        <v>134.59974863654955</v>
      </c>
      <c r="AD50" s="93">
        <f t="shared" si="8"/>
        <v>157.14263540202521</v>
      </c>
      <c r="AE50" s="93">
        <f t="shared" si="9"/>
        <v>126.78913568559371</v>
      </c>
      <c r="AF50" s="93">
        <f t="shared" si="2"/>
        <v>49.215600000000002</v>
      </c>
      <c r="AG50" s="93">
        <f t="shared" si="3"/>
        <v>43.943200000000004</v>
      </c>
      <c r="AH50" s="93">
        <f t="shared" si="4"/>
        <v>38.127599999999994</v>
      </c>
      <c r="AI50" s="93">
        <f t="shared" si="5"/>
        <v>33.126799999999996</v>
      </c>
      <c r="AJ50" s="93">
        <f t="shared" si="6"/>
        <v>22.834</v>
      </c>
    </row>
    <row r="51" spans="1:36" x14ac:dyDescent="0.2">
      <c r="A51" s="84">
        <v>44593</v>
      </c>
      <c r="B51" s="85">
        <v>127.5</v>
      </c>
      <c r="C51" s="85">
        <v>106.8</v>
      </c>
      <c r="D51" s="85">
        <v>113.7</v>
      </c>
      <c r="E51" s="85">
        <v>109.4</v>
      </c>
      <c r="F51" s="85">
        <v>114.1</v>
      </c>
      <c r="G51" s="85">
        <v>123</v>
      </c>
      <c r="H51" s="85">
        <v>122.9</v>
      </c>
      <c r="I51" s="85">
        <v>102.1</v>
      </c>
      <c r="J51" s="85">
        <v>106.3</v>
      </c>
      <c r="K51" s="85">
        <v>104.2</v>
      </c>
      <c r="L51" s="85">
        <v>120.9</v>
      </c>
      <c r="M51" s="85">
        <v>117.2</v>
      </c>
      <c r="N51" s="89"/>
      <c r="O51" s="90"/>
      <c r="P51" s="88"/>
      <c r="R51" s="89"/>
      <c r="S51" s="89"/>
      <c r="T51" s="89"/>
      <c r="U51" s="89"/>
      <c r="V51" s="89"/>
      <c r="Z51" s="93">
        <f t="shared" si="10"/>
        <v>118.75070000000001</v>
      </c>
      <c r="AA51" s="93">
        <f t="shared" si="0"/>
        <v>35.661900000000003</v>
      </c>
      <c r="AB51" s="93">
        <f t="shared" si="1"/>
        <v>83.088799999999992</v>
      </c>
      <c r="AC51" s="93">
        <f t="shared" si="7"/>
        <v>136.22514885237081</v>
      </c>
      <c r="AD51" s="93">
        <f t="shared" si="8"/>
        <v>158.98247192683755</v>
      </c>
      <c r="AE51" s="93">
        <f t="shared" si="9"/>
        <v>128.34023845097812</v>
      </c>
      <c r="AF51" s="93">
        <f t="shared" si="2"/>
        <v>49.793700000000001</v>
      </c>
      <c r="AG51" s="93">
        <f t="shared" si="3"/>
        <v>44.459400000000002</v>
      </c>
      <c r="AH51" s="93">
        <f t="shared" si="4"/>
        <v>38.573699999999995</v>
      </c>
      <c r="AI51" s="93">
        <f t="shared" si="5"/>
        <v>33.515099999999997</v>
      </c>
      <c r="AJ51" s="93">
        <f t="shared" si="6"/>
        <v>23.101499999999998</v>
      </c>
    </row>
    <row r="52" spans="1:36" x14ac:dyDescent="0.2">
      <c r="A52" s="84">
        <v>44621</v>
      </c>
      <c r="B52" s="85">
        <v>129.1</v>
      </c>
      <c r="C52" s="85">
        <v>107.1</v>
      </c>
      <c r="D52" s="85">
        <v>114.4</v>
      </c>
      <c r="E52" s="85">
        <v>109.7</v>
      </c>
      <c r="F52" s="85">
        <v>114.6</v>
      </c>
      <c r="G52" s="85">
        <v>124</v>
      </c>
      <c r="H52" s="85">
        <v>125.3</v>
      </c>
      <c r="I52" s="85">
        <v>102.1</v>
      </c>
      <c r="J52" s="85">
        <v>106.7</v>
      </c>
      <c r="K52" s="85">
        <v>104.2</v>
      </c>
      <c r="L52" s="85">
        <v>121.5</v>
      </c>
      <c r="M52" s="85">
        <v>117.9</v>
      </c>
      <c r="N52" s="89"/>
      <c r="O52" s="90"/>
      <c r="P52" s="88"/>
      <c r="R52" s="89"/>
      <c r="S52" s="89"/>
      <c r="T52" s="89"/>
      <c r="U52" s="89"/>
      <c r="V52" s="89"/>
      <c r="Z52" s="93">
        <f t="shared" si="10"/>
        <v>119.86439999999999</v>
      </c>
      <c r="AA52" s="93">
        <f t="shared" si="0"/>
        <v>36.101100000000002</v>
      </c>
      <c r="AB52" s="93">
        <f t="shared" si="1"/>
        <v>83.763300000000001</v>
      </c>
      <c r="AC52" s="93">
        <f t="shared" si="7"/>
        <v>137.50273246473589</v>
      </c>
      <c r="AD52" s="93">
        <f t="shared" si="8"/>
        <v>160.94044673104784</v>
      </c>
      <c r="AE52" s="93">
        <f t="shared" si="9"/>
        <v>129.38208152531769</v>
      </c>
      <c r="AF52" s="93">
        <f t="shared" si="2"/>
        <v>50.409199999999998</v>
      </c>
      <c r="AG52" s="93">
        <f t="shared" si="3"/>
        <v>45.009</v>
      </c>
      <c r="AH52" s="93">
        <f t="shared" si="4"/>
        <v>39.048400000000001</v>
      </c>
      <c r="AI52" s="93">
        <f t="shared" si="5"/>
        <v>33.928399999999996</v>
      </c>
      <c r="AJ52" s="93">
        <f t="shared" si="6"/>
        <v>23.386199999999995</v>
      </c>
    </row>
    <row r="53" spans="1:36" x14ac:dyDescent="0.2">
      <c r="A53" s="84">
        <v>44652</v>
      </c>
      <c r="B53" s="85">
        <v>133.69999999999999</v>
      </c>
      <c r="C53" s="85">
        <v>108.4</v>
      </c>
      <c r="D53" s="85">
        <v>115.7</v>
      </c>
      <c r="E53" s="85">
        <v>117.3</v>
      </c>
      <c r="F53" s="85">
        <v>115.8</v>
      </c>
      <c r="G53" s="85">
        <v>125.4</v>
      </c>
      <c r="H53" s="85">
        <v>126.6</v>
      </c>
      <c r="I53" s="85">
        <v>102.1</v>
      </c>
      <c r="J53" s="85">
        <v>107.8</v>
      </c>
      <c r="K53" s="85">
        <v>104.2</v>
      </c>
      <c r="L53" s="85">
        <v>121.9</v>
      </c>
      <c r="M53" s="85">
        <v>119</v>
      </c>
      <c r="N53" s="89"/>
      <c r="O53" s="90"/>
      <c r="P53" s="88"/>
      <c r="R53" s="89"/>
      <c r="S53" s="89"/>
      <c r="T53" s="89"/>
      <c r="U53" s="89"/>
      <c r="V53" s="89"/>
      <c r="Z53" s="93">
        <f t="shared" si="10"/>
        <v>122.29179999999997</v>
      </c>
      <c r="AA53" s="93">
        <f t="shared" si="0"/>
        <v>37.367299999999993</v>
      </c>
      <c r="AB53" s="93">
        <f t="shared" si="1"/>
        <v>84.924499999999995</v>
      </c>
      <c r="AC53" s="93">
        <f t="shared" si="7"/>
        <v>140.28733016667988</v>
      </c>
      <c r="AD53" s="93">
        <f t="shared" si="8"/>
        <v>166.5852274621295</v>
      </c>
      <c r="AE53" s="93">
        <f t="shared" si="9"/>
        <v>131.17568890548534</v>
      </c>
      <c r="AF53" s="93">
        <f t="shared" si="2"/>
        <v>52.182699999999997</v>
      </c>
      <c r="AG53" s="93">
        <f t="shared" si="3"/>
        <v>46.592599999999997</v>
      </c>
      <c r="AH53" s="93">
        <f t="shared" si="4"/>
        <v>40.417099999999998</v>
      </c>
      <c r="AI53" s="93">
        <f t="shared" si="5"/>
        <v>35.119700000000002</v>
      </c>
      <c r="AJ53" s="93">
        <f t="shared" si="6"/>
        <v>24.206899999999997</v>
      </c>
    </row>
    <row r="54" spans="1:36" x14ac:dyDescent="0.2">
      <c r="A54" s="84">
        <v>44682</v>
      </c>
      <c r="B54" s="85">
        <v>137.30000000000001</v>
      </c>
      <c r="C54" s="85">
        <v>109.1</v>
      </c>
      <c r="D54" s="85">
        <v>116.7</v>
      </c>
      <c r="E54" s="85">
        <v>117.2</v>
      </c>
      <c r="F54" s="85">
        <v>117.4</v>
      </c>
      <c r="G54" s="85">
        <v>126.4</v>
      </c>
      <c r="H54" s="85">
        <v>127.3</v>
      </c>
      <c r="I54" s="85">
        <v>102.1</v>
      </c>
      <c r="J54" s="85">
        <v>110.3</v>
      </c>
      <c r="K54" s="85">
        <v>104.2</v>
      </c>
      <c r="L54" s="85">
        <v>126.4</v>
      </c>
      <c r="M54" s="85">
        <v>120.9</v>
      </c>
      <c r="N54" s="89"/>
      <c r="O54" s="90"/>
      <c r="P54" s="88"/>
      <c r="R54" s="89"/>
      <c r="S54" s="89"/>
      <c r="T54" s="89"/>
      <c r="U54" s="89"/>
      <c r="V54" s="89"/>
      <c r="Z54" s="93">
        <f t="shared" si="10"/>
        <v>124.1382</v>
      </c>
      <c r="AA54" s="93">
        <f t="shared" si="0"/>
        <v>38.355700000000006</v>
      </c>
      <c r="AB54" s="93">
        <f t="shared" si="1"/>
        <v>85.782499999999999</v>
      </c>
      <c r="AC54" s="93">
        <f t="shared" si="7"/>
        <v>142.40543233231784</v>
      </c>
      <c r="AD54" s="93">
        <f t="shared" si="8"/>
        <v>170.99156238125852</v>
      </c>
      <c r="AE54" s="93">
        <f t="shared" si="9"/>
        <v>132.50096890219896</v>
      </c>
      <c r="AF54" s="93">
        <f t="shared" si="2"/>
        <v>53.567800000000005</v>
      </c>
      <c r="AG54" s="93">
        <f t="shared" si="3"/>
        <v>47.829400000000007</v>
      </c>
      <c r="AH54" s="93">
        <f t="shared" si="4"/>
        <v>41.485400000000006</v>
      </c>
      <c r="AI54" s="93">
        <f t="shared" si="5"/>
        <v>36.049800000000005</v>
      </c>
      <c r="AJ54" s="93">
        <f t="shared" si="6"/>
        <v>24.8476</v>
      </c>
    </row>
    <row r="55" spans="1:36" x14ac:dyDescent="0.2">
      <c r="A55" s="84">
        <v>44713</v>
      </c>
      <c r="B55" s="85">
        <v>140.80000000000001</v>
      </c>
      <c r="C55" s="85">
        <v>110</v>
      </c>
      <c r="D55" s="85">
        <v>118</v>
      </c>
      <c r="E55" s="85">
        <v>118.4</v>
      </c>
      <c r="F55" s="85">
        <v>119.3</v>
      </c>
      <c r="G55" s="85">
        <v>127</v>
      </c>
      <c r="H55" s="85">
        <v>129.6</v>
      </c>
      <c r="I55" s="85">
        <v>102.1</v>
      </c>
      <c r="J55" s="85">
        <v>110.8</v>
      </c>
      <c r="K55" s="85">
        <v>104.2</v>
      </c>
      <c r="L55" s="85">
        <v>130.6</v>
      </c>
      <c r="M55" s="85">
        <v>122.2</v>
      </c>
      <c r="N55" s="89"/>
      <c r="O55" s="90"/>
      <c r="P55" s="88"/>
      <c r="R55" s="89"/>
      <c r="S55" s="89"/>
      <c r="T55" s="89"/>
      <c r="U55" s="89"/>
      <c r="V55" s="89"/>
      <c r="Z55" s="93">
        <f t="shared" si="10"/>
        <v>126.10770000000002</v>
      </c>
      <c r="AA55" s="93">
        <f t="shared" si="0"/>
        <v>39.318400000000011</v>
      </c>
      <c r="AB55" s="93">
        <f t="shared" si="1"/>
        <v>86.789299999999997</v>
      </c>
      <c r="AC55" s="93">
        <f t="shared" si="7"/>
        <v>144.66474895668088</v>
      </c>
      <c r="AD55" s="93">
        <f t="shared" si="8"/>
        <v>175.28332545961294</v>
      </c>
      <c r="AE55" s="93">
        <f t="shared" si="9"/>
        <v>134.05608766757339</v>
      </c>
      <c r="AF55" s="93">
        <f t="shared" si="2"/>
        <v>54.91640000000001</v>
      </c>
      <c r="AG55" s="93">
        <f t="shared" si="3"/>
        <v>49.033600000000007</v>
      </c>
      <c r="AH55" s="93">
        <f t="shared" si="4"/>
        <v>42.526000000000003</v>
      </c>
      <c r="AI55" s="93">
        <f t="shared" si="5"/>
        <v>36.955600000000004</v>
      </c>
      <c r="AJ55" s="93">
        <f t="shared" si="6"/>
        <v>25.471600000000002</v>
      </c>
    </row>
    <row r="56" spans="1:36" x14ac:dyDescent="0.2">
      <c r="A56" s="84">
        <v>44743</v>
      </c>
      <c r="B56" s="85">
        <v>143.30000000000001</v>
      </c>
      <c r="C56" s="85">
        <v>110.3</v>
      </c>
      <c r="D56" s="85">
        <v>118.4</v>
      </c>
      <c r="E56" s="85">
        <v>119.2</v>
      </c>
      <c r="F56" s="85">
        <v>120.9</v>
      </c>
      <c r="G56" s="85">
        <v>127.5</v>
      </c>
      <c r="H56" s="85">
        <v>131.5</v>
      </c>
      <c r="I56" s="85">
        <v>102.2</v>
      </c>
      <c r="J56" s="85">
        <v>111</v>
      </c>
      <c r="K56" s="85">
        <v>104.2</v>
      </c>
      <c r="L56" s="85">
        <v>131.30000000000001</v>
      </c>
      <c r="M56" s="85">
        <v>123.9</v>
      </c>
      <c r="N56" s="89"/>
      <c r="O56" s="90"/>
      <c r="P56" s="88"/>
      <c r="R56" s="89"/>
      <c r="S56" s="89"/>
      <c r="T56" s="89"/>
      <c r="U56" s="89"/>
      <c r="V56" s="89"/>
      <c r="Z56" s="93">
        <f t="shared" si="10"/>
        <v>127.6545</v>
      </c>
      <c r="AA56" s="93">
        <f t="shared" si="0"/>
        <v>40.003300000000003</v>
      </c>
      <c r="AB56" s="93">
        <f t="shared" si="1"/>
        <v>87.651199999999989</v>
      </c>
      <c r="AC56" s="93">
        <f t="shared" si="7"/>
        <v>146.43916426745247</v>
      </c>
      <c r="AD56" s="93">
        <f t="shared" si="8"/>
        <v>178.33664272601462</v>
      </c>
      <c r="AE56" s="93">
        <f t="shared" si="9"/>
        <v>135.38739166427209</v>
      </c>
      <c r="AF56" s="93">
        <f t="shared" si="2"/>
        <v>55.876600000000003</v>
      </c>
      <c r="AG56" s="93">
        <f t="shared" si="3"/>
        <v>49.891000000000005</v>
      </c>
      <c r="AH56" s="93">
        <f t="shared" si="4"/>
        <v>43.266199999999998</v>
      </c>
      <c r="AI56" s="93">
        <f t="shared" si="5"/>
        <v>37.600200000000008</v>
      </c>
      <c r="AJ56" s="93">
        <f t="shared" si="6"/>
        <v>25.915600000000001</v>
      </c>
    </row>
    <row r="57" spans="1:36" x14ac:dyDescent="0.2">
      <c r="A57" s="84">
        <v>44774</v>
      </c>
      <c r="B57" s="85">
        <v>135.4</v>
      </c>
      <c r="C57" s="85">
        <v>111.3</v>
      </c>
      <c r="D57" s="85">
        <v>120.7</v>
      </c>
      <c r="E57" s="85">
        <v>120.2</v>
      </c>
      <c r="F57" s="85">
        <v>121.3</v>
      </c>
      <c r="G57" s="85">
        <v>127.7</v>
      </c>
      <c r="H57" s="85">
        <v>130.69999999999999</v>
      </c>
      <c r="I57" s="85">
        <v>102.2</v>
      </c>
      <c r="J57" s="85">
        <v>112</v>
      </c>
      <c r="K57" s="85">
        <v>111.2</v>
      </c>
      <c r="L57" s="85">
        <v>131.69999999999999</v>
      </c>
      <c r="M57" s="85">
        <v>125.5</v>
      </c>
      <c r="N57" s="89"/>
      <c r="O57" s="90"/>
      <c r="P57" s="88"/>
      <c r="R57" s="89"/>
      <c r="S57" s="89"/>
      <c r="T57" s="89"/>
      <c r="U57" s="89"/>
      <c r="V57" s="89"/>
      <c r="Z57" s="93">
        <f t="shared" si="10"/>
        <v>126.3651</v>
      </c>
      <c r="AA57" s="93">
        <f t="shared" si="0"/>
        <v>37.854600000000005</v>
      </c>
      <c r="AB57" s="93">
        <f t="shared" si="1"/>
        <v>88.510499999999993</v>
      </c>
      <c r="AC57" s="93">
        <f t="shared" si="7"/>
        <v>144.96002598085502</v>
      </c>
      <c r="AD57" s="93">
        <f t="shared" si="8"/>
        <v>168.75763438856777</v>
      </c>
      <c r="AE57" s="93">
        <f t="shared" si="9"/>
        <v>136.71467966098072</v>
      </c>
      <c r="AF57" s="93">
        <f t="shared" si="2"/>
        <v>52.859900000000003</v>
      </c>
      <c r="AG57" s="93">
        <f t="shared" si="3"/>
        <v>47.197200000000002</v>
      </c>
      <c r="AH57" s="93">
        <f t="shared" si="4"/>
        <v>40.944699999999997</v>
      </c>
      <c r="AI57" s="93">
        <f t="shared" si="5"/>
        <v>35.576900000000002</v>
      </c>
      <c r="AJ57" s="93">
        <f t="shared" si="6"/>
        <v>24.522299999999998</v>
      </c>
    </row>
    <row r="58" spans="1:36" x14ac:dyDescent="0.2">
      <c r="A58" s="84">
        <v>44805</v>
      </c>
      <c r="B58" s="85">
        <v>132.4</v>
      </c>
      <c r="C58" s="85">
        <v>111.8</v>
      </c>
      <c r="D58" s="85">
        <v>122</v>
      </c>
      <c r="E58" s="85">
        <v>120.8</v>
      </c>
      <c r="F58" s="85">
        <v>122.5</v>
      </c>
      <c r="G58" s="85">
        <v>129</v>
      </c>
      <c r="H58" s="85">
        <v>130.19999999999999</v>
      </c>
      <c r="I58" s="85">
        <v>102.6</v>
      </c>
      <c r="J58" s="85">
        <v>113.3</v>
      </c>
      <c r="K58" s="85">
        <v>111.2</v>
      </c>
      <c r="L58" s="85">
        <v>133.30000000000001</v>
      </c>
      <c r="M58" s="85">
        <v>127.4</v>
      </c>
      <c r="N58" s="89"/>
      <c r="O58" s="90"/>
      <c r="P58" s="88"/>
      <c r="R58" s="89"/>
      <c r="S58" s="89"/>
      <c r="T58" s="89"/>
      <c r="U58" s="89"/>
      <c r="V58" s="89"/>
      <c r="Z58" s="93">
        <f t="shared" si="10"/>
        <v>126.24839999999998</v>
      </c>
      <c r="AA58" s="93">
        <f t="shared" si="0"/>
        <v>37.0396</v>
      </c>
      <c r="AB58" s="93">
        <f t="shared" si="1"/>
        <v>89.208799999999997</v>
      </c>
      <c r="AC58" s="93">
        <f t="shared" si="7"/>
        <v>144.82615329740074</v>
      </c>
      <c r="AD58" s="93">
        <f t="shared" si="8"/>
        <v>165.12432504104638</v>
      </c>
      <c r="AE58" s="93">
        <f t="shared" si="9"/>
        <v>137.79328458138298</v>
      </c>
      <c r="AF58" s="93">
        <f t="shared" si="2"/>
        <v>51.715400000000002</v>
      </c>
      <c r="AG58" s="93">
        <f t="shared" si="3"/>
        <v>46.175200000000004</v>
      </c>
      <c r="AH58" s="93">
        <f t="shared" si="4"/>
        <v>40.0642</v>
      </c>
      <c r="AI58" s="93">
        <f t="shared" si="5"/>
        <v>34.809400000000004</v>
      </c>
      <c r="AJ58" s="93">
        <f t="shared" si="6"/>
        <v>23.9938</v>
      </c>
    </row>
    <row r="59" spans="1:36" x14ac:dyDescent="0.2">
      <c r="A59" s="84">
        <v>44835</v>
      </c>
      <c r="B59" s="85">
        <v>135.19999999999999</v>
      </c>
      <c r="C59" s="85">
        <v>112.9</v>
      </c>
      <c r="D59" s="85">
        <v>124.2</v>
      </c>
      <c r="E59" s="85">
        <v>122.1</v>
      </c>
      <c r="F59" s="85">
        <v>124.3</v>
      </c>
      <c r="G59" s="85">
        <v>129.9</v>
      </c>
      <c r="H59" s="85">
        <v>130.69999999999999</v>
      </c>
      <c r="I59" s="85">
        <v>103</v>
      </c>
      <c r="J59" s="85">
        <v>114.3</v>
      </c>
      <c r="K59" s="85">
        <v>111.2</v>
      </c>
      <c r="L59" s="85">
        <v>134.9</v>
      </c>
      <c r="M59" s="85">
        <v>129.9</v>
      </c>
      <c r="N59" s="89"/>
      <c r="O59" s="90"/>
      <c r="P59" s="88"/>
      <c r="R59" s="89"/>
      <c r="S59" s="89"/>
      <c r="T59" s="89"/>
      <c r="U59" s="89"/>
      <c r="V59" s="89"/>
      <c r="Z59" s="93">
        <f t="shared" si="10"/>
        <v>128.14749999999998</v>
      </c>
      <c r="AA59" s="93">
        <f t="shared" si="0"/>
        <v>37.812799999999996</v>
      </c>
      <c r="AB59" s="93">
        <f t="shared" si="1"/>
        <v>90.334699999999998</v>
      </c>
      <c r="AC59" s="93">
        <f t="shared" si="7"/>
        <v>147.00471039378451</v>
      </c>
      <c r="AD59" s="93">
        <f t="shared" si="8"/>
        <v>168.57128797049853</v>
      </c>
      <c r="AE59" s="93">
        <f t="shared" si="9"/>
        <v>139.53236703860892</v>
      </c>
      <c r="AF59" s="93">
        <f t="shared" si="2"/>
        <v>52.797699999999999</v>
      </c>
      <c r="AG59" s="93">
        <f t="shared" si="3"/>
        <v>47.141599999999997</v>
      </c>
      <c r="AH59" s="93">
        <f t="shared" si="4"/>
        <v>40.900099999999995</v>
      </c>
      <c r="AI59" s="93">
        <f t="shared" si="5"/>
        <v>35.536700000000003</v>
      </c>
      <c r="AJ59" s="93">
        <f t="shared" si="6"/>
        <v>24.494899999999994</v>
      </c>
    </row>
    <row r="60" spans="1:36" x14ac:dyDescent="0.2">
      <c r="A60" s="84">
        <v>44866</v>
      </c>
      <c r="B60" s="85">
        <v>137.9</v>
      </c>
      <c r="C60" s="85">
        <v>113.8</v>
      </c>
      <c r="D60" s="85">
        <v>126.1</v>
      </c>
      <c r="E60" s="85">
        <v>122.7</v>
      </c>
      <c r="F60" s="85">
        <v>125.9</v>
      </c>
      <c r="G60" s="85">
        <v>131</v>
      </c>
      <c r="H60" s="85">
        <v>131.1</v>
      </c>
      <c r="I60" s="85">
        <v>103.3</v>
      </c>
      <c r="J60" s="85">
        <v>115.2</v>
      </c>
      <c r="K60" s="85">
        <v>111.2</v>
      </c>
      <c r="L60" s="85">
        <v>135.80000000000001</v>
      </c>
      <c r="M60" s="85">
        <v>132.30000000000001</v>
      </c>
      <c r="N60" s="89"/>
      <c r="O60" s="90"/>
      <c r="P60" s="88"/>
      <c r="R60" s="89"/>
      <c r="S60" s="89"/>
      <c r="T60" s="89"/>
      <c r="U60" s="89"/>
      <c r="V60" s="89"/>
      <c r="Z60" s="93">
        <f t="shared" si="10"/>
        <v>129.89030000000002</v>
      </c>
      <c r="AA60" s="93">
        <f t="shared" si="0"/>
        <v>38.557100000000005</v>
      </c>
      <c r="AB60" s="93">
        <f t="shared" si="1"/>
        <v>91.333200000000005</v>
      </c>
      <c r="AC60" s="93">
        <f t="shared" si="7"/>
        <v>149.00396757222572</v>
      </c>
      <c r="AD60" s="93">
        <f t="shared" si="8"/>
        <v>171.88941330468285</v>
      </c>
      <c r="AE60" s="93">
        <f t="shared" si="9"/>
        <v>141.07466549632287</v>
      </c>
      <c r="AF60" s="93">
        <f t="shared" si="2"/>
        <v>53.8399</v>
      </c>
      <c r="AG60" s="93">
        <f t="shared" si="3"/>
        <v>48.072200000000009</v>
      </c>
      <c r="AH60" s="93">
        <f t="shared" si="4"/>
        <v>41.704700000000003</v>
      </c>
      <c r="AI60" s="93">
        <f t="shared" si="5"/>
        <v>36.236899999999999</v>
      </c>
      <c r="AJ60" s="93">
        <f t="shared" si="6"/>
        <v>24.9773</v>
      </c>
    </row>
    <row r="61" spans="1:36" x14ac:dyDescent="0.2">
      <c r="A61" s="84">
        <v>44896</v>
      </c>
      <c r="B61" s="85">
        <v>140.5</v>
      </c>
      <c r="C61" s="85">
        <v>114.5</v>
      </c>
      <c r="D61" s="85">
        <v>127.6</v>
      </c>
      <c r="E61" s="85">
        <v>123.4</v>
      </c>
      <c r="F61" s="85">
        <v>126.4</v>
      </c>
      <c r="G61" s="85">
        <v>130.5</v>
      </c>
      <c r="H61" s="85">
        <v>131.5</v>
      </c>
      <c r="I61" s="85">
        <v>103.5</v>
      </c>
      <c r="J61" s="85">
        <v>116</v>
      </c>
      <c r="K61" s="85">
        <v>111.2</v>
      </c>
      <c r="L61" s="85">
        <v>136.30000000000001</v>
      </c>
      <c r="M61" s="85">
        <v>136.1</v>
      </c>
      <c r="N61" s="89"/>
      <c r="O61" s="90"/>
      <c r="P61" s="88"/>
      <c r="R61" s="89"/>
      <c r="S61" s="89"/>
      <c r="T61" s="89"/>
      <c r="U61" s="89"/>
      <c r="V61" s="89"/>
      <c r="Z61" s="93">
        <f t="shared" si="10"/>
        <v>131.80160000000001</v>
      </c>
      <c r="AA61" s="93">
        <f t="shared" si="0"/>
        <v>39.272500000000001</v>
      </c>
      <c r="AB61" s="93">
        <f t="shared" si="1"/>
        <v>92.5291</v>
      </c>
      <c r="AC61" s="93">
        <f t="shared" si="7"/>
        <v>151.19651992771946</v>
      </c>
      <c r="AD61" s="93">
        <f t="shared" si="8"/>
        <v>175.07870104359912</v>
      </c>
      <c r="AE61" s="93">
        <f t="shared" si="9"/>
        <v>142.92187103020379</v>
      </c>
      <c r="AF61" s="93">
        <f t="shared" si="2"/>
        <v>54.841999999999999</v>
      </c>
      <c r="AG61" s="93">
        <f t="shared" si="3"/>
        <v>48.966999999999999</v>
      </c>
      <c r="AH61" s="93">
        <f t="shared" si="4"/>
        <v>42.477999999999994</v>
      </c>
      <c r="AI61" s="93">
        <f t="shared" si="5"/>
        <v>36.909999999999997</v>
      </c>
      <c r="AJ61" s="93">
        <f t="shared" si="6"/>
        <v>25.440999999999999</v>
      </c>
    </row>
    <row r="62" spans="1:36" x14ac:dyDescent="0.2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9"/>
      <c r="O62" s="90"/>
      <c r="P62" s="88"/>
      <c r="R62" s="89"/>
      <c r="S62" s="89"/>
      <c r="T62" s="89"/>
      <c r="U62" s="89"/>
      <c r="V62" s="89"/>
      <c r="AD62" s="89"/>
      <c r="AE62" s="89"/>
      <c r="AG62" s="89"/>
      <c r="AH62" s="89"/>
      <c r="AI62" s="91"/>
      <c r="AJ62" s="91"/>
    </row>
    <row r="63" spans="1:36" x14ac:dyDescent="0.2">
      <c r="A63" s="84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9"/>
      <c r="O63" s="90"/>
      <c r="P63" s="88"/>
      <c r="R63" s="89"/>
      <c r="S63" s="89"/>
      <c r="T63" s="89"/>
      <c r="U63" s="89"/>
      <c r="V63" s="89"/>
      <c r="AD63" s="89"/>
      <c r="AE63" s="89"/>
      <c r="AG63" s="89"/>
      <c r="AH63" s="89"/>
      <c r="AI63" s="91"/>
      <c r="AJ63" s="91"/>
    </row>
    <row r="64" spans="1:36" x14ac:dyDescent="0.2">
      <c r="A64" s="84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9"/>
      <c r="O64" s="90"/>
      <c r="P64" s="88"/>
      <c r="R64" s="89"/>
      <c r="S64" s="89"/>
      <c r="T64" s="89"/>
      <c r="U64" s="89"/>
      <c r="V64" s="89"/>
      <c r="AD64" s="89"/>
      <c r="AE64" s="89"/>
      <c r="AG64" s="89"/>
      <c r="AH64" s="89"/>
      <c r="AI64" s="91"/>
      <c r="AJ64" s="91"/>
    </row>
    <row r="65" spans="1:36" x14ac:dyDescent="0.2">
      <c r="A65" s="84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9"/>
      <c r="O65" s="90"/>
      <c r="P65" s="88"/>
      <c r="R65" s="89"/>
      <c r="S65" s="89"/>
      <c r="T65" s="89"/>
      <c r="U65" s="89"/>
      <c r="V65" s="89"/>
      <c r="AD65" s="89"/>
      <c r="AE65" s="89"/>
      <c r="AG65" s="89"/>
      <c r="AH65" s="89"/>
      <c r="AI65" s="91"/>
      <c r="AJ65" s="91"/>
    </row>
    <row r="66" spans="1:36" x14ac:dyDescent="0.2">
      <c r="A66" s="84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9"/>
      <c r="O66" s="90"/>
      <c r="P66" s="88"/>
      <c r="R66" s="89"/>
      <c r="S66" s="89"/>
      <c r="T66" s="89"/>
      <c r="U66" s="89"/>
      <c r="V66" s="89"/>
      <c r="AD66" s="89"/>
      <c r="AE66" s="89"/>
      <c r="AG66" s="89"/>
      <c r="AH66" s="89"/>
      <c r="AI66" s="91"/>
      <c r="AJ66" s="91"/>
    </row>
    <row r="67" spans="1:36" x14ac:dyDescent="0.2">
      <c r="A67" s="84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9"/>
      <c r="O67" s="90"/>
      <c r="P67" s="88"/>
      <c r="R67" s="89"/>
      <c r="S67" s="89"/>
      <c r="T67" s="89"/>
      <c r="U67" s="89"/>
      <c r="V67" s="89"/>
      <c r="AD67" s="89"/>
      <c r="AE67" s="89"/>
      <c r="AG67" s="89"/>
      <c r="AH67" s="89"/>
      <c r="AI67" s="91"/>
      <c r="AJ67" s="91"/>
    </row>
    <row r="68" spans="1:36" x14ac:dyDescent="0.2">
      <c r="A68" s="84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9"/>
      <c r="O68" s="90"/>
      <c r="P68" s="88"/>
      <c r="R68" s="89"/>
      <c r="S68" s="89"/>
      <c r="T68" s="89"/>
      <c r="U68" s="89"/>
      <c r="V68" s="89"/>
      <c r="AD68" s="89"/>
      <c r="AE68" s="89"/>
      <c r="AG68" s="89"/>
      <c r="AH68" s="89"/>
      <c r="AI68" s="91"/>
      <c r="AJ68" s="91"/>
    </row>
    <row r="69" spans="1:36" x14ac:dyDescent="0.2">
      <c r="A69" s="84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9"/>
      <c r="O69" s="90"/>
      <c r="P69" s="88"/>
      <c r="R69" s="89"/>
      <c r="S69" s="89"/>
      <c r="T69" s="89"/>
      <c r="U69" s="89"/>
      <c r="V69" s="89"/>
      <c r="AD69" s="89"/>
      <c r="AE69" s="89"/>
      <c r="AG69" s="89"/>
      <c r="AH69" s="89"/>
      <c r="AI69" s="91"/>
      <c r="AJ69" s="91"/>
    </row>
    <row r="70" spans="1:36" x14ac:dyDescent="0.2">
      <c r="A70" s="84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9"/>
      <c r="O70" s="90"/>
      <c r="P70" s="88"/>
      <c r="R70" s="89"/>
      <c r="S70" s="89"/>
      <c r="T70" s="89"/>
      <c r="U70" s="89"/>
      <c r="V70" s="89"/>
      <c r="AD70" s="89"/>
      <c r="AE70" s="89"/>
      <c r="AG70" s="89"/>
      <c r="AH70" s="89"/>
      <c r="AI70" s="91"/>
      <c r="AJ70" s="91"/>
    </row>
    <row r="71" spans="1:36" x14ac:dyDescent="0.2">
      <c r="A71" s="84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9"/>
      <c r="O71" s="90"/>
      <c r="P71" s="88"/>
      <c r="R71" s="89"/>
      <c r="S71" s="89"/>
      <c r="T71" s="89"/>
      <c r="U71" s="89"/>
      <c r="V71" s="89"/>
      <c r="AD71" s="89"/>
      <c r="AE71" s="89"/>
      <c r="AG71" s="89"/>
      <c r="AH71" s="89"/>
      <c r="AI71" s="91"/>
      <c r="AJ71" s="91"/>
    </row>
    <row r="72" spans="1:36" x14ac:dyDescent="0.2">
      <c r="A72" s="84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9"/>
      <c r="O72" s="90"/>
      <c r="P72" s="88"/>
      <c r="R72" s="89"/>
      <c r="S72" s="89"/>
      <c r="T72" s="89"/>
      <c r="U72" s="89"/>
      <c r="V72" s="89"/>
      <c r="AD72" s="89"/>
      <c r="AE72" s="89"/>
      <c r="AG72" s="89"/>
      <c r="AH72" s="89"/>
      <c r="AI72" s="91"/>
      <c r="AJ72" s="91"/>
    </row>
    <row r="73" spans="1:36" x14ac:dyDescent="0.2">
      <c r="A73" s="84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9"/>
      <c r="O73" s="90"/>
      <c r="P73" s="88"/>
      <c r="R73" s="89"/>
      <c r="S73" s="89"/>
      <c r="T73" s="89"/>
      <c r="U73" s="89"/>
      <c r="V73" s="89"/>
      <c r="AD73" s="89"/>
      <c r="AE73" s="89"/>
      <c r="AG73" s="89"/>
      <c r="AH73" s="89"/>
      <c r="AI73" s="91"/>
      <c r="AJ73" s="91"/>
    </row>
    <row r="74" spans="1:36" x14ac:dyDescent="0.2">
      <c r="A74" s="84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9"/>
      <c r="O74" s="90"/>
      <c r="P74" s="88"/>
      <c r="R74" s="89"/>
      <c r="S74" s="89"/>
      <c r="T74" s="89"/>
      <c r="U74" s="89"/>
      <c r="V74" s="89"/>
      <c r="AD74" s="89"/>
      <c r="AE74" s="89"/>
      <c r="AG74" s="89"/>
      <c r="AH74" s="89"/>
      <c r="AI74" s="91"/>
      <c r="AJ74" s="91"/>
    </row>
    <row r="75" spans="1:36" x14ac:dyDescent="0.2">
      <c r="A75" s="84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9"/>
      <c r="O75" s="90"/>
      <c r="P75" s="88"/>
      <c r="R75" s="89"/>
      <c r="S75" s="89"/>
      <c r="T75" s="89"/>
      <c r="U75" s="89"/>
      <c r="V75" s="89"/>
      <c r="AD75" s="89"/>
      <c r="AE75" s="89"/>
      <c r="AG75" s="89"/>
      <c r="AH75" s="89"/>
      <c r="AI75" s="91"/>
      <c r="AJ75" s="91"/>
    </row>
    <row r="76" spans="1:36" x14ac:dyDescent="0.2">
      <c r="A76" s="84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9"/>
      <c r="O76" s="90"/>
      <c r="P76" s="88"/>
      <c r="R76" s="89"/>
      <c r="S76" s="89"/>
      <c r="T76" s="89"/>
      <c r="U76" s="89"/>
      <c r="V76" s="89"/>
      <c r="AD76" s="89"/>
      <c r="AE76" s="89"/>
      <c r="AG76" s="89"/>
      <c r="AH76" s="89"/>
      <c r="AI76" s="91"/>
      <c r="AJ76" s="91"/>
    </row>
    <row r="77" spans="1:36" x14ac:dyDescent="0.2">
      <c r="N77" s="89"/>
      <c r="O77" s="90"/>
      <c r="P77" s="88"/>
      <c r="R77" s="89"/>
      <c r="S77" s="89"/>
      <c r="T77" s="89"/>
      <c r="U77" s="89"/>
      <c r="V77" s="89"/>
      <c r="AD77" s="89"/>
      <c r="AE77" s="89"/>
      <c r="AG77" s="89"/>
      <c r="AH77" s="89"/>
      <c r="AI77" s="91"/>
      <c r="AJ77" s="91"/>
    </row>
    <row r="78" spans="1:36" x14ac:dyDescent="0.2">
      <c r="N78" s="89"/>
      <c r="O78" s="90"/>
      <c r="P78" s="88"/>
      <c r="R78" s="89"/>
      <c r="S78" s="89"/>
      <c r="T78" s="89"/>
      <c r="U78" s="89"/>
      <c r="V78" s="89"/>
      <c r="AD78" s="89"/>
      <c r="AE78" s="89"/>
      <c r="AG78" s="89"/>
      <c r="AH78" s="89"/>
      <c r="AI78" s="91"/>
      <c r="AJ78" s="91"/>
    </row>
    <row r="79" spans="1:36" x14ac:dyDescent="0.2">
      <c r="N79" s="89"/>
      <c r="O79" s="90"/>
      <c r="P79" s="88"/>
      <c r="R79" s="89"/>
      <c r="S79" s="89"/>
      <c r="T79" s="89"/>
      <c r="U79" s="89"/>
      <c r="V79" s="89"/>
      <c r="AD79" s="89"/>
      <c r="AE79" s="89"/>
      <c r="AG79" s="89"/>
      <c r="AH79" s="89"/>
      <c r="AI79" s="91"/>
      <c r="AJ79" s="91"/>
    </row>
    <row r="80" spans="1:36" x14ac:dyDescent="0.2">
      <c r="N80" s="89"/>
      <c r="O80" s="90"/>
      <c r="P80" s="88"/>
      <c r="R80" s="89"/>
      <c r="S80" s="89"/>
      <c r="T80" s="89"/>
      <c r="U80" s="89"/>
      <c r="V80" s="89"/>
      <c r="AD80" s="89"/>
      <c r="AE80" s="89"/>
      <c r="AG80" s="89"/>
      <c r="AH80" s="89"/>
      <c r="AI80" s="91"/>
      <c r="AJ80" s="91"/>
    </row>
    <row r="81" spans="14:36" x14ac:dyDescent="0.2">
      <c r="N81" s="89"/>
      <c r="O81" s="90"/>
      <c r="P81" s="88"/>
      <c r="R81" s="89"/>
      <c r="S81" s="89"/>
      <c r="T81" s="89"/>
      <c r="U81" s="89"/>
      <c r="V81" s="89"/>
      <c r="AD81" s="89"/>
      <c r="AE81" s="89"/>
      <c r="AG81" s="89"/>
      <c r="AH81" s="89"/>
      <c r="AI81" s="91"/>
      <c r="AJ81" s="91"/>
    </row>
    <row r="82" spans="14:36" x14ac:dyDescent="0.2">
      <c r="N82" s="89"/>
      <c r="O82" s="90"/>
      <c r="R82" s="89"/>
      <c r="S82" s="89"/>
      <c r="T82" s="89"/>
      <c r="U82" s="89"/>
      <c r="V82" s="89"/>
      <c r="AD82" s="89"/>
      <c r="AE82" s="89"/>
      <c r="AG82" s="89"/>
      <c r="AH82" s="89"/>
      <c r="AI82" s="91"/>
      <c r="AJ82" s="91"/>
    </row>
    <row r="83" spans="14:36" x14ac:dyDescent="0.2">
      <c r="N83" s="89"/>
      <c r="O83" s="90"/>
      <c r="R83" s="89"/>
      <c r="S83" s="89"/>
      <c r="T83" s="89"/>
      <c r="U83" s="89"/>
      <c r="V83" s="89"/>
      <c r="AD83" s="89"/>
      <c r="AE83" s="89"/>
      <c r="AG83" s="89"/>
      <c r="AH83" s="89"/>
      <c r="AI83" s="91"/>
      <c r="AJ83" s="91"/>
    </row>
    <row r="84" spans="14:36" x14ac:dyDescent="0.2">
      <c r="AD84" s="89"/>
      <c r="AE84" s="89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19066-1140-AF4C-B3A5-656901BC71BC}">
  <dimension ref="A1:Z76"/>
  <sheetViews>
    <sheetView topLeftCell="F1" workbookViewId="0">
      <selection activeCell="S13" sqref="S13"/>
    </sheetView>
  </sheetViews>
  <sheetFormatPr baseColWidth="10" defaultRowHeight="16" x14ac:dyDescent="0.2"/>
  <cols>
    <col min="1" max="16384" width="10.83203125" style="53"/>
  </cols>
  <sheetData>
    <row r="1" spans="1:26" x14ac:dyDescent="0.2">
      <c r="B1" s="74" t="s">
        <v>472</v>
      </c>
      <c r="C1" s="74" t="s">
        <v>7</v>
      </c>
      <c r="D1" s="74" t="s">
        <v>8</v>
      </c>
      <c r="E1" s="74" t="s">
        <v>473</v>
      </c>
      <c r="F1" s="74" t="s">
        <v>10</v>
      </c>
      <c r="G1" s="74" t="s">
        <v>11</v>
      </c>
      <c r="H1" s="74" t="s">
        <v>12</v>
      </c>
      <c r="I1" s="74" t="s">
        <v>13</v>
      </c>
      <c r="J1" s="74" t="s">
        <v>14</v>
      </c>
      <c r="K1" s="74" t="s">
        <v>15</v>
      </c>
      <c r="L1" s="74" t="s">
        <v>474</v>
      </c>
      <c r="M1" s="74" t="s">
        <v>475</v>
      </c>
      <c r="Q1" s="53" t="s">
        <v>446</v>
      </c>
      <c r="R1" s="53" t="s">
        <v>447</v>
      </c>
      <c r="S1" s="53" t="s">
        <v>448</v>
      </c>
      <c r="T1" s="53" t="s">
        <v>449</v>
      </c>
      <c r="U1" s="53" t="s">
        <v>450</v>
      </c>
    </row>
    <row r="2" spans="1:26" x14ac:dyDescent="0.2">
      <c r="A2" s="75">
        <v>43101</v>
      </c>
      <c r="B2" s="76">
        <v>79.487862408200002</v>
      </c>
      <c r="C2" s="76">
        <v>91.394288230300006</v>
      </c>
      <c r="D2" s="76">
        <v>88.219654354799999</v>
      </c>
      <c r="E2" s="76">
        <v>85.940171002900001</v>
      </c>
      <c r="F2" s="76">
        <v>91.431575629500003</v>
      </c>
      <c r="G2" s="76">
        <v>86.338000261999994</v>
      </c>
      <c r="H2" s="76">
        <v>95.403755504000003</v>
      </c>
      <c r="I2" s="76">
        <v>99.543234188400007</v>
      </c>
      <c r="J2" s="76">
        <v>81.913438114200005</v>
      </c>
      <c r="K2" s="76">
        <v>86.156900086999997</v>
      </c>
      <c r="L2" s="76">
        <v>83.212825432200006</v>
      </c>
      <c r="M2" s="76">
        <v>89.737359013399995</v>
      </c>
      <c r="P2" s="53" t="s">
        <v>452</v>
      </c>
      <c r="Q2" s="53">
        <v>0.38300000000000001</v>
      </c>
      <c r="R2" s="53">
        <v>0.34200000000000003</v>
      </c>
      <c r="S2" s="53">
        <v>0.29499999999999998</v>
      </c>
      <c r="T2" s="53">
        <v>0.25700000000000001</v>
      </c>
      <c r="U2" s="53">
        <v>0.17699999999999999</v>
      </c>
      <c r="W2" s="77" t="s">
        <v>6</v>
      </c>
      <c r="X2" s="78">
        <v>27.3</v>
      </c>
      <c r="Y2" s="53">
        <f>X2/100</f>
        <v>0.27300000000000002</v>
      </c>
      <c r="Z2" s="79">
        <f>Y2*B2</f>
        <v>21.700186437438603</v>
      </c>
    </row>
    <row r="3" spans="1:26" x14ac:dyDescent="0.2">
      <c r="A3" s="75">
        <v>43132</v>
      </c>
      <c r="B3" s="76">
        <v>81.817268463399998</v>
      </c>
      <c r="C3" s="76">
        <v>92.088253975100002</v>
      </c>
      <c r="D3" s="76">
        <v>87.556887246200006</v>
      </c>
      <c r="E3" s="76">
        <v>85.921451239899994</v>
      </c>
      <c r="F3" s="76">
        <v>91.646724986699994</v>
      </c>
      <c r="G3" s="76">
        <v>86.463857132300006</v>
      </c>
      <c r="H3" s="76">
        <v>96.573857855</v>
      </c>
      <c r="I3" s="76">
        <v>99.497174598300006</v>
      </c>
      <c r="J3" s="76">
        <v>81.995129393799999</v>
      </c>
      <c r="K3" s="76">
        <v>86.156900086999997</v>
      </c>
      <c r="L3" s="76">
        <v>83.696113677599996</v>
      </c>
      <c r="M3" s="76">
        <v>89.733411422299994</v>
      </c>
      <c r="P3" s="53" t="s">
        <v>7</v>
      </c>
      <c r="Q3" s="53">
        <v>8.9999999999999993E-3</v>
      </c>
      <c r="R3" s="53">
        <v>8.0000000000000002E-3</v>
      </c>
      <c r="S3" s="53">
        <v>8.9999999999999993E-3</v>
      </c>
      <c r="T3" s="53">
        <v>7.0000000000000001E-3</v>
      </c>
      <c r="U3" s="53">
        <v>5.0000000000000001E-3</v>
      </c>
      <c r="W3" s="77" t="s">
        <v>7</v>
      </c>
      <c r="X3" s="78">
        <v>0.8</v>
      </c>
      <c r="Y3" s="53">
        <f t="shared" ref="Y3:Y13" si="0">X3/100</f>
        <v>8.0000000000000002E-3</v>
      </c>
      <c r="Z3" s="79">
        <f t="shared" ref="Z3:Z13" si="1">Y3*B3</f>
        <v>0.65453814770719998</v>
      </c>
    </row>
    <row r="4" spans="1:26" x14ac:dyDescent="0.2">
      <c r="A4" s="75">
        <v>43160</v>
      </c>
      <c r="B4" s="76">
        <v>83.853365734299999</v>
      </c>
      <c r="C4" s="76">
        <v>91.858254482199996</v>
      </c>
      <c r="D4" s="76">
        <v>87.423033324499997</v>
      </c>
      <c r="E4" s="76">
        <v>87.632818142299996</v>
      </c>
      <c r="F4" s="76">
        <v>91.8533469833</v>
      </c>
      <c r="G4" s="76">
        <v>87.535496527000006</v>
      </c>
      <c r="H4" s="76">
        <v>96.7596652167</v>
      </c>
      <c r="I4" s="76">
        <v>99.368090193300006</v>
      </c>
      <c r="J4" s="76">
        <v>82.349876249800005</v>
      </c>
      <c r="K4" s="76">
        <v>86.163692809799997</v>
      </c>
      <c r="L4" s="76">
        <v>83.993539675700006</v>
      </c>
      <c r="M4" s="76">
        <v>90.166582538900002</v>
      </c>
      <c r="P4" s="53" t="s">
        <v>8</v>
      </c>
      <c r="Q4" s="53">
        <v>9.4E-2</v>
      </c>
      <c r="R4" s="53">
        <v>0.10199999999999999</v>
      </c>
      <c r="S4" s="53">
        <v>0.10299999999999999</v>
      </c>
      <c r="T4" s="53">
        <v>0.107</v>
      </c>
      <c r="U4" s="53">
        <v>9.2999999999999999E-2</v>
      </c>
      <c r="W4" s="77" t="s">
        <v>8</v>
      </c>
      <c r="X4" s="78">
        <v>10.5</v>
      </c>
      <c r="Y4" s="53">
        <f t="shared" si="0"/>
        <v>0.105</v>
      </c>
      <c r="Z4" s="79">
        <f t="shared" si="1"/>
        <v>8.8046034021014989</v>
      </c>
    </row>
    <row r="5" spans="1:26" x14ac:dyDescent="0.2">
      <c r="A5" s="75">
        <v>43191</v>
      </c>
      <c r="B5" s="76">
        <v>86.056680729600004</v>
      </c>
      <c r="C5" s="76">
        <v>92.519501820200006</v>
      </c>
      <c r="D5" s="76">
        <v>87.140755953699994</v>
      </c>
      <c r="E5" s="76">
        <v>86.871642238700005</v>
      </c>
      <c r="F5" s="76">
        <v>92.290902819899998</v>
      </c>
      <c r="G5" s="76">
        <v>88.187292660699995</v>
      </c>
      <c r="H5" s="76">
        <v>96.780083886400007</v>
      </c>
      <c r="I5" s="76">
        <v>99.241914985099996</v>
      </c>
      <c r="J5" s="76">
        <v>82.459729847700004</v>
      </c>
      <c r="K5" s="76">
        <v>86.158476481799994</v>
      </c>
      <c r="L5" s="76">
        <v>84.134262759099997</v>
      </c>
      <c r="M5" s="76">
        <v>90.247288333100002</v>
      </c>
      <c r="P5" s="53" t="s">
        <v>9</v>
      </c>
      <c r="Q5" s="53">
        <v>0.111</v>
      </c>
      <c r="R5" s="53">
        <v>9.0999999999999998E-2</v>
      </c>
      <c r="S5" s="53">
        <v>7.8E-2</v>
      </c>
      <c r="T5" s="53">
        <v>6.8000000000000005E-2</v>
      </c>
      <c r="U5" s="53">
        <v>4.4999999999999998E-2</v>
      </c>
      <c r="W5" s="77" t="s">
        <v>9</v>
      </c>
      <c r="X5" s="78">
        <v>6</v>
      </c>
      <c r="Y5" s="53">
        <f t="shared" si="0"/>
        <v>0.06</v>
      </c>
      <c r="Z5" s="79">
        <f t="shared" si="1"/>
        <v>5.1634008437760004</v>
      </c>
    </row>
    <row r="6" spans="1:26" x14ac:dyDescent="0.2">
      <c r="A6" s="75">
        <v>43221</v>
      </c>
      <c r="B6" s="76">
        <v>87.346476471299994</v>
      </c>
      <c r="C6" s="76">
        <v>92.576449976500001</v>
      </c>
      <c r="D6" s="76">
        <v>87.440207459600003</v>
      </c>
      <c r="E6" s="76">
        <v>87.013970849000003</v>
      </c>
      <c r="F6" s="76">
        <v>92.599977083499994</v>
      </c>
      <c r="G6" s="76">
        <v>88.477295191500005</v>
      </c>
      <c r="H6" s="76">
        <v>97.499066446300006</v>
      </c>
      <c r="I6" s="76">
        <v>99.265009610600003</v>
      </c>
      <c r="J6" s="76">
        <v>83.400786938300001</v>
      </c>
      <c r="K6" s="76">
        <v>86.187476700100007</v>
      </c>
      <c r="L6" s="76">
        <v>84.3663613107</v>
      </c>
      <c r="M6" s="76">
        <v>89.432453346900004</v>
      </c>
      <c r="P6" s="53" t="s">
        <v>10</v>
      </c>
      <c r="Q6" s="53">
        <v>3.1E-2</v>
      </c>
      <c r="R6" s="53">
        <v>3.4000000000000002E-2</v>
      </c>
      <c r="S6" s="53">
        <v>3.5999999999999997E-2</v>
      </c>
      <c r="T6" s="53">
        <v>3.7999999999999999E-2</v>
      </c>
      <c r="U6" s="53">
        <v>3.6999999999999998E-2</v>
      </c>
      <c r="W6" s="77" t="s">
        <v>10</v>
      </c>
      <c r="X6" s="78">
        <v>3.5999999999999996</v>
      </c>
      <c r="Y6" s="53">
        <f t="shared" si="0"/>
        <v>3.5999999999999997E-2</v>
      </c>
      <c r="Z6" s="79">
        <f t="shared" si="1"/>
        <v>3.1444731529667997</v>
      </c>
    </row>
    <row r="7" spans="1:26" x14ac:dyDescent="0.2">
      <c r="A7" s="75">
        <v>43252</v>
      </c>
      <c r="B7" s="76">
        <v>88.310959805500005</v>
      </c>
      <c r="C7" s="76">
        <v>92.894098338299997</v>
      </c>
      <c r="D7" s="76">
        <v>87.076244707900003</v>
      </c>
      <c r="E7" s="76">
        <v>87.372951516900002</v>
      </c>
      <c r="F7" s="76">
        <v>92.840318959200005</v>
      </c>
      <c r="G7" s="76">
        <v>89.464160632800002</v>
      </c>
      <c r="H7" s="76">
        <v>97.553778248100002</v>
      </c>
      <c r="I7" s="76">
        <v>99.048563856399994</v>
      </c>
      <c r="J7" s="76">
        <v>85.503074065899995</v>
      </c>
      <c r="K7" s="76">
        <v>86.187237714700004</v>
      </c>
      <c r="L7" s="76">
        <v>85.005076071900007</v>
      </c>
      <c r="M7" s="76">
        <v>90.159401879200004</v>
      </c>
      <c r="P7" s="53" t="s">
        <v>11</v>
      </c>
      <c r="Q7" s="53">
        <v>4.2999999999999997E-2</v>
      </c>
      <c r="R7" s="53">
        <v>3.7999999999999999E-2</v>
      </c>
      <c r="S7" s="53">
        <v>3.6999999999999998E-2</v>
      </c>
      <c r="T7" s="53">
        <v>3.3000000000000002E-2</v>
      </c>
      <c r="U7" s="53">
        <v>2.7E-2</v>
      </c>
      <c r="W7" s="77" t="s">
        <v>11</v>
      </c>
      <c r="X7" s="78">
        <v>3.1</v>
      </c>
      <c r="Y7" s="53">
        <f t="shared" si="0"/>
        <v>3.1E-2</v>
      </c>
      <c r="Z7" s="79">
        <f t="shared" si="1"/>
        <v>2.7376397539705</v>
      </c>
    </row>
    <row r="8" spans="1:26" x14ac:dyDescent="0.2">
      <c r="A8" s="75">
        <v>43282</v>
      </c>
      <c r="B8" s="76">
        <v>88.622365283500002</v>
      </c>
      <c r="C8" s="76">
        <v>93.765018085600005</v>
      </c>
      <c r="D8" s="76">
        <v>87.477278116999997</v>
      </c>
      <c r="E8" s="76">
        <v>87.308826058500003</v>
      </c>
      <c r="F8" s="76">
        <v>93.052930645700002</v>
      </c>
      <c r="G8" s="76">
        <v>90.254906309099994</v>
      </c>
      <c r="H8" s="76">
        <v>99.003905711900003</v>
      </c>
      <c r="I8" s="76">
        <v>99.027090413500005</v>
      </c>
      <c r="J8" s="76">
        <v>86.822479792999999</v>
      </c>
      <c r="K8" s="76">
        <v>86.196742633</v>
      </c>
      <c r="L8" s="76">
        <v>85.611581677900006</v>
      </c>
      <c r="M8" s="76">
        <v>90.300908163200006</v>
      </c>
      <c r="P8" s="53" t="s">
        <v>12</v>
      </c>
      <c r="Q8" s="53">
        <v>4.9000000000000002E-2</v>
      </c>
      <c r="R8" s="53">
        <v>6.6000000000000003E-2</v>
      </c>
      <c r="S8" s="53">
        <v>0.11600000000000001</v>
      </c>
      <c r="T8" s="53">
        <v>0.13500000000000001</v>
      </c>
      <c r="U8" s="53">
        <v>0.217</v>
      </c>
      <c r="W8" s="77" t="s">
        <v>12</v>
      </c>
      <c r="X8" s="78">
        <v>14.6</v>
      </c>
      <c r="Y8" s="53">
        <f t="shared" si="0"/>
        <v>0.14599999999999999</v>
      </c>
      <c r="Z8" s="79">
        <f t="shared" si="1"/>
        <v>12.938865331391</v>
      </c>
    </row>
    <row r="9" spans="1:26" x14ac:dyDescent="0.2">
      <c r="A9" s="75">
        <v>43313</v>
      </c>
      <c r="B9" s="76">
        <v>84.295237326399999</v>
      </c>
      <c r="C9" s="76">
        <v>92.731294210399994</v>
      </c>
      <c r="D9" s="76">
        <v>88.163802655500007</v>
      </c>
      <c r="E9" s="76">
        <v>87.579440012999996</v>
      </c>
      <c r="F9" s="76">
        <v>93.259568442100004</v>
      </c>
      <c r="G9" s="76">
        <v>91.707057607099998</v>
      </c>
      <c r="H9" s="76">
        <v>98.545092779900003</v>
      </c>
      <c r="I9" s="76">
        <v>99.583397442299997</v>
      </c>
      <c r="J9" s="76">
        <v>87.873751637300003</v>
      </c>
      <c r="K9" s="76">
        <v>91.0546271252</v>
      </c>
      <c r="L9" s="76">
        <v>86.169491252</v>
      </c>
      <c r="M9" s="76">
        <v>90.3255845188</v>
      </c>
      <c r="P9" s="53" t="s">
        <v>13</v>
      </c>
      <c r="Q9" s="53">
        <v>0.03</v>
      </c>
      <c r="R9" s="53">
        <v>3.4000000000000002E-2</v>
      </c>
      <c r="S9" s="53">
        <v>3.5999999999999997E-2</v>
      </c>
      <c r="T9" s="53">
        <v>3.9E-2</v>
      </c>
      <c r="U9" s="53">
        <v>3.2000000000000001E-2</v>
      </c>
      <c r="W9" s="77" t="s">
        <v>13</v>
      </c>
      <c r="X9" s="78">
        <v>3.1</v>
      </c>
      <c r="Y9" s="53">
        <f t="shared" si="0"/>
        <v>3.1E-2</v>
      </c>
      <c r="Z9" s="79">
        <f t="shared" si="1"/>
        <v>2.6131523571184001</v>
      </c>
    </row>
    <row r="10" spans="1:26" x14ac:dyDescent="0.2">
      <c r="A10" s="75">
        <v>43344</v>
      </c>
      <c r="B10" s="76">
        <v>82.313174489999994</v>
      </c>
      <c r="C10" s="76">
        <v>93.382952800699996</v>
      </c>
      <c r="D10" s="76">
        <v>88.741181371400003</v>
      </c>
      <c r="E10" s="76">
        <v>88.865389798899997</v>
      </c>
      <c r="F10" s="76">
        <v>93.490198907800007</v>
      </c>
      <c r="G10" s="76">
        <v>92.8482586465</v>
      </c>
      <c r="H10" s="76">
        <v>99.592548213100002</v>
      </c>
      <c r="I10" s="76">
        <v>99.753016015100002</v>
      </c>
      <c r="J10" s="76">
        <v>88.988708525099995</v>
      </c>
      <c r="K10" s="76">
        <v>91.0581897438</v>
      </c>
      <c r="L10" s="76">
        <v>85.320466796000005</v>
      </c>
      <c r="M10" s="76">
        <v>90.755320275499997</v>
      </c>
      <c r="P10" s="53" t="s">
        <v>14</v>
      </c>
      <c r="Q10" s="53">
        <v>2.1000000000000001E-2</v>
      </c>
      <c r="R10" s="53">
        <v>2.1999999999999999E-2</v>
      </c>
      <c r="S10" s="53">
        <v>2.5000000000000001E-2</v>
      </c>
      <c r="T10" s="53">
        <v>2.7E-2</v>
      </c>
      <c r="U10" s="53">
        <v>2.8000000000000001E-2</v>
      </c>
      <c r="W10" s="77" t="s">
        <v>14</v>
      </c>
      <c r="X10" s="78">
        <v>2.2999999999999998</v>
      </c>
      <c r="Y10" s="53">
        <f t="shared" si="0"/>
        <v>2.3E-2</v>
      </c>
      <c r="Z10" s="79">
        <f t="shared" si="1"/>
        <v>1.8932030132699997</v>
      </c>
    </row>
    <row r="11" spans="1:26" x14ac:dyDescent="0.2">
      <c r="A11" s="75">
        <v>43374</v>
      </c>
      <c r="B11" s="76">
        <v>82.210249762999993</v>
      </c>
      <c r="C11" s="76">
        <v>93.847336786300005</v>
      </c>
      <c r="D11" s="76">
        <v>89.922811287599998</v>
      </c>
      <c r="E11" s="76">
        <v>91.365032476899998</v>
      </c>
      <c r="F11" s="76">
        <v>93.859108543299996</v>
      </c>
      <c r="G11" s="76">
        <v>93.409833054499998</v>
      </c>
      <c r="H11" s="76">
        <v>102.1003299068</v>
      </c>
      <c r="I11" s="76">
        <v>99.918088363899997</v>
      </c>
      <c r="J11" s="76">
        <v>89.473734749200005</v>
      </c>
      <c r="K11" s="76">
        <v>91.059769311899998</v>
      </c>
      <c r="L11" s="76">
        <v>85.619124609500005</v>
      </c>
      <c r="M11" s="76">
        <v>91.254823245200001</v>
      </c>
      <c r="P11" s="53" t="s">
        <v>15</v>
      </c>
      <c r="Q11" s="53">
        <v>2.3E-2</v>
      </c>
      <c r="R11" s="53">
        <v>3.2000000000000001E-2</v>
      </c>
      <c r="S11" s="53">
        <v>3.5000000000000003E-2</v>
      </c>
      <c r="T11" s="53">
        <v>3.9E-2</v>
      </c>
      <c r="U11" s="53">
        <v>4.2000000000000003E-2</v>
      </c>
      <c r="W11" s="77" t="s">
        <v>15</v>
      </c>
      <c r="X11" s="78">
        <v>3.5000000000000004</v>
      </c>
      <c r="Y11" s="53">
        <f t="shared" si="0"/>
        <v>3.5000000000000003E-2</v>
      </c>
      <c r="Z11" s="79">
        <f t="shared" si="1"/>
        <v>2.8773587417050002</v>
      </c>
    </row>
    <row r="12" spans="1:26" x14ac:dyDescent="0.2">
      <c r="A12" s="75">
        <v>43405</v>
      </c>
      <c r="B12" s="76">
        <v>83.66493183</v>
      </c>
      <c r="C12" s="76">
        <v>94.136138547900003</v>
      </c>
      <c r="D12" s="76">
        <v>91.829989366099994</v>
      </c>
      <c r="E12" s="76">
        <v>95.453955914399998</v>
      </c>
      <c r="F12" s="76">
        <v>94.823288516900007</v>
      </c>
      <c r="G12" s="76">
        <v>94.646622346699999</v>
      </c>
      <c r="H12" s="76">
        <v>104.01907511490001</v>
      </c>
      <c r="I12" s="76">
        <v>100.0028417283</v>
      </c>
      <c r="J12" s="76">
        <v>90.480737079999997</v>
      </c>
      <c r="K12" s="76">
        <v>91.059769311899998</v>
      </c>
      <c r="L12" s="76">
        <v>87.421206515099996</v>
      </c>
      <c r="M12" s="76">
        <v>92.325766809499996</v>
      </c>
      <c r="P12" s="53" t="s">
        <v>16</v>
      </c>
      <c r="Q12" s="53">
        <v>8.0000000000000002E-3</v>
      </c>
      <c r="R12" s="53">
        <v>1.0999999999999999E-2</v>
      </c>
      <c r="S12" s="53">
        <v>1.6E-2</v>
      </c>
      <c r="T12" s="53">
        <v>1.9E-2</v>
      </c>
      <c r="U12" s="53">
        <v>1.9E-2</v>
      </c>
      <c r="W12" s="77" t="s">
        <v>16</v>
      </c>
      <c r="X12" s="78">
        <v>1.3</v>
      </c>
      <c r="Y12" s="53">
        <f t="shared" si="0"/>
        <v>1.3000000000000001E-2</v>
      </c>
      <c r="Z12" s="79">
        <f t="shared" si="1"/>
        <v>1.0876441137900001</v>
      </c>
    </row>
    <row r="13" spans="1:26" x14ac:dyDescent="0.2">
      <c r="A13" s="75">
        <v>43435</v>
      </c>
      <c r="B13" s="76">
        <v>85.185243197700004</v>
      </c>
      <c r="C13" s="76">
        <v>94.386738117199997</v>
      </c>
      <c r="D13" s="76">
        <v>92.252964149099995</v>
      </c>
      <c r="E13" s="76">
        <v>96.458233009300002</v>
      </c>
      <c r="F13" s="76">
        <v>95.086502200799998</v>
      </c>
      <c r="G13" s="76">
        <v>95.096629929700001</v>
      </c>
      <c r="H13" s="76">
        <v>103.4002059283</v>
      </c>
      <c r="I13" s="76">
        <v>100.0073477113</v>
      </c>
      <c r="J13" s="76">
        <v>90.775567112600001</v>
      </c>
      <c r="K13" s="76">
        <v>91.059769311899998</v>
      </c>
      <c r="L13" s="76">
        <v>87.445511314599997</v>
      </c>
      <c r="M13" s="76">
        <v>92.469621646099995</v>
      </c>
      <c r="P13" s="53" t="s">
        <v>17</v>
      </c>
      <c r="Q13" s="53">
        <v>0.19600000000000001</v>
      </c>
      <c r="R13" s="53">
        <v>0.219</v>
      </c>
      <c r="S13" s="53">
        <v>0.214</v>
      </c>
      <c r="T13" s="53">
        <v>0.23</v>
      </c>
      <c r="U13" s="53">
        <v>0.27800000000000002</v>
      </c>
      <c r="W13" s="77" t="s">
        <v>17</v>
      </c>
      <c r="X13" s="78">
        <v>23.799999999999997</v>
      </c>
      <c r="Y13" s="53">
        <f t="shared" si="0"/>
        <v>0.23799999999999996</v>
      </c>
      <c r="Z13" s="79">
        <f t="shared" si="1"/>
        <v>20.274087881052598</v>
      </c>
    </row>
    <row r="14" spans="1:26" x14ac:dyDescent="0.2">
      <c r="A14" s="75">
        <v>43466</v>
      </c>
      <c r="B14" s="76">
        <v>88.063091987600004</v>
      </c>
      <c r="C14" s="76">
        <v>95.139683728600005</v>
      </c>
      <c r="D14" s="76">
        <v>92.900529200500003</v>
      </c>
      <c r="E14" s="76">
        <v>94.976072202500006</v>
      </c>
      <c r="F14" s="76">
        <v>95.283579842899996</v>
      </c>
      <c r="G14" s="76">
        <v>95.436908708000004</v>
      </c>
      <c r="H14" s="76">
        <v>101.0786374595</v>
      </c>
      <c r="I14" s="76">
        <v>100.00735063170001</v>
      </c>
      <c r="J14" s="76">
        <v>90.9454506716</v>
      </c>
      <c r="K14" s="76">
        <v>91.030028591499999</v>
      </c>
      <c r="L14" s="76">
        <v>88.117376585200006</v>
      </c>
      <c r="M14" s="76">
        <v>92.947045683799999</v>
      </c>
    </row>
    <row r="15" spans="1:26" x14ac:dyDescent="0.2">
      <c r="A15" s="75">
        <v>43497</v>
      </c>
      <c r="B15" s="76">
        <v>88.983608084300002</v>
      </c>
      <c r="C15" s="76">
        <v>95.402110758299997</v>
      </c>
      <c r="D15" s="76">
        <v>93.246975232799997</v>
      </c>
      <c r="E15" s="76">
        <v>95.250771807299998</v>
      </c>
      <c r="F15" s="76">
        <v>95.556035345500007</v>
      </c>
      <c r="G15" s="76">
        <v>95.770213521399995</v>
      </c>
      <c r="H15" s="76">
        <v>101.2622225975</v>
      </c>
      <c r="I15" s="76">
        <v>100.0073477113</v>
      </c>
      <c r="J15" s="76">
        <v>91.054612716199998</v>
      </c>
      <c r="K15" s="76">
        <v>91.030028591499999</v>
      </c>
      <c r="L15" s="76">
        <v>88.603151019699993</v>
      </c>
      <c r="M15" s="76">
        <v>93.2941240838</v>
      </c>
    </row>
    <row r="16" spans="1:26" x14ac:dyDescent="0.2">
      <c r="A16" s="75">
        <v>43525</v>
      </c>
      <c r="B16" s="76">
        <v>90.694908768100007</v>
      </c>
      <c r="C16" s="76">
        <v>95.582886576299998</v>
      </c>
      <c r="D16" s="76">
        <v>93.847971306800005</v>
      </c>
      <c r="E16" s="76">
        <v>95.299990928599996</v>
      </c>
      <c r="F16" s="76">
        <v>95.834225689199997</v>
      </c>
      <c r="G16" s="76">
        <v>96.210178018400001</v>
      </c>
      <c r="H16" s="76">
        <v>101.46932738700001</v>
      </c>
      <c r="I16" s="76">
        <v>99.941112907800004</v>
      </c>
      <c r="J16" s="76">
        <v>91.201641613500001</v>
      </c>
      <c r="K16" s="76">
        <v>91.054101445200004</v>
      </c>
      <c r="L16" s="76">
        <v>89.590201898800004</v>
      </c>
      <c r="M16" s="76">
        <v>93.664854418999994</v>
      </c>
    </row>
    <row r="17" spans="1:18" x14ac:dyDescent="0.2">
      <c r="A17" s="75">
        <v>43556</v>
      </c>
      <c r="B17" s="76">
        <v>93.227455061499995</v>
      </c>
      <c r="C17" s="76">
        <v>95.895877178500001</v>
      </c>
      <c r="D17" s="76">
        <v>94.461801195800007</v>
      </c>
      <c r="E17" s="76">
        <v>94.632735692400004</v>
      </c>
      <c r="F17" s="76">
        <v>96.076733776899999</v>
      </c>
      <c r="G17" s="76">
        <v>96.528563273299994</v>
      </c>
      <c r="H17" s="76">
        <v>102.1259016856</v>
      </c>
      <c r="I17" s="76">
        <v>99.991558227300004</v>
      </c>
      <c r="J17" s="76">
        <v>91.714399550699994</v>
      </c>
      <c r="K17" s="76">
        <v>91.0545793119</v>
      </c>
      <c r="L17" s="76">
        <v>89.641667061600003</v>
      </c>
      <c r="M17" s="76">
        <v>94.242685604499997</v>
      </c>
      <c r="Q17" s="53">
        <v>1</v>
      </c>
      <c r="R17" s="53">
        <v>100</v>
      </c>
    </row>
    <row r="18" spans="1:18" x14ac:dyDescent="0.2">
      <c r="A18" s="75">
        <v>43586</v>
      </c>
      <c r="B18" s="76">
        <v>97.1825270585</v>
      </c>
      <c r="C18" s="76">
        <v>96.243791725199998</v>
      </c>
      <c r="D18" s="76">
        <v>94.903636372899996</v>
      </c>
      <c r="E18" s="76">
        <v>95.6080229704</v>
      </c>
      <c r="F18" s="76">
        <v>96.430466407899999</v>
      </c>
      <c r="G18" s="76">
        <v>96.856530384400003</v>
      </c>
      <c r="H18" s="76">
        <v>102.5759864134</v>
      </c>
      <c r="I18" s="76">
        <v>100.0081551326</v>
      </c>
      <c r="J18" s="76">
        <v>92.125685321800006</v>
      </c>
      <c r="K18" s="76">
        <v>91.0545793119</v>
      </c>
      <c r="L18" s="76">
        <v>90.928316463300007</v>
      </c>
      <c r="M18" s="76">
        <v>94.900154544800003</v>
      </c>
      <c r="Q18" s="53">
        <v>2</v>
      </c>
      <c r="R18" s="53">
        <v>1000</v>
      </c>
    </row>
    <row r="19" spans="1:18" x14ac:dyDescent="0.2">
      <c r="A19" s="75">
        <v>43617</v>
      </c>
      <c r="B19" s="76">
        <v>97.8095104744</v>
      </c>
      <c r="C19" s="76">
        <v>96.470064326900001</v>
      </c>
      <c r="D19" s="76">
        <v>95.607018196300004</v>
      </c>
      <c r="E19" s="76">
        <v>96.968278720900003</v>
      </c>
      <c r="F19" s="76">
        <v>96.793671111400002</v>
      </c>
      <c r="G19" s="76">
        <v>97.135416910199993</v>
      </c>
      <c r="H19" s="76">
        <v>102.24336563750001</v>
      </c>
      <c r="I19" s="76">
        <v>100.0075043546</v>
      </c>
      <c r="J19" s="76">
        <v>100.3289813722</v>
      </c>
      <c r="K19" s="76">
        <v>91.0545793119</v>
      </c>
      <c r="L19" s="76">
        <v>92.472368970999995</v>
      </c>
      <c r="M19" s="76">
        <v>95.4494739127</v>
      </c>
      <c r="Q19" s="53">
        <v>3</v>
      </c>
      <c r="R19" s="53">
        <v>1000</v>
      </c>
    </row>
    <row r="20" spans="1:18" x14ac:dyDescent="0.2">
      <c r="A20" s="75">
        <v>43647</v>
      </c>
      <c r="B20" s="76">
        <v>97.019498492400004</v>
      </c>
      <c r="C20" s="76">
        <v>96.601564825799997</v>
      </c>
      <c r="D20" s="76">
        <v>95.946644010100002</v>
      </c>
      <c r="E20" s="76">
        <v>97.917116487000001</v>
      </c>
      <c r="F20" s="76">
        <v>96.999371223099999</v>
      </c>
      <c r="G20" s="76">
        <v>97.520504520299994</v>
      </c>
      <c r="H20" s="76">
        <v>101.8598903215</v>
      </c>
      <c r="I20" s="76">
        <v>99.998191037599995</v>
      </c>
      <c r="J20" s="76">
        <v>100.3719583311</v>
      </c>
      <c r="K20" s="76">
        <v>91.0545793119</v>
      </c>
      <c r="L20" s="76">
        <v>93.686000982899998</v>
      </c>
      <c r="M20" s="76">
        <v>95.604998125099996</v>
      </c>
      <c r="Q20" s="53">
        <v>4</v>
      </c>
      <c r="R20" s="53">
        <v>2000</v>
      </c>
    </row>
    <row r="21" spans="1:18" x14ac:dyDescent="0.2">
      <c r="A21" s="75">
        <v>43678</v>
      </c>
      <c r="B21" s="76">
        <v>95.488036135300007</v>
      </c>
      <c r="C21" s="76">
        <v>96.621695284899999</v>
      </c>
      <c r="D21" s="76">
        <v>96.3195085877</v>
      </c>
      <c r="E21" s="76">
        <v>98.449898285399996</v>
      </c>
      <c r="F21" s="76">
        <v>97.304895617900002</v>
      </c>
      <c r="G21" s="76">
        <v>97.652846683299998</v>
      </c>
      <c r="H21" s="76">
        <v>101.89447667340001</v>
      </c>
      <c r="I21" s="76">
        <v>99.993555306800005</v>
      </c>
      <c r="J21" s="76">
        <v>100.504547835</v>
      </c>
      <c r="K21" s="76">
        <v>99.843761423900006</v>
      </c>
      <c r="L21" s="76">
        <v>95.668296019099998</v>
      </c>
      <c r="M21" s="76">
        <v>95.949110126600004</v>
      </c>
      <c r="Q21" s="53">
        <v>5</v>
      </c>
      <c r="R21" s="53">
        <v>3000</v>
      </c>
    </row>
    <row r="22" spans="1:18" x14ac:dyDescent="0.2">
      <c r="A22" s="75">
        <v>43709</v>
      </c>
      <c r="B22" s="76">
        <v>95.175400218299998</v>
      </c>
      <c r="C22" s="76">
        <v>96.781834364299996</v>
      </c>
      <c r="D22" s="76">
        <v>96.614948963100005</v>
      </c>
      <c r="E22" s="76">
        <v>98.873244393199997</v>
      </c>
      <c r="F22" s="76">
        <v>97.767606714500005</v>
      </c>
      <c r="G22" s="76">
        <v>97.812808669000006</v>
      </c>
      <c r="H22" s="76">
        <v>101.6531170279</v>
      </c>
      <c r="I22" s="76">
        <v>100.0289524918</v>
      </c>
      <c r="J22" s="76">
        <v>100.5563849495</v>
      </c>
      <c r="K22" s="76">
        <v>99.843761449300004</v>
      </c>
      <c r="L22" s="76">
        <v>95.8368144871</v>
      </c>
      <c r="M22" s="76">
        <v>96.202248956800005</v>
      </c>
      <c r="Q22" s="53">
        <v>6</v>
      </c>
      <c r="R22" s="53">
        <v>40000</v>
      </c>
    </row>
    <row r="23" spans="1:18" x14ac:dyDescent="0.2">
      <c r="A23" s="75">
        <v>43739</v>
      </c>
      <c r="B23" s="76">
        <v>93.736119986999995</v>
      </c>
      <c r="C23" s="76">
        <v>96.890906099099993</v>
      </c>
      <c r="D23" s="76">
        <v>97.194492062899997</v>
      </c>
      <c r="E23" s="76">
        <v>99.180404639399995</v>
      </c>
      <c r="F23" s="76">
        <v>98.013772049400004</v>
      </c>
      <c r="G23" s="76">
        <v>97.918276757699999</v>
      </c>
      <c r="H23" s="76">
        <v>101.2961978181</v>
      </c>
      <c r="I23" s="76">
        <v>100.0322227053</v>
      </c>
      <c r="J23" s="76">
        <v>99.122416095999995</v>
      </c>
      <c r="K23" s="76">
        <v>99.843761449300004</v>
      </c>
      <c r="L23" s="76">
        <v>95.844071828899999</v>
      </c>
      <c r="M23" s="76">
        <v>96.418342150499996</v>
      </c>
    </row>
    <row r="24" spans="1:18" x14ac:dyDescent="0.2">
      <c r="A24" s="75">
        <v>43770</v>
      </c>
      <c r="B24" s="76">
        <v>91.641957202399993</v>
      </c>
      <c r="C24" s="76">
        <v>97.021728061000005</v>
      </c>
      <c r="D24" s="76">
        <v>97.798089297100006</v>
      </c>
      <c r="E24" s="76">
        <v>99.251216853200006</v>
      </c>
      <c r="F24" s="76">
        <v>98.091455194900007</v>
      </c>
      <c r="G24" s="76">
        <v>98.024312571899998</v>
      </c>
      <c r="H24" s="76">
        <v>101.3360823034</v>
      </c>
      <c r="I24" s="76">
        <v>100.03318212009999</v>
      </c>
      <c r="J24" s="76">
        <v>99.173713608200003</v>
      </c>
      <c r="K24" s="76">
        <v>99.843761449300004</v>
      </c>
      <c r="L24" s="76">
        <v>95.881869239300002</v>
      </c>
      <c r="M24" s="76">
        <v>96.523767574499999</v>
      </c>
    </row>
    <row r="25" spans="1:18" x14ac:dyDescent="0.2">
      <c r="A25" s="75">
        <v>43800</v>
      </c>
      <c r="B25" s="76">
        <v>92.272999695300001</v>
      </c>
      <c r="C25" s="76">
        <v>97.517350946400001</v>
      </c>
      <c r="D25" s="76">
        <v>98.823048224499999</v>
      </c>
      <c r="E25" s="76">
        <v>99.530825743700007</v>
      </c>
      <c r="F25" s="76">
        <v>98.835150179799996</v>
      </c>
      <c r="G25" s="76">
        <v>98.263607170300006</v>
      </c>
      <c r="H25" s="76">
        <v>101.934132534</v>
      </c>
      <c r="I25" s="76">
        <v>100.03318212009999</v>
      </c>
      <c r="J25" s="76">
        <v>99.255366340999998</v>
      </c>
      <c r="K25" s="76">
        <v>99.843761449300004</v>
      </c>
      <c r="L25" s="76">
        <v>96.034670820499997</v>
      </c>
      <c r="M25" s="76">
        <v>97.835326175099993</v>
      </c>
    </row>
    <row r="26" spans="1:18" x14ac:dyDescent="0.2">
      <c r="A26" s="75">
        <v>43831</v>
      </c>
      <c r="B26" s="76">
        <v>94.9</v>
      </c>
      <c r="C26" s="76">
        <v>97.7</v>
      </c>
      <c r="D26" s="76">
        <v>99.2</v>
      </c>
      <c r="E26" s="76">
        <v>99.9</v>
      </c>
      <c r="F26" s="76">
        <v>99.1</v>
      </c>
      <c r="G26" s="76">
        <v>98.6</v>
      </c>
      <c r="H26" s="76">
        <v>102.2</v>
      </c>
      <c r="I26" s="76">
        <v>100.1</v>
      </c>
      <c r="J26" s="76">
        <v>99.2</v>
      </c>
      <c r="K26" s="76">
        <v>99.8</v>
      </c>
      <c r="L26" s="76">
        <v>96.3</v>
      </c>
      <c r="M26" s="76">
        <v>98.2</v>
      </c>
    </row>
    <row r="27" spans="1:18" x14ac:dyDescent="0.2">
      <c r="A27" s="75">
        <v>43862</v>
      </c>
      <c r="B27" s="76">
        <v>98.2</v>
      </c>
      <c r="C27" s="76">
        <v>98.5</v>
      </c>
      <c r="D27" s="76">
        <v>99.3</v>
      </c>
      <c r="E27" s="76">
        <v>100.2</v>
      </c>
      <c r="F27" s="76">
        <v>99.4</v>
      </c>
      <c r="G27" s="76">
        <v>99</v>
      </c>
      <c r="H27" s="76">
        <v>103.2</v>
      </c>
      <c r="I27" s="76">
        <v>100.1</v>
      </c>
      <c r="J27" s="76">
        <v>99.2</v>
      </c>
      <c r="K27" s="76">
        <v>99.8</v>
      </c>
      <c r="L27" s="76">
        <v>97.7</v>
      </c>
      <c r="M27" s="76">
        <v>98.6</v>
      </c>
    </row>
    <row r="28" spans="1:18" x14ac:dyDescent="0.2">
      <c r="A28" s="75">
        <v>43891</v>
      </c>
      <c r="B28" s="76">
        <v>100.3</v>
      </c>
      <c r="C28" s="76">
        <v>99.4</v>
      </c>
      <c r="D28" s="76">
        <v>99.4</v>
      </c>
      <c r="E28" s="76">
        <v>100.2</v>
      </c>
      <c r="F28" s="76">
        <v>99.6</v>
      </c>
      <c r="G28" s="76">
        <v>99.2</v>
      </c>
      <c r="H28" s="76">
        <v>104.4</v>
      </c>
      <c r="I28" s="76">
        <v>100.1</v>
      </c>
      <c r="J28" s="76">
        <v>99.4</v>
      </c>
      <c r="K28" s="76">
        <v>99.8</v>
      </c>
      <c r="L28" s="76">
        <v>98.9</v>
      </c>
      <c r="M28" s="76">
        <v>98.8</v>
      </c>
    </row>
    <row r="29" spans="1:18" x14ac:dyDescent="0.2">
      <c r="A29" s="75">
        <v>43922</v>
      </c>
      <c r="B29" s="76">
        <v>100.7</v>
      </c>
      <c r="C29" s="76">
        <v>100</v>
      </c>
      <c r="D29" s="76">
        <v>99</v>
      </c>
      <c r="E29" s="76">
        <v>99.9</v>
      </c>
      <c r="F29" s="76">
        <v>99.1</v>
      </c>
      <c r="G29" s="76">
        <v>99.4</v>
      </c>
      <c r="H29" s="76">
        <v>99.9</v>
      </c>
      <c r="I29" s="76">
        <v>100</v>
      </c>
      <c r="J29" s="76">
        <v>99.1</v>
      </c>
      <c r="K29" s="76">
        <v>99.8</v>
      </c>
      <c r="L29" s="76">
        <v>98.9</v>
      </c>
      <c r="M29" s="76">
        <v>98.3</v>
      </c>
    </row>
    <row r="30" spans="1:18" x14ac:dyDescent="0.2">
      <c r="A30" s="75">
        <v>43952</v>
      </c>
      <c r="B30" s="76">
        <v>102.1</v>
      </c>
      <c r="C30" s="76">
        <v>100.2</v>
      </c>
      <c r="D30" s="76">
        <v>99.3</v>
      </c>
      <c r="E30" s="76">
        <v>100.1</v>
      </c>
      <c r="F30" s="76">
        <v>99.6</v>
      </c>
      <c r="G30" s="76">
        <v>99.5</v>
      </c>
      <c r="H30" s="76">
        <v>97.7</v>
      </c>
      <c r="I30" s="76">
        <v>100</v>
      </c>
      <c r="J30" s="76">
        <v>99.3</v>
      </c>
      <c r="K30" s="76">
        <v>99.8</v>
      </c>
      <c r="L30" s="76">
        <v>99.6</v>
      </c>
      <c r="M30" s="76">
        <v>98.7</v>
      </c>
    </row>
    <row r="31" spans="1:18" x14ac:dyDescent="0.2">
      <c r="A31" s="75">
        <v>43983</v>
      </c>
      <c r="B31" s="76">
        <v>103.4</v>
      </c>
      <c r="C31" s="76">
        <v>100.3</v>
      </c>
      <c r="D31" s="76">
        <v>99.4</v>
      </c>
      <c r="E31" s="76">
        <v>100.3</v>
      </c>
      <c r="F31" s="76">
        <v>99.7</v>
      </c>
      <c r="G31" s="76">
        <v>99.6</v>
      </c>
      <c r="H31" s="76">
        <v>97</v>
      </c>
      <c r="I31" s="76">
        <v>99.9</v>
      </c>
      <c r="J31" s="76">
        <v>99.4</v>
      </c>
      <c r="K31" s="76">
        <v>99.8</v>
      </c>
      <c r="L31" s="76">
        <v>100.3</v>
      </c>
      <c r="M31" s="76">
        <v>99.1</v>
      </c>
    </row>
    <row r="32" spans="1:18" x14ac:dyDescent="0.2">
      <c r="A32" s="75">
        <v>44013</v>
      </c>
      <c r="B32" s="76">
        <v>105.1</v>
      </c>
      <c r="C32" s="76">
        <v>100.4</v>
      </c>
      <c r="D32" s="76">
        <v>99.6</v>
      </c>
      <c r="E32" s="76">
        <v>100.4</v>
      </c>
      <c r="F32" s="76">
        <v>99.9</v>
      </c>
      <c r="G32" s="76">
        <v>99.8</v>
      </c>
      <c r="H32" s="76">
        <v>97.4</v>
      </c>
      <c r="I32" s="76">
        <v>100</v>
      </c>
      <c r="J32" s="76">
        <v>99.4</v>
      </c>
      <c r="K32" s="76">
        <v>99.8</v>
      </c>
      <c r="L32" s="76">
        <v>100.5</v>
      </c>
      <c r="M32" s="76">
        <v>99.4</v>
      </c>
    </row>
    <row r="33" spans="1:13" x14ac:dyDescent="0.2">
      <c r="A33" s="75">
        <v>44044</v>
      </c>
      <c r="B33" s="76">
        <v>100.4</v>
      </c>
      <c r="C33" s="76">
        <v>100.5</v>
      </c>
      <c r="D33" s="76">
        <v>99.8</v>
      </c>
      <c r="E33" s="76">
        <v>100.6</v>
      </c>
      <c r="F33" s="76">
        <v>100.1</v>
      </c>
      <c r="G33" s="76">
        <v>100</v>
      </c>
      <c r="H33" s="76">
        <v>98</v>
      </c>
      <c r="I33" s="76">
        <v>100</v>
      </c>
      <c r="J33" s="76">
        <v>100.2</v>
      </c>
      <c r="K33" s="76">
        <v>100.2</v>
      </c>
      <c r="L33" s="76">
        <v>100.7</v>
      </c>
      <c r="M33" s="76">
        <v>100.8</v>
      </c>
    </row>
    <row r="34" spans="1:13" x14ac:dyDescent="0.2">
      <c r="A34" s="75">
        <v>44075</v>
      </c>
      <c r="B34" s="76">
        <v>97.8</v>
      </c>
      <c r="C34" s="76">
        <v>100.6</v>
      </c>
      <c r="D34" s="76">
        <v>100.1</v>
      </c>
      <c r="E34" s="76">
        <v>101.3</v>
      </c>
      <c r="F34" s="76">
        <v>100.4</v>
      </c>
      <c r="G34" s="76">
        <v>100.2</v>
      </c>
      <c r="H34" s="76">
        <v>98.8</v>
      </c>
      <c r="I34" s="76">
        <v>100</v>
      </c>
      <c r="J34" s="76">
        <v>101.1</v>
      </c>
      <c r="K34" s="76">
        <v>100.2</v>
      </c>
      <c r="L34" s="76">
        <v>100.7</v>
      </c>
      <c r="M34" s="76">
        <v>101.6</v>
      </c>
    </row>
    <row r="35" spans="1:13" x14ac:dyDescent="0.2">
      <c r="A35" s="75">
        <v>44105</v>
      </c>
      <c r="B35" s="76">
        <v>97.5</v>
      </c>
      <c r="C35" s="76">
        <v>100.7</v>
      </c>
      <c r="D35" s="76">
        <v>101.4</v>
      </c>
      <c r="E35" s="76">
        <v>101.5</v>
      </c>
      <c r="F35" s="76">
        <v>100.9</v>
      </c>
      <c r="G35" s="76">
        <v>101.3</v>
      </c>
      <c r="H35" s="76">
        <v>100.6</v>
      </c>
      <c r="I35" s="76">
        <v>100</v>
      </c>
      <c r="J35" s="76">
        <v>101.2</v>
      </c>
      <c r="K35" s="76">
        <v>100.2</v>
      </c>
      <c r="L35" s="76">
        <v>102.1</v>
      </c>
      <c r="M35" s="76">
        <v>101.9</v>
      </c>
    </row>
    <row r="36" spans="1:13" x14ac:dyDescent="0.2">
      <c r="A36" s="75">
        <v>44136</v>
      </c>
      <c r="B36" s="76">
        <v>99</v>
      </c>
      <c r="C36" s="76">
        <v>100.9</v>
      </c>
      <c r="D36" s="76">
        <v>101.5</v>
      </c>
      <c r="E36" s="76">
        <v>102.2</v>
      </c>
      <c r="F36" s="76">
        <v>101</v>
      </c>
      <c r="G36" s="76">
        <v>101.5</v>
      </c>
      <c r="H36" s="76">
        <v>100.4</v>
      </c>
      <c r="I36" s="76">
        <v>100</v>
      </c>
      <c r="J36" s="76">
        <v>101.3</v>
      </c>
      <c r="K36" s="76">
        <v>100.2</v>
      </c>
      <c r="L36" s="76">
        <v>102.1</v>
      </c>
      <c r="M36" s="76">
        <v>102</v>
      </c>
    </row>
    <row r="37" spans="1:13" x14ac:dyDescent="0.2">
      <c r="A37" s="75">
        <v>44166</v>
      </c>
      <c r="B37" s="76">
        <v>100.6</v>
      </c>
      <c r="C37" s="76">
        <v>100.9</v>
      </c>
      <c r="D37" s="76">
        <v>102</v>
      </c>
      <c r="E37" s="76">
        <v>93.4</v>
      </c>
      <c r="F37" s="76">
        <v>101.2</v>
      </c>
      <c r="G37" s="76">
        <v>101.9</v>
      </c>
      <c r="H37" s="76">
        <v>100.4</v>
      </c>
      <c r="I37" s="76">
        <v>100</v>
      </c>
      <c r="J37" s="76">
        <v>101.3</v>
      </c>
      <c r="K37" s="76">
        <v>100.2</v>
      </c>
      <c r="L37" s="76">
        <v>102.1</v>
      </c>
      <c r="M37" s="76">
        <v>102.4</v>
      </c>
    </row>
    <row r="38" spans="1:13" x14ac:dyDescent="0.2">
      <c r="A38" s="75">
        <v>44197</v>
      </c>
      <c r="B38" s="76">
        <v>103.3</v>
      </c>
      <c r="C38" s="76">
        <v>101.1</v>
      </c>
      <c r="D38" s="76">
        <v>101.9</v>
      </c>
      <c r="E38" s="76">
        <v>94.2</v>
      </c>
      <c r="F38" s="76">
        <v>101.9</v>
      </c>
      <c r="G38" s="76">
        <v>102.1</v>
      </c>
      <c r="H38" s="76">
        <v>100.6</v>
      </c>
      <c r="I38" s="76">
        <v>100</v>
      </c>
      <c r="J38" s="76">
        <v>101.3</v>
      </c>
      <c r="K38" s="76">
        <v>100.2</v>
      </c>
      <c r="L38" s="76">
        <v>102.4</v>
      </c>
      <c r="M38" s="76">
        <v>102.6</v>
      </c>
    </row>
    <row r="39" spans="1:13" x14ac:dyDescent="0.2">
      <c r="A39" s="75">
        <v>44228</v>
      </c>
      <c r="B39" s="76">
        <v>107.2</v>
      </c>
      <c r="C39" s="76">
        <v>101.5</v>
      </c>
      <c r="D39" s="76">
        <v>101.5</v>
      </c>
      <c r="E39" s="76">
        <v>94.6</v>
      </c>
      <c r="F39" s="76">
        <v>102.7</v>
      </c>
      <c r="G39" s="76">
        <v>102.3</v>
      </c>
      <c r="H39" s="76">
        <v>100.9</v>
      </c>
      <c r="I39" s="76">
        <v>100.1</v>
      </c>
      <c r="J39" s="76">
        <v>101.4</v>
      </c>
      <c r="K39" s="76">
        <v>100.2</v>
      </c>
      <c r="L39" s="76">
        <v>103.1</v>
      </c>
      <c r="M39" s="76">
        <v>103.3</v>
      </c>
    </row>
    <row r="40" spans="1:13" x14ac:dyDescent="0.2">
      <c r="A40" s="75">
        <v>44256</v>
      </c>
      <c r="B40" s="76">
        <v>108.8</v>
      </c>
      <c r="C40" s="76">
        <v>101.6</v>
      </c>
      <c r="D40" s="76">
        <v>101.7</v>
      </c>
      <c r="E40" s="76">
        <v>94.4</v>
      </c>
      <c r="F40" s="76">
        <v>102.9</v>
      </c>
      <c r="G40" s="76">
        <v>102.4</v>
      </c>
      <c r="H40" s="76">
        <v>101.2</v>
      </c>
      <c r="I40" s="76">
        <v>100.2</v>
      </c>
      <c r="J40" s="76">
        <v>101.4</v>
      </c>
      <c r="K40" s="76">
        <v>100.2</v>
      </c>
      <c r="L40" s="76">
        <v>106</v>
      </c>
      <c r="M40" s="76">
        <v>103.9</v>
      </c>
    </row>
    <row r="41" spans="1:13" x14ac:dyDescent="0.2">
      <c r="A41" s="75">
        <v>44287</v>
      </c>
      <c r="B41" s="76">
        <v>113.5</v>
      </c>
      <c r="C41" s="76">
        <v>101.7</v>
      </c>
      <c r="D41" s="76">
        <v>101.7</v>
      </c>
      <c r="E41" s="76">
        <v>103.5</v>
      </c>
      <c r="F41" s="76">
        <v>103.1</v>
      </c>
      <c r="G41" s="76">
        <v>102.6</v>
      </c>
      <c r="H41" s="76">
        <v>101.3</v>
      </c>
      <c r="I41" s="76">
        <v>100.2</v>
      </c>
      <c r="J41" s="76">
        <v>101.4</v>
      </c>
      <c r="K41" s="76">
        <v>100.2</v>
      </c>
      <c r="L41" s="76">
        <v>106</v>
      </c>
      <c r="M41" s="76">
        <v>104.1</v>
      </c>
    </row>
    <row r="42" spans="1:13" x14ac:dyDescent="0.2">
      <c r="A42" s="75">
        <v>44317</v>
      </c>
      <c r="B42" s="76">
        <v>115.7</v>
      </c>
      <c r="C42" s="76">
        <v>101.9</v>
      </c>
      <c r="D42" s="76">
        <v>101.8</v>
      </c>
      <c r="E42" s="76">
        <v>103.5</v>
      </c>
      <c r="F42" s="76">
        <v>103.5</v>
      </c>
      <c r="G42" s="76">
        <v>103.3</v>
      </c>
      <c r="H42" s="76">
        <v>102.8</v>
      </c>
      <c r="I42" s="76">
        <v>100.2</v>
      </c>
      <c r="J42" s="76">
        <v>101.5</v>
      </c>
      <c r="K42" s="76">
        <v>100.2</v>
      </c>
      <c r="L42" s="76">
        <v>108</v>
      </c>
      <c r="M42" s="76">
        <v>104.5</v>
      </c>
    </row>
    <row r="43" spans="1:13" x14ac:dyDescent="0.2">
      <c r="A43" s="75">
        <v>44348</v>
      </c>
      <c r="B43" s="76">
        <v>117</v>
      </c>
      <c r="C43" s="76">
        <v>102.3</v>
      </c>
      <c r="D43" s="76">
        <v>102.1</v>
      </c>
      <c r="E43" s="76">
        <v>103.6</v>
      </c>
      <c r="F43" s="76">
        <v>104</v>
      </c>
      <c r="G43" s="76">
        <v>104.7</v>
      </c>
      <c r="H43" s="76">
        <v>105.2</v>
      </c>
      <c r="I43" s="76">
        <v>100.2</v>
      </c>
      <c r="J43" s="76">
        <v>101.7</v>
      </c>
      <c r="K43" s="76">
        <v>100.2</v>
      </c>
      <c r="L43" s="76">
        <v>110.3</v>
      </c>
      <c r="M43" s="76">
        <v>104.9</v>
      </c>
    </row>
    <row r="44" spans="1:13" x14ac:dyDescent="0.2">
      <c r="A44" s="75">
        <v>44378</v>
      </c>
      <c r="B44" s="76">
        <v>116.8</v>
      </c>
      <c r="C44" s="76">
        <v>103.1</v>
      </c>
      <c r="D44" s="76">
        <v>102.5</v>
      </c>
      <c r="E44" s="76">
        <v>104.2</v>
      </c>
      <c r="F44" s="76">
        <v>104.9</v>
      </c>
      <c r="G44" s="76">
        <v>104.8</v>
      </c>
      <c r="H44" s="76">
        <v>113.8</v>
      </c>
      <c r="I44" s="76">
        <v>100.3</v>
      </c>
      <c r="J44" s="76">
        <v>102.1</v>
      </c>
      <c r="K44" s="76">
        <v>100.2</v>
      </c>
      <c r="L44" s="76">
        <v>111.1</v>
      </c>
      <c r="M44" s="76">
        <v>105.3</v>
      </c>
    </row>
    <row r="45" spans="1:13" x14ac:dyDescent="0.2">
      <c r="A45" s="75">
        <v>44409</v>
      </c>
      <c r="B45" s="76">
        <v>114.1</v>
      </c>
      <c r="C45" s="76">
        <v>103.3</v>
      </c>
      <c r="D45" s="76">
        <v>103</v>
      </c>
      <c r="E45" s="76">
        <v>106.2</v>
      </c>
      <c r="F45" s="76">
        <v>105.6</v>
      </c>
      <c r="G45" s="76">
        <v>106</v>
      </c>
      <c r="H45" s="76">
        <v>118.4</v>
      </c>
      <c r="I45" s="76">
        <v>100.3</v>
      </c>
      <c r="J45" s="76">
        <v>103.8</v>
      </c>
      <c r="K45" s="76">
        <v>104.2</v>
      </c>
      <c r="L45" s="76">
        <v>113.2</v>
      </c>
      <c r="M45" s="76">
        <v>106.5</v>
      </c>
    </row>
    <row r="46" spans="1:13" x14ac:dyDescent="0.2">
      <c r="A46" s="75">
        <v>44440</v>
      </c>
      <c r="B46" s="76">
        <v>113.2</v>
      </c>
      <c r="C46" s="76">
        <v>103.6</v>
      </c>
      <c r="D46" s="76">
        <v>103.6</v>
      </c>
      <c r="E46" s="76">
        <v>107.9</v>
      </c>
      <c r="F46" s="76">
        <v>106.1</v>
      </c>
      <c r="G46" s="76">
        <v>107</v>
      </c>
      <c r="H46" s="76">
        <v>119.2</v>
      </c>
      <c r="I46" s="76">
        <v>101</v>
      </c>
      <c r="J46" s="76">
        <v>104.1</v>
      </c>
      <c r="K46" s="76">
        <v>104.2</v>
      </c>
      <c r="L46" s="76">
        <v>113.5</v>
      </c>
      <c r="M46" s="76">
        <v>107.7</v>
      </c>
    </row>
    <row r="47" spans="1:13" x14ac:dyDescent="0.2">
      <c r="A47" s="75">
        <v>44470</v>
      </c>
      <c r="B47" s="76">
        <v>116.2</v>
      </c>
      <c r="C47" s="76">
        <v>104.3</v>
      </c>
      <c r="D47" s="76">
        <v>104.9</v>
      </c>
      <c r="E47" s="76">
        <v>104.3</v>
      </c>
      <c r="F47" s="76">
        <v>107.3</v>
      </c>
      <c r="G47" s="76">
        <v>107.7</v>
      </c>
      <c r="H47" s="76">
        <v>119.6</v>
      </c>
      <c r="I47" s="76">
        <v>101</v>
      </c>
      <c r="J47" s="76">
        <v>104.2</v>
      </c>
      <c r="K47" s="76">
        <v>104.2</v>
      </c>
      <c r="L47" s="76">
        <v>113.7</v>
      </c>
      <c r="M47" s="76">
        <v>108.1</v>
      </c>
    </row>
    <row r="48" spans="1:13" x14ac:dyDescent="0.2">
      <c r="A48" s="75">
        <v>44501</v>
      </c>
      <c r="B48" s="76">
        <v>118.1</v>
      </c>
      <c r="C48" s="76">
        <v>105.4</v>
      </c>
      <c r="D48" s="76">
        <v>105.6</v>
      </c>
      <c r="E48" s="76">
        <v>105.2</v>
      </c>
      <c r="F48" s="76">
        <v>108.1</v>
      </c>
      <c r="G48" s="76">
        <v>107.9</v>
      </c>
      <c r="H48" s="76">
        <v>121.7</v>
      </c>
      <c r="I48" s="76">
        <v>101.2</v>
      </c>
      <c r="J48" s="76">
        <v>104.7</v>
      </c>
      <c r="K48" s="76">
        <v>104.2</v>
      </c>
      <c r="L48" s="76">
        <v>114</v>
      </c>
      <c r="M48" s="76">
        <v>108.9</v>
      </c>
    </row>
    <row r="49" spans="1:13" x14ac:dyDescent="0.2">
      <c r="A49" s="75">
        <v>44531</v>
      </c>
      <c r="B49" s="76">
        <v>121.7</v>
      </c>
      <c r="C49" s="76">
        <v>105.9</v>
      </c>
      <c r="D49" s="76">
        <v>107.7</v>
      </c>
      <c r="E49" s="76">
        <v>106.9</v>
      </c>
      <c r="F49" s="76">
        <v>110.3</v>
      </c>
      <c r="G49" s="76">
        <v>111.1</v>
      </c>
      <c r="H49" s="76">
        <v>123.8</v>
      </c>
      <c r="I49" s="76">
        <v>101.2</v>
      </c>
      <c r="J49" s="76">
        <v>105.5</v>
      </c>
      <c r="K49" s="76">
        <v>104.2</v>
      </c>
      <c r="L49" s="76">
        <v>118.5</v>
      </c>
      <c r="M49" s="76">
        <v>112.2</v>
      </c>
    </row>
    <row r="50" spans="1:13" x14ac:dyDescent="0.2">
      <c r="A50" s="75">
        <v>44562</v>
      </c>
      <c r="B50" s="76">
        <v>126</v>
      </c>
      <c r="C50" s="76">
        <v>106.4</v>
      </c>
      <c r="D50" s="76">
        <v>111.5</v>
      </c>
      <c r="E50" s="76">
        <v>108.8</v>
      </c>
      <c r="F50" s="76">
        <v>112.2</v>
      </c>
      <c r="G50" s="76">
        <v>117</v>
      </c>
      <c r="H50" s="76">
        <v>122</v>
      </c>
      <c r="I50" s="76">
        <v>101.2</v>
      </c>
      <c r="J50" s="76">
        <v>105.8</v>
      </c>
      <c r="K50" s="76">
        <v>104.2</v>
      </c>
      <c r="L50" s="76">
        <v>120.7</v>
      </c>
      <c r="M50" s="76">
        <v>115.9</v>
      </c>
    </row>
    <row r="51" spans="1:13" x14ac:dyDescent="0.2">
      <c r="A51" s="75">
        <v>44593</v>
      </c>
      <c r="B51" s="76">
        <v>127.5</v>
      </c>
      <c r="C51" s="76">
        <v>106.8</v>
      </c>
      <c r="D51" s="76">
        <v>113.7</v>
      </c>
      <c r="E51" s="76">
        <v>109.4</v>
      </c>
      <c r="F51" s="76">
        <v>114.1</v>
      </c>
      <c r="G51" s="76">
        <v>123</v>
      </c>
      <c r="H51" s="76">
        <v>122.9</v>
      </c>
      <c r="I51" s="76">
        <v>102.1</v>
      </c>
      <c r="J51" s="76">
        <v>106.3</v>
      </c>
      <c r="K51" s="76">
        <v>104.2</v>
      </c>
      <c r="L51" s="76">
        <v>120.9</v>
      </c>
      <c r="M51" s="76">
        <v>117.2</v>
      </c>
    </row>
    <row r="52" spans="1:13" x14ac:dyDescent="0.2">
      <c r="A52" s="75">
        <v>44621</v>
      </c>
      <c r="B52" s="76">
        <v>129.1</v>
      </c>
      <c r="C52" s="76">
        <v>107.1</v>
      </c>
      <c r="D52" s="76">
        <v>114.4</v>
      </c>
      <c r="E52" s="76">
        <v>109.7</v>
      </c>
      <c r="F52" s="76">
        <v>114.6</v>
      </c>
      <c r="G52" s="76">
        <v>124</v>
      </c>
      <c r="H52" s="76">
        <v>125.3</v>
      </c>
      <c r="I52" s="76">
        <v>102.1</v>
      </c>
      <c r="J52" s="76">
        <v>106.7</v>
      </c>
      <c r="K52" s="76">
        <v>104.2</v>
      </c>
      <c r="L52" s="76">
        <v>121.5</v>
      </c>
      <c r="M52" s="76">
        <v>117.9</v>
      </c>
    </row>
    <row r="53" spans="1:13" x14ac:dyDescent="0.2">
      <c r="A53" s="75">
        <v>44652</v>
      </c>
      <c r="B53" s="76">
        <v>133.69999999999999</v>
      </c>
      <c r="C53" s="76">
        <v>108.4</v>
      </c>
      <c r="D53" s="76">
        <v>115.7</v>
      </c>
      <c r="E53" s="76">
        <v>117.3</v>
      </c>
      <c r="F53" s="76">
        <v>115.8</v>
      </c>
      <c r="G53" s="76">
        <v>125.4</v>
      </c>
      <c r="H53" s="76">
        <v>126.6</v>
      </c>
      <c r="I53" s="76">
        <v>102.1</v>
      </c>
      <c r="J53" s="76">
        <v>107.8</v>
      </c>
      <c r="K53" s="76">
        <v>104.2</v>
      </c>
      <c r="L53" s="76">
        <v>121.9</v>
      </c>
      <c r="M53" s="76">
        <v>119</v>
      </c>
    </row>
    <row r="54" spans="1:13" x14ac:dyDescent="0.2">
      <c r="A54" s="75">
        <v>44682</v>
      </c>
      <c r="B54" s="76">
        <v>137.30000000000001</v>
      </c>
      <c r="C54" s="76">
        <v>109.1</v>
      </c>
      <c r="D54" s="76">
        <v>116.7</v>
      </c>
      <c r="E54" s="76">
        <v>117.2</v>
      </c>
      <c r="F54" s="76">
        <v>117.4</v>
      </c>
      <c r="G54" s="76">
        <v>126.4</v>
      </c>
      <c r="H54" s="76">
        <v>127.3</v>
      </c>
      <c r="I54" s="76">
        <v>102.1</v>
      </c>
      <c r="J54" s="76">
        <v>110.3</v>
      </c>
      <c r="K54" s="76">
        <v>104.2</v>
      </c>
      <c r="L54" s="76">
        <v>126.4</v>
      </c>
      <c r="M54" s="76">
        <v>120.9</v>
      </c>
    </row>
    <row r="55" spans="1:13" x14ac:dyDescent="0.2">
      <c r="A55" s="75">
        <v>44713</v>
      </c>
      <c r="B55" s="76">
        <v>140.80000000000001</v>
      </c>
      <c r="C55" s="76">
        <v>110</v>
      </c>
      <c r="D55" s="76">
        <v>118</v>
      </c>
      <c r="E55" s="76">
        <v>118.4</v>
      </c>
      <c r="F55" s="76">
        <v>119.3</v>
      </c>
      <c r="G55" s="76">
        <v>127</v>
      </c>
      <c r="H55" s="76">
        <v>129.6</v>
      </c>
      <c r="I55" s="76">
        <v>102.1</v>
      </c>
      <c r="J55" s="76">
        <v>110.8</v>
      </c>
      <c r="K55" s="76">
        <v>104.2</v>
      </c>
      <c r="L55" s="76">
        <v>130.6</v>
      </c>
      <c r="M55" s="76">
        <v>122.2</v>
      </c>
    </row>
    <row r="56" spans="1:13" x14ac:dyDescent="0.2">
      <c r="A56" s="75">
        <v>44743</v>
      </c>
      <c r="B56" s="76">
        <v>143.30000000000001</v>
      </c>
      <c r="C56" s="76">
        <v>110.3</v>
      </c>
      <c r="D56" s="76">
        <v>118.4</v>
      </c>
      <c r="E56" s="76">
        <v>119.2</v>
      </c>
      <c r="F56" s="76">
        <v>120.9</v>
      </c>
      <c r="G56" s="76">
        <v>127.5</v>
      </c>
      <c r="H56" s="76">
        <v>131.5</v>
      </c>
      <c r="I56" s="76">
        <v>102.2</v>
      </c>
      <c r="J56" s="76">
        <v>111</v>
      </c>
      <c r="K56" s="76">
        <v>104.2</v>
      </c>
      <c r="L56" s="76">
        <v>131.30000000000001</v>
      </c>
      <c r="M56" s="76">
        <v>123.9</v>
      </c>
    </row>
    <row r="57" spans="1:13" x14ac:dyDescent="0.2">
      <c r="A57" s="75">
        <v>44774</v>
      </c>
      <c r="B57" s="76">
        <v>135.4</v>
      </c>
      <c r="C57" s="76">
        <v>111.3</v>
      </c>
      <c r="D57" s="76">
        <v>120.7</v>
      </c>
      <c r="E57" s="76">
        <v>120.2</v>
      </c>
      <c r="F57" s="76">
        <v>121.3</v>
      </c>
      <c r="G57" s="76">
        <v>127.7</v>
      </c>
      <c r="H57" s="76">
        <v>130.69999999999999</v>
      </c>
      <c r="I57" s="76">
        <v>102.2</v>
      </c>
      <c r="J57" s="76">
        <v>112</v>
      </c>
      <c r="K57" s="76">
        <v>111.2</v>
      </c>
      <c r="L57" s="76">
        <v>131.69999999999999</v>
      </c>
      <c r="M57" s="76">
        <v>125.5</v>
      </c>
    </row>
    <row r="58" spans="1:13" x14ac:dyDescent="0.2">
      <c r="A58" s="75">
        <v>44805</v>
      </c>
      <c r="B58" s="76">
        <v>132.4</v>
      </c>
      <c r="C58" s="76">
        <v>111.8</v>
      </c>
      <c r="D58" s="76">
        <v>122</v>
      </c>
      <c r="E58" s="76">
        <v>120.8</v>
      </c>
      <c r="F58" s="76">
        <v>122.5</v>
      </c>
      <c r="G58" s="76">
        <v>129</v>
      </c>
      <c r="H58" s="76">
        <v>130.19999999999999</v>
      </c>
      <c r="I58" s="76">
        <v>102.6</v>
      </c>
      <c r="J58" s="76">
        <v>113.3</v>
      </c>
      <c r="K58" s="76">
        <v>111.2</v>
      </c>
      <c r="L58" s="76">
        <v>133.30000000000001</v>
      </c>
      <c r="M58" s="76">
        <v>127.4</v>
      </c>
    </row>
    <row r="59" spans="1:13" x14ac:dyDescent="0.2">
      <c r="A59" s="75">
        <v>44835</v>
      </c>
      <c r="B59" s="76">
        <v>135.19999999999999</v>
      </c>
      <c r="C59" s="76">
        <v>112.9</v>
      </c>
      <c r="D59" s="76">
        <v>124.2</v>
      </c>
      <c r="E59" s="76">
        <v>122.1</v>
      </c>
      <c r="F59" s="76">
        <v>124.3</v>
      </c>
      <c r="G59" s="76">
        <v>129.9</v>
      </c>
      <c r="H59" s="76">
        <v>130.69999999999999</v>
      </c>
      <c r="I59" s="76">
        <v>103</v>
      </c>
      <c r="J59" s="76">
        <v>114.3</v>
      </c>
      <c r="K59" s="76">
        <v>111.2</v>
      </c>
      <c r="L59" s="76">
        <v>134.9</v>
      </c>
      <c r="M59" s="76">
        <v>129.9</v>
      </c>
    </row>
    <row r="60" spans="1:13" x14ac:dyDescent="0.2">
      <c r="A60" s="75">
        <v>44866</v>
      </c>
      <c r="B60" s="76">
        <v>137.9</v>
      </c>
      <c r="C60" s="76">
        <v>113.8</v>
      </c>
      <c r="D60" s="76">
        <v>126.1</v>
      </c>
      <c r="E60" s="76">
        <v>122.7</v>
      </c>
      <c r="F60" s="76">
        <v>125.9</v>
      </c>
      <c r="G60" s="76">
        <v>131</v>
      </c>
      <c r="H60" s="76">
        <v>131.1</v>
      </c>
      <c r="I60" s="76">
        <v>103.3</v>
      </c>
      <c r="J60" s="76">
        <v>115.2</v>
      </c>
      <c r="K60" s="76">
        <v>111.2</v>
      </c>
      <c r="L60" s="76">
        <v>135.80000000000001</v>
      </c>
      <c r="M60" s="76">
        <v>132.30000000000001</v>
      </c>
    </row>
    <row r="61" spans="1:13" x14ac:dyDescent="0.2">
      <c r="A61" s="75">
        <v>44896</v>
      </c>
      <c r="B61" s="76">
        <v>140.5</v>
      </c>
      <c r="C61" s="76">
        <v>114.5</v>
      </c>
      <c r="D61" s="76">
        <v>127.6</v>
      </c>
      <c r="E61" s="76">
        <v>123.4</v>
      </c>
      <c r="F61" s="76">
        <v>126.4</v>
      </c>
      <c r="G61" s="76">
        <v>130.5</v>
      </c>
      <c r="H61" s="76">
        <v>131.5</v>
      </c>
      <c r="I61" s="76">
        <v>103.5</v>
      </c>
      <c r="J61" s="76">
        <v>116</v>
      </c>
      <c r="K61" s="76">
        <v>111.2</v>
      </c>
      <c r="L61" s="76">
        <v>136.30000000000001</v>
      </c>
      <c r="M61" s="76">
        <v>136.1</v>
      </c>
    </row>
    <row r="62" spans="1:13" x14ac:dyDescent="0.2">
      <c r="A62" s="75">
        <v>44927</v>
      </c>
      <c r="B62" s="76">
        <v>143.69999999999999</v>
      </c>
      <c r="C62" s="76">
        <v>115.7</v>
      </c>
      <c r="D62" s="76">
        <v>128.80000000000001</v>
      </c>
      <c r="E62" s="76">
        <v>124.6</v>
      </c>
      <c r="F62" s="76">
        <v>127.1</v>
      </c>
      <c r="G62" s="76">
        <v>131.30000000000001</v>
      </c>
      <c r="H62" s="76">
        <v>132</v>
      </c>
      <c r="I62" s="76">
        <v>103.5</v>
      </c>
      <c r="J62" s="76">
        <v>116.5</v>
      </c>
      <c r="K62" s="76">
        <v>111.2</v>
      </c>
      <c r="L62" s="76">
        <v>139.19999999999999</v>
      </c>
      <c r="M62" s="76">
        <v>138.1</v>
      </c>
    </row>
    <row r="63" spans="1:13" x14ac:dyDescent="0.2">
      <c r="A63" s="75">
        <v>44958</v>
      </c>
      <c r="B63" s="76">
        <v>148.1</v>
      </c>
      <c r="C63" s="76">
        <v>116.4</v>
      </c>
      <c r="D63" s="76">
        <v>129.80000000000001</v>
      </c>
      <c r="E63" s="76">
        <v>124.8</v>
      </c>
      <c r="F63" s="76">
        <v>128.19999999999999</v>
      </c>
      <c r="G63" s="76">
        <v>131.9</v>
      </c>
      <c r="H63" s="76">
        <v>132.1</v>
      </c>
      <c r="I63" s="76">
        <v>103.5</v>
      </c>
      <c r="J63" s="76">
        <v>116.7</v>
      </c>
      <c r="K63" s="76">
        <v>111.2</v>
      </c>
      <c r="L63" s="76">
        <v>139.30000000000001</v>
      </c>
      <c r="M63" s="76">
        <v>140.80000000000001</v>
      </c>
    </row>
    <row r="64" spans="1:13" x14ac:dyDescent="0.2">
      <c r="A64" s="75">
        <v>44986</v>
      </c>
      <c r="B64" s="76">
        <v>151.5</v>
      </c>
      <c r="C64" s="76">
        <v>116.8</v>
      </c>
      <c r="D64" s="76">
        <v>129.80000000000001</v>
      </c>
      <c r="E64" s="76">
        <v>124.9</v>
      </c>
      <c r="F64" s="76">
        <v>130</v>
      </c>
      <c r="G64" s="76">
        <v>133</v>
      </c>
      <c r="H64" s="76">
        <v>132.1</v>
      </c>
      <c r="I64" s="76">
        <v>103.5</v>
      </c>
      <c r="J64" s="76">
        <v>117.1</v>
      </c>
      <c r="K64" s="76">
        <v>111.2</v>
      </c>
      <c r="L64" s="76">
        <v>145.9</v>
      </c>
      <c r="M64" s="76">
        <v>142</v>
      </c>
    </row>
    <row r="65" spans="1:13" x14ac:dyDescent="0.2">
      <c r="A65" s="75">
        <v>45017</v>
      </c>
      <c r="B65" s="76">
        <v>156.5</v>
      </c>
      <c r="C65" s="76">
        <v>117.1</v>
      </c>
      <c r="D65" s="76">
        <v>131</v>
      </c>
      <c r="E65" s="76">
        <v>125.2</v>
      </c>
      <c r="F65" s="76">
        <v>130.80000000000001</v>
      </c>
      <c r="G65" s="76">
        <v>133.9</v>
      </c>
      <c r="H65" s="76">
        <v>131.69999999999999</v>
      </c>
      <c r="I65" s="76">
        <v>103.5</v>
      </c>
      <c r="J65" s="76">
        <v>117.7</v>
      </c>
      <c r="K65" s="76">
        <v>111.2</v>
      </c>
      <c r="L65" s="76">
        <v>151.1</v>
      </c>
      <c r="M65" s="76">
        <v>144.6</v>
      </c>
    </row>
    <row r="66" spans="1:13" x14ac:dyDescent="0.2">
      <c r="A66" s="75">
        <v>45047</v>
      </c>
      <c r="B66" s="76">
        <v>162.6</v>
      </c>
      <c r="C66" s="76">
        <v>117.6</v>
      </c>
      <c r="D66" s="76">
        <v>131.30000000000001</v>
      </c>
      <c r="E66" s="76">
        <v>125.3</v>
      </c>
      <c r="F66" s="76">
        <v>131.30000000000001</v>
      </c>
      <c r="G66" s="76">
        <v>134.69999999999999</v>
      </c>
      <c r="H66" s="76">
        <v>131.19999999999999</v>
      </c>
      <c r="I66" s="76">
        <v>103.8</v>
      </c>
      <c r="J66" s="76">
        <v>118</v>
      </c>
      <c r="K66" s="76">
        <v>111.2</v>
      </c>
      <c r="L66" s="76">
        <v>151.30000000000001</v>
      </c>
      <c r="M66" s="76">
        <v>146.69999999999999</v>
      </c>
    </row>
    <row r="67" spans="1:13" x14ac:dyDescent="0.2">
      <c r="A67" s="75">
        <v>45078</v>
      </c>
      <c r="B67" s="76">
        <v>166.4</v>
      </c>
      <c r="C67" s="76">
        <v>118</v>
      </c>
      <c r="D67" s="76">
        <v>131.9</v>
      </c>
      <c r="E67" s="76">
        <v>125.6</v>
      </c>
      <c r="F67" s="76">
        <v>132</v>
      </c>
      <c r="G67" s="76">
        <v>135.69999999999999</v>
      </c>
      <c r="H67" s="76">
        <v>131.30000000000001</v>
      </c>
      <c r="I67" s="76">
        <v>103.8</v>
      </c>
      <c r="J67" s="76">
        <v>117.8</v>
      </c>
      <c r="K67" s="76">
        <v>111.2</v>
      </c>
      <c r="L67" s="76">
        <v>151.6</v>
      </c>
      <c r="M67" s="76">
        <v>149</v>
      </c>
    </row>
    <row r="68" spans="1:13" x14ac:dyDescent="0.2">
      <c r="A68" s="75">
        <v>45108</v>
      </c>
      <c r="B68" s="76">
        <v>163.9</v>
      </c>
      <c r="C68" s="76">
        <v>118.4</v>
      </c>
      <c r="D68" s="76">
        <v>131.5</v>
      </c>
      <c r="E68" s="76">
        <v>125.7</v>
      </c>
      <c r="F68" s="76">
        <v>132.4</v>
      </c>
      <c r="G68" s="76">
        <v>137.5</v>
      </c>
      <c r="H68" s="76">
        <v>130.80000000000001</v>
      </c>
      <c r="I68" s="76">
        <v>103.7</v>
      </c>
      <c r="J68" s="76">
        <v>118.3</v>
      </c>
      <c r="K68" s="76">
        <v>111.2</v>
      </c>
      <c r="L68" s="76">
        <v>152.6</v>
      </c>
      <c r="M68" s="76">
        <v>151.4</v>
      </c>
    </row>
    <row r="69" spans="1:13" x14ac:dyDescent="0.2">
      <c r="A69" s="75">
        <v>45139</v>
      </c>
      <c r="B69" s="76">
        <v>157.6</v>
      </c>
      <c r="C69" s="76">
        <v>119</v>
      </c>
      <c r="D69" s="76">
        <v>131.80000000000001</v>
      </c>
      <c r="E69" s="76">
        <v>125.8</v>
      </c>
      <c r="F69" s="76">
        <v>132.5</v>
      </c>
      <c r="G69" s="76">
        <v>138</v>
      </c>
      <c r="H69" s="76">
        <v>130.9</v>
      </c>
      <c r="I69" s="76">
        <v>103.7</v>
      </c>
      <c r="J69" s="76">
        <v>120</v>
      </c>
      <c r="K69" s="76">
        <v>129.80000000000001</v>
      </c>
      <c r="L69" s="76">
        <v>155.4</v>
      </c>
      <c r="M69" s="76">
        <v>153.9</v>
      </c>
    </row>
    <row r="70" spans="1:13" x14ac:dyDescent="0.2">
      <c r="A70" s="75">
        <v>45170</v>
      </c>
      <c r="B70" s="76">
        <v>155.5</v>
      </c>
      <c r="C70" s="76">
        <v>119.3</v>
      </c>
      <c r="D70" s="76">
        <v>132.19999999999999</v>
      </c>
      <c r="E70" s="76">
        <v>125.9</v>
      </c>
      <c r="F70" s="76">
        <v>132.6</v>
      </c>
      <c r="G70" s="76">
        <v>139.1</v>
      </c>
      <c r="H70" s="76">
        <v>130.9</v>
      </c>
      <c r="I70" s="76">
        <v>103.4</v>
      </c>
      <c r="J70" s="76">
        <v>119.9</v>
      </c>
      <c r="K70" s="76">
        <v>129.80000000000001</v>
      </c>
      <c r="L70" s="76">
        <v>157.5</v>
      </c>
      <c r="M70" s="76">
        <v>156.30000000000001</v>
      </c>
    </row>
    <row r="71" spans="1:13" x14ac:dyDescent="0.2">
      <c r="A71" s="75">
        <v>45200</v>
      </c>
      <c r="B71" s="76">
        <v>155.19999999999999</v>
      </c>
      <c r="C71" s="76">
        <v>120.2</v>
      </c>
      <c r="D71" s="76">
        <v>133.30000000000001</v>
      </c>
      <c r="E71" s="76">
        <v>126.1</v>
      </c>
      <c r="F71" s="76">
        <v>133.6</v>
      </c>
      <c r="G71" s="76">
        <v>139.80000000000001</v>
      </c>
      <c r="H71" s="76">
        <v>131.4</v>
      </c>
      <c r="I71" s="76">
        <v>103.4</v>
      </c>
      <c r="J71" s="76">
        <v>120.3</v>
      </c>
      <c r="K71" s="76">
        <v>129.80000000000001</v>
      </c>
      <c r="L71" s="76">
        <v>157.6</v>
      </c>
      <c r="M71" s="76">
        <v>157.19999999999999</v>
      </c>
    </row>
    <row r="72" spans="1:13" x14ac:dyDescent="0.2">
      <c r="A72" s="75">
        <v>45231</v>
      </c>
      <c r="B72" s="76">
        <v>156.19999999999999</v>
      </c>
      <c r="C72" s="76">
        <v>120.8</v>
      </c>
      <c r="D72" s="76">
        <v>135.4</v>
      </c>
      <c r="E72" s="76">
        <v>128.30000000000001</v>
      </c>
      <c r="F72" s="76">
        <v>134.30000000000001</v>
      </c>
      <c r="G72" s="76">
        <v>140.1</v>
      </c>
      <c r="H72" s="76">
        <v>132.19999999999999</v>
      </c>
      <c r="I72" s="76">
        <v>103.4</v>
      </c>
      <c r="J72" s="76">
        <v>120.4</v>
      </c>
      <c r="K72" s="76">
        <v>129.80000000000001</v>
      </c>
      <c r="L72" s="76">
        <v>158.1</v>
      </c>
      <c r="M72" s="76">
        <v>159.1</v>
      </c>
    </row>
    <row r="73" spans="1:13" x14ac:dyDescent="0.2">
      <c r="A73" s="75">
        <v>45261</v>
      </c>
      <c r="B73" s="76">
        <v>157.6</v>
      </c>
      <c r="C73" s="76">
        <v>121</v>
      </c>
      <c r="D73" s="76">
        <v>135.69999999999999</v>
      </c>
      <c r="E73" s="76">
        <v>128.69999999999999</v>
      </c>
      <c r="F73" s="76">
        <v>134.5</v>
      </c>
      <c r="G73" s="76">
        <v>140.30000000000001</v>
      </c>
      <c r="H73" s="76">
        <v>132.19999999999999</v>
      </c>
      <c r="I73" s="76">
        <v>103.4</v>
      </c>
      <c r="J73" s="76">
        <v>120.4</v>
      </c>
      <c r="K73" s="76">
        <v>129.80000000000001</v>
      </c>
      <c r="L73" s="76">
        <v>158.19999999999999</v>
      </c>
      <c r="M73" s="76">
        <v>159.6</v>
      </c>
    </row>
    <row r="74" spans="1:13" x14ac:dyDescent="0.2">
      <c r="A74" s="75">
        <v>45292</v>
      </c>
      <c r="B74" s="76">
        <v>160.5</v>
      </c>
      <c r="C74" s="76">
        <v>121.4</v>
      </c>
      <c r="D74" s="76">
        <v>136.4</v>
      </c>
      <c r="E74" s="76">
        <v>129.6</v>
      </c>
      <c r="F74" s="76">
        <v>135.4</v>
      </c>
      <c r="G74" s="76">
        <v>141.6</v>
      </c>
      <c r="H74" s="76">
        <v>132.19999999999999</v>
      </c>
      <c r="I74" s="76">
        <v>103.8</v>
      </c>
      <c r="J74" s="76">
        <v>120.7</v>
      </c>
      <c r="K74" s="76">
        <v>129.80000000000001</v>
      </c>
      <c r="L74" s="76">
        <v>159.30000000000001</v>
      </c>
      <c r="M74" s="76">
        <v>160.1</v>
      </c>
    </row>
    <row r="75" spans="1:13" x14ac:dyDescent="0.2">
      <c r="A75" s="75">
        <v>45323</v>
      </c>
      <c r="B75" s="76">
        <v>163.30000000000001</v>
      </c>
      <c r="C75" s="76">
        <v>122.7</v>
      </c>
      <c r="D75" s="76">
        <v>137.69999999999999</v>
      </c>
      <c r="E75" s="76">
        <v>129.9</v>
      </c>
      <c r="F75" s="76">
        <v>135.9</v>
      </c>
      <c r="G75" s="76">
        <v>142</v>
      </c>
      <c r="H75" s="76">
        <v>131.69999999999999</v>
      </c>
      <c r="I75" s="76">
        <v>103.8</v>
      </c>
      <c r="J75" s="76">
        <v>121.6</v>
      </c>
      <c r="K75" s="76">
        <v>129.80000000000001</v>
      </c>
      <c r="L75" s="76">
        <v>159.6</v>
      </c>
      <c r="M75" s="76">
        <v>161.19999999999999</v>
      </c>
    </row>
    <row r="76" spans="1:13" x14ac:dyDescent="0.2">
      <c r="A76" s="75">
        <v>45352</v>
      </c>
      <c r="B76" s="76">
        <v>166.4</v>
      </c>
      <c r="C76" s="76">
        <v>123.2</v>
      </c>
      <c r="D76" s="76">
        <v>138.6</v>
      </c>
      <c r="E76" s="76">
        <v>130.5</v>
      </c>
      <c r="F76" s="76">
        <v>137.4</v>
      </c>
      <c r="G76" s="76">
        <v>143.4</v>
      </c>
      <c r="H76" s="76">
        <v>131.69999999999999</v>
      </c>
      <c r="I76" s="76">
        <v>105.1</v>
      </c>
      <c r="J76" s="76">
        <v>123.3</v>
      </c>
      <c r="K76" s="76">
        <v>129.80000000000001</v>
      </c>
      <c r="L76" s="76">
        <v>160.30000000000001</v>
      </c>
      <c r="M76" s="76">
        <v>162.1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7967C-DC0D-2D42-A058-807DF3ED4391}">
  <dimension ref="A1:D278"/>
  <sheetViews>
    <sheetView workbookViewId="0">
      <selection activeCell="A2" sqref="A2:B133"/>
    </sheetView>
  </sheetViews>
  <sheetFormatPr baseColWidth="10" defaultRowHeight="16" x14ac:dyDescent="0.2"/>
  <sheetData>
    <row r="1" spans="1:4" x14ac:dyDescent="0.2">
      <c r="A1" t="s">
        <v>470</v>
      </c>
      <c r="B1" t="s">
        <v>471</v>
      </c>
      <c r="C1" t="s">
        <v>470</v>
      </c>
      <c r="D1" t="s">
        <v>471</v>
      </c>
    </row>
    <row r="2" spans="1:4" x14ac:dyDescent="0.2">
      <c r="A2" t="s">
        <v>36</v>
      </c>
      <c r="B2">
        <v>10101</v>
      </c>
      <c r="C2" t="s">
        <v>168</v>
      </c>
      <c r="D2">
        <v>20101</v>
      </c>
    </row>
    <row r="3" spans="1:4" x14ac:dyDescent="0.2">
      <c r="A3" t="s">
        <v>37</v>
      </c>
      <c r="B3">
        <v>10102</v>
      </c>
      <c r="C3" t="s">
        <v>169</v>
      </c>
      <c r="D3">
        <v>20102</v>
      </c>
    </row>
    <row r="4" spans="1:4" x14ac:dyDescent="0.2">
      <c r="A4" t="s">
        <v>38</v>
      </c>
      <c r="B4">
        <v>10103</v>
      </c>
      <c r="C4" t="s">
        <v>170</v>
      </c>
      <c r="D4">
        <v>20103</v>
      </c>
    </row>
    <row r="5" spans="1:4" x14ac:dyDescent="0.2">
      <c r="A5" t="s">
        <v>39</v>
      </c>
      <c r="B5">
        <v>10104</v>
      </c>
      <c r="C5" t="s">
        <v>171</v>
      </c>
      <c r="D5">
        <v>20104</v>
      </c>
    </row>
    <row r="6" spans="1:4" x14ac:dyDescent="0.2">
      <c r="A6" t="s">
        <v>40</v>
      </c>
      <c r="B6">
        <v>10105</v>
      </c>
      <c r="C6" t="s">
        <v>172</v>
      </c>
      <c r="D6">
        <v>20105</v>
      </c>
    </row>
    <row r="7" spans="1:4" x14ac:dyDescent="0.2">
      <c r="A7" t="s">
        <v>41</v>
      </c>
      <c r="B7">
        <v>10106</v>
      </c>
      <c r="C7" t="s">
        <v>173</v>
      </c>
      <c r="D7">
        <v>20106</v>
      </c>
    </row>
    <row r="8" spans="1:4" x14ac:dyDescent="0.2">
      <c r="A8" t="s">
        <v>42</v>
      </c>
      <c r="B8">
        <v>10107</v>
      </c>
      <c r="C8" t="s">
        <v>174</v>
      </c>
      <c r="D8">
        <v>20107</v>
      </c>
    </row>
    <row r="9" spans="1:4" x14ac:dyDescent="0.2">
      <c r="A9" t="s">
        <v>43</v>
      </c>
      <c r="B9">
        <v>10108</v>
      </c>
      <c r="C9" t="s">
        <v>175</v>
      </c>
      <c r="D9">
        <v>20108</v>
      </c>
    </row>
    <row r="10" spans="1:4" x14ac:dyDescent="0.2">
      <c r="A10" t="s">
        <v>44</v>
      </c>
      <c r="B10">
        <v>10109</v>
      </c>
      <c r="C10" t="s">
        <v>176</v>
      </c>
      <c r="D10">
        <v>20109</v>
      </c>
    </row>
    <row r="11" spans="1:4" x14ac:dyDescent="0.2">
      <c r="A11" t="s">
        <v>45</v>
      </c>
      <c r="B11">
        <v>10110</v>
      </c>
      <c r="C11" t="s">
        <v>177</v>
      </c>
      <c r="D11">
        <v>20110</v>
      </c>
    </row>
    <row r="12" spans="1:4" x14ac:dyDescent="0.2">
      <c r="A12" t="s">
        <v>46</v>
      </c>
      <c r="B12">
        <v>10111</v>
      </c>
      <c r="C12" t="s">
        <v>178</v>
      </c>
      <c r="D12">
        <v>20111</v>
      </c>
    </row>
    <row r="13" spans="1:4" x14ac:dyDescent="0.2">
      <c r="A13" t="s">
        <v>47</v>
      </c>
      <c r="B13">
        <v>10112</v>
      </c>
      <c r="C13" t="s">
        <v>179</v>
      </c>
      <c r="D13">
        <v>20112</v>
      </c>
    </row>
    <row r="14" spans="1:4" x14ac:dyDescent="0.2">
      <c r="A14" t="s">
        <v>48</v>
      </c>
      <c r="B14">
        <v>10113</v>
      </c>
      <c r="C14" t="s">
        <v>180</v>
      </c>
      <c r="D14">
        <v>20113</v>
      </c>
    </row>
    <row r="15" spans="1:4" x14ac:dyDescent="0.2">
      <c r="A15" t="s">
        <v>49</v>
      </c>
      <c r="B15">
        <v>10114</v>
      </c>
      <c r="C15" t="s">
        <v>181</v>
      </c>
      <c r="D15">
        <v>20114</v>
      </c>
    </row>
    <row r="16" spans="1:4" x14ac:dyDescent="0.2">
      <c r="A16" t="s">
        <v>50</v>
      </c>
      <c r="B16">
        <v>10115</v>
      </c>
      <c r="C16" t="s">
        <v>182</v>
      </c>
      <c r="D16">
        <v>20115</v>
      </c>
    </row>
    <row r="17" spans="1:4" x14ac:dyDescent="0.2">
      <c r="A17" t="s">
        <v>51</v>
      </c>
      <c r="B17">
        <v>10201</v>
      </c>
      <c r="C17" t="s">
        <v>183</v>
      </c>
      <c r="D17">
        <v>20116</v>
      </c>
    </row>
    <row r="18" spans="1:4" x14ac:dyDescent="0.2">
      <c r="A18" t="s">
        <v>52</v>
      </c>
      <c r="B18">
        <v>10202</v>
      </c>
      <c r="C18" t="s">
        <v>184</v>
      </c>
      <c r="D18">
        <v>20117</v>
      </c>
    </row>
    <row r="19" spans="1:4" x14ac:dyDescent="0.2">
      <c r="A19" t="s">
        <v>53</v>
      </c>
      <c r="B19">
        <v>10203</v>
      </c>
      <c r="C19" t="s">
        <v>185</v>
      </c>
      <c r="D19">
        <v>20118</v>
      </c>
    </row>
    <row r="20" spans="1:4" x14ac:dyDescent="0.2">
      <c r="A20" t="s">
        <v>54</v>
      </c>
      <c r="B20">
        <v>10204</v>
      </c>
      <c r="C20" t="s">
        <v>186</v>
      </c>
      <c r="D20">
        <v>20119</v>
      </c>
    </row>
    <row r="21" spans="1:4" x14ac:dyDescent="0.2">
      <c r="A21" t="s">
        <v>55</v>
      </c>
      <c r="B21">
        <v>10205</v>
      </c>
      <c r="C21" t="s">
        <v>187</v>
      </c>
      <c r="D21">
        <v>20201</v>
      </c>
    </row>
    <row r="22" spans="1:4" x14ac:dyDescent="0.2">
      <c r="A22" t="s">
        <v>56</v>
      </c>
      <c r="B22">
        <v>10206</v>
      </c>
      <c r="C22" t="s">
        <v>188</v>
      </c>
      <c r="D22">
        <v>20202</v>
      </c>
    </row>
    <row r="23" spans="1:4" x14ac:dyDescent="0.2">
      <c r="A23" t="s">
        <v>57</v>
      </c>
      <c r="B23">
        <v>10207</v>
      </c>
      <c r="C23" t="s">
        <v>189</v>
      </c>
      <c r="D23">
        <v>20203</v>
      </c>
    </row>
    <row r="24" spans="1:4" x14ac:dyDescent="0.2">
      <c r="A24" t="s">
        <v>58</v>
      </c>
      <c r="B24">
        <v>10208</v>
      </c>
      <c r="C24" t="s">
        <v>190</v>
      </c>
      <c r="D24">
        <v>20204</v>
      </c>
    </row>
    <row r="25" spans="1:4" x14ac:dyDescent="0.2">
      <c r="A25" t="s">
        <v>59</v>
      </c>
      <c r="B25">
        <v>10209</v>
      </c>
      <c r="C25" t="s">
        <v>191</v>
      </c>
      <c r="D25">
        <v>20205</v>
      </c>
    </row>
    <row r="26" spans="1:4" x14ac:dyDescent="0.2">
      <c r="A26" t="s">
        <v>60</v>
      </c>
      <c r="B26">
        <v>10210</v>
      </c>
      <c r="C26" t="s">
        <v>192</v>
      </c>
      <c r="D26">
        <v>20301</v>
      </c>
    </row>
    <row r="27" spans="1:4" x14ac:dyDescent="0.2">
      <c r="A27" t="s">
        <v>61</v>
      </c>
      <c r="B27">
        <v>10211</v>
      </c>
      <c r="C27" t="s">
        <v>193</v>
      </c>
      <c r="D27">
        <v>20302</v>
      </c>
    </row>
    <row r="28" spans="1:4" x14ac:dyDescent="0.2">
      <c r="A28" t="s">
        <v>62</v>
      </c>
      <c r="B28">
        <v>10212</v>
      </c>
      <c r="C28" t="s">
        <v>194</v>
      </c>
      <c r="D28">
        <v>20303</v>
      </c>
    </row>
    <row r="29" spans="1:4" x14ac:dyDescent="0.2">
      <c r="A29" t="s">
        <v>63</v>
      </c>
      <c r="B29">
        <v>10213</v>
      </c>
      <c r="C29" t="s">
        <v>195</v>
      </c>
      <c r="D29">
        <v>20304</v>
      </c>
    </row>
    <row r="30" spans="1:4" x14ac:dyDescent="0.2">
      <c r="A30" t="s">
        <v>64</v>
      </c>
      <c r="B30">
        <v>10214</v>
      </c>
      <c r="C30" t="s">
        <v>196</v>
      </c>
      <c r="D30">
        <v>20401</v>
      </c>
    </row>
    <row r="31" spans="1:4" x14ac:dyDescent="0.2">
      <c r="A31" t="s">
        <v>65</v>
      </c>
      <c r="B31">
        <v>10215</v>
      </c>
      <c r="C31" t="s">
        <v>197</v>
      </c>
      <c r="D31">
        <v>20402</v>
      </c>
    </row>
    <row r="32" spans="1:4" x14ac:dyDescent="0.2">
      <c r="A32" t="s">
        <v>66</v>
      </c>
      <c r="B32">
        <v>10216</v>
      </c>
      <c r="C32" t="s">
        <v>198</v>
      </c>
      <c r="D32">
        <v>20403</v>
      </c>
    </row>
    <row r="33" spans="1:4" x14ac:dyDescent="0.2">
      <c r="A33" t="s">
        <v>67</v>
      </c>
      <c r="B33">
        <v>10217</v>
      </c>
      <c r="C33" t="s">
        <v>199</v>
      </c>
      <c r="D33">
        <v>20404</v>
      </c>
    </row>
    <row r="34" spans="1:4" x14ac:dyDescent="0.2">
      <c r="A34" t="s">
        <v>68</v>
      </c>
      <c r="B34">
        <v>10301</v>
      </c>
      <c r="C34" t="s">
        <v>200</v>
      </c>
      <c r="D34">
        <v>20405</v>
      </c>
    </row>
    <row r="35" spans="1:4" x14ac:dyDescent="0.2">
      <c r="A35" t="s">
        <v>69</v>
      </c>
      <c r="B35">
        <v>10302</v>
      </c>
      <c r="C35" t="s">
        <v>201</v>
      </c>
      <c r="D35">
        <v>20406</v>
      </c>
    </row>
    <row r="36" spans="1:4" x14ac:dyDescent="0.2">
      <c r="A36" t="s">
        <v>70</v>
      </c>
      <c r="B36">
        <v>10303</v>
      </c>
      <c r="C36" t="s">
        <v>202</v>
      </c>
      <c r="D36">
        <v>20407</v>
      </c>
    </row>
    <row r="37" spans="1:4" x14ac:dyDescent="0.2">
      <c r="A37" t="s">
        <v>71</v>
      </c>
      <c r="B37">
        <v>10304</v>
      </c>
      <c r="C37" t="s">
        <v>203</v>
      </c>
      <c r="D37">
        <v>20408</v>
      </c>
    </row>
    <row r="38" spans="1:4" x14ac:dyDescent="0.2">
      <c r="A38" t="s">
        <v>72</v>
      </c>
      <c r="B38">
        <v>10401</v>
      </c>
      <c r="C38" t="s">
        <v>204</v>
      </c>
      <c r="D38">
        <v>20409</v>
      </c>
    </row>
    <row r="39" spans="1:4" x14ac:dyDescent="0.2">
      <c r="A39" t="s">
        <v>73</v>
      </c>
      <c r="B39">
        <v>10402</v>
      </c>
      <c r="C39" t="s">
        <v>205</v>
      </c>
      <c r="D39">
        <v>20501</v>
      </c>
    </row>
    <row r="40" spans="1:4" x14ac:dyDescent="0.2">
      <c r="A40" t="s">
        <v>74</v>
      </c>
      <c r="B40">
        <v>10403</v>
      </c>
      <c r="C40" t="s">
        <v>206</v>
      </c>
      <c r="D40">
        <v>20502</v>
      </c>
    </row>
    <row r="41" spans="1:4" x14ac:dyDescent="0.2">
      <c r="A41" t="s">
        <v>75</v>
      </c>
      <c r="B41">
        <v>10404</v>
      </c>
      <c r="C41" t="s">
        <v>207</v>
      </c>
      <c r="D41">
        <v>20503</v>
      </c>
    </row>
    <row r="42" spans="1:4" x14ac:dyDescent="0.2">
      <c r="A42" t="s">
        <v>76</v>
      </c>
      <c r="B42">
        <v>10405</v>
      </c>
      <c r="C42" t="s">
        <v>208</v>
      </c>
      <c r="D42">
        <v>20601</v>
      </c>
    </row>
    <row r="43" spans="1:4" x14ac:dyDescent="0.2">
      <c r="A43" t="s">
        <v>77</v>
      </c>
      <c r="B43">
        <v>10406</v>
      </c>
      <c r="C43" t="s">
        <v>209</v>
      </c>
      <c r="D43">
        <v>20602</v>
      </c>
    </row>
    <row r="44" spans="1:4" x14ac:dyDescent="0.2">
      <c r="A44" t="s">
        <v>78</v>
      </c>
      <c r="B44">
        <v>10407</v>
      </c>
      <c r="C44" t="s">
        <v>210</v>
      </c>
      <c r="D44">
        <v>20603</v>
      </c>
    </row>
    <row r="45" spans="1:4" x14ac:dyDescent="0.2">
      <c r="A45" t="s">
        <v>79</v>
      </c>
      <c r="B45">
        <v>10408</v>
      </c>
      <c r="C45" t="s">
        <v>211</v>
      </c>
      <c r="D45">
        <v>20604</v>
      </c>
    </row>
    <row r="46" spans="1:4" x14ac:dyDescent="0.2">
      <c r="A46" t="s">
        <v>80</v>
      </c>
      <c r="B46">
        <v>10409</v>
      </c>
      <c r="C46" t="s">
        <v>212</v>
      </c>
      <c r="D46">
        <v>20605</v>
      </c>
    </row>
    <row r="47" spans="1:4" x14ac:dyDescent="0.2">
      <c r="A47" t="s">
        <v>81</v>
      </c>
      <c r="B47">
        <v>10410</v>
      </c>
      <c r="C47" t="s">
        <v>213</v>
      </c>
      <c r="D47">
        <v>20701</v>
      </c>
    </row>
    <row r="48" spans="1:4" x14ac:dyDescent="0.2">
      <c r="A48" t="s">
        <v>82</v>
      </c>
      <c r="B48">
        <v>10411</v>
      </c>
      <c r="C48" t="s">
        <v>214</v>
      </c>
      <c r="D48">
        <v>20702</v>
      </c>
    </row>
    <row r="49" spans="1:4" x14ac:dyDescent="0.2">
      <c r="A49" t="s">
        <v>83</v>
      </c>
      <c r="B49">
        <v>10412</v>
      </c>
      <c r="C49" t="s">
        <v>215</v>
      </c>
      <c r="D49">
        <v>20703</v>
      </c>
    </row>
    <row r="50" spans="1:4" x14ac:dyDescent="0.2">
      <c r="A50" t="s">
        <v>84</v>
      </c>
      <c r="B50">
        <v>10413</v>
      </c>
      <c r="C50" t="s">
        <v>216</v>
      </c>
      <c r="D50">
        <v>20704</v>
      </c>
    </row>
    <row r="51" spans="1:4" x14ac:dyDescent="0.2">
      <c r="A51" t="s">
        <v>85</v>
      </c>
      <c r="B51">
        <v>10414</v>
      </c>
      <c r="C51" t="s">
        <v>217</v>
      </c>
      <c r="D51">
        <v>20705</v>
      </c>
    </row>
    <row r="52" spans="1:4" x14ac:dyDescent="0.2">
      <c r="A52" t="s">
        <v>86</v>
      </c>
      <c r="B52">
        <v>10415</v>
      </c>
      <c r="C52" t="s">
        <v>218</v>
      </c>
      <c r="D52">
        <v>20706</v>
      </c>
    </row>
    <row r="53" spans="1:4" x14ac:dyDescent="0.2">
      <c r="A53" t="s">
        <v>87</v>
      </c>
      <c r="B53">
        <v>10501</v>
      </c>
      <c r="C53" t="s">
        <v>219</v>
      </c>
      <c r="D53">
        <v>20707</v>
      </c>
    </row>
    <row r="54" spans="1:4" x14ac:dyDescent="0.2">
      <c r="A54" t="s">
        <v>88</v>
      </c>
      <c r="B54">
        <v>10502</v>
      </c>
      <c r="C54" t="s">
        <v>220</v>
      </c>
      <c r="D54">
        <v>20708</v>
      </c>
    </row>
    <row r="55" spans="1:4" x14ac:dyDescent="0.2">
      <c r="A55" t="s">
        <v>89</v>
      </c>
      <c r="B55">
        <v>10503</v>
      </c>
      <c r="C55" t="s">
        <v>221</v>
      </c>
      <c r="D55">
        <v>20709</v>
      </c>
    </row>
    <row r="56" spans="1:4" x14ac:dyDescent="0.2">
      <c r="A56" t="s">
        <v>90</v>
      </c>
      <c r="B56">
        <v>10504</v>
      </c>
      <c r="C56" t="s">
        <v>222</v>
      </c>
      <c r="D56">
        <v>20710</v>
      </c>
    </row>
    <row r="57" spans="1:4" x14ac:dyDescent="0.2">
      <c r="A57" t="s">
        <v>91</v>
      </c>
      <c r="B57">
        <v>10505</v>
      </c>
      <c r="C57" t="s">
        <v>223</v>
      </c>
      <c r="D57">
        <v>20711</v>
      </c>
    </row>
    <row r="58" spans="1:4" x14ac:dyDescent="0.2">
      <c r="A58" t="s">
        <v>92</v>
      </c>
      <c r="B58">
        <v>10506</v>
      </c>
      <c r="C58" t="s">
        <v>224</v>
      </c>
      <c r="D58">
        <v>20712</v>
      </c>
    </row>
    <row r="59" spans="1:4" x14ac:dyDescent="0.2">
      <c r="A59" t="s">
        <v>93</v>
      </c>
      <c r="B59">
        <v>10507</v>
      </c>
      <c r="C59" t="s">
        <v>225</v>
      </c>
      <c r="D59">
        <v>20713</v>
      </c>
    </row>
    <row r="60" spans="1:4" x14ac:dyDescent="0.2">
      <c r="A60" t="s">
        <v>94</v>
      </c>
      <c r="B60">
        <v>10508</v>
      </c>
      <c r="C60" t="s">
        <v>226</v>
      </c>
      <c r="D60">
        <v>20714</v>
      </c>
    </row>
    <row r="61" spans="1:4" x14ac:dyDescent="0.2">
      <c r="A61" t="s">
        <v>95</v>
      </c>
      <c r="B61">
        <v>10601</v>
      </c>
      <c r="C61" t="s">
        <v>227</v>
      </c>
      <c r="D61">
        <v>20801</v>
      </c>
    </row>
    <row r="62" spans="1:4" x14ac:dyDescent="0.2">
      <c r="A62" t="s">
        <v>96</v>
      </c>
      <c r="B62">
        <v>10602</v>
      </c>
      <c r="C62" t="s">
        <v>228</v>
      </c>
      <c r="D62">
        <v>20802</v>
      </c>
    </row>
    <row r="63" spans="1:4" x14ac:dyDescent="0.2">
      <c r="A63" t="s">
        <v>97</v>
      </c>
      <c r="B63">
        <v>10603</v>
      </c>
      <c r="C63" t="s">
        <v>229</v>
      </c>
      <c r="D63">
        <v>20803</v>
      </c>
    </row>
    <row r="64" spans="1:4" x14ac:dyDescent="0.2">
      <c r="A64" t="s">
        <v>98</v>
      </c>
      <c r="B64">
        <v>10604</v>
      </c>
      <c r="C64" t="s">
        <v>230</v>
      </c>
      <c r="D64">
        <v>20804</v>
      </c>
    </row>
    <row r="65" spans="1:4" x14ac:dyDescent="0.2">
      <c r="A65" t="s">
        <v>99</v>
      </c>
      <c r="B65">
        <v>10605</v>
      </c>
      <c r="C65" t="s">
        <v>231</v>
      </c>
      <c r="D65">
        <v>20805</v>
      </c>
    </row>
    <row r="66" spans="1:4" x14ac:dyDescent="0.2">
      <c r="A66" t="s">
        <v>100</v>
      </c>
      <c r="B66">
        <v>10606</v>
      </c>
      <c r="C66" t="s">
        <v>232</v>
      </c>
      <c r="D66">
        <v>20806</v>
      </c>
    </row>
    <row r="67" spans="1:4" x14ac:dyDescent="0.2">
      <c r="A67" t="s">
        <v>101</v>
      </c>
      <c r="B67">
        <v>10607</v>
      </c>
      <c r="C67" t="s">
        <v>233</v>
      </c>
      <c r="D67">
        <v>20807</v>
      </c>
    </row>
    <row r="68" spans="1:4" x14ac:dyDescent="0.2">
      <c r="A68" t="s">
        <v>102</v>
      </c>
      <c r="B68">
        <v>10608</v>
      </c>
      <c r="C68" t="s">
        <v>234</v>
      </c>
      <c r="D68">
        <v>20808</v>
      </c>
    </row>
    <row r="69" spans="1:4" x14ac:dyDescent="0.2">
      <c r="A69" t="s">
        <v>103</v>
      </c>
      <c r="B69">
        <v>10609</v>
      </c>
      <c r="C69" t="s">
        <v>235</v>
      </c>
      <c r="D69">
        <v>20901</v>
      </c>
    </row>
    <row r="70" spans="1:4" x14ac:dyDescent="0.2">
      <c r="A70" t="s">
        <v>104</v>
      </c>
      <c r="B70">
        <v>10701</v>
      </c>
      <c r="C70" t="s">
        <v>236</v>
      </c>
      <c r="D70">
        <v>20902</v>
      </c>
    </row>
    <row r="71" spans="1:4" x14ac:dyDescent="0.2">
      <c r="A71" t="s">
        <v>105</v>
      </c>
      <c r="B71">
        <v>10702</v>
      </c>
      <c r="C71" t="s">
        <v>237</v>
      </c>
      <c r="D71">
        <v>20903</v>
      </c>
    </row>
    <row r="72" spans="1:4" x14ac:dyDescent="0.2">
      <c r="A72" t="s">
        <v>106</v>
      </c>
      <c r="B72">
        <v>10703</v>
      </c>
      <c r="C72" t="s">
        <v>238</v>
      </c>
      <c r="D72">
        <v>20904</v>
      </c>
    </row>
    <row r="73" spans="1:4" x14ac:dyDescent="0.2">
      <c r="A73" t="s">
        <v>107</v>
      </c>
      <c r="B73">
        <v>10704</v>
      </c>
      <c r="C73" t="s">
        <v>239</v>
      </c>
      <c r="D73">
        <v>20905</v>
      </c>
    </row>
    <row r="74" spans="1:4" x14ac:dyDescent="0.2">
      <c r="A74" t="s">
        <v>108</v>
      </c>
      <c r="B74">
        <v>10705</v>
      </c>
      <c r="C74" t="s">
        <v>240</v>
      </c>
      <c r="D74">
        <v>20906</v>
      </c>
    </row>
    <row r="75" spans="1:4" x14ac:dyDescent="0.2">
      <c r="A75" t="s">
        <v>109</v>
      </c>
      <c r="B75">
        <v>10706</v>
      </c>
      <c r="C75" t="s">
        <v>241</v>
      </c>
      <c r="D75">
        <v>20907</v>
      </c>
    </row>
    <row r="76" spans="1:4" x14ac:dyDescent="0.2">
      <c r="A76" t="s">
        <v>110</v>
      </c>
      <c r="B76">
        <v>10707</v>
      </c>
      <c r="C76" t="s">
        <v>242</v>
      </c>
      <c r="D76">
        <v>20908</v>
      </c>
    </row>
    <row r="77" spans="1:4" x14ac:dyDescent="0.2">
      <c r="A77" t="s">
        <v>111</v>
      </c>
      <c r="B77">
        <v>10708</v>
      </c>
      <c r="C77" t="s">
        <v>243</v>
      </c>
      <c r="D77">
        <v>20909</v>
      </c>
    </row>
    <row r="78" spans="1:4" x14ac:dyDescent="0.2">
      <c r="A78" t="s">
        <v>112</v>
      </c>
      <c r="B78">
        <v>10709</v>
      </c>
      <c r="C78" t="s">
        <v>244</v>
      </c>
      <c r="D78">
        <v>20910</v>
      </c>
    </row>
    <row r="79" spans="1:4" x14ac:dyDescent="0.2">
      <c r="A79" t="s">
        <v>113</v>
      </c>
      <c r="B79">
        <v>10710</v>
      </c>
      <c r="C79" t="s">
        <v>245</v>
      </c>
      <c r="D79">
        <v>20911</v>
      </c>
    </row>
    <row r="80" spans="1:4" x14ac:dyDescent="0.2">
      <c r="A80" t="s">
        <v>114</v>
      </c>
      <c r="B80">
        <v>10711</v>
      </c>
      <c r="C80" t="s">
        <v>246</v>
      </c>
      <c r="D80">
        <v>20912</v>
      </c>
    </row>
    <row r="81" spans="1:4" x14ac:dyDescent="0.2">
      <c r="A81" t="s">
        <v>115</v>
      </c>
      <c r="B81">
        <v>10712</v>
      </c>
      <c r="C81" t="s">
        <v>247</v>
      </c>
      <c r="D81">
        <v>20913</v>
      </c>
    </row>
    <row r="82" spans="1:4" x14ac:dyDescent="0.2">
      <c r="A82" t="s">
        <v>116</v>
      </c>
      <c r="B82">
        <v>10713</v>
      </c>
      <c r="C82" t="s">
        <v>248</v>
      </c>
      <c r="D82">
        <v>20914</v>
      </c>
    </row>
    <row r="83" spans="1:4" x14ac:dyDescent="0.2">
      <c r="A83" t="s">
        <v>117</v>
      </c>
      <c r="B83">
        <v>10714</v>
      </c>
      <c r="C83" t="s">
        <v>249</v>
      </c>
      <c r="D83">
        <v>20915</v>
      </c>
    </row>
    <row r="84" spans="1:4" x14ac:dyDescent="0.2">
      <c r="A84" t="s">
        <v>118</v>
      </c>
      <c r="B84">
        <v>10715</v>
      </c>
      <c r="C84" t="s">
        <v>250</v>
      </c>
      <c r="D84">
        <v>20916</v>
      </c>
    </row>
    <row r="85" spans="1:4" x14ac:dyDescent="0.2">
      <c r="A85" t="s">
        <v>119</v>
      </c>
      <c r="B85">
        <v>10801</v>
      </c>
      <c r="C85" t="s">
        <v>251</v>
      </c>
      <c r="D85">
        <v>20917</v>
      </c>
    </row>
    <row r="86" spans="1:4" x14ac:dyDescent="0.2">
      <c r="A86" t="s">
        <v>120</v>
      </c>
      <c r="B86">
        <v>10802</v>
      </c>
      <c r="C86" t="s">
        <v>252</v>
      </c>
      <c r="D86">
        <v>21001</v>
      </c>
    </row>
    <row r="87" spans="1:4" x14ac:dyDescent="0.2">
      <c r="A87" t="s">
        <v>121</v>
      </c>
      <c r="B87">
        <v>10803</v>
      </c>
      <c r="C87" t="s">
        <v>253</v>
      </c>
      <c r="D87">
        <v>21002</v>
      </c>
    </row>
    <row r="88" spans="1:4" x14ac:dyDescent="0.2">
      <c r="A88" t="s">
        <v>122</v>
      </c>
      <c r="B88">
        <v>10804</v>
      </c>
      <c r="C88" t="s">
        <v>254</v>
      </c>
      <c r="D88">
        <v>21003</v>
      </c>
    </row>
    <row r="89" spans="1:4" x14ac:dyDescent="0.2">
      <c r="A89" t="s">
        <v>123</v>
      </c>
      <c r="B89">
        <v>10805</v>
      </c>
      <c r="C89" t="s">
        <v>255</v>
      </c>
      <c r="D89">
        <v>21004</v>
      </c>
    </row>
    <row r="90" spans="1:4" x14ac:dyDescent="0.2">
      <c r="A90" t="s">
        <v>124</v>
      </c>
      <c r="B90">
        <v>10901</v>
      </c>
      <c r="C90" t="s">
        <v>256</v>
      </c>
      <c r="D90">
        <v>21005</v>
      </c>
    </row>
    <row r="91" spans="1:4" x14ac:dyDescent="0.2">
      <c r="A91" t="s">
        <v>125</v>
      </c>
      <c r="B91">
        <v>10902</v>
      </c>
      <c r="C91" t="s">
        <v>257</v>
      </c>
      <c r="D91">
        <v>21006</v>
      </c>
    </row>
    <row r="92" spans="1:4" x14ac:dyDescent="0.2">
      <c r="A92" t="s">
        <v>126</v>
      </c>
      <c r="B92">
        <v>10903</v>
      </c>
      <c r="C92" t="s">
        <v>258</v>
      </c>
      <c r="D92">
        <v>21007</v>
      </c>
    </row>
    <row r="93" spans="1:4" x14ac:dyDescent="0.2">
      <c r="A93" t="s">
        <v>127</v>
      </c>
      <c r="B93">
        <v>10904</v>
      </c>
      <c r="C93" t="s">
        <v>259</v>
      </c>
      <c r="D93">
        <v>21008</v>
      </c>
    </row>
    <row r="94" spans="1:4" x14ac:dyDescent="0.2">
      <c r="A94" t="s">
        <v>128</v>
      </c>
      <c r="B94">
        <v>10905</v>
      </c>
      <c r="C94" t="s">
        <v>260</v>
      </c>
      <c r="D94">
        <v>21101</v>
      </c>
    </row>
    <row r="95" spans="1:4" x14ac:dyDescent="0.2">
      <c r="A95" t="s">
        <v>129</v>
      </c>
      <c r="B95">
        <v>10906</v>
      </c>
      <c r="C95" t="s">
        <v>261</v>
      </c>
      <c r="D95">
        <v>21102</v>
      </c>
    </row>
    <row r="96" spans="1:4" x14ac:dyDescent="0.2">
      <c r="A96" t="s">
        <v>130</v>
      </c>
      <c r="B96">
        <v>10907</v>
      </c>
      <c r="C96" t="s">
        <v>262</v>
      </c>
      <c r="D96">
        <v>21103</v>
      </c>
    </row>
    <row r="97" spans="1:4" x14ac:dyDescent="0.2">
      <c r="A97" t="s">
        <v>131</v>
      </c>
      <c r="B97">
        <v>10908</v>
      </c>
      <c r="C97" t="s">
        <v>263</v>
      </c>
      <c r="D97">
        <v>21104</v>
      </c>
    </row>
    <row r="98" spans="1:4" x14ac:dyDescent="0.2">
      <c r="A98" t="s">
        <v>132</v>
      </c>
      <c r="B98">
        <v>10909</v>
      </c>
      <c r="C98" t="s">
        <v>264</v>
      </c>
      <c r="D98">
        <v>21105</v>
      </c>
    </row>
    <row r="99" spans="1:4" x14ac:dyDescent="0.2">
      <c r="A99" t="s">
        <v>133</v>
      </c>
      <c r="B99">
        <v>10910</v>
      </c>
      <c r="C99" t="s">
        <v>265</v>
      </c>
      <c r="D99">
        <v>21106</v>
      </c>
    </row>
    <row r="100" spans="1:4" x14ac:dyDescent="0.2">
      <c r="A100" t="s">
        <v>134</v>
      </c>
      <c r="B100">
        <v>10911</v>
      </c>
      <c r="C100" t="s">
        <v>266</v>
      </c>
      <c r="D100">
        <v>21107</v>
      </c>
    </row>
    <row r="101" spans="1:4" x14ac:dyDescent="0.2">
      <c r="A101" t="s">
        <v>135</v>
      </c>
      <c r="B101">
        <v>10912</v>
      </c>
      <c r="C101" t="s">
        <v>267</v>
      </c>
      <c r="D101">
        <v>21201</v>
      </c>
    </row>
    <row r="102" spans="1:4" x14ac:dyDescent="0.2">
      <c r="A102" t="s">
        <v>136</v>
      </c>
      <c r="B102">
        <v>10913</v>
      </c>
      <c r="C102" t="s">
        <v>268</v>
      </c>
      <c r="D102">
        <v>21202</v>
      </c>
    </row>
    <row r="103" spans="1:4" x14ac:dyDescent="0.2">
      <c r="A103" t="s">
        <v>137</v>
      </c>
      <c r="B103">
        <v>11001</v>
      </c>
      <c r="C103" t="s">
        <v>269</v>
      </c>
      <c r="D103">
        <v>21203</v>
      </c>
    </row>
    <row r="104" spans="1:4" x14ac:dyDescent="0.2">
      <c r="A104" t="s">
        <v>138</v>
      </c>
      <c r="B104">
        <v>11002</v>
      </c>
      <c r="C104" t="s">
        <v>270</v>
      </c>
      <c r="D104">
        <v>21204</v>
      </c>
    </row>
    <row r="105" spans="1:4" x14ac:dyDescent="0.2">
      <c r="A105" t="s">
        <v>139</v>
      </c>
      <c r="B105">
        <v>11003</v>
      </c>
      <c r="C105" t="s">
        <v>271</v>
      </c>
      <c r="D105">
        <v>21205</v>
      </c>
    </row>
    <row r="106" spans="1:4" x14ac:dyDescent="0.2">
      <c r="A106" t="s">
        <v>140</v>
      </c>
      <c r="B106">
        <v>11004</v>
      </c>
      <c r="C106" t="s">
        <v>272</v>
      </c>
      <c r="D106">
        <v>21206</v>
      </c>
    </row>
    <row r="107" spans="1:4" x14ac:dyDescent="0.2">
      <c r="A107" t="s">
        <v>141</v>
      </c>
      <c r="B107">
        <v>11005</v>
      </c>
      <c r="C107" t="s">
        <v>273</v>
      </c>
      <c r="D107">
        <v>21207</v>
      </c>
    </row>
    <row r="108" spans="1:4" x14ac:dyDescent="0.2">
      <c r="A108" t="s">
        <v>142</v>
      </c>
      <c r="B108">
        <v>11006</v>
      </c>
      <c r="C108" t="s">
        <v>274</v>
      </c>
      <c r="D108">
        <v>21208</v>
      </c>
    </row>
    <row r="109" spans="1:4" x14ac:dyDescent="0.2">
      <c r="A109" t="s">
        <v>143</v>
      </c>
      <c r="B109">
        <v>11007</v>
      </c>
      <c r="C109" t="s">
        <v>275</v>
      </c>
      <c r="D109">
        <v>21209</v>
      </c>
    </row>
    <row r="110" spans="1:4" x14ac:dyDescent="0.2">
      <c r="A110" t="s">
        <v>144</v>
      </c>
      <c r="B110">
        <v>11008</v>
      </c>
      <c r="C110" t="s">
        <v>276</v>
      </c>
      <c r="D110">
        <v>21210</v>
      </c>
    </row>
    <row r="111" spans="1:4" x14ac:dyDescent="0.2">
      <c r="A111" t="s">
        <v>145</v>
      </c>
      <c r="B111">
        <v>11009</v>
      </c>
      <c r="C111" t="s">
        <v>277</v>
      </c>
      <c r="D111">
        <v>21211</v>
      </c>
    </row>
    <row r="112" spans="1:4" x14ac:dyDescent="0.2">
      <c r="A112" t="s">
        <v>146</v>
      </c>
      <c r="B112">
        <v>11010</v>
      </c>
      <c r="C112" t="s">
        <v>278</v>
      </c>
      <c r="D112">
        <v>21212</v>
      </c>
    </row>
    <row r="113" spans="1:4" x14ac:dyDescent="0.2">
      <c r="A113" t="s">
        <v>147</v>
      </c>
      <c r="B113">
        <v>11011</v>
      </c>
      <c r="C113" t="s">
        <v>279</v>
      </c>
      <c r="D113">
        <v>21213</v>
      </c>
    </row>
    <row r="114" spans="1:4" x14ac:dyDescent="0.2">
      <c r="A114" t="s">
        <v>148</v>
      </c>
      <c r="B114">
        <v>11101</v>
      </c>
      <c r="C114" t="s">
        <v>280</v>
      </c>
      <c r="D114">
        <v>21214</v>
      </c>
    </row>
    <row r="115" spans="1:4" x14ac:dyDescent="0.2">
      <c r="A115" t="s">
        <v>149</v>
      </c>
      <c r="B115">
        <v>11102</v>
      </c>
      <c r="C115" t="s">
        <v>281</v>
      </c>
      <c r="D115">
        <v>21215</v>
      </c>
    </row>
    <row r="116" spans="1:4" x14ac:dyDescent="0.2">
      <c r="A116" t="s">
        <v>150</v>
      </c>
      <c r="B116">
        <v>11103</v>
      </c>
      <c r="C116" t="s">
        <v>282</v>
      </c>
      <c r="D116">
        <v>21301</v>
      </c>
    </row>
    <row r="117" spans="1:4" x14ac:dyDescent="0.2">
      <c r="A117" t="s">
        <v>151</v>
      </c>
      <c r="B117">
        <v>11104</v>
      </c>
      <c r="C117" t="s">
        <v>283</v>
      </c>
      <c r="D117">
        <v>21302</v>
      </c>
    </row>
    <row r="118" spans="1:4" x14ac:dyDescent="0.2">
      <c r="A118" t="s">
        <v>152</v>
      </c>
      <c r="B118">
        <v>11105</v>
      </c>
      <c r="C118" t="s">
        <v>284</v>
      </c>
      <c r="D118">
        <v>21303</v>
      </c>
    </row>
    <row r="119" spans="1:4" x14ac:dyDescent="0.2">
      <c r="A119" t="s">
        <v>153</v>
      </c>
      <c r="B119">
        <v>11201</v>
      </c>
      <c r="C119" t="s">
        <v>285</v>
      </c>
      <c r="D119">
        <v>21304</v>
      </c>
    </row>
    <row r="120" spans="1:4" x14ac:dyDescent="0.2">
      <c r="A120" t="s">
        <v>154</v>
      </c>
      <c r="B120">
        <v>11202</v>
      </c>
      <c r="C120" t="s">
        <v>286</v>
      </c>
      <c r="D120">
        <v>21305</v>
      </c>
    </row>
    <row r="121" spans="1:4" x14ac:dyDescent="0.2">
      <c r="A121" t="s">
        <v>155</v>
      </c>
      <c r="B121">
        <v>11203</v>
      </c>
      <c r="C121" t="s">
        <v>287</v>
      </c>
      <c r="D121">
        <v>21306</v>
      </c>
    </row>
    <row r="122" spans="1:4" x14ac:dyDescent="0.2">
      <c r="A122" t="s">
        <v>156</v>
      </c>
      <c r="B122">
        <v>11204</v>
      </c>
      <c r="C122" t="s">
        <v>288</v>
      </c>
      <c r="D122">
        <v>21307</v>
      </c>
    </row>
    <row r="123" spans="1:4" x14ac:dyDescent="0.2">
      <c r="A123" t="s">
        <v>157</v>
      </c>
      <c r="B123">
        <v>11301</v>
      </c>
      <c r="C123" t="s">
        <v>289</v>
      </c>
      <c r="D123">
        <v>21308</v>
      </c>
    </row>
    <row r="124" spans="1:4" x14ac:dyDescent="0.2">
      <c r="A124" t="s">
        <v>158</v>
      </c>
      <c r="B124">
        <v>11302</v>
      </c>
      <c r="C124" t="s">
        <v>290</v>
      </c>
      <c r="D124">
        <v>21309</v>
      </c>
    </row>
    <row r="125" spans="1:4" x14ac:dyDescent="0.2">
      <c r="A125" t="s">
        <v>159</v>
      </c>
      <c r="B125">
        <v>11303</v>
      </c>
      <c r="C125" t="s">
        <v>291</v>
      </c>
      <c r="D125">
        <v>21310</v>
      </c>
    </row>
    <row r="126" spans="1:4" x14ac:dyDescent="0.2">
      <c r="A126" t="s">
        <v>160</v>
      </c>
      <c r="B126">
        <v>11304</v>
      </c>
      <c r="C126" t="s">
        <v>292</v>
      </c>
      <c r="D126">
        <v>21401</v>
      </c>
    </row>
    <row r="127" spans="1:4" x14ac:dyDescent="0.2">
      <c r="A127" t="s">
        <v>161</v>
      </c>
      <c r="B127">
        <v>11305</v>
      </c>
      <c r="C127" t="s">
        <v>293</v>
      </c>
      <c r="D127">
        <v>21402</v>
      </c>
    </row>
    <row r="128" spans="1:4" x14ac:dyDescent="0.2">
      <c r="A128" t="s">
        <v>162</v>
      </c>
      <c r="B128">
        <v>11306</v>
      </c>
      <c r="C128" t="s">
        <v>294</v>
      </c>
      <c r="D128">
        <v>21403</v>
      </c>
    </row>
    <row r="129" spans="1:4" x14ac:dyDescent="0.2">
      <c r="A129" t="s">
        <v>163</v>
      </c>
      <c r="B129">
        <v>11401</v>
      </c>
      <c r="C129" t="s">
        <v>295</v>
      </c>
      <c r="D129">
        <v>21404</v>
      </c>
    </row>
    <row r="130" spans="1:4" x14ac:dyDescent="0.2">
      <c r="A130" t="s">
        <v>164</v>
      </c>
      <c r="B130">
        <v>11402</v>
      </c>
      <c r="C130" t="s">
        <v>296</v>
      </c>
      <c r="D130">
        <v>21405</v>
      </c>
    </row>
    <row r="131" spans="1:4" x14ac:dyDescent="0.2">
      <c r="A131" t="s">
        <v>165</v>
      </c>
      <c r="B131">
        <v>11403</v>
      </c>
      <c r="C131" t="s">
        <v>297</v>
      </c>
      <c r="D131">
        <v>21406</v>
      </c>
    </row>
    <row r="132" spans="1:4" x14ac:dyDescent="0.2">
      <c r="A132" t="s">
        <v>166</v>
      </c>
      <c r="B132">
        <v>11404</v>
      </c>
      <c r="C132" t="s">
        <v>298</v>
      </c>
      <c r="D132">
        <v>21407</v>
      </c>
    </row>
    <row r="133" spans="1:4" x14ac:dyDescent="0.2">
      <c r="A133" t="s">
        <v>167</v>
      </c>
      <c r="B133">
        <v>11405</v>
      </c>
      <c r="C133" t="s">
        <v>299</v>
      </c>
      <c r="D133">
        <v>21408</v>
      </c>
    </row>
    <row r="134" spans="1:4" x14ac:dyDescent="0.2">
      <c r="C134" t="s">
        <v>300</v>
      </c>
      <c r="D134">
        <v>21409</v>
      </c>
    </row>
    <row r="135" spans="1:4" x14ac:dyDescent="0.2">
      <c r="C135" t="s">
        <v>301</v>
      </c>
      <c r="D135">
        <v>21410</v>
      </c>
    </row>
    <row r="136" spans="1:4" x14ac:dyDescent="0.2">
      <c r="C136" t="s">
        <v>302</v>
      </c>
      <c r="D136">
        <v>21411</v>
      </c>
    </row>
    <row r="137" spans="1:4" x14ac:dyDescent="0.2">
      <c r="C137" t="s">
        <v>303</v>
      </c>
      <c r="D137">
        <v>21412</v>
      </c>
    </row>
    <row r="138" spans="1:4" x14ac:dyDescent="0.2">
      <c r="C138" t="s">
        <v>304</v>
      </c>
      <c r="D138">
        <v>21413</v>
      </c>
    </row>
    <row r="139" spans="1:4" x14ac:dyDescent="0.2">
      <c r="C139" t="s">
        <v>305</v>
      </c>
      <c r="D139">
        <v>21414</v>
      </c>
    </row>
    <row r="140" spans="1:4" x14ac:dyDescent="0.2">
      <c r="C140" t="s">
        <v>306</v>
      </c>
      <c r="D140">
        <v>21415</v>
      </c>
    </row>
    <row r="141" spans="1:4" x14ac:dyDescent="0.2">
      <c r="C141" t="s">
        <v>307</v>
      </c>
      <c r="D141">
        <v>21416</v>
      </c>
    </row>
    <row r="142" spans="1:4" x14ac:dyDescent="0.2">
      <c r="C142" t="s">
        <v>308</v>
      </c>
      <c r="D142">
        <v>21417</v>
      </c>
    </row>
    <row r="143" spans="1:4" x14ac:dyDescent="0.2">
      <c r="C143" t="s">
        <v>309</v>
      </c>
      <c r="D143">
        <v>21418</v>
      </c>
    </row>
    <row r="144" spans="1:4" x14ac:dyDescent="0.2">
      <c r="C144" t="s">
        <v>310</v>
      </c>
      <c r="D144">
        <v>21419</v>
      </c>
    </row>
    <row r="145" spans="3:4" x14ac:dyDescent="0.2">
      <c r="C145" t="s">
        <v>311</v>
      </c>
      <c r="D145">
        <v>21420</v>
      </c>
    </row>
    <row r="146" spans="3:4" x14ac:dyDescent="0.2">
      <c r="C146" t="s">
        <v>312</v>
      </c>
      <c r="D146">
        <v>21421</v>
      </c>
    </row>
    <row r="147" spans="3:4" x14ac:dyDescent="0.2">
      <c r="C147" t="s">
        <v>313</v>
      </c>
      <c r="D147">
        <v>21422</v>
      </c>
    </row>
    <row r="148" spans="3:4" x14ac:dyDescent="0.2">
      <c r="C148" t="s">
        <v>314</v>
      </c>
      <c r="D148">
        <v>21423</v>
      </c>
    </row>
    <row r="149" spans="3:4" x14ac:dyDescent="0.2">
      <c r="C149" t="s">
        <v>315</v>
      </c>
      <c r="D149">
        <v>21424</v>
      </c>
    </row>
    <row r="150" spans="3:4" x14ac:dyDescent="0.2">
      <c r="C150" t="s">
        <v>316</v>
      </c>
      <c r="D150">
        <v>21425</v>
      </c>
    </row>
    <row r="151" spans="3:4" x14ac:dyDescent="0.2">
      <c r="C151" t="s">
        <v>317</v>
      </c>
      <c r="D151">
        <v>21426</v>
      </c>
    </row>
    <row r="152" spans="3:4" x14ac:dyDescent="0.2">
      <c r="C152" t="s">
        <v>318</v>
      </c>
      <c r="D152">
        <v>21501</v>
      </c>
    </row>
    <row r="153" spans="3:4" x14ac:dyDescent="0.2">
      <c r="C153" t="s">
        <v>319</v>
      </c>
      <c r="D153">
        <v>21502</v>
      </c>
    </row>
    <row r="154" spans="3:4" x14ac:dyDescent="0.2">
      <c r="C154" t="s">
        <v>320</v>
      </c>
      <c r="D154">
        <v>21503</v>
      </c>
    </row>
    <row r="155" spans="3:4" x14ac:dyDescent="0.2">
      <c r="C155" t="s">
        <v>321</v>
      </c>
      <c r="D155">
        <v>21504</v>
      </c>
    </row>
    <row r="156" spans="3:4" x14ac:dyDescent="0.2">
      <c r="C156" t="s">
        <v>322</v>
      </c>
      <c r="D156">
        <v>21505</v>
      </c>
    </row>
    <row r="157" spans="3:4" x14ac:dyDescent="0.2">
      <c r="C157" t="s">
        <v>323</v>
      </c>
      <c r="D157">
        <v>21506</v>
      </c>
    </row>
    <row r="158" spans="3:4" x14ac:dyDescent="0.2">
      <c r="C158" t="s">
        <v>324</v>
      </c>
      <c r="D158">
        <v>21507</v>
      </c>
    </row>
    <row r="159" spans="3:4" x14ac:dyDescent="0.2">
      <c r="C159" t="s">
        <v>325</v>
      </c>
      <c r="D159">
        <v>21508</v>
      </c>
    </row>
    <row r="160" spans="3:4" x14ac:dyDescent="0.2">
      <c r="C160" t="s">
        <v>326</v>
      </c>
      <c r="D160">
        <v>21509</v>
      </c>
    </row>
    <row r="161" spans="3:4" x14ac:dyDescent="0.2">
      <c r="C161" t="s">
        <v>327</v>
      </c>
      <c r="D161">
        <v>21510</v>
      </c>
    </row>
    <row r="162" spans="3:4" x14ac:dyDescent="0.2">
      <c r="C162" t="s">
        <v>328</v>
      </c>
      <c r="D162">
        <v>21511</v>
      </c>
    </row>
    <row r="163" spans="3:4" x14ac:dyDescent="0.2">
      <c r="C163" t="s">
        <v>329</v>
      </c>
      <c r="D163">
        <v>21512</v>
      </c>
    </row>
    <row r="164" spans="3:4" x14ac:dyDescent="0.2">
      <c r="C164" t="s">
        <v>330</v>
      </c>
      <c r="D164">
        <v>21513</v>
      </c>
    </row>
    <row r="165" spans="3:4" x14ac:dyDescent="0.2">
      <c r="C165" t="s">
        <v>331</v>
      </c>
      <c r="D165">
        <v>21514</v>
      </c>
    </row>
    <row r="166" spans="3:4" x14ac:dyDescent="0.2">
      <c r="C166" t="s">
        <v>332</v>
      </c>
      <c r="D166">
        <v>21515</v>
      </c>
    </row>
    <row r="167" spans="3:4" x14ac:dyDescent="0.2">
      <c r="C167" t="s">
        <v>333</v>
      </c>
      <c r="D167">
        <v>21516</v>
      </c>
    </row>
    <row r="168" spans="3:4" x14ac:dyDescent="0.2">
      <c r="C168" t="s">
        <v>334</v>
      </c>
      <c r="D168">
        <v>21517</v>
      </c>
    </row>
    <row r="169" spans="3:4" x14ac:dyDescent="0.2">
      <c r="C169" t="s">
        <v>335</v>
      </c>
      <c r="D169">
        <v>21518</v>
      </c>
    </row>
    <row r="170" spans="3:4" x14ac:dyDescent="0.2">
      <c r="C170" t="s">
        <v>336</v>
      </c>
      <c r="D170">
        <v>21601</v>
      </c>
    </row>
    <row r="171" spans="3:4" x14ac:dyDescent="0.2">
      <c r="C171" t="s">
        <v>337</v>
      </c>
      <c r="D171">
        <v>21602</v>
      </c>
    </row>
    <row r="172" spans="3:4" x14ac:dyDescent="0.2">
      <c r="C172" t="s">
        <v>338</v>
      </c>
      <c r="D172">
        <v>21603</v>
      </c>
    </row>
    <row r="173" spans="3:4" x14ac:dyDescent="0.2">
      <c r="C173" t="s">
        <v>339</v>
      </c>
      <c r="D173">
        <v>21604</v>
      </c>
    </row>
    <row r="174" spans="3:4" x14ac:dyDescent="0.2">
      <c r="C174" t="s">
        <v>340</v>
      </c>
      <c r="D174">
        <v>21605</v>
      </c>
    </row>
    <row r="175" spans="3:4" x14ac:dyDescent="0.2">
      <c r="C175" t="s">
        <v>341</v>
      </c>
      <c r="D175">
        <v>21606</v>
      </c>
    </row>
    <row r="176" spans="3:4" x14ac:dyDescent="0.2">
      <c r="C176" t="s">
        <v>342</v>
      </c>
      <c r="D176">
        <v>21607</v>
      </c>
    </row>
    <row r="177" spans="3:4" x14ac:dyDescent="0.2">
      <c r="C177" t="s">
        <v>343</v>
      </c>
      <c r="D177">
        <v>21608</v>
      </c>
    </row>
    <row r="178" spans="3:4" x14ac:dyDescent="0.2">
      <c r="C178" t="s">
        <v>344</v>
      </c>
      <c r="D178">
        <v>21609</v>
      </c>
    </row>
    <row r="179" spans="3:4" x14ac:dyDescent="0.2">
      <c r="C179" t="s">
        <v>345</v>
      </c>
      <c r="D179">
        <v>21610</v>
      </c>
    </row>
    <row r="180" spans="3:4" x14ac:dyDescent="0.2">
      <c r="C180" t="s">
        <v>346</v>
      </c>
      <c r="D180">
        <v>21611</v>
      </c>
    </row>
    <row r="181" spans="3:4" x14ac:dyDescent="0.2">
      <c r="C181" t="s">
        <v>347</v>
      </c>
      <c r="D181">
        <v>21612</v>
      </c>
    </row>
    <row r="182" spans="3:4" x14ac:dyDescent="0.2">
      <c r="C182" t="s">
        <v>348</v>
      </c>
      <c r="D182">
        <v>21613</v>
      </c>
    </row>
    <row r="183" spans="3:4" x14ac:dyDescent="0.2">
      <c r="C183" t="s">
        <v>349</v>
      </c>
      <c r="D183">
        <v>21614</v>
      </c>
    </row>
    <row r="184" spans="3:4" x14ac:dyDescent="0.2">
      <c r="C184" t="s">
        <v>350</v>
      </c>
      <c r="D184">
        <v>21615</v>
      </c>
    </row>
    <row r="185" spans="3:4" x14ac:dyDescent="0.2">
      <c r="C185" t="s">
        <v>351</v>
      </c>
      <c r="D185">
        <v>21616</v>
      </c>
    </row>
    <row r="186" spans="3:4" x14ac:dyDescent="0.2">
      <c r="C186" t="s">
        <v>352</v>
      </c>
      <c r="D186">
        <v>21617</v>
      </c>
    </row>
    <row r="187" spans="3:4" x14ac:dyDescent="0.2">
      <c r="C187" t="s">
        <v>353</v>
      </c>
      <c r="D187">
        <v>21618</v>
      </c>
    </row>
    <row r="188" spans="3:4" x14ac:dyDescent="0.2">
      <c r="C188" t="s">
        <v>354</v>
      </c>
      <c r="D188">
        <v>21619</v>
      </c>
    </row>
    <row r="189" spans="3:4" x14ac:dyDescent="0.2">
      <c r="C189" t="s">
        <v>355</v>
      </c>
      <c r="D189">
        <v>21620</v>
      </c>
    </row>
    <row r="190" spans="3:4" x14ac:dyDescent="0.2">
      <c r="C190" t="s">
        <v>356</v>
      </c>
      <c r="D190">
        <v>21621</v>
      </c>
    </row>
    <row r="191" spans="3:4" x14ac:dyDescent="0.2">
      <c r="C191" t="s">
        <v>357</v>
      </c>
      <c r="D191">
        <v>21622</v>
      </c>
    </row>
    <row r="192" spans="3:4" x14ac:dyDescent="0.2">
      <c r="C192" t="s">
        <v>358</v>
      </c>
      <c r="D192">
        <v>21623</v>
      </c>
    </row>
    <row r="193" spans="3:4" x14ac:dyDescent="0.2">
      <c r="C193" t="s">
        <v>359</v>
      </c>
      <c r="D193">
        <v>21624</v>
      </c>
    </row>
    <row r="194" spans="3:4" x14ac:dyDescent="0.2">
      <c r="C194" t="s">
        <v>360</v>
      </c>
      <c r="D194">
        <v>21625</v>
      </c>
    </row>
    <row r="195" spans="3:4" x14ac:dyDescent="0.2">
      <c r="C195" t="s">
        <v>361</v>
      </c>
      <c r="D195">
        <v>21626</v>
      </c>
    </row>
    <row r="196" spans="3:4" x14ac:dyDescent="0.2">
      <c r="C196" t="s">
        <v>362</v>
      </c>
      <c r="D196">
        <v>21627</v>
      </c>
    </row>
    <row r="197" spans="3:4" x14ac:dyDescent="0.2">
      <c r="C197" t="s">
        <v>363</v>
      </c>
      <c r="D197">
        <v>21628</v>
      </c>
    </row>
    <row r="198" spans="3:4" x14ac:dyDescent="0.2">
      <c r="C198" t="s">
        <v>364</v>
      </c>
      <c r="D198">
        <v>21629</v>
      </c>
    </row>
    <row r="199" spans="3:4" x14ac:dyDescent="0.2">
      <c r="C199" t="s">
        <v>365</v>
      </c>
      <c r="D199">
        <v>21630</v>
      </c>
    </row>
    <row r="200" spans="3:4" x14ac:dyDescent="0.2">
      <c r="C200" t="s">
        <v>366</v>
      </c>
      <c r="D200">
        <v>21631</v>
      </c>
    </row>
    <row r="201" spans="3:4" x14ac:dyDescent="0.2">
      <c r="C201" t="s">
        <v>367</v>
      </c>
      <c r="D201">
        <v>21632</v>
      </c>
    </row>
    <row r="202" spans="3:4" x14ac:dyDescent="0.2">
      <c r="C202" t="s">
        <v>368</v>
      </c>
      <c r="D202">
        <v>21633</v>
      </c>
    </row>
    <row r="203" spans="3:4" x14ac:dyDescent="0.2">
      <c r="C203" t="s">
        <v>369</v>
      </c>
      <c r="D203">
        <v>21634</v>
      </c>
    </row>
    <row r="204" spans="3:4" x14ac:dyDescent="0.2">
      <c r="C204" t="s">
        <v>370</v>
      </c>
      <c r="D204">
        <v>21701</v>
      </c>
    </row>
    <row r="205" spans="3:4" x14ac:dyDescent="0.2">
      <c r="C205" t="s">
        <v>371</v>
      </c>
      <c r="D205">
        <v>21702</v>
      </c>
    </row>
    <row r="206" spans="3:4" x14ac:dyDescent="0.2">
      <c r="C206" t="s">
        <v>372</v>
      </c>
      <c r="D206">
        <v>21703</v>
      </c>
    </row>
    <row r="207" spans="3:4" x14ac:dyDescent="0.2">
      <c r="C207" t="s">
        <v>373</v>
      </c>
      <c r="D207">
        <v>21704</v>
      </c>
    </row>
    <row r="208" spans="3:4" x14ac:dyDescent="0.2">
      <c r="C208" t="s">
        <v>374</v>
      </c>
      <c r="D208">
        <v>21705</v>
      </c>
    </row>
    <row r="209" spans="3:4" x14ac:dyDescent="0.2">
      <c r="C209" t="s">
        <v>375</v>
      </c>
      <c r="D209">
        <v>21706</v>
      </c>
    </row>
    <row r="210" spans="3:4" x14ac:dyDescent="0.2">
      <c r="C210" t="s">
        <v>376</v>
      </c>
      <c r="D210">
        <v>21707</v>
      </c>
    </row>
    <row r="211" spans="3:4" x14ac:dyDescent="0.2">
      <c r="C211" t="s">
        <v>377</v>
      </c>
      <c r="D211">
        <v>21801</v>
      </c>
    </row>
    <row r="212" spans="3:4" x14ac:dyDescent="0.2">
      <c r="C212" t="s">
        <v>378</v>
      </c>
      <c r="D212">
        <v>21802</v>
      </c>
    </row>
    <row r="213" spans="3:4" x14ac:dyDescent="0.2">
      <c r="C213" t="s">
        <v>379</v>
      </c>
      <c r="D213">
        <v>21803</v>
      </c>
    </row>
    <row r="214" spans="3:4" x14ac:dyDescent="0.2">
      <c r="C214" t="s">
        <v>380</v>
      </c>
      <c r="D214">
        <v>21804</v>
      </c>
    </row>
    <row r="215" spans="3:4" x14ac:dyDescent="0.2">
      <c r="C215" t="s">
        <v>381</v>
      </c>
      <c r="D215">
        <v>21805</v>
      </c>
    </row>
    <row r="216" spans="3:4" x14ac:dyDescent="0.2">
      <c r="C216" t="s">
        <v>382</v>
      </c>
      <c r="D216">
        <v>21901</v>
      </c>
    </row>
    <row r="217" spans="3:4" x14ac:dyDescent="0.2">
      <c r="C217" t="s">
        <v>383</v>
      </c>
      <c r="D217">
        <v>21902</v>
      </c>
    </row>
    <row r="218" spans="3:4" x14ac:dyDescent="0.2">
      <c r="C218" t="s">
        <v>384</v>
      </c>
      <c r="D218">
        <v>21903</v>
      </c>
    </row>
    <row r="219" spans="3:4" x14ac:dyDescent="0.2">
      <c r="C219" t="s">
        <v>385</v>
      </c>
      <c r="D219">
        <v>21904</v>
      </c>
    </row>
    <row r="220" spans="3:4" x14ac:dyDescent="0.2">
      <c r="C220" t="s">
        <v>386</v>
      </c>
      <c r="D220">
        <v>21905</v>
      </c>
    </row>
    <row r="221" spans="3:4" x14ac:dyDescent="0.2">
      <c r="C221" t="s">
        <v>387</v>
      </c>
      <c r="D221">
        <v>21906</v>
      </c>
    </row>
    <row r="222" spans="3:4" x14ac:dyDescent="0.2">
      <c r="C222" t="s">
        <v>388</v>
      </c>
      <c r="D222">
        <v>21907</v>
      </c>
    </row>
    <row r="223" spans="3:4" x14ac:dyDescent="0.2">
      <c r="C223" t="s">
        <v>389</v>
      </c>
      <c r="D223">
        <v>21908</v>
      </c>
    </row>
    <row r="224" spans="3:4" x14ac:dyDescent="0.2">
      <c r="C224" t="s">
        <v>390</v>
      </c>
      <c r="D224">
        <v>21909</v>
      </c>
    </row>
    <row r="225" spans="3:4" x14ac:dyDescent="0.2">
      <c r="C225" t="s">
        <v>391</v>
      </c>
      <c r="D225">
        <v>21910</v>
      </c>
    </row>
    <row r="226" spans="3:4" x14ac:dyDescent="0.2">
      <c r="C226" t="s">
        <v>392</v>
      </c>
      <c r="D226">
        <v>21911</v>
      </c>
    </row>
    <row r="227" spans="3:4" x14ac:dyDescent="0.2">
      <c r="C227" t="s">
        <v>393</v>
      </c>
      <c r="D227">
        <v>21912</v>
      </c>
    </row>
    <row r="228" spans="3:4" x14ac:dyDescent="0.2">
      <c r="C228" t="s">
        <v>394</v>
      </c>
      <c r="D228">
        <v>21913</v>
      </c>
    </row>
    <row r="229" spans="3:4" x14ac:dyDescent="0.2">
      <c r="C229" t="s">
        <v>395</v>
      </c>
      <c r="D229">
        <v>21914</v>
      </c>
    </row>
    <row r="230" spans="3:4" x14ac:dyDescent="0.2">
      <c r="C230" t="s">
        <v>396</v>
      </c>
      <c r="D230">
        <v>21915</v>
      </c>
    </row>
    <row r="231" spans="3:4" x14ac:dyDescent="0.2">
      <c r="C231" t="s">
        <v>397</v>
      </c>
      <c r="D231">
        <v>22001</v>
      </c>
    </row>
    <row r="232" spans="3:4" x14ac:dyDescent="0.2">
      <c r="C232" t="s">
        <v>398</v>
      </c>
      <c r="D232">
        <v>22002</v>
      </c>
    </row>
    <row r="233" spans="3:4" x14ac:dyDescent="0.2">
      <c r="C233" t="s">
        <v>399</v>
      </c>
      <c r="D233">
        <v>22003</v>
      </c>
    </row>
    <row r="234" spans="3:4" x14ac:dyDescent="0.2">
      <c r="C234" t="s">
        <v>400</v>
      </c>
      <c r="D234">
        <v>22004</v>
      </c>
    </row>
    <row r="235" spans="3:4" x14ac:dyDescent="0.2">
      <c r="C235" t="s">
        <v>401</v>
      </c>
      <c r="D235">
        <v>22005</v>
      </c>
    </row>
    <row r="236" spans="3:4" x14ac:dyDescent="0.2">
      <c r="C236" t="s">
        <v>402</v>
      </c>
      <c r="D236">
        <v>22006</v>
      </c>
    </row>
    <row r="237" spans="3:4" x14ac:dyDescent="0.2">
      <c r="C237" t="s">
        <v>403</v>
      </c>
      <c r="D237">
        <v>22007</v>
      </c>
    </row>
    <row r="238" spans="3:4" x14ac:dyDescent="0.2">
      <c r="C238" t="s">
        <v>404</v>
      </c>
      <c r="D238">
        <v>22008</v>
      </c>
    </row>
    <row r="239" spans="3:4" x14ac:dyDescent="0.2">
      <c r="C239" t="s">
        <v>405</v>
      </c>
      <c r="D239">
        <v>22009</v>
      </c>
    </row>
    <row r="240" spans="3:4" x14ac:dyDescent="0.2">
      <c r="C240" t="s">
        <v>406</v>
      </c>
      <c r="D240">
        <v>22010</v>
      </c>
    </row>
    <row r="241" spans="3:4" x14ac:dyDescent="0.2">
      <c r="C241" t="s">
        <v>407</v>
      </c>
      <c r="D241">
        <v>22011</v>
      </c>
    </row>
    <row r="242" spans="3:4" x14ac:dyDescent="0.2">
      <c r="C242" t="s">
        <v>408</v>
      </c>
      <c r="D242">
        <v>22101</v>
      </c>
    </row>
    <row r="243" spans="3:4" x14ac:dyDescent="0.2">
      <c r="C243" t="s">
        <v>409</v>
      </c>
      <c r="D243">
        <v>22201</v>
      </c>
    </row>
    <row r="244" spans="3:4" x14ac:dyDescent="0.2">
      <c r="C244" t="s">
        <v>410</v>
      </c>
      <c r="D244">
        <v>22202</v>
      </c>
    </row>
    <row r="245" spans="3:4" x14ac:dyDescent="0.2">
      <c r="C245" t="s">
        <v>411</v>
      </c>
      <c r="D245">
        <v>22203</v>
      </c>
    </row>
    <row r="246" spans="3:4" x14ac:dyDescent="0.2">
      <c r="C246" t="s">
        <v>412</v>
      </c>
      <c r="D246">
        <v>22204</v>
      </c>
    </row>
    <row r="247" spans="3:4" x14ac:dyDescent="0.2">
      <c r="C247" t="s">
        <v>413</v>
      </c>
      <c r="D247">
        <v>22301</v>
      </c>
    </row>
    <row r="248" spans="3:4" x14ac:dyDescent="0.2">
      <c r="C248" t="s">
        <v>414</v>
      </c>
      <c r="D248">
        <v>22302</v>
      </c>
    </row>
    <row r="249" spans="3:4" x14ac:dyDescent="0.2">
      <c r="C249" t="s">
        <v>415</v>
      </c>
      <c r="D249">
        <v>22401</v>
      </c>
    </row>
    <row r="250" spans="3:4" x14ac:dyDescent="0.2">
      <c r="C250" t="s">
        <v>416</v>
      </c>
      <c r="D250">
        <v>22402</v>
      </c>
    </row>
    <row r="251" spans="3:4" x14ac:dyDescent="0.2">
      <c r="C251" t="s">
        <v>417</v>
      </c>
      <c r="D251">
        <v>22403</v>
      </c>
    </row>
    <row r="252" spans="3:4" x14ac:dyDescent="0.2">
      <c r="C252" t="s">
        <v>418</v>
      </c>
      <c r="D252">
        <v>22404</v>
      </c>
    </row>
    <row r="253" spans="3:4" x14ac:dyDescent="0.2">
      <c r="C253" t="s">
        <v>419</v>
      </c>
      <c r="D253">
        <v>22405</v>
      </c>
    </row>
    <row r="254" spans="3:4" x14ac:dyDescent="0.2">
      <c r="C254" t="s">
        <v>420</v>
      </c>
      <c r="D254">
        <v>22501</v>
      </c>
    </row>
    <row r="255" spans="3:4" x14ac:dyDescent="0.2">
      <c r="C255" t="s">
        <v>421</v>
      </c>
      <c r="D255">
        <v>22502</v>
      </c>
    </row>
    <row r="256" spans="3:4" x14ac:dyDescent="0.2">
      <c r="C256" t="s">
        <v>422</v>
      </c>
      <c r="D256">
        <v>22503</v>
      </c>
    </row>
    <row r="257" spans="3:4" x14ac:dyDescent="0.2">
      <c r="C257" t="s">
        <v>423</v>
      </c>
      <c r="D257">
        <v>22504</v>
      </c>
    </row>
    <row r="258" spans="3:4" x14ac:dyDescent="0.2">
      <c r="C258" t="s">
        <v>424</v>
      </c>
      <c r="D258">
        <v>22505</v>
      </c>
    </row>
    <row r="259" spans="3:4" x14ac:dyDescent="0.2">
      <c r="C259" t="s">
        <v>425</v>
      </c>
      <c r="D259">
        <v>22506</v>
      </c>
    </row>
    <row r="260" spans="3:4" x14ac:dyDescent="0.2">
      <c r="C260" t="s">
        <v>426</v>
      </c>
      <c r="D260">
        <v>22601</v>
      </c>
    </row>
    <row r="261" spans="3:4" x14ac:dyDescent="0.2">
      <c r="C261" t="s">
        <v>427</v>
      </c>
      <c r="D261">
        <v>22602</v>
      </c>
    </row>
    <row r="262" spans="3:4" x14ac:dyDescent="0.2">
      <c r="C262" t="s">
        <v>428</v>
      </c>
      <c r="D262">
        <v>22603</v>
      </c>
    </row>
    <row r="263" spans="3:4" x14ac:dyDescent="0.2">
      <c r="C263" t="s">
        <v>429</v>
      </c>
      <c r="D263">
        <v>22604</v>
      </c>
    </row>
    <row r="264" spans="3:4" x14ac:dyDescent="0.2">
      <c r="C264" t="s">
        <v>430</v>
      </c>
      <c r="D264">
        <v>22605</v>
      </c>
    </row>
    <row r="265" spans="3:4" x14ac:dyDescent="0.2">
      <c r="C265" t="s">
        <v>431</v>
      </c>
      <c r="D265">
        <v>22606</v>
      </c>
    </row>
    <row r="266" spans="3:4" x14ac:dyDescent="0.2">
      <c r="C266" t="s">
        <v>432</v>
      </c>
      <c r="D266">
        <v>22607</v>
      </c>
    </row>
    <row r="267" spans="3:4" x14ac:dyDescent="0.2">
      <c r="C267" t="s">
        <v>433</v>
      </c>
      <c r="D267">
        <v>22701</v>
      </c>
    </row>
    <row r="268" spans="3:4" x14ac:dyDescent="0.2">
      <c r="C268" t="s">
        <v>434</v>
      </c>
      <c r="D268">
        <v>22702</v>
      </c>
    </row>
    <row r="269" spans="3:4" x14ac:dyDescent="0.2">
      <c r="C269" t="s">
        <v>435</v>
      </c>
      <c r="D269">
        <v>22703</v>
      </c>
    </row>
    <row r="270" spans="3:4" x14ac:dyDescent="0.2">
      <c r="C270" t="s">
        <v>436</v>
      </c>
      <c r="D270">
        <v>22704</v>
      </c>
    </row>
    <row r="271" spans="3:4" x14ac:dyDescent="0.2">
      <c r="C271" t="s">
        <v>437</v>
      </c>
      <c r="D271">
        <v>22801</v>
      </c>
    </row>
    <row r="272" spans="3:4" x14ac:dyDescent="0.2">
      <c r="C272" t="s">
        <v>438</v>
      </c>
      <c r="D272">
        <v>22802</v>
      </c>
    </row>
    <row r="273" spans="3:4" x14ac:dyDescent="0.2">
      <c r="C273" t="s">
        <v>439</v>
      </c>
      <c r="D273">
        <v>22803</v>
      </c>
    </row>
    <row r="274" spans="3:4" x14ac:dyDescent="0.2">
      <c r="C274" t="s">
        <v>440</v>
      </c>
      <c r="D274">
        <v>22804</v>
      </c>
    </row>
    <row r="275" spans="3:4" x14ac:dyDescent="0.2">
      <c r="C275" t="s">
        <v>441</v>
      </c>
      <c r="D275">
        <v>22805</v>
      </c>
    </row>
    <row r="276" spans="3:4" x14ac:dyDescent="0.2">
      <c r="C276" t="s">
        <v>442</v>
      </c>
      <c r="D276">
        <v>22806</v>
      </c>
    </row>
    <row r="277" spans="3:4" x14ac:dyDescent="0.2">
      <c r="C277" t="s">
        <v>443</v>
      </c>
      <c r="D277">
        <v>22807</v>
      </c>
    </row>
    <row r="278" spans="3:4" x14ac:dyDescent="0.2">
      <c r="C278" t="s">
        <v>444</v>
      </c>
      <c r="D278">
        <v>22808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4DFA-6BD7-E642-BCF9-B5C981FB4E00}">
  <dimension ref="A1:AR128"/>
  <sheetViews>
    <sheetView topLeftCell="A97" workbookViewId="0">
      <pane xSplit="1" topLeftCell="L1" activePane="topRight" state="frozen"/>
      <selection activeCell="A95" sqref="A95"/>
      <selection pane="topRight" activeCell="O124" sqref="O124:S128"/>
    </sheetView>
  </sheetViews>
  <sheetFormatPr baseColWidth="10" defaultRowHeight="16" x14ac:dyDescent="0.2"/>
  <cols>
    <col min="1" max="38" width="10.83203125" style="1"/>
    <col min="40" max="16384" width="10.83203125" style="1"/>
  </cols>
  <sheetData>
    <row r="1" spans="1:44" x14ac:dyDescent="0.2">
      <c r="A1" s="66" t="s">
        <v>35</v>
      </c>
      <c r="B1" s="66"/>
      <c r="C1" s="2">
        <v>2018</v>
      </c>
      <c r="D1" s="2">
        <v>2019</v>
      </c>
      <c r="E1" s="2">
        <v>2020</v>
      </c>
      <c r="F1" s="2">
        <v>2021</v>
      </c>
      <c r="G1" s="2">
        <v>2022</v>
      </c>
      <c r="H1" s="2" t="s">
        <v>460</v>
      </c>
      <c r="I1" s="2" t="s">
        <v>461</v>
      </c>
      <c r="J1" s="2" t="s">
        <v>462</v>
      </c>
      <c r="K1" s="2" t="s">
        <v>463</v>
      </c>
      <c r="L1" s="2" t="s">
        <v>464</v>
      </c>
      <c r="M1" s="2" t="s">
        <v>465</v>
      </c>
      <c r="N1" s="2" t="s">
        <v>446</v>
      </c>
      <c r="O1" s="2" t="s">
        <v>447</v>
      </c>
      <c r="P1" s="2" t="s">
        <v>448</v>
      </c>
      <c r="Q1" s="2" t="s">
        <v>449</v>
      </c>
      <c r="R1" s="2" t="s">
        <v>450</v>
      </c>
      <c r="S1" s="2" t="s">
        <v>466</v>
      </c>
      <c r="T1" s="2" t="s">
        <v>446</v>
      </c>
      <c r="U1" s="2" t="s">
        <v>447</v>
      </c>
      <c r="V1" s="2" t="s">
        <v>448</v>
      </c>
      <c r="W1" s="2" t="s">
        <v>449</v>
      </c>
      <c r="X1" s="2" t="s">
        <v>450</v>
      </c>
      <c r="Y1" s="2" t="s">
        <v>466</v>
      </c>
      <c r="Z1" s="2" t="s">
        <v>446</v>
      </c>
      <c r="AA1" s="2" t="s">
        <v>447</v>
      </c>
      <c r="AB1" s="2" t="s">
        <v>448</v>
      </c>
      <c r="AC1" s="2" t="s">
        <v>449</v>
      </c>
      <c r="AD1" s="2" t="s">
        <v>450</v>
      </c>
      <c r="AE1" s="2" t="s">
        <v>466</v>
      </c>
      <c r="AF1" s="2" t="s">
        <v>446</v>
      </c>
      <c r="AG1" s="2" t="s">
        <v>447</v>
      </c>
      <c r="AH1" s="2" t="s">
        <v>448</v>
      </c>
      <c r="AI1" s="2" t="s">
        <v>449</v>
      </c>
      <c r="AJ1" s="2" t="s">
        <v>450</v>
      </c>
      <c r="AK1" s="2" t="s">
        <v>466</v>
      </c>
      <c r="AL1" s="2" t="s">
        <v>446</v>
      </c>
      <c r="AM1" s="2" t="s">
        <v>447</v>
      </c>
      <c r="AN1" s="2" t="s">
        <v>448</v>
      </c>
      <c r="AO1" s="2" t="s">
        <v>449</v>
      </c>
      <c r="AP1" s="2" t="s">
        <v>450</v>
      </c>
      <c r="AQ1" s="2" t="s">
        <v>466</v>
      </c>
    </row>
    <row r="2" spans="1:44" x14ac:dyDescent="0.2">
      <c r="A2" s="2">
        <v>10101</v>
      </c>
      <c r="B2" s="3" t="s">
        <v>36</v>
      </c>
      <c r="C2" s="67">
        <v>1250.60993892947</v>
      </c>
      <c r="D2" s="67">
        <v>1344.45711351605</v>
      </c>
      <c r="E2" s="67">
        <v>1410.98031995937</v>
      </c>
      <c r="F2" s="67">
        <v>1593.42461450007</v>
      </c>
      <c r="G2" s="67">
        <v>1991.7254371874501</v>
      </c>
      <c r="H2" s="5">
        <v>2.2983595753642599E-2</v>
      </c>
      <c r="I2" s="5">
        <v>1.9404994227411598E-2</v>
      </c>
      <c r="J2" s="5">
        <v>1.69705479982214E-2</v>
      </c>
      <c r="K2" s="5">
        <v>1.3873126436329699E-2</v>
      </c>
      <c r="L2" s="5">
        <v>7.4857419727153004E-3</v>
      </c>
      <c r="M2" s="7">
        <v>1.34525819222177E-2</v>
      </c>
      <c r="N2" s="6">
        <f>H2*$C2</f>
        <v>28.743513281842596</v>
      </c>
      <c r="O2" s="6">
        <f t="shared" ref="O2:R2" si="0">I2*$C2</f>
        <v>24.268078645669938</v>
      </c>
      <c r="P2" s="6">
        <f t="shared" si="0"/>
        <v>21.223535995655304</v>
      </c>
      <c r="Q2" s="6">
        <f>K2*$C2</f>
        <v>17.3498698052991</v>
      </c>
      <c r="R2" s="6">
        <f>L2*$C2</f>
        <v>9.3617433113392519</v>
      </c>
      <c r="S2" s="6">
        <f>M2*$C2</f>
        <v>16.823932656188369</v>
      </c>
      <c r="T2" s="6">
        <f>H2*$D2</f>
        <v>30.900458805162071</v>
      </c>
      <c r="U2" s="6">
        <f t="shared" ref="U2:Z2" si="1">I2*$D2</f>
        <v>26.089182526781411</v>
      </c>
      <c r="V2" s="6">
        <f t="shared" si="1"/>
        <v>22.816173976474325</v>
      </c>
      <c r="W2" s="6">
        <f t="shared" si="1"/>
        <v>18.651823524031034</v>
      </c>
      <c r="X2" s="6">
        <f t="shared" si="1"/>
        <v>10.064259045162755</v>
      </c>
      <c r="Y2" s="6">
        <f t="shared" si="1"/>
        <v>18.086419460483004</v>
      </c>
      <c r="Z2" s="6">
        <f>H2*$E2</f>
        <v>32.429401290291452</v>
      </c>
      <c r="AA2" s="6">
        <f t="shared" ref="AA2:AE2" si="2">I2*$E2</f>
        <v>27.380064963802944</v>
      </c>
      <c r="AB2" s="6">
        <f t="shared" si="2"/>
        <v>23.94510924441628</v>
      </c>
      <c r="AC2" s="6">
        <f t="shared" si="2"/>
        <v>19.574708377969273</v>
      </c>
      <c r="AD2" s="6">
        <f t="shared" si="2"/>
        <v>10.562234603795121</v>
      </c>
      <c r="AE2" s="6">
        <f t="shared" si="2"/>
        <v>18.981328344890368</v>
      </c>
      <c r="AF2" s="6">
        <f>H2*$F2</f>
        <v>36.622627203573401</v>
      </c>
      <c r="AG2" s="6">
        <f t="shared" ref="AG2:AK2" si="3">I2*$F2</f>
        <v>30.92039544618941</v>
      </c>
      <c r="AH2" s="6">
        <f t="shared" si="3"/>
        <v>27.041288901920868</v>
      </c>
      <c r="AI2" s="6">
        <f t="shared" si="3"/>
        <v>22.10578114371938</v>
      </c>
      <c r="AJ2" s="6">
        <f t="shared" si="3"/>
        <v>11.927965517120871</v>
      </c>
      <c r="AK2" s="6">
        <f t="shared" si="3"/>
        <v>21.435675163440347</v>
      </c>
      <c r="AL2" s="6">
        <f>H2*$G2</f>
        <v>45.777012300563428</v>
      </c>
      <c r="AM2" s="6">
        <f t="shared" ref="AM2:AQ2" si="4">I2*$G2</f>
        <v>38.649420611211312</v>
      </c>
      <c r="AN2" s="6">
        <f t="shared" si="4"/>
        <v>33.800672131068126</v>
      </c>
      <c r="AO2" s="6">
        <f t="shared" si="4"/>
        <v>27.631458816555543</v>
      </c>
      <c r="AP2" s="6">
        <f t="shared" si="4"/>
        <v>14.909542703278827</v>
      </c>
      <c r="AQ2" s="6">
        <f t="shared" si="4"/>
        <v>26.793849610329037</v>
      </c>
      <c r="AR2" s="112">
        <v>10101</v>
      </c>
    </row>
    <row r="3" spans="1:44" x14ac:dyDescent="0.2">
      <c r="A3" s="2">
        <v>10102</v>
      </c>
      <c r="B3" s="3" t="s">
        <v>37</v>
      </c>
      <c r="C3" s="67">
        <v>2532.4037284234801</v>
      </c>
      <c r="D3" s="67">
        <v>2664.3310226449598</v>
      </c>
      <c r="E3" s="67">
        <v>2810.4236077481801</v>
      </c>
      <c r="F3" s="67">
        <v>3176.0762882671102</v>
      </c>
      <c r="G3" s="67">
        <v>3921.7887591298099</v>
      </c>
      <c r="H3" s="5">
        <v>1.5685470925482298E-2</v>
      </c>
      <c r="I3" s="5">
        <v>1.3333195033614201E-2</v>
      </c>
      <c r="J3" s="5">
        <v>1.1031953781145701E-2</v>
      </c>
      <c r="K3" s="5">
        <v>8.8287015607851505E-3</v>
      </c>
      <c r="L3" s="5">
        <v>5.0268533364235604E-3</v>
      </c>
      <c r="M3" s="7">
        <v>8.9250612150668495E-3</v>
      </c>
      <c r="N3" s="6">
        <f t="shared" ref="N3:N66" si="5">H3*$C3</f>
        <v>39.721945053769467</v>
      </c>
      <c r="O3" s="6">
        <f t="shared" ref="O3:O66" si="6">I3*$C3</f>
        <v>33.76503281492203</v>
      </c>
      <c r="P3" s="6">
        <f t="shared" ref="P3:P66" si="7">J3*$C3</f>
        <v>27.937360887168882</v>
      </c>
      <c r="Q3" s="6">
        <f t="shared" ref="Q3:Q66" si="8">K3*$C3</f>
        <v>22.357836749670511</v>
      </c>
      <c r="R3" s="6">
        <f t="shared" ref="R3:R66" si="9">L3*$C3</f>
        <v>12.730022131397035</v>
      </c>
      <c r="S3" s="6">
        <f t="shared" ref="S3:S66" si="10">M3*$C3</f>
        <v>22.601858297443084</v>
      </c>
      <c r="T3" s="6">
        <f t="shared" ref="T3:T66" si="11">H3*$D3</f>
        <v>41.791286791558036</v>
      </c>
      <c r="U3" s="6">
        <f t="shared" ref="U3:U66" si="12">I3*$D3</f>
        <v>35.524045159034024</v>
      </c>
      <c r="V3" s="6">
        <f t="shared" ref="V3:V66" si="13">J3*$D3</f>
        <v>29.392776699491858</v>
      </c>
      <c r="W3" s="6">
        <f t="shared" ref="W3:W66" si="14">K3*$D3</f>
        <v>23.522583458073854</v>
      </c>
      <c r="X3" s="6">
        <f t="shared" ref="X3:X66" si="15">L3*$D3</f>
        <v>13.393201290519613</v>
      </c>
      <c r="Y3" s="6">
        <f t="shared" ref="Y3:Y66" si="16">M3*$D3</f>
        <v>23.779317474307927</v>
      </c>
      <c r="Z3" s="6">
        <f t="shared" ref="Z3:Z66" si="17">H3*$E3</f>
        <v>44.082817787623149</v>
      </c>
      <c r="AA3" s="6">
        <f t="shared" ref="AA3:AA66" si="18">I3*$E3</f>
        <v>37.471926089180137</v>
      </c>
      <c r="AB3" s="6">
        <f t="shared" ref="AB3:AB66" si="19">J3*$E3</f>
        <v>31.004463346118676</v>
      </c>
      <c r="AC3" s="6">
        <f t="shared" ref="AC3:AC66" si="20">K3*$E3</f>
        <v>24.812391292193791</v>
      </c>
      <c r="AD3" s="6">
        <f t="shared" ref="AD3:AD66" si="21">L3*$E3</f>
        <v>14.127587289372478</v>
      </c>
      <c r="AE3" s="6">
        <f t="shared" ref="AE3:AE66" si="22">M3*$E3</f>
        <v>25.08320273942153</v>
      </c>
      <c r="AF3" s="6">
        <f t="shared" ref="AF3:AF66" si="23">H3*$F3</f>
        <v>49.818252276727492</v>
      </c>
      <c r="AG3" s="6">
        <f t="shared" ref="AG3:AG66" si="24">I3*$F3</f>
        <v>42.347244593102857</v>
      </c>
      <c r="AH3" s="6">
        <f t="shared" ref="AH3:AH66" si="25">J3*$F3</f>
        <v>35.03832681755555</v>
      </c>
      <c r="AI3" s="6">
        <f t="shared" ref="AI3:AI66" si="26">K3*$F3</f>
        <v>28.040629683396542</v>
      </c>
      <c r="AJ3" s="6">
        <f t="shared" ref="AJ3:AJ66" si="27">L3*$F3</f>
        <v>15.96566968641128</v>
      </c>
      <c r="AK3" s="6">
        <f t="shared" ref="AK3:AK66" si="28">M3*$F3</f>
        <v>28.346675296506262</v>
      </c>
      <c r="AL3" s="6">
        <f t="shared" ref="AL3:AL66" si="29">H3*$G3</f>
        <v>61.515103557213934</v>
      </c>
      <c r="AM3" s="6">
        <f t="shared" ref="AM3:AM66" si="30">I3*$G3</f>
        <v>52.289974406113579</v>
      </c>
      <c r="AN3" s="6">
        <f t="shared" ref="AN3:AN66" si="31">J3*$G3</f>
        <v>43.264992330136813</v>
      </c>
      <c r="AO3" s="6">
        <f t="shared" ref="AO3:AO66" si="32">K3*$G3</f>
        <v>34.624302538799014</v>
      </c>
      <c r="AP3" s="6">
        <f t="shared" ref="AP3:AP66" si="33">L3*$G3</f>
        <v>19.714256908580101</v>
      </c>
      <c r="AQ3" s="6">
        <f t="shared" ref="AQ3:AQ66" si="34">M3*$G3</f>
        <v>35.002204747794615</v>
      </c>
      <c r="AR3" s="112">
        <v>10102</v>
      </c>
    </row>
    <row r="4" spans="1:44" x14ac:dyDescent="0.2">
      <c r="A4" s="2">
        <v>10103</v>
      </c>
      <c r="B4" s="3" t="s">
        <v>38</v>
      </c>
      <c r="C4" s="67">
        <v>1475.8943597560999</v>
      </c>
      <c r="D4" s="67">
        <v>1566.1997095808399</v>
      </c>
      <c r="E4" s="67">
        <v>1566.6355353075201</v>
      </c>
      <c r="F4" s="67">
        <v>1652.57769765478</v>
      </c>
      <c r="G4" s="67">
        <v>1996.9019191391101</v>
      </c>
      <c r="H4" s="5">
        <v>1.80715691623974E-3</v>
      </c>
      <c r="I4" s="5">
        <v>1.66010881381954E-3</v>
      </c>
      <c r="J4" s="5">
        <v>1.5033367484448301E-3</v>
      </c>
      <c r="K4" s="5">
        <v>1.2476678781870899E-3</v>
      </c>
      <c r="L4" s="5">
        <v>9.4960362596802495E-4</v>
      </c>
      <c r="M4" s="7">
        <v>1.2789213731558E-3</v>
      </c>
      <c r="N4" s="6">
        <f t="shared" si="5"/>
        <v>2.667172699872459</v>
      </c>
      <c r="O4" s="6">
        <f t="shared" si="6"/>
        <v>2.4501452348976485</v>
      </c>
      <c r="P4" s="6">
        <f t="shared" si="7"/>
        <v>2.2187662278437994</v>
      </c>
      <c r="Q4" s="6">
        <f t="shared" si="8"/>
        <v>1.8414259842651868</v>
      </c>
      <c r="R4" s="6">
        <f t="shared" si="9"/>
        <v>1.4015146355701491</v>
      </c>
      <c r="S4" s="6">
        <f t="shared" si="10"/>
        <v>1.8875528412121716</v>
      </c>
      <c r="T4" s="6">
        <f t="shared" si="11"/>
        <v>2.830368637381687</v>
      </c>
      <c r="U4" s="6">
        <f t="shared" si="12"/>
        <v>2.6000619420767559</v>
      </c>
      <c r="V4" s="6">
        <f t="shared" si="13"/>
        <v>2.3545255788164972</v>
      </c>
      <c r="W4" s="6">
        <f t="shared" si="14"/>
        <v>1.954097068469963</v>
      </c>
      <c r="X4" s="6">
        <f t="shared" si="15"/>
        <v>1.4872689232080332</v>
      </c>
      <c r="Y4" s="6">
        <f t="shared" si="16"/>
        <v>2.0030462832133429</v>
      </c>
      <c r="Z4" s="6">
        <f t="shared" si="17"/>
        <v>2.8311562428579324</v>
      </c>
      <c r="AA4" s="6">
        <f t="shared" si="18"/>
        <v>2.6007854602069069</v>
      </c>
      <c r="AB4" s="6">
        <f t="shared" si="19"/>
        <v>2.355180771647333</v>
      </c>
      <c r="AC4" s="6">
        <f t="shared" si="20"/>
        <v>1.9546408342296293</v>
      </c>
      <c r="AD4" s="6">
        <f t="shared" si="21"/>
        <v>1.4876827848983789</v>
      </c>
      <c r="AE4" s="6">
        <f t="shared" si="22"/>
        <v>2.0036036700501652</v>
      </c>
      <c r="AF4" s="6">
        <f t="shared" si="23"/>
        <v>2.9864672159403813</v>
      </c>
      <c r="AG4" s="6">
        <f t="shared" si="24"/>
        <v>2.7434588013983032</v>
      </c>
      <c r="AH4" s="6">
        <f t="shared" si="25"/>
        <v>2.4843807825447803</v>
      </c>
      <c r="AI4" s="6">
        <f t="shared" si="26"/>
        <v>2.0618681095722455</v>
      </c>
      <c r="AJ4" s="6">
        <f t="shared" si="27"/>
        <v>1.5692937738868695</v>
      </c>
      <c r="AK4" s="6">
        <f t="shared" si="28"/>
        <v>2.1135169383313017</v>
      </c>
      <c r="AL4" s="6">
        <f t="shared" si="29"/>
        <v>3.608715114224653</v>
      </c>
      <c r="AM4" s="6">
        <f t="shared" si="30"/>
        <v>3.3150744762959907</v>
      </c>
      <c r="AN4" s="6">
        <f t="shared" si="31"/>
        <v>3.0020160380818308</v>
      </c>
      <c r="AO4" s="6">
        <f t="shared" si="32"/>
        <v>2.4914703804000213</v>
      </c>
      <c r="AP4" s="6">
        <f t="shared" si="33"/>
        <v>1.8962653031170067</v>
      </c>
      <c r="AQ4" s="6">
        <f t="shared" si="34"/>
        <v>2.5538805444828432</v>
      </c>
      <c r="AR4" s="112">
        <v>10103</v>
      </c>
    </row>
    <row r="5" spans="1:44" x14ac:dyDescent="0.2">
      <c r="A5" s="2">
        <v>10104</v>
      </c>
      <c r="B5" s="3" t="s">
        <v>39</v>
      </c>
      <c r="C5" s="67">
        <v>1158.4719738824699</v>
      </c>
      <c r="D5" s="67">
        <v>1222.4865481811701</v>
      </c>
      <c r="E5" s="67">
        <v>1278.3266604799201</v>
      </c>
      <c r="F5" s="67">
        <v>1399.1759237261001</v>
      </c>
      <c r="G5" s="67">
        <v>1647.1477208057399</v>
      </c>
      <c r="H5" s="5">
        <v>1.8604336776289001E-2</v>
      </c>
      <c r="I5" s="5">
        <v>1.49922645665306E-2</v>
      </c>
      <c r="J5" s="5">
        <v>1.05345795609497E-2</v>
      </c>
      <c r="K5" s="5">
        <v>7.1278477592427898E-3</v>
      </c>
      <c r="L5" s="5">
        <v>3.5826320948249201E-3</v>
      </c>
      <c r="M5" s="7">
        <v>8.3782295595041297E-3</v>
      </c>
      <c r="N5" s="6">
        <f t="shared" si="5"/>
        <v>21.552602748001746</v>
      </c>
      <c r="O5" s="6">
        <f t="shared" si="6"/>
        <v>17.368118325356917</v>
      </c>
      <c r="P5" s="6">
        <f t="shared" si="7"/>
        <v>12.204015177995323</v>
      </c>
      <c r="Q5" s="6">
        <f t="shared" si="8"/>
        <v>8.2574118631837354</v>
      </c>
      <c r="R5" s="6">
        <f t="shared" si="9"/>
        <v>4.1503788745865133</v>
      </c>
      <c r="S5" s="6">
        <f t="shared" si="10"/>
        <v>9.7059441354392053</v>
      </c>
      <c r="T5" s="6">
        <f t="shared" si="11"/>
        <v>22.743551446845537</v>
      </c>
      <c r="U5" s="6">
        <f t="shared" si="12"/>
        <v>18.327841759356858</v>
      </c>
      <c r="V5" s="6">
        <f t="shared" si="13"/>
        <v>12.878381804005306</v>
      </c>
      <c r="W5" s="6">
        <f t="shared" si="14"/>
        <v>8.7136980031576066</v>
      </c>
      <c r="X5" s="6">
        <f t="shared" si="15"/>
        <v>4.3797195430055913</v>
      </c>
      <c r="Y5" s="6">
        <f t="shared" si="16"/>
        <v>10.242272934067648</v>
      </c>
      <c r="Z5" s="6">
        <f t="shared" si="17"/>
        <v>23.782419701677281</v>
      </c>
      <c r="AA5" s="6">
        <f t="shared" si="18"/>
        <v>19.1650114963645</v>
      </c>
      <c r="AB5" s="6">
        <f t="shared" si="19"/>
        <v>13.466633909708854</v>
      </c>
      <c r="AC5" s="6">
        <f t="shared" si="20"/>
        <v>9.1117178224821167</v>
      </c>
      <c r="AD5" s="6">
        <f t="shared" si="21"/>
        <v>4.5797741215057206</v>
      </c>
      <c r="AE5" s="6">
        <f t="shared" si="22"/>
        <v>10.710114213535066</v>
      </c>
      <c r="AF5" s="6">
        <f t="shared" si="23"/>
        <v>26.030740094275618</v>
      </c>
      <c r="AG5" s="6">
        <f t="shared" si="24"/>
        <v>20.976815623621533</v>
      </c>
      <c r="AH5" s="6">
        <f t="shared" si="25"/>
        <v>14.739730088257891</v>
      </c>
      <c r="AI5" s="6">
        <f t="shared" si="26"/>
        <v>9.9731129727175425</v>
      </c>
      <c r="AJ5" s="6">
        <f t="shared" si="27"/>
        <v>5.0127325706474304</v>
      </c>
      <c r="AK5" s="6">
        <f t="shared" si="28"/>
        <v>11.722617083108508</v>
      </c>
      <c r="AL5" s="6">
        <f t="shared" si="29"/>
        <v>30.644090918166835</v>
      </c>
      <c r="AM5" s="6">
        <f t="shared" si="30"/>
        <v>24.694474410477532</v>
      </c>
      <c r="AN5" s="6">
        <f t="shared" si="31"/>
        <v>17.352008713465032</v>
      </c>
      <c r="AO5" s="6">
        <f t="shared" si="32"/>
        <v>11.740618190887062</v>
      </c>
      <c r="AP5" s="6">
        <f t="shared" si="33"/>
        <v>5.9011242894763605</v>
      </c>
      <c r="AQ5" s="6">
        <f t="shared" si="34"/>
        <v>13.800181723324506</v>
      </c>
      <c r="AR5" s="112">
        <v>10104</v>
      </c>
    </row>
    <row r="6" spans="1:44" x14ac:dyDescent="0.2">
      <c r="A6" s="2">
        <v>10105</v>
      </c>
      <c r="B6" s="3" t="s">
        <v>40</v>
      </c>
      <c r="C6" s="67">
        <v>999.70162162162205</v>
      </c>
      <c r="D6" s="67">
        <v>1077.95713025952</v>
      </c>
      <c r="E6" s="67">
        <v>1097.9646869983901</v>
      </c>
      <c r="F6" s="67">
        <v>1185.96960486322</v>
      </c>
      <c r="G6" s="67">
        <v>1462.54777714539</v>
      </c>
      <c r="H6" s="5">
        <v>8.68573571881385E-4</v>
      </c>
      <c r="I6" s="5">
        <v>5.8539785106101895E-4</v>
      </c>
      <c r="J6" s="5">
        <v>3.5598565338645298E-4</v>
      </c>
      <c r="K6" s="5">
        <v>1.7705498068176599E-4</v>
      </c>
      <c r="L6" s="5">
        <v>1.3303750433398901E-4</v>
      </c>
      <c r="M6" s="7">
        <v>3.0537655343363101E-4</v>
      </c>
      <c r="N6" s="6">
        <f t="shared" si="5"/>
        <v>0.86831440830750506</v>
      </c>
      <c r="O6" s="6">
        <f t="shared" si="6"/>
        <v>0.58522318099951343</v>
      </c>
      <c r="P6" s="6">
        <f t="shared" si="7"/>
        <v>0.35587943496446972</v>
      </c>
      <c r="Q6" s="6">
        <f t="shared" si="8"/>
        <v>0.17700215130374644</v>
      </c>
      <c r="R6" s="6">
        <f t="shared" si="9"/>
        <v>0.13299780881918238</v>
      </c>
      <c r="S6" s="6">
        <f t="shared" si="10"/>
        <v>0.30528543567282285</v>
      </c>
      <c r="T6" s="6">
        <f t="shared" si="11"/>
        <v>0.93628507496451874</v>
      </c>
      <c r="U6" s="6">
        <f t="shared" si="12"/>
        <v>0.63103378758982587</v>
      </c>
      <c r="V6" s="6">
        <f t="shared" si="13"/>
        <v>0.38373727333802105</v>
      </c>
      <c r="W6" s="6">
        <f t="shared" si="14"/>
        <v>0.19085767887387123</v>
      </c>
      <c r="X6" s="6">
        <f t="shared" si="15"/>
        <v>0.14340872638875524</v>
      </c>
      <c r="Y6" s="6">
        <f t="shared" si="16"/>
        <v>0.32918283318785985</v>
      </c>
      <c r="Z6" s="6">
        <f t="shared" si="17"/>
        <v>0.9536631099858186</v>
      </c>
      <c r="AA6" s="6">
        <f t="shared" si="18"/>
        <v>0.64274616830974185</v>
      </c>
      <c r="AB6" s="6">
        <f t="shared" si="19"/>
        <v>0.39085967649637421</v>
      </c>
      <c r="AC6" s="6">
        <f t="shared" si="20"/>
        <v>0.19440011644576122</v>
      </c>
      <c r="AD6" s="6">
        <f t="shared" si="21"/>
        <v>0.1460704818051152</v>
      </c>
      <c r="AE6" s="6">
        <f t="shared" si="22"/>
        <v>0.33529267190740381</v>
      </c>
      <c r="AF6" s="6">
        <f t="shared" si="23"/>
        <v>1.0301018558388018</v>
      </c>
      <c r="AG6" s="6">
        <f t="shared" si="24"/>
        <v>0.69426405811061476</v>
      </c>
      <c r="AH6" s="6">
        <f t="shared" si="25"/>
        <v>0.42218816468370679</v>
      </c>
      <c r="AI6" s="6">
        <f t="shared" si="26"/>
        <v>0.20998182547821906</v>
      </c>
      <c r="AJ6" s="6">
        <f t="shared" si="27"/>
        <v>0.15777843644696984</v>
      </c>
      <c r="AK6" s="6">
        <f t="shared" si="28"/>
        <v>0.36216731041017536</v>
      </c>
      <c r="AL6" s="6">
        <f t="shared" si="29"/>
        <v>1.2703303468423512</v>
      </c>
      <c r="AM6" s="6">
        <f t="shared" si="30"/>
        <v>0.85617232581498137</v>
      </c>
      <c r="AN6" s="6">
        <f t="shared" si="31"/>
        <v>0.52064602605600607</v>
      </c>
      <c r="AO6" s="6">
        <f t="shared" si="32"/>
        <v>0.25895136842863681</v>
      </c>
      <c r="AP6" s="6">
        <f t="shared" si="33"/>
        <v>0.19457370624064582</v>
      </c>
      <c r="AQ6" s="6">
        <f t="shared" si="34"/>
        <v>0.44662779941667746</v>
      </c>
      <c r="AR6" s="112">
        <v>10105</v>
      </c>
    </row>
    <row r="7" spans="1:44" x14ac:dyDescent="0.2">
      <c r="A7" s="2">
        <v>10106</v>
      </c>
      <c r="B7" s="3" t="s">
        <v>41</v>
      </c>
      <c r="C7" s="67">
        <v>2967.6450479233199</v>
      </c>
      <c r="D7" s="67">
        <v>3131.3603607954501</v>
      </c>
      <c r="E7" s="67">
        <v>3560.7910750507099</v>
      </c>
      <c r="F7" s="67">
        <v>4304.1866438356201</v>
      </c>
      <c r="G7" s="67">
        <v>5232.6114902506997</v>
      </c>
      <c r="H7" s="5">
        <v>2.2170414676883101E-4</v>
      </c>
      <c r="I7" s="5">
        <v>1.89166327516883E-4</v>
      </c>
      <c r="J7" s="5">
        <v>2.0549615122711701E-4</v>
      </c>
      <c r="K7" s="5">
        <v>1.6678303111307099E-4</v>
      </c>
      <c r="L7" s="5">
        <v>9.6222312230006296E-5</v>
      </c>
      <c r="M7" s="7">
        <v>1.5378329678249699E-4</v>
      </c>
      <c r="N7" s="6">
        <f t="shared" si="5"/>
        <v>0.6579392132625862</v>
      </c>
      <c r="O7" s="6">
        <f t="shared" si="6"/>
        <v>0.56137851508931869</v>
      </c>
      <c r="P7" s="6">
        <f t="shared" si="7"/>
        <v>0.60983963555645548</v>
      </c>
      <c r="Q7" s="6">
        <f t="shared" si="8"/>
        <v>0.49495283636034609</v>
      </c>
      <c r="R7" s="6">
        <f t="shared" si="9"/>
        <v>0.28555366838910967</v>
      </c>
      <c r="S7" s="6">
        <f t="shared" si="10"/>
        <v>0.45637423914989939</v>
      </c>
      <c r="T7" s="6">
        <f t="shared" si="11"/>
        <v>0.69423557701589411</v>
      </c>
      <c r="U7" s="6">
        <f t="shared" si="12"/>
        <v>0.59234793958361698</v>
      </c>
      <c r="V7" s="6">
        <f t="shared" si="13"/>
        <v>0.64348250224862147</v>
      </c>
      <c r="W7" s="6">
        <f t="shared" si="14"/>
        <v>0.52225777248078475</v>
      </c>
      <c r="X7" s="6">
        <f t="shared" si="15"/>
        <v>0.30130673434112498</v>
      </c>
      <c r="Y7" s="6">
        <f t="shared" si="16"/>
        <v>0.48155091969715358</v>
      </c>
      <c r="Z7" s="6">
        <f t="shared" si="17"/>
        <v>0.7894421471161861</v>
      </c>
      <c r="AA7" s="6">
        <f t="shared" si="18"/>
        <v>0.67358177072223646</v>
      </c>
      <c r="AB7" s="6">
        <f t="shared" si="19"/>
        <v>0.73172886124678926</v>
      </c>
      <c r="AC7" s="6">
        <f t="shared" si="20"/>
        <v>0.59387952865732807</v>
      </c>
      <c r="AD7" s="6">
        <f t="shared" si="21"/>
        <v>0.34262755060934919</v>
      </c>
      <c r="AE7" s="6">
        <f t="shared" si="22"/>
        <v>0.54759019067498982</v>
      </c>
      <c r="AF7" s="6">
        <f t="shared" si="23"/>
        <v>0.95425602740537452</v>
      </c>
      <c r="AG7" s="6">
        <f t="shared" si="24"/>
        <v>0.81420718036160233</v>
      </c>
      <c r="AH7" s="6">
        <f t="shared" si="25"/>
        <v>0.8844937894713818</v>
      </c>
      <c r="AI7" s="6">
        <f t="shared" si="26"/>
        <v>0.71786529493530082</v>
      </c>
      <c r="AJ7" s="6">
        <f t="shared" si="27"/>
        <v>0.41415879113937393</v>
      </c>
      <c r="AK7" s="6">
        <f t="shared" si="28"/>
        <v>0.66191201205623285</v>
      </c>
      <c r="AL7" s="6">
        <f t="shared" si="29"/>
        <v>1.1600916658188127</v>
      </c>
      <c r="AM7" s="6">
        <f t="shared" si="30"/>
        <v>0.98983389893336904</v>
      </c>
      <c r="AN7" s="6">
        <f t="shared" si="31"/>
        <v>1.0752815221133079</v>
      </c>
      <c r="AO7" s="6">
        <f t="shared" si="32"/>
        <v>0.87271080498109521</v>
      </c>
      <c r="AP7" s="6">
        <f t="shared" si="33"/>
        <v>0.50349397659322137</v>
      </c>
      <c r="AQ7" s="6">
        <f t="shared" si="34"/>
        <v>0.80468824575272724</v>
      </c>
      <c r="AR7" s="112">
        <v>10106</v>
      </c>
    </row>
    <row r="8" spans="1:44" x14ac:dyDescent="0.2">
      <c r="A8" s="2">
        <v>10107</v>
      </c>
      <c r="B8" s="3" t="s">
        <v>42</v>
      </c>
      <c r="C8" s="67">
        <v>2249.41942902458</v>
      </c>
      <c r="D8" s="67">
        <v>2539.8624667967902</v>
      </c>
      <c r="E8" s="67">
        <v>2619.5533869115998</v>
      </c>
      <c r="F8" s="67">
        <v>2872.8966999649601</v>
      </c>
      <c r="G8" s="67">
        <v>3292.7488940821299</v>
      </c>
      <c r="H8" s="5">
        <v>4.8552721064427503E-3</v>
      </c>
      <c r="I8" s="5">
        <v>3.85870996952651E-3</v>
      </c>
      <c r="J8" s="5">
        <v>3.1260184362261602E-3</v>
      </c>
      <c r="K8" s="5">
        <v>2.3603462394211601E-3</v>
      </c>
      <c r="L8" s="5">
        <v>1.1711714714026599E-3</v>
      </c>
      <c r="M8" s="7">
        <v>2.44661592838244E-3</v>
      </c>
      <c r="N8" s="6">
        <f t="shared" si="5"/>
        <v>10.921543409433422</v>
      </c>
      <c r="O8" s="6">
        <f t="shared" si="6"/>
        <v>8.6798571764237771</v>
      </c>
      <c r="P8" s="6">
        <f t="shared" si="7"/>
        <v>7.0317266059361598</v>
      </c>
      <c r="Q8" s="6">
        <f t="shared" si="8"/>
        <v>5.3094086901790609</v>
      </c>
      <c r="R8" s="6">
        <f t="shared" si="9"/>
        <v>2.6344558624924486</v>
      </c>
      <c r="S8" s="6">
        <f t="shared" si="10"/>
        <v>5.5034654046644711</v>
      </c>
      <c r="T8" s="6">
        <f t="shared" si="11"/>
        <v>12.331723389239331</v>
      </c>
      <c r="U8" s="6">
        <f t="shared" si="12"/>
        <v>9.8005926218549693</v>
      </c>
      <c r="V8" s="6">
        <f t="shared" si="13"/>
        <v>7.9396568966856194</v>
      </c>
      <c r="W8" s="6">
        <f t="shared" si="14"/>
        <v>5.9949548221507545</v>
      </c>
      <c r="X8" s="6">
        <f t="shared" si="15"/>
        <v>2.9746144623987862</v>
      </c>
      <c r="Y8" s="6">
        <f t="shared" si="16"/>
        <v>6.2140679671657431</v>
      </c>
      <c r="Z8" s="6">
        <f t="shared" si="17"/>
        <v>12.718644490809524</v>
      </c>
      <c r="AA8" s="6">
        <f t="shared" si="18"/>
        <v>10.108096769782724</v>
      </c>
      <c r="AB8" s="6">
        <f t="shared" si="19"/>
        <v>8.1887721821643407</v>
      </c>
      <c r="AC8" s="6">
        <f t="shared" si="20"/>
        <v>6.1830529857597574</v>
      </c>
      <c r="AD8" s="6">
        <f t="shared" si="21"/>
        <v>3.0679461945670794</v>
      </c>
      <c r="AE8" s="6">
        <f t="shared" si="22"/>
        <v>6.4090410416660886</v>
      </c>
      <c r="AF8" s="6">
        <f t="shared" si="23"/>
        <v>13.948695212031298</v>
      </c>
      <c r="AG8" s="6">
        <f t="shared" si="24"/>
        <v>11.085675137574603</v>
      </c>
      <c r="AH8" s="6">
        <f t="shared" si="25"/>
        <v>8.9807280494637602</v>
      </c>
      <c r="AI8" s="6">
        <f t="shared" si="26"/>
        <v>6.7810309220077549</v>
      </c>
      <c r="AJ8" s="6">
        <f t="shared" si="27"/>
        <v>3.3646546552858081</v>
      </c>
      <c r="AK8" s="6">
        <f t="shared" si="28"/>
        <v>7.0288748267316192</v>
      </c>
      <c r="AL8" s="6">
        <f t="shared" si="29"/>
        <v>15.98719185895718</v>
      </c>
      <c r="AM8" s="6">
        <f t="shared" si="30"/>
        <v>12.705762984742105</v>
      </c>
      <c r="AN8" s="6">
        <f t="shared" si="31"/>
        <v>10.293193748764038</v>
      </c>
      <c r="AO8" s="6">
        <f t="shared" si="32"/>
        <v>7.7720274695049394</v>
      </c>
      <c r="AP8" s="6">
        <f t="shared" si="33"/>
        <v>3.8563735672416493</v>
      </c>
      <c r="AQ8" s="6">
        <f t="shared" si="34"/>
        <v>8.0560918924250036</v>
      </c>
      <c r="AR8" s="112">
        <v>10107</v>
      </c>
    </row>
    <row r="9" spans="1:44" x14ac:dyDescent="0.2">
      <c r="A9" s="2">
        <v>10108</v>
      </c>
      <c r="B9" s="3" t="s">
        <v>43</v>
      </c>
      <c r="C9" s="67">
        <v>4995.5811824900502</v>
      </c>
      <c r="D9" s="67">
        <v>6334.2139226640202</v>
      </c>
      <c r="E9" s="67">
        <v>4276.8729351969496</v>
      </c>
      <c r="F9" s="67">
        <v>4489.2887281494905</v>
      </c>
      <c r="G9" s="67">
        <v>5735.3219485749696</v>
      </c>
      <c r="H9" s="5">
        <v>1.0074548636917399E-3</v>
      </c>
      <c r="I9" s="5">
        <v>1.1878098452271599E-3</v>
      </c>
      <c r="J9" s="5">
        <v>1.0982167717170301E-3</v>
      </c>
      <c r="K9" s="5">
        <v>9.3191824716976101E-4</v>
      </c>
      <c r="L9" s="5">
        <v>6.1098719433730797E-4</v>
      </c>
      <c r="M9" s="7">
        <v>8.7525062484516102E-4</v>
      </c>
      <c r="N9" s="6">
        <f t="shared" si="5"/>
        <v>5.0328225592665348</v>
      </c>
      <c r="O9" s="6">
        <f t="shared" si="6"/>
        <v>5.9338005111932191</v>
      </c>
      <c r="P9" s="6">
        <f t="shared" si="7"/>
        <v>5.4862310390845668</v>
      </c>
      <c r="Q9" s="6">
        <f t="shared" si="8"/>
        <v>4.6554732591803694</v>
      </c>
      <c r="R9" s="6">
        <f t="shared" si="9"/>
        <v>3.052236130773847</v>
      </c>
      <c r="S9" s="6">
        <f t="shared" si="10"/>
        <v>4.3723855514391445</v>
      </c>
      <c r="T9" s="6">
        <f t="shared" si="11"/>
        <v>6.3814346240518018</v>
      </c>
      <c r="U9" s="6">
        <f t="shared" si="12"/>
        <v>7.5238416591152717</v>
      </c>
      <c r="V9" s="6">
        <f t="shared" si="13"/>
        <v>6.9563399655131457</v>
      </c>
      <c r="W9" s="6">
        <f t="shared" si="14"/>
        <v>5.9029695360073502</v>
      </c>
      <c r="X9" s="6">
        <f t="shared" si="15"/>
        <v>3.8701235929408035</v>
      </c>
      <c r="Y9" s="6">
        <f t="shared" si="16"/>
        <v>5.5440246937146025</v>
      </c>
      <c r="Z9" s="6">
        <f t="shared" si="17"/>
        <v>4.3087564399557348</v>
      </c>
      <c r="AA9" s="6">
        <f t="shared" si="18"/>
        <v>5.0801117792125181</v>
      </c>
      <c r="AB9" s="6">
        <f t="shared" si="19"/>
        <v>4.6969335879359324</v>
      </c>
      <c r="AC9" s="6">
        <f t="shared" si="20"/>
        <v>3.9856959291365319</v>
      </c>
      <c r="AD9" s="6">
        <f t="shared" si="21"/>
        <v>2.6131145952131516</v>
      </c>
      <c r="AE9" s="6">
        <f t="shared" si="22"/>
        <v>3.7433357089144881</v>
      </c>
      <c r="AF9" s="6">
        <f t="shared" si="23"/>
        <v>4.5227557636907099</v>
      </c>
      <c r="AG9" s="6">
        <f t="shared" si="24"/>
        <v>5.3324213493632797</v>
      </c>
      <c r="AH9" s="6">
        <f t="shared" si="25"/>
        <v>4.9302121743339855</v>
      </c>
      <c r="AI9" s="6">
        <f t="shared" si="26"/>
        <v>4.1836500825760385</v>
      </c>
      <c r="AJ9" s="6">
        <f t="shared" si="27"/>
        <v>2.742897924582159</v>
      </c>
      <c r="AK9" s="6">
        <f t="shared" si="28"/>
        <v>3.9292527644231798</v>
      </c>
      <c r="AL9" s="6">
        <f t="shared" si="29"/>
        <v>5.7780779919298402</v>
      </c>
      <c r="AM9" s="6">
        <f t="shared" si="30"/>
        <v>6.8124718760647678</v>
      </c>
      <c r="AN9" s="6">
        <f t="shared" si="31"/>
        <v>6.2986267551218296</v>
      </c>
      <c r="AO9" s="6">
        <f t="shared" si="32"/>
        <v>5.3448511772702441</v>
      </c>
      <c r="AP9" s="6">
        <f t="shared" si="33"/>
        <v>3.5042082659810028</v>
      </c>
      <c r="AQ9" s="6">
        <f t="shared" si="34"/>
        <v>5.0198441191784084</v>
      </c>
      <c r="AR9" s="112">
        <v>10108</v>
      </c>
    </row>
    <row r="10" spans="1:44" x14ac:dyDescent="0.2">
      <c r="A10" s="2">
        <v>10109</v>
      </c>
      <c r="B10" s="3" t="s">
        <v>44</v>
      </c>
      <c r="C10" s="67">
        <v>3023.125975212</v>
      </c>
      <c r="D10" s="67">
        <v>3287.59212532431</v>
      </c>
      <c r="E10" s="67">
        <v>3412.8726353790598</v>
      </c>
      <c r="F10" s="67">
        <v>3885.9892166078998</v>
      </c>
      <c r="G10" s="67">
        <v>4925.8012572774496</v>
      </c>
      <c r="H10" s="5">
        <v>2.25674587753916E-2</v>
      </c>
      <c r="I10" s="5">
        <v>1.9760061431017401E-2</v>
      </c>
      <c r="J10" s="5">
        <v>1.7071643131247798E-2</v>
      </c>
      <c r="K10" s="5">
        <v>1.5071150934027E-2</v>
      </c>
      <c r="L10" s="5">
        <v>8.3546712698295104E-3</v>
      </c>
      <c r="M10" s="7">
        <v>1.4082160344219099E-2</v>
      </c>
      <c r="N10" s="6">
        <f t="shared" si="5"/>
        <v>68.224270818412336</v>
      </c>
      <c r="O10" s="6">
        <f t="shared" si="6"/>
        <v>59.737154983893511</v>
      </c>
      <c r="P10" s="6">
        <f t="shared" si="7"/>
        <v>51.609727789624742</v>
      </c>
      <c r="Q10" s="6">
        <f t="shared" si="8"/>
        <v>45.561987864997619</v>
      </c>
      <c r="R10" s="6">
        <f t="shared" si="9"/>
        <v>25.257223730179017</v>
      </c>
      <c r="S10" s="6">
        <f t="shared" si="10"/>
        <v>42.572144723709116</v>
      </c>
      <c r="T10" s="6">
        <f t="shared" si="11"/>
        <v>74.192599758558416</v>
      </c>
      <c r="U10" s="6">
        <f t="shared" si="12"/>
        <v>64.963022356537422</v>
      </c>
      <c r="V10" s="6">
        <f t="shared" si="13"/>
        <v>56.124599524637105</v>
      </c>
      <c r="W10" s="6">
        <f t="shared" si="14"/>
        <v>49.547797130281282</v>
      </c>
      <c r="X10" s="6">
        <f t="shared" si="15"/>
        <v>27.466751476364752</v>
      </c>
      <c r="Y10" s="6">
        <f t="shared" si="16"/>
        <v>46.296399455208984</v>
      </c>
      <c r="Z10" s="6">
        <f t="shared" si="17"/>
        <v>77.019862504579024</v>
      </c>
      <c r="AA10" s="6">
        <f t="shared" si="18"/>
        <v>67.43857293132848</v>
      </c>
      <c r="AB10" s="6">
        <f t="shared" si="19"/>
        <v>58.263343683592495</v>
      </c>
      <c r="AC10" s="6">
        <f t="shared" si="20"/>
        <v>51.435918606408308</v>
      </c>
      <c r="AD10" s="6">
        <f t="shared" si="21"/>
        <v>28.513428954388758</v>
      </c>
      <c r="AE10" s="6">
        <f t="shared" si="22"/>
        <v>48.060619685805527</v>
      </c>
      <c r="AF10" s="6">
        <f t="shared" si="23"/>
        <v>87.696901447415073</v>
      </c>
      <c r="AG10" s="6">
        <f t="shared" si="24"/>
        <v>76.78738564044329</v>
      </c>
      <c r="AH10" s="6">
        <f t="shared" si="25"/>
        <v>66.34022111780726</v>
      </c>
      <c r="AI10" s="6">
        <f t="shared" si="26"/>
        <v>58.566330011498998</v>
      </c>
      <c r="AJ10" s="6">
        <f t="shared" si="27"/>
        <v>32.466162462861305</v>
      </c>
      <c r="AK10" s="6">
        <f t="shared" si="28"/>
        <v>54.723123244178808</v>
      </c>
      <c r="AL10" s="6">
        <f t="shared" si="29"/>
        <v>111.16281680938096</v>
      </c>
      <c r="AM10" s="6">
        <f t="shared" si="30"/>
        <v>97.334135440785161</v>
      </c>
      <c r="AN10" s="6">
        <f t="shared" si="31"/>
        <v>84.091521199692338</v>
      </c>
      <c r="AO10" s="6">
        <f t="shared" si="32"/>
        <v>74.237494219448408</v>
      </c>
      <c r="AP10" s="6">
        <f t="shared" si="33"/>
        <v>41.15345024506599</v>
      </c>
      <c r="AQ10" s="6">
        <f t="shared" si="34"/>
        <v>69.36592312873708</v>
      </c>
      <c r="AR10" s="112">
        <v>10109</v>
      </c>
    </row>
    <row r="11" spans="1:44" x14ac:dyDescent="0.2">
      <c r="A11" s="2">
        <v>10110</v>
      </c>
      <c r="B11" s="3" t="s">
        <v>45</v>
      </c>
      <c r="C11" s="67">
        <v>5967.0617196701996</v>
      </c>
      <c r="D11" s="67">
        <v>7436.1936297438597</v>
      </c>
      <c r="E11" s="67">
        <v>7711.1536293164199</v>
      </c>
      <c r="F11" s="67">
        <v>8086.3188756599702</v>
      </c>
      <c r="G11" s="67">
        <v>10673.5147427907</v>
      </c>
      <c r="H11" s="5">
        <v>1.38716973285653E-3</v>
      </c>
      <c r="I11" s="5">
        <v>1.4994674649233899E-3</v>
      </c>
      <c r="J11" s="5">
        <v>1.6406569029044299E-3</v>
      </c>
      <c r="K11" s="5">
        <v>1.7371515444403599E-3</v>
      </c>
      <c r="L11" s="5">
        <v>1.1705599727534499E-3</v>
      </c>
      <c r="M11" s="7">
        <v>1.4384088205321201E-3</v>
      </c>
      <c r="N11" s="6">
        <f t="shared" si="5"/>
        <v>8.2773274116133368</v>
      </c>
      <c r="O11" s="6">
        <f t="shared" si="6"/>
        <v>8.9474149098352775</v>
      </c>
      <c r="P11" s="6">
        <f t="shared" si="7"/>
        <v>9.7899010004336908</v>
      </c>
      <c r="Q11" s="6">
        <f t="shared" si="8"/>
        <v>10.365690482096037</v>
      </c>
      <c r="R11" s="6">
        <f t="shared" si="9"/>
        <v>6.984803603995303</v>
      </c>
      <c r="S11" s="6">
        <f t="shared" si="10"/>
        <v>8.5830742102331765</v>
      </c>
      <c r="T11" s="6">
        <f t="shared" si="11"/>
        <v>10.315262730841219</v>
      </c>
      <c r="U11" s="6">
        <f t="shared" si="12"/>
        <v>11.150330410671486</v>
      </c>
      <c r="V11" s="6">
        <f t="shared" si="13"/>
        <v>12.200242409973212</v>
      </c>
      <c r="W11" s="6">
        <f t="shared" si="14"/>
        <v>12.917795248667112</v>
      </c>
      <c r="X11" s="6">
        <f t="shared" si="15"/>
        <v>8.7045106126223502</v>
      </c>
      <c r="Y11" s="6">
        <f t="shared" si="16"/>
        <v>10.696286508208329</v>
      </c>
      <c r="Z11" s="6">
        <f t="shared" si="17"/>
        <v>10.69667891999452</v>
      </c>
      <c r="AA11" s="6">
        <f t="shared" si="18"/>
        <v>11.56262398418589</v>
      </c>
      <c r="AB11" s="6">
        <f t="shared" si="19"/>
        <v>12.651357431294532</v>
      </c>
      <c r="AC11" s="6">
        <f t="shared" si="20"/>
        <v>13.395442436583906</v>
      </c>
      <c r="AD11" s="6">
        <f t="shared" si="21"/>
        <v>9.0263677822302952</v>
      </c>
      <c r="AE11" s="6">
        <f t="shared" si="22"/>
        <v>11.091791396887009</v>
      </c>
      <c r="AF11" s="6">
        <f t="shared" si="23"/>
        <v>11.217096794541957</v>
      </c>
      <c r="AG11" s="6">
        <f t="shared" si="24"/>
        <v>12.125172065048012</v>
      </c>
      <c r="AH11" s="6">
        <f t="shared" si="25"/>
        <v>13.266874882437918</v>
      </c>
      <c r="AI11" s="6">
        <f t="shared" si="26"/>
        <v>14.047161323689952</v>
      </c>
      <c r="AJ11" s="6">
        <f t="shared" si="27"/>
        <v>9.465521202768242</v>
      </c>
      <c r="AK11" s="6">
        <f t="shared" si="28"/>
        <v>11.631432396384676</v>
      </c>
      <c r="AL11" s="6">
        <f t="shared" si="29"/>
        <v>14.805976594397208</v>
      </c>
      <c r="AM11" s="6">
        <f t="shared" si="30"/>
        <v>16.004588093194798</v>
      </c>
      <c r="AN11" s="6">
        <f t="shared" si="31"/>
        <v>17.511575641011763</v>
      </c>
      <c r="AO11" s="6">
        <f t="shared" si="32"/>
        <v>18.541512620045815</v>
      </c>
      <c r="AP11" s="6">
        <f t="shared" si="33"/>
        <v>12.493989126504626</v>
      </c>
      <c r="AQ11" s="6">
        <f t="shared" si="34"/>
        <v>15.352877752109766</v>
      </c>
      <c r="AR11" s="112">
        <v>10110</v>
      </c>
    </row>
    <row r="12" spans="1:44" x14ac:dyDescent="0.2">
      <c r="A12" s="2">
        <v>10111</v>
      </c>
      <c r="B12" s="3" t="s">
        <v>46</v>
      </c>
      <c r="C12" s="67">
        <v>16752.3193315266</v>
      </c>
      <c r="D12" s="67">
        <v>18072.3147770664</v>
      </c>
      <c r="E12" s="67">
        <v>17651.214953270999</v>
      </c>
      <c r="F12" s="67">
        <v>20270.047368421099</v>
      </c>
      <c r="G12" s="67">
        <v>24247.3886386386</v>
      </c>
      <c r="H12" s="5">
        <v>1.9593712991757E-3</v>
      </c>
      <c r="I12" s="5">
        <v>2.0344542141393601E-3</v>
      </c>
      <c r="J12" s="5">
        <v>2.2420120796821101E-3</v>
      </c>
      <c r="K12" s="5">
        <v>2.4622408834491698E-3</v>
      </c>
      <c r="L12" s="5">
        <v>1.9283005998873199E-3</v>
      </c>
      <c r="M12" s="7">
        <v>2.1168797334233098E-3</v>
      </c>
      <c r="N12" s="6">
        <f t="shared" si="5"/>
        <v>32.82401369281947</v>
      </c>
      <c r="O12" s="6">
        <f t="shared" si="6"/>
        <v>34.081826660632558</v>
      </c>
      <c r="P12" s="6">
        <f t="shared" si="7"/>
        <v>37.558902303974769</v>
      </c>
      <c r="Q12" s="6">
        <f t="shared" si="8"/>
        <v>41.248245550680664</v>
      </c>
      <c r="R12" s="6">
        <f t="shared" si="9"/>
        <v>32.303507416486688</v>
      </c>
      <c r="S12" s="6">
        <f t="shared" si="10"/>
        <v>35.462645280744191</v>
      </c>
      <c r="T12" s="6">
        <f t="shared" si="11"/>
        <v>35.410374883852789</v>
      </c>
      <c r="U12" s="6">
        <f t="shared" si="12"/>
        <v>36.76729695745577</v>
      </c>
      <c r="V12" s="6">
        <f t="shared" si="13"/>
        <v>40.518348038000369</v>
      </c>
      <c r="W12" s="6">
        <f t="shared" si="14"/>
        <v>44.498392302655461</v>
      </c>
      <c r="X12" s="6">
        <f t="shared" si="15"/>
        <v>34.848855425969617</v>
      </c>
      <c r="Y12" s="6">
        <f t="shared" si="16"/>
        <v>38.256916887618466</v>
      </c>
      <c r="Z12" s="6">
        <f t="shared" si="17"/>
        <v>34.58528397502014</v>
      </c>
      <c r="AA12" s="6">
        <f t="shared" si="18"/>
        <v>35.910588646361873</v>
      </c>
      <c r="AB12" s="6">
        <f t="shared" si="19"/>
        <v>39.574237146299076</v>
      </c>
      <c r="AC12" s="6">
        <f t="shared" si="20"/>
        <v>43.461543100493181</v>
      </c>
      <c r="AD12" s="6">
        <f t="shared" si="21"/>
        <v>34.036848383132501</v>
      </c>
      <c r="AE12" s="6">
        <f t="shared" si="22"/>
        <v>37.36549920487785</v>
      </c>
      <c r="AF12" s="6">
        <f t="shared" si="23"/>
        <v>39.71654904661623</v>
      </c>
      <c r="AG12" s="6">
        <f t="shared" si="24"/>
        <v>41.238483289488755</v>
      </c>
      <c r="AH12" s="6">
        <f t="shared" si="25"/>
        <v>45.445691055728673</v>
      </c>
      <c r="AI12" s="6">
        <f t="shared" si="26"/>
        <v>49.909739339977691</v>
      </c>
      <c r="AJ12" s="6">
        <f t="shared" si="27"/>
        <v>39.086744500270797</v>
      </c>
      <c r="AK12" s="6">
        <f t="shared" si="28"/>
        <v>42.909252469741119</v>
      </c>
      <c r="AL12" s="6">
        <f t="shared" si="29"/>
        <v>47.509637378507421</v>
      </c>
      <c r="AM12" s="6">
        <f t="shared" si="30"/>
        <v>49.330201997753143</v>
      </c>
      <c r="AN12" s="6">
        <f t="shared" si="31"/>
        <v>54.3629382285745</v>
      </c>
      <c r="AO12" s="6">
        <f t="shared" si="32"/>
        <v>59.702911622936867</v>
      </c>
      <c r="AP12" s="6">
        <f t="shared" si="33"/>
        <v>46.756254057587796</v>
      </c>
      <c r="AQ12" s="6">
        <f t="shared" si="34"/>
        <v>51.328805597572675</v>
      </c>
      <c r="AR12" s="112">
        <v>10111</v>
      </c>
    </row>
    <row r="13" spans="1:44" x14ac:dyDescent="0.2">
      <c r="A13" s="2">
        <v>10112</v>
      </c>
      <c r="B13" s="3" t="s">
        <v>47</v>
      </c>
      <c r="C13" s="67">
        <v>2027.4414957265001</v>
      </c>
      <c r="D13" s="67">
        <v>2502.6719479094099</v>
      </c>
      <c r="E13" s="67">
        <v>2781.06587712805</v>
      </c>
      <c r="F13" s="67">
        <v>3056.98751920123</v>
      </c>
      <c r="G13" s="67">
        <v>3518.03265629719</v>
      </c>
      <c r="H13" s="5">
        <v>7.8913225126488705E-4</v>
      </c>
      <c r="I13" s="5">
        <v>5.6182122857930598E-4</v>
      </c>
      <c r="J13" s="5">
        <v>5.2904364928598705E-4</v>
      </c>
      <c r="K13" s="5">
        <v>3.5620425634237701E-4</v>
      </c>
      <c r="L13" s="5">
        <v>1.8047114787591E-4</v>
      </c>
      <c r="M13" s="7">
        <v>3.8285025264345299E-4</v>
      </c>
      <c r="N13" s="6">
        <f t="shared" si="5"/>
        <v>1.599919471830503</v>
      </c>
      <c r="O13" s="6">
        <f t="shared" si="6"/>
        <v>1.1390596720017281</v>
      </c>
      <c r="P13" s="6">
        <f t="shared" si="7"/>
        <v>1.0726050476129876</v>
      </c>
      <c r="Q13" s="6">
        <f t="shared" si="8"/>
        <v>0.72218329026293449</v>
      </c>
      <c r="R13" s="6">
        <f t="shared" si="9"/>
        <v>0.36589469398501334</v>
      </c>
      <c r="S13" s="6">
        <f t="shared" si="10"/>
        <v>0.7762064888587108</v>
      </c>
      <c r="T13" s="6">
        <f t="shared" si="11"/>
        <v>1.9749391484312329</v>
      </c>
      <c r="U13" s="6">
        <f t="shared" si="12"/>
        <v>1.4060542285054296</v>
      </c>
      <c r="V13" s="6">
        <f t="shared" si="13"/>
        <v>1.3240227002876639</v>
      </c>
      <c r="W13" s="6">
        <f t="shared" si="14"/>
        <v>0.89146240007399946</v>
      </c>
      <c r="X13" s="6">
        <f t="shared" si="15"/>
        <v>0.45166007919605083</v>
      </c>
      <c r="Y13" s="6">
        <f t="shared" si="16"/>
        <v>0.95814858754080023</v>
      </c>
      <c r="Z13" s="6">
        <f t="shared" si="17"/>
        <v>2.194628776534016</v>
      </c>
      <c r="AA13" s="6">
        <f t="shared" si="18"/>
        <v>1.5624618478480663</v>
      </c>
      <c r="AB13" s="6">
        <f t="shared" si="19"/>
        <v>1.471305240540558</v>
      </c>
      <c r="AC13" s="6">
        <f t="shared" si="20"/>
        <v>0.99062750260155752</v>
      </c>
      <c r="AD13" s="6">
        <f t="shared" si="21"/>
        <v>0.50190215116382364</v>
      </c>
      <c r="AE13" s="6">
        <f t="shared" si="22"/>
        <v>1.0647317736765602</v>
      </c>
      <c r="AF13" s="6">
        <f t="shared" si="23"/>
        <v>2.412367443115929</v>
      </c>
      <c r="AG13" s="6">
        <f t="shared" si="24"/>
        <v>1.7174804837892399</v>
      </c>
      <c r="AH13" s="6">
        <f t="shared" si="25"/>
        <v>1.6172798329799352</v>
      </c>
      <c r="AI13" s="6">
        <f t="shared" si="26"/>
        <v>1.0889119659250022</v>
      </c>
      <c r="AJ13" s="6">
        <f t="shared" si="27"/>
        <v>0.55169804663257649</v>
      </c>
      <c r="AK13" s="6">
        <f t="shared" si="28"/>
        <v>1.1703684440540736</v>
      </c>
      <c r="AL13" s="6">
        <f t="shared" si="29"/>
        <v>2.776193030087192</v>
      </c>
      <c r="AM13" s="6">
        <f t="shared" si="30"/>
        <v>1.9765054291430066</v>
      </c>
      <c r="AN13" s="6">
        <f t="shared" si="31"/>
        <v>1.86119283479474</v>
      </c>
      <c r="AO13" s="6">
        <f t="shared" si="32"/>
        <v>1.2531382061245377</v>
      </c>
      <c r="AP13" s="6">
        <f t="shared" si="33"/>
        <v>0.6349033917468907</v>
      </c>
      <c r="AQ13" s="6">
        <f t="shared" si="34"/>
        <v>1.3468796912712973</v>
      </c>
      <c r="AR13" s="112">
        <v>10112</v>
      </c>
    </row>
    <row r="14" spans="1:44" x14ac:dyDescent="0.2">
      <c r="A14" s="2">
        <v>10113</v>
      </c>
      <c r="B14" s="3" t="s">
        <v>48</v>
      </c>
      <c r="C14" s="67">
        <v>2738.6580530973501</v>
      </c>
      <c r="D14" s="67">
        <v>2856.23542876086</v>
      </c>
      <c r="E14" s="67">
        <v>3162.2115925717499</v>
      </c>
      <c r="F14" s="67">
        <v>3530.9219413267501</v>
      </c>
      <c r="G14" s="67">
        <v>4738.2704659681403</v>
      </c>
      <c r="H14" s="5">
        <v>1.3323441792065999E-3</v>
      </c>
      <c r="I14" s="5">
        <v>1.0019007946977499E-3</v>
      </c>
      <c r="J14" s="5">
        <v>8.6805819241844598E-4</v>
      </c>
      <c r="K14" s="5">
        <v>9.29809560662156E-4</v>
      </c>
      <c r="L14" s="5">
        <v>6.4534170174291195E-4</v>
      </c>
      <c r="M14" s="7">
        <v>8.5443099302555403E-4</v>
      </c>
      <c r="N14" s="6">
        <f t="shared" si="5"/>
        <v>3.6488351158815338</v>
      </c>
      <c r="O14" s="6">
        <f t="shared" si="6"/>
        <v>2.7438636798036278</v>
      </c>
      <c r="P14" s="6">
        <f t="shared" si="7"/>
        <v>2.3773145592239064</v>
      </c>
      <c r="Q14" s="6">
        <f t="shared" si="8"/>
        <v>2.5464304411543228</v>
      </c>
      <c r="R14" s="6">
        <f t="shared" si="9"/>
        <v>1.767370248477774</v>
      </c>
      <c r="S14" s="6">
        <f t="shared" si="10"/>
        <v>2.3399943198653994</v>
      </c>
      <c r="T14" s="6">
        <f t="shared" si="11"/>
        <v>3.8054886479531991</v>
      </c>
      <c r="U14" s="6">
        <f t="shared" si="12"/>
        <v>2.8616645459193739</v>
      </c>
      <c r="V14" s="6">
        <f t="shared" si="13"/>
        <v>2.4793785634116774</v>
      </c>
      <c r="W14" s="6">
        <f t="shared" si="14"/>
        <v>2.65575500916382</v>
      </c>
      <c r="X14" s="6">
        <f t="shared" si="15"/>
        <v>1.8432478321749293</v>
      </c>
      <c r="Y14" s="6">
        <f t="shared" si="16"/>
        <v>2.4404560737109109</v>
      </c>
      <c r="Z14" s="6">
        <f t="shared" si="17"/>
        <v>4.213154208782603</v>
      </c>
      <c r="AA14" s="6">
        <f t="shared" si="18"/>
        <v>3.1682223076000735</v>
      </c>
      <c r="AB14" s="6">
        <f t="shared" si="19"/>
        <v>2.7449836790924884</v>
      </c>
      <c r="AC14" s="6">
        <f t="shared" si="20"/>
        <v>2.9402545716099153</v>
      </c>
      <c r="AD14" s="6">
        <f t="shared" si="21"/>
        <v>2.0407070104214169</v>
      </c>
      <c r="AE14" s="6">
        <f t="shared" si="22"/>
        <v>2.7018915911979988</v>
      </c>
      <c r="AF14" s="6">
        <f t="shared" si="23"/>
        <v>4.7044032957595636</v>
      </c>
      <c r="AG14" s="6">
        <f t="shared" si="24"/>
        <v>3.5376334990309926</v>
      </c>
      <c r="AH14" s="6">
        <f t="shared" si="25"/>
        <v>3.0650457179587289</v>
      </c>
      <c r="AI14" s="6">
        <f t="shared" si="26"/>
        <v>3.2830849789973926</v>
      </c>
      <c r="AJ14" s="6">
        <f t="shared" si="27"/>
        <v>2.2786511743371913</v>
      </c>
      <c r="AK14" s="6">
        <f t="shared" si="28"/>
        <v>3.0169291406235321</v>
      </c>
      <c r="AL14" s="6">
        <f t="shared" si="29"/>
        <v>6.313007074839196</v>
      </c>
      <c r="AM14" s="6">
        <f t="shared" si="30"/>
        <v>4.7472769453463579</v>
      </c>
      <c r="AN14" s="6">
        <f t="shared" si="31"/>
        <v>4.1130944958780118</v>
      </c>
      <c r="AO14" s="6">
        <f t="shared" si="32"/>
        <v>4.405689180260306</v>
      </c>
      <c r="AP14" s="6">
        <f t="shared" si="33"/>
        <v>3.0578035258260599</v>
      </c>
      <c r="AQ14" s="6">
        <f t="shared" si="34"/>
        <v>4.0485251394608124</v>
      </c>
      <c r="AR14" s="112">
        <v>10113</v>
      </c>
    </row>
    <row r="15" spans="1:44" x14ac:dyDescent="0.2">
      <c r="A15" s="2">
        <v>10114</v>
      </c>
      <c r="B15" s="3" t="s">
        <v>49</v>
      </c>
      <c r="C15" s="67">
        <v>21284.164236111101</v>
      </c>
      <c r="D15" s="67">
        <v>22875.244965251</v>
      </c>
      <c r="E15" s="67">
        <v>22101.276923076901</v>
      </c>
      <c r="F15" s="67">
        <v>23136.8421052632</v>
      </c>
      <c r="G15" s="67">
        <v>26045.297405189602</v>
      </c>
      <c r="H15" s="5">
        <v>8.3935711802637198E-4</v>
      </c>
      <c r="I15" s="5">
        <v>4.7837911487215603E-4</v>
      </c>
      <c r="J15" s="5">
        <v>6.1295655665178001E-4</v>
      </c>
      <c r="K15" s="5">
        <v>1.4612208521902299E-3</v>
      </c>
      <c r="L15" s="5">
        <v>1.2815350751864999E-3</v>
      </c>
      <c r="M15" s="7">
        <v>1.06461023366228E-3</v>
      </c>
      <c r="N15" s="6">
        <f t="shared" si="5"/>
        <v>17.865014752822191</v>
      </c>
      <c r="O15" s="6">
        <f t="shared" si="6"/>
        <v>10.181899648064427</v>
      </c>
      <c r="P15" s="6">
        <f t="shared" si="7"/>
        <v>13.046268021377625</v>
      </c>
      <c r="Q15" s="6">
        <f t="shared" si="8"/>
        <v>31.100864603247075</v>
      </c>
      <c r="R15" s="6">
        <f t="shared" si="9"/>
        <v>27.276403014606451</v>
      </c>
      <c r="S15" s="6">
        <f t="shared" si="10"/>
        <v>22.659339060712583</v>
      </c>
      <c r="T15" s="6">
        <f t="shared" si="11"/>
        <v>19.200499688180354</v>
      </c>
      <c r="U15" s="6">
        <f t="shared" si="12"/>
        <v>10.943039438960517</v>
      </c>
      <c r="V15" s="6">
        <f t="shared" si="13"/>
        <v>14.02153138646622</v>
      </c>
      <c r="W15" s="6">
        <f t="shared" si="14"/>
        <v>33.425784942184336</v>
      </c>
      <c r="X15" s="6">
        <f t="shared" si="15"/>
        <v>29.315428776452546</v>
      </c>
      <c r="Y15" s="6">
        <f t="shared" si="16"/>
        <v>24.353219887537762</v>
      </c>
      <c r="Z15" s="6">
        <f t="shared" si="17"/>
        <v>18.55086410285659</v>
      </c>
      <c r="AA15" s="6">
        <f t="shared" si="18"/>
        <v>10.572789292005936</v>
      </c>
      <c r="AB15" s="6">
        <f t="shared" si="19"/>
        <v>13.547122600376664</v>
      </c>
      <c r="AC15" s="6">
        <f t="shared" si="20"/>
        <v>32.294846700030689</v>
      </c>
      <c r="AD15" s="6">
        <f t="shared" si="21"/>
        <v>28.32356158333301</v>
      </c>
      <c r="AE15" s="6">
        <f t="shared" si="22"/>
        <v>23.529245589311657</v>
      </c>
      <c r="AF15" s="6">
        <f t="shared" si="23"/>
        <v>19.420073109704937</v>
      </c>
      <c r="AG15" s="6">
        <f t="shared" si="24"/>
        <v>11.068182047252641</v>
      </c>
      <c r="AH15" s="6">
        <f t="shared" si="25"/>
        <v>14.181879068638052</v>
      </c>
      <c r="AI15" s="6">
        <f t="shared" si="26"/>
        <v>33.808036138043484</v>
      </c>
      <c r="AJ15" s="6">
        <f t="shared" si="27"/>
        <v>29.650674686946651</v>
      </c>
      <c r="AK15" s="6">
        <f t="shared" si="28"/>
        <v>24.631718879891533</v>
      </c>
      <c r="AL15" s="6">
        <f t="shared" si="29"/>
        <v>21.861305768159689</v>
      </c>
      <c r="AM15" s="6">
        <f t="shared" si="30"/>
        <v>12.459526319276664</v>
      </c>
      <c r="AN15" s="6">
        <f t="shared" si="31"/>
        <v>15.964635814456559</v>
      </c>
      <c r="AO15" s="6">
        <f t="shared" si="32"/>
        <v>38.057931669959132</v>
      </c>
      <c r="AP15" s="6">
        <f t="shared" si="33"/>
        <v>33.377962168414406</v>
      </c>
      <c r="AQ15" s="6">
        <f t="shared" si="34"/>
        <v>27.728090156342475</v>
      </c>
      <c r="AR15" s="112">
        <v>10114</v>
      </c>
    </row>
    <row r="16" spans="1:44" x14ac:dyDescent="0.2">
      <c r="A16" s="2">
        <v>10115</v>
      </c>
      <c r="B16" s="3" t="s">
        <v>50</v>
      </c>
      <c r="C16" s="67">
        <v>1844.5597603946401</v>
      </c>
      <c r="D16" s="67">
        <v>1988.1811216078099</v>
      </c>
      <c r="E16" s="67">
        <v>2882.0245398773</v>
      </c>
      <c r="F16" s="67">
        <v>2803.7224864188402</v>
      </c>
      <c r="G16" s="67">
        <v>4090.5348962149001</v>
      </c>
      <c r="H16" s="5">
        <v>1.7543918380659601E-3</v>
      </c>
      <c r="I16" s="5">
        <v>1.5915997778067599E-3</v>
      </c>
      <c r="J16" s="5">
        <v>1.5031836027920699E-3</v>
      </c>
      <c r="K16" s="5">
        <v>1.2517007988894599E-3</v>
      </c>
      <c r="L16" s="5">
        <v>7.8755760137002998E-4</v>
      </c>
      <c r="M16" s="7">
        <v>1.20324248568802E-3</v>
      </c>
      <c r="N16" s="6">
        <f t="shared" si="5"/>
        <v>3.2360805884612596</v>
      </c>
      <c r="O16" s="6">
        <f t="shared" si="6"/>
        <v>2.9358009047953995</v>
      </c>
      <c r="P16" s="6">
        <f t="shared" si="7"/>
        <v>2.7727119861952922</v>
      </c>
      <c r="Q16" s="6">
        <f t="shared" si="8"/>
        <v>2.3088369256853216</v>
      </c>
      <c r="R16" s="6">
        <f t="shared" si="9"/>
        <v>1.45269706048008</v>
      </c>
      <c r="S16" s="6">
        <f t="shared" si="10"/>
        <v>2.2194526710973452</v>
      </c>
      <c r="T16" s="6">
        <f t="shared" si="11"/>
        <v>3.4880487323455678</v>
      </c>
      <c r="U16" s="6">
        <f t="shared" si="12"/>
        <v>3.1643886313905849</v>
      </c>
      <c r="V16" s="6">
        <f t="shared" si="13"/>
        <v>2.9886012613816062</v>
      </c>
      <c r="W16" s="6">
        <f t="shared" si="14"/>
        <v>2.4886078982534383</v>
      </c>
      <c r="X16" s="6">
        <f t="shared" si="15"/>
        <v>1.5658071552226227</v>
      </c>
      <c r="Y16" s="6">
        <f t="shared" si="16"/>
        <v>2.3922639947613766</v>
      </c>
      <c r="Z16" s="6">
        <f t="shared" si="17"/>
        <v>5.056200329866539</v>
      </c>
      <c r="AA16" s="6">
        <f t="shared" si="18"/>
        <v>4.5870296173023402</v>
      </c>
      <c r="AB16" s="6">
        <f t="shared" si="19"/>
        <v>4.3322120311879173</v>
      </c>
      <c r="AC16" s="6">
        <f t="shared" si="20"/>
        <v>3.6074324189834446</v>
      </c>
      <c r="AD16" s="6">
        <f t="shared" si="21"/>
        <v>2.2697603337153307</v>
      </c>
      <c r="AE16" s="6">
        <f t="shared" si="22"/>
        <v>3.4677743711758344</v>
      </c>
      <c r="AF16" s="6">
        <f t="shared" si="23"/>
        <v>4.9188278463752129</v>
      </c>
      <c r="AG16" s="6">
        <f t="shared" si="24"/>
        <v>4.4624040864160426</v>
      </c>
      <c r="AH16" s="6">
        <f t="shared" si="25"/>
        <v>4.2145096683642125</v>
      </c>
      <c r="AI16" s="6">
        <f t="shared" si="26"/>
        <v>3.5094216761148052</v>
      </c>
      <c r="AJ16" s="6">
        <f t="shared" si="27"/>
        <v>2.2080929563112384</v>
      </c>
      <c r="AK16" s="6">
        <f t="shared" si="28"/>
        <v>3.373558013738001</v>
      </c>
      <c r="AL16" s="6">
        <f t="shared" si="29"/>
        <v>7.1764010352434093</v>
      </c>
      <c r="AM16" s="6">
        <f t="shared" si="30"/>
        <v>6.5104944319264328</v>
      </c>
      <c r="AN16" s="6">
        <f t="shared" si="31"/>
        <v>6.1488249826389989</v>
      </c>
      <c r="AO16" s="6">
        <f t="shared" si="32"/>
        <v>5.1201257974774048</v>
      </c>
      <c r="AP16" s="6">
        <f t="shared" si="33"/>
        <v>3.221531851183411</v>
      </c>
      <c r="AQ16" s="6">
        <f t="shared" si="34"/>
        <v>4.9219053763152028</v>
      </c>
      <c r="AR16" s="112">
        <v>10115</v>
      </c>
    </row>
    <row r="17" spans="1:44" x14ac:dyDescent="0.2">
      <c r="A17" s="2">
        <v>10201</v>
      </c>
      <c r="B17" s="3" t="s">
        <v>51</v>
      </c>
      <c r="C17" s="67">
        <v>5939.9754772599699</v>
      </c>
      <c r="D17" s="67">
        <v>7787.7045610743598</v>
      </c>
      <c r="E17" s="67">
        <v>8143.1163054027802</v>
      </c>
      <c r="F17" s="67">
        <v>9590.0277713935502</v>
      </c>
      <c r="G17" s="67">
        <v>9802.5126555425195</v>
      </c>
      <c r="H17" s="5">
        <v>7.37141357950266E-2</v>
      </c>
      <c r="I17" s="5">
        <v>6.2621110922255599E-2</v>
      </c>
      <c r="J17" s="5">
        <v>5.1320126024372997E-2</v>
      </c>
      <c r="K17" s="5">
        <v>3.8199150588884498E-2</v>
      </c>
      <c r="L17" s="5">
        <v>2.2141090685963399E-2</v>
      </c>
      <c r="M17" s="7">
        <v>4.05408080638558E-2</v>
      </c>
      <c r="N17" s="6">
        <f t="shared" si="5"/>
        <v>437.86015894986934</v>
      </c>
      <c r="O17" s="6">
        <f t="shared" si="6"/>
        <v>371.96786323697472</v>
      </c>
      <c r="P17" s="6">
        <f t="shared" si="7"/>
        <v>304.84029007466683</v>
      </c>
      <c r="Q17" s="6">
        <f t="shared" si="8"/>
        <v>226.90201775013466</v>
      </c>
      <c r="R17" s="6">
        <f t="shared" si="9"/>
        <v>131.51753571441171</v>
      </c>
      <c r="S17" s="6">
        <f t="shared" si="10"/>
        <v>240.81140572760668</v>
      </c>
      <c r="T17" s="6">
        <f t="shared" si="11"/>
        <v>574.06391154658343</v>
      </c>
      <c r="U17" s="6">
        <f t="shared" si="12"/>
        <v>487.67471114879334</v>
      </c>
      <c r="V17" s="6">
        <f t="shared" si="13"/>
        <v>399.66597951492054</v>
      </c>
      <c r="W17" s="6">
        <f t="shared" si="14"/>
        <v>297.48369927022213</v>
      </c>
      <c r="X17" s="6">
        <f t="shared" si="15"/>
        <v>172.42827292223819</v>
      </c>
      <c r="Y17" s="6">
        <f t="shared" si="16"/>
        <v>315.71983586853003</v>
      </c>
      <c r="Z17" s="6">
        <f t="shared" si="17"/>
        <v>600.26278113115586</v>
      </c>
      <c r="AA17" s="6">
        <f t="shared" si="18"/>
        <v>509.93098941345568</v>
      </c>
      <c r="AB17" s="6">
        <f t="shared" si="19"/>
        <v>417.90575502439731</v>
      </c>
      <c r="AC17" s="6">
        <f t="shared" si="20"/>
        <v>311.06012601288154</v>
      </c>
      <c r="AD17" s="6">
        <f t="shared" si="21"/>
        <v>180.29747658427019</v>
      </c>
      <c r="AE17" s="6">
        <f t="shared" si="22"/>
        <v>330.12851517898866</v>
      </c>
      <c r="AF17" s="6">
        <f t="shared" si="23"/>
        <v>706.92060941858051</v>
      </c>
      <c r="AG17" s="6">
        <f t="shared" si="24"/>
        <v>600.5381928199472</v>
      </c>
      <c r="AH17" s="6">
        <f t="shared" si="25"/>
        <v>492.16143380515393</v>
      </c>
      <c r="AI17" s="6">
        <f t="shared" si="26"/>
        <v>366.3309149910466</v>
      </c>
      <c r="AJ17" s="6">
        <f t="shared" si="27"/>
        <v>212.33367456733208</v>
      </c>
      <c r="AK17" s="6">
        <f t="shared" si="28"/>
        <v>388.78747520711272</v>
      </c>
      <c r="AL17" s="6">
        <f t="shared" si="29"/>
        <v>722.58374902312812</v>
      </c>
      <c r="AM17" s="6">
        <f t="shared" si="30"/>
        <v>613.84423231954236</v>
      </c>
      <c r="AN17" s="6">
        <f t="shared" si="31"/>
        <v>503.0661848379533</v>
      </c>
      <c r="AO17" s="6">
        <f t="shared" si="32"/>
        <v>374.44765707851479</v>
      </c>
      <c r="AP17" s="6">
        <f t="shared" si="33"/>
        <v>217.03832165667083</v>
      </c>
      <c r="AQ17" s="6">
        <f t="shared" si="34"/>
        <v>397.40178411186673</v>
      </c>
      <c r="AR17" s="112">
        <v>10201</v>
      </c>
    </row>
    <row r="18" spans="1:44" x14ac:dyDescent="0.2">
      <c r="A18" s="2">
        <v>10202</v>
      </c>
      <c r="B18" s="3" t="s">
        <v>52</v>
      </c>
      <c r="C18" s="67">
        <v>7040.3162564632903</v>
      </c>
      <c r="D18" s="67">
        <v>9552.5844415762404</v>
      </c>
      <c r="E18" s="67">
        <v>9857.3458980044306</v>
      </c>
      <c r="F18" s="67">
        <v>11614.2073635244</v>
      </c>
      <c r="G18" s="67">
        <v>12262.1601353266</v>
      </c>
      <c r="H18" s="5">
        <v>3.1333362133741501E-2</v>
      </c>
      <c r="I18" s="5">
        <v>3.0003921994430902E-2</v>
      </c>
      <c r="J18" s="5">
        <v>2.60976341284931E-2</v>
      </c>
      <c r="K18" s="5">
        <v>2.6085729779792899E-2</v>
      </c>
      <c r="L18" s="5">
        <v>1.7583299238446599E-2</v>
      </c>
      <c r="M18" s="7">
        <v>2.37628895566738E-2</v>
      </c>
      <c r="N18" s="6">
        <f t="shared" si="5"/>
        <v>220.59677879983158</v>
      </c>
      <c r="O18" s="6">
        <f t="shared" si="6"/>
        <v>211.23709977504834</v>
      </c>
      <c r="P18" s="6">
        <f t="shared" si="7"/>
        <v>183.73559781006114</v>
      </c>
      <c r="Q18" s="6">
        <f t="shared" si="8"/>
        <v>183.6517874303845</v>
      </c>
      <c r="R18" s="6">
        <f t="shared" si="9"/>
        <v>123.79198747069418</v>
      </c>
      <c r="S18" s="6">
        <f t="shared" si="10"/>
        <v>167.2982576463923</v>
      </c>
      <c r="T18" s="6">
        <f t="shared" si="11"/>
        <v>299.31458762105319</v>
      </c>
      <c r="U18" s="6">
        <f t="shared" si="12"/>
        <v>286.6149984302678</v>
      </c>
      <c r="V18" s="6">
        <f t="shared" si="13"/>
        <v>249.29985373779229</v>
      </c>
      <c r="W18" s="6">
        <f t="shared" si="14"/>
        <v>249.18613644161167</v>
      </c>
      <c r="X18" s="6">
        <f t="shared" si="15"/>
        <v>167.96595073676434</v>
      </c>
      <c r="Y18" s="6">
        <f t="shared" si="16"/>
        <v>226.99700906597667</v>
      </c>
      <c r="Z18" s="6">
        <f t="shared" si="17"/>
        <v>308.86378869972413</v>
      </c>
      <c r="AA18" s="6">
        <f t="shared" si="18"/>
        <v>295.75903739584834</v>
      </c>
      <c r="AB18" s="6">
        <f t="shared" si="19"/>
        <v>257.25340672412187</v>
      </c>
      <c r="AC18" s="6">
        <f t="shared" si="20"/>
        <v>257.13606144129358</v>
      </c>
      <c r="AD18" s="6">
        <f t="shared" si="21"/>
        <v>173.32466262148603</v>
      </c>
      <c r="AE18" s="6">
        <f t="shared" si="22"/>
        <v>234.2390218962108</v>
      </c>
      <c r="AF18" s="6">
        <f t="shared" si="23"/>
        <v>363.91216521767711</v>
      </c>
      <c r="AG18" s="6">
        <f t="shared" si="24"/>
        <v>348.47177176233106</v>
      </c>
      <c r="AH18" s="6">
        <f t="shared" si="25"/>
        <v>303.10333446571025</v>
      </c>
      <c r="AI18" s="6">
        <f t="shared" si="26"/>
        <v>302.96507489137838</v>
      </c>
      <c r="AJ18" s="6">
        <f t="shared" si="27"/>
        <v>204.21608349021946</v>
      </c>
      <c r="AK18" s="6">
        <f t="shared" si="28"/>
        <v>275.98712686773791</v>
      </c>
      <c r="AL18" s="6">
        <f t="shared" si="29"/>
        <v>384.21470406211705</v>
      </c>
      <c r="AM18" s="6">
        <f t="shared" si="30"/>
        <v>367.91289618355955</v>
      </c>
      <c r="AN18" s="6">
        <f t="shared" si="31"/>
        <v>320.01336883674702</v>
      </c>
      <c r="AO18" s="6">
        <f t="shared" si="32"/>
        <v>319.86739580667842</v>
      </c>
      <c r="AP18" s="6">
        <f t="shared" si="33"/>
        <v>215.60923096919845</v>
      </c>
      <c r="AQ18" s="6">
        <f t="shared" si="34"/>
        <v>291.38435702201423</v>
      </c>
      <c r="AR18" s="112">
        <v>10202</v>
      </c>
    </row>
    <row r="19" spans="1:44" x14ac:dyDescent="0.2">
      <c r="A19" s="2">
        <v>10203</v>
      </c>
      <c r="B19" s="3" t="s">
        <v>53</v>
      </c>
      <c r="C19" s="67">
        <v>4921.2405315614596</v>
      </c>
      <c r="D19" s="67">
        <v>6621.1322950058102</v>
      </c>
      <c r="E19" s="67">
        <v>6906.39704069051</v>
      </c>
      <c r="F19" s="67">
        <v>7718.9448545375599</v>
      </c>
      <c r="G19" s="67">
        <v>8153.5321696887504</v>
      </c>
      <c r="H19" s="5">
        <v>1.5997812615496401E-2</v>
      </c>
      <c r="I19" s="5">
        <v>9.9517213989468306E-3</v>
      </c>
      <c r="J19" s="5">
        <v>5.8487732659995998E-3</v>
      </c>
      <c r="K19" s="5">
        <v>3.4598033329163E-3</v>
      </c>
      <c r="L19" s="5">
        <v>1.4372601334783799E-3</v>
      </c>
      <c r="M19" s="7">
        <v>5.0479935048286101E-3</v>
      </c>
      <c r="N19" s="6">
        <f t="shared" si="5"/>
        <v>78.729083859706137</v>
      </c>
      <c r="O19" s="6">
        <f t="shared" si="6"/>
        <v>48.974814707304652</v>
      </c>
      <c r="P19" s="6">
        <f t="shared" si="7"/>
        <v>28.783220056550324</v>
      </c>
      <c r="Q19" s="6">
        <f t="shared" si="8"/>
        <v>17.026524393179123</v>
      </c>
      <c r="R19" s="6">
        <f t="shared" si="9"/>
        <v>7.0731028232712365</v>
      </c>
      <c r="S19" s="6">
        <f t="shared" si="10"/>
        <v>24.842390239021544</v>
      </c>
      <c r="T19" s="6">
        <f t="shared" si="11"/>
        <v>105.92363375791459</v>
      </c>
      <c r="U19" s="6">
        <f t="shared" si="12"/>
        <v>65.891663945467258</v>
      </c>
      <c r="V19" s="6">
        <f t="shared" si="13"/>
        <v>38.725501557676559</v>
      </c>
      <c r="W19" s="6">
        <f t="shared" si="14"/>
        <v>22.907815581940852</v>
      </c>
      <c r="X19" s="6">
        <f t="shared" si="15"/>
        <v>9.5162894860980636</v>
      </c>
      <c r="Y19" s="6">
        <f t="shared" si="16"/>
        <v>33.423432819800276</v>
      </c>
      <c r="Z19" s="6">
        <f t="shared" si="17"/>
        <v>110.48724570518564</v>
      </c>
      <c r="AA19" s="6">
        <f t="shared" si="18"/>
        <v>68.730539219462813</v>
      </c>
      <c r="AB19" s="6">
        <f t="shared" si="19"/>
        <v>40.393950375969403</v>
      </c>
      <c r="AC19" s="6">
        <f t="shared" si="20"/>
        <v>23.894775499824298</v>
      </c>
      <c r="AD19" s="6">
        <f t="shared" si="21"/>
        <v>9.92628913255753</v>
      </c>
      <c r="AE19" s="6">
        <f t="shared" si="22"/>
        <v>34.863447403173225</v>
      </c>
      <c r="AF19" s="6">
        <f t="shared" si="23"/>
        <v>123.486233372242</v>
      </c>
      <c r="AG19" s="6">
        <f t="shared" si="24"/>
        <v>76.81678868619197</v>
      </c>
      <c r="AH19" s="6">
        <f t="shared" si="25"/>
        <v>45.14635830694445</v>
      </c>
      <c r="AI19" s="6">
        <f t="shared" si="26"/>
        <v>26.706031134326174</v>
      </c>
      <c r="AJ19" s="6">
        <f t="shared" si="27"/>
        <v>11.094131711944907</v>
      </c>
      <c r="AK19" s="6">
        <f t="shared" si="28"/>
        <v>38.965183489835823</v>
      </c>
      <c r="AL19" s="6">
        <f t="shared" si="29"/>
        <v>130.43867980510242</v>
      </c>
      <c r="AM19" s="6">
        <f t="shared" si="30"/>
        <v>81.141680570092916</v>
      </c>
      <c r="AN19" s="6">
        <f t="shared" si="31"/>
        <v>47.688160977543276</v>
      </c>
      <c r="AO19" s="6">
        <f t="shared" si="32"/>
        <v>28.209617775729409</v>
      </c>
      <c r="AP19" s="6">
        <f t="shared" si="33"/>
        <v>11.718746734527118</v>
      </c>
      <c r="AQ19" s="6">
        <f t="shared" si="34"/>
        <v>41.158977433999937</v>
      </c>
      <c r="AR19" s="112">
        <v>10203</v>
      </c>
    </row>
    <row r="20" spans="1:44" x14ac:dyDescent="0.2">
      <c r="A20" s="2">
        <v>10204</v>
      </c>
      <c r="B20" s="3" t="s">
        <v>54</v>
      </c>
      <c r="C20" s="67">
        <v>5754.6971526195903</v>
      </c>
      <c r="D20" s="67">
        <v>7277.7959975190797</v>
      </c>
      <c r="E20" s="67">
        <v>7756.3617710583203</v>
      </c>
      <c r="F20" s="67">
        <v>8947.5737149164306</v>
      </c>
      <c r="G20" s="67">
        <v>9273.99613951012</v>
      </c>
      <c r="H20" s="5">
        <v>5.7537066523249301E-3</v>
      </c>
      <c r="I20" s="5">
        <v>5.8950912939271204E-3</v>
      </c>
      <c r="J20" s="5">
        <v>4.5320460110101404E-3</v>
      </c>
      <c r="K20" s="5">
        <v>4.3407282619670204E-3</v>
      </c>
      <c r="L20" s="5">
        <v>2.4618485141643899E-3</v>
      </c>
      <c r="M20" s="7">
        <v>3.9710417556990899E-3</v>
      </c>
      <c r="N20" s="6">
        <f t="shared" si="5"/>
        <v>33.110839289142667</v>
      </c>
      <c r="O20" s="6">
        <f t="shared" si="6"/>
        <v>33.924465083594939</v>
      </c>
      <c r="P20" s="6">
        <f t="shared" si="7"/>
        <v>26.080552275101027</v>
      </c>
      <c r="Q20" s="6">
        <f t="shared" si="8"/>
        <v>24.979576569436997</v>
      </c>
      <c r="R20" s="6">
        <f t="shared" si="9"/>
        <v>14.167192634642584</v>
      </c>
      <c r="S20" s="6">
        <f t="shared" si="10"/>
        <v>22.85214268445505</v>
      </c>
      <c r="T20" s="6">
        <f t="shared" si="11"/>
        <v>41.874303245189282</v>
      </c>
      <c r="U20" s="6">
        <f t="shared" si="12"/>
        <v>42.903271823952366</v>
      </c>
      <c r="V20" s="6">
        <f t="shared" si="13"/>
        <v>32.983306319501914</v>
      </c>
      <c r="W20" s="6">
        <f t="shared" si="14"/>
        <v>31.590934771261534</v>
      </c>
      <c r="X20" s="6">
        <f t="shared" si="15"/>
        <v>17.916831262883889</v>
      </c>
      <c r="Y20" s="6">
        <f t="shared" si="16"/>
        <v>28.900431795607975</v>
      </c>
      <c r="Z20" s="6">
        <f t="shared" si="17"/>
        <v>44.627830319977036</v>
      </c>
      <c r="AA20" s="6">
        <f t="shared" si="18"/>
        <v>45.724460749115046</v>
      </c>
      <c r="AB20" s="6">
        <f t="shared" si="19"/>
        <v>35.152188424476407</v>
      </c>
      <c r="AC20" s="6">
        <f t="shared" si="20"/>
        <v>33.66825874967342</v>
      </c>
      <c r="AD20" s="6">
        <f t="shared" si="21"/>
        <v>19.094987701401401</v>
      </c>
      <c r="AE20" s="6">
        <f t="shared" si="22"/>
        <v>30.800836465180733</v>
      </c>
      <c r="AF20" s="6">
        <f t="shared" si="23"/>
        <v>51.481714405682354</v>
      </c>
      <c r="AG20" s="6">
        <f t="shared" si="24"/>
        <v>52.746763908574991</v>
      </c>
      <c r="AH20" s="6">
        <f t="shared" si="25"/>
        <v>40.55081576290619</v>
      </c>
      <c r="AI20" s="6">
        <f t="shared" si="26"/>
        <v>38.838986100370995</v>
      </c>
      <c r="AJ20" s="6">
        <f t="shared" si="27"/>
        <v>22.027571055443364</v>
      </c>
      <c r="AK20" s="6">
        <f t="shared" si="28"/>
        <v>35.53118883412877</v>
      </c>
      <c r="AL20" s="6">
        <f t="shared" si="29"/>
        <v>53.359853281535095</v>
      </c>
      <c r="AM20" s="6">
        <f t="shared" si="30"/>
        <v>54.671053901939835</v>
      </c>
      <c r="AN20" s="6">
        <f t="shared" si="31"/>
        <v>42.030177210190281</v>
      </c>
      <c r="AO20" s="6">
        <f t="shared" si="32"/>
        <v>40.255897144144619</v>
      </c>
      <c r="AP20" s="6">
        <f t="shared" si="33"/>
        <v>22.831173616419278</v>
      </c>
      <c r="AQ20" s="6">
        <f t="shared" si="34"/>
        <v>36.827425912186847</v>
      </c>
      <c r="AR20" s="112">
        <v>10204</v>
      </c>
    </row>
    <row r="21" spans="1:44" x14ac:dyDescent="0.2">
      <c r="A21" s="2">
        <v>10205</v>
      </c>
      <c r="B21" s="3" t="s">
        <v>55</v>
      </c>
      <c r="C21" s="67">
        <v>5207.5943089430903</v>
      </c>
      <c r="D21" s="67">
        <v>6462.6666666666697</v>
      </c>
      <c r="E21" s="67">
        <v>6850.5517241379303</v>
      </c>
      <c r="F21" s="67">
        <v>7635</v>
      </c>
      <c r="G21" s="67">
        <v>7574.21875</v>
      </c>
      <c r="H21" s="5">
        <v>1.3111076123830401E-3</v>
      </c>
      <c r="I21" s="5">
        <v>5.2225081684633095E-4</v>
      </c>
      <c r="J21" s="5">
        <v>3.2274560831932101E-4</v>
      </c>
      <c r="K21" s="5">
        <v>2.4126216315452199E-4</v>
      </c>
      <c r="L21" s="5">
        <v>1.3794578376454E-4</v>
      </c>
      <c r="M21" s="7">
        <v>3.4774744301419198E-4</v>
      </c>
      <c r="N21" s="6">
        <f t="shared" si="5"/>
        <v>6.8277165406578826</v>
      </c>
      <c r="O21" s="6">
        <f t="shared" si="6"/>
        <v>2.7196703816498333</v>
      </c>
      <c r="P21" s="6">
        <f t="shared" si="7"/>
        <v>1.6807281931200717</v>
      </c>
      <c r="Q21" s="6">
        <f t="shared" si="8"/>
        <v>1.2563954678067881</v>
      </c>
      <c r="R21" s="6">
        <f t="shared" si="9"/>
        <v>0.71836567847491262</v>
      </c>
      <c r="S21" s="6">
        <f t="shared" si="10"/>
        <v>1.8109276051902177</v>
      </c>
      <c r="T21" s="6">
        <f t="shared" si="11"/>
        <v>8.473251462960798</v>
      </c>
      <c r="U21" s="6">
        <f t="shared" si="12"/>
        <v>3.375132945672223</v>
      </c>
      <c r="V21" s="6">
        <f t="shared" si="13"/>
        <v>2.0857972846983328</v>
      </c>
      <c r="W21" s="6">
        <f t="shared" si="14"/>
        <v>1.5591969397466248</v>
      </c>
      <c r="X21" s="6">
        <f t="shared" si="15"/>
        <v>0.89149761854230092</v>
      </c>
      <c r="Y21" s="6">
        <f t="shared" si="16"/>
        <v>2.2473758083863857</v>
      </c>
      <c r="Z21" s="6">
        <f t="shared" si="17"/>
        <v>8.9818105145409994</v>
      </c>
      <c r="AA21" s="6">
        <f t="shared" si="18"/>
        <v>3.5777062337790748</v>
      </c>
      <c r="AB21" s="6">
        <f t="shared" si="19"/>
        <v>2.2109854835298695</v>
      </c>
      <c r="AC21" s="6">
        <f t="shared" si="20"/>
        <v>1.6527789277674572</v>
      </c>
      <c r="AD21" s="6">
        <f t="shared" si="21"/>
        <v>0.94500472680572756</v>
      </c>
      <c r="AE21" s="6">
        <f t="shared" si="22"/>
        <v>2.3822618453054294</v>
      </c>
      <c r="AF21" s="6">
        <f t="shared" si="23"/>
        <v>10.01030662054451</v>
      </c>
      <c r="AG21" s="6">
        <f t="shared" si="24"/>
        <v>3.9873849866217368</v>
      </c>
      <c r="AH21" s="6">
        <f t="shared" si="25"/>
        <v>2.4641627195180158</v>
      </c>
      <c r="AI21" s="6">
        <f t="shared" si="26"/>
        <v>1.8420366156847754</v>
      </c>
      <c r="AJ21" s="6">
        <f t="shared" si="27"/>
        <v>1.0532160590422628</v>
      </c>
      <c r="AK21" s="6">
        <f t="shared" si="28"/>
        <v>2.6550517274133556</v>
      </c>
      <c r="AL21" s="6">
        <f t="shared" si="29"/>
        <v>9.9306158609793549</v>
      </c>
      <c r="AM21" s="6">
        <f t="shared" si="30"/>
        <v>3.9556419291602958</v>
      </c>
      <c r="AN21" s="6">
        <f t="shared" si="31"/>
        <v>2.444545838012357</v>
      </c>
      <c r="AO21" s="6">
        <f t="shared" si="32"/>
        <v>1.8273723998305396</v>
      </c>
      <c r="AP21" s="6">
        <f t="shared" si="33"/>
        <v>1.0448315418728245</v>
      </c>
      <c r="AQ21" s="6">
        <f t="shared" si="34"/>
        <v>2.6339152031426494</v>
      </c>
      <c r="AR21" s="112">
        <v>10205</v>
      </c>
    </row>
    <row r="22" spans="1:44" x14ac:dyDescent="0.2">
      <c r="A22" s="2">
        <v>10206</v>
      </c>
      <c r="B22" s="3" t="s">
        <v>56</v>
      </c>
      <c r="C22" s="67">
        <v>26773.503973509902</v>
      </c>
      <c r="D22" s="67">
        <v>29593.485978947399</v>
      </c>
      <c r="E22" s="67">
        <v>29714.720930232601</v>
      </c>
      <c r="F22" s="67">
        <v>37572.530864197499</v>
      </c>
      <c r="G22" s="67">
        <v>37482.6218708827</v>
      </c>
      <c r="H22" s="5">
        <v>4.4939084346030901E-3</v>
      </c>
      <c r="I22" s="5">
        <v>3.4282366311651998E-3</v>
      </c>
      <c r="J22" s="5">
        <v>2.2354991863299798E-3</v>
      </c>
      <c r="K22" s="5">
        <v>1.8284861121081299E-3</v>
      </c>
      <c r="L22" s="5">
        <v>1.23320572615664E-3</v>
      </c>
      <c r="M22" s="7">
        <v>2.1130626202056899E-3</v>
      </c>
      <c r="N22" s="6">
        <f t="shared" si="5"/>
        <v>120.31767533043549</v>
      </c>
      <c r="O22" s="6">
        <f t="shared" si="6"/>
        <v>91.785907066633683</v>
      </c>
      <c r="P22" s="6">
        <f t="shared" si="7"/>
        <v>59.852146347983869</v>
      </c>
      <c r="Q22" s="6">
        <f t="shared" si="8"/>
        <v>48.954980188034689</v>
      </c>
      <c r="R22" s="6">
        <f t="shared" si="9"/>
        <v>33.017238409409963</v>
      </c>
      <c r="S22" s="6">
        <f t="shared" si="10"/>
        <v>56.574090458352281</v>
      </c>
      <c r="T22" s="6">
        <f t="shared" si="11"/>
        <v>132.9904162501</v>
      </c>
      <c r="U22" s="6">
        <f t="shared" si="12"/>
        <v>101.45347267690121</v>
      </c>
      <c r="V22" s="6">
        <f t="shared" si="13"/>
        <v>66.156213826604571</v>
      </c>
      <c r="W22" s="6">
        <f t="shared" si="14"/>
        <v>54.111278121371981</v>
      </c>
      <c r="X22" s="6">
        <f t="shared" si="15"/>
        <v>36.494856366174176</v>
      </c>
      <c r="Y22" s="6">
        <f t="shared" si="16"/>
        <v>62.532889023694942</v>
      </c>
      <c r="Z22" s="6">
        <f t="shared" si="17"/>
        <v>133.53523502024927</v>
      </c>
      <c r="AA22" s="6">
        <f t="shared" si="18"/>
        <v>101.86909477787466</v>
      </c>
      <c r="AB22" s="6">
        <f t="shared" si="19"/>
        <v>66.427234461557404</v>
      </c>
      <c r="AC22" s="6">
        <f t="shared" si="20"/>
        <v>54.332954546099081</v>
      </c>
      <c r="AD22" s="6">
        <f t="shared" si="21"/>
        <v>36.644364002309402</v>
      </c>
      <c r="AE22" s="6">
        <f t="shared" si="22"/>
        <v>62.789066067518156</v>
      </c>
      <c r="AF22" s="6">
        <f t="shared" si="23"/>
        <v>168.84751336000207</v>
      </c>
      <c r="AG22" s="6">
        <f t="shared" si="24"/>
        <v>128.80752663422692</v>
      </c>
      <c r="AH22" s="6">
        <f t="shared" si="25"/>
        <v>83.993362175271557</v>
      </c>
      <c r="AI22" s="6">
        <f t="shared" si="26"/>
        <v>68.700850881939203</v>
      </c>
      <c r="AJ22" s="6">
        <f t="shared" si="27"/>
        <v>46.334660207925445</v>
      </c>
      <c r="AK22" s="6">
        <f t="shared" si="28"/>
        <v>79.393110515660325</v>
      </c>
      <c r="AL22" s="6">
        <f t="shared" si="29"/>
        <v>168.44347057659803</v>
      </c>
      <c r="AM22" s="6">
        <f t="shared" si="30"/>
        <v>128.49929732987394</v>
      </c>
      <c r="AN22" s="6">
        <f t="shared" si="31"/>
        <v>83.792370693872584</v>
      </c>
      <c r="AO22" s="6">
        <f t="shared" si="32"/>
        <v>68.536453536309466</v>
      </c>
      <c r="AP22" s="6">
        <f t="shared" si="33"/>
        <v>46.223783922536661</v>
      </c>
      <c r="AQ22" s="6">
        <f t="shared" si="34"/>
        <v>79.203127182666492</v>
      </c>
      <c r="AR22" s="112">
        <v>10206</v>
      </c>
    </row>
    <row r="23" spans="1:44" x14ac:dyDescent="0.2">
      <c r="A23" s="2">
        <v>10207</v>
      </c>
      <c r="B23" s="3" t="s">
        <v>57</v>
      </c>
      <c r="C23" s="67">
        <v>7022.2562429057898</v>
      </c>
      <c r="D23" s="67">
        <v>8636.3300847632108</v>
      </c>
      <c r="E23" s="67">
        <v>9264.8864468864504</v>
      </c>
      <c r="F23" s="67">
        <v>10332.8202288667</v>
      </c>
      <c r="G23" s="67">
        <v>12997.824890510899</v>
      </c>
      <c r="H23" s="5">
        <v>1.6583555588150999E-3</v>
      </c>
      <c r="I23" s="5">
        <v>1.75890995775276E-3</v>
      </c>
      <c r="J23" s="5">
        <v>2.1061573903114299E-3</v>
      </c>
      <c r="K23" s="5">
        <v>3.1472418461272202E-3</v>
      </c>
      <c r="L23" s="5">
        <v>2.3986496619055001E-3</v>
      </c>
      <c r="M23" s="7">
        <v>2.3663339173932499E-3</v>
      </c>
      <c r="N23" s="6">
        <f t="shared" si="5"/>
        <v>11.645397675846855</v>
      </c>
      <c r="O23" s="6">
        <f t="shared" si="6"/>
        <v>12.351516431538478</v>
      </c>
      <c r="P23" s="6">
        <f t="shared" si="7"/>
        <v>14.789976882656605</v>
      </c>
      <c r="Q23" s="6">
        <f t="shared" si="8"/>
        <v>22.100738701901214</v>
      </c>
      <c r="R23" s="6">
        <f t="shared" si="9"/>
        <v>16.843932562859759</v>
      </c>
      <c r="S23" s="6">
        <f t="shared" si="10"/>
        <v>16.617003124214463</v>
      </c>
      <c r="T23" s="6">
        <f t="shared" si="11"/>
        <v>14.322106003829154</v>
      </c>
      <c r="U23" s="6">
        <f t="shared" si="12"/>
        <v>15.19052698452975</v>
      </c>
      <c r="V23" s="6">
        <f t="shared" si="13"/>
        <v>18.189470433192973</v>
      </c>
      <c r="W23" s="6">
        <f t="shared" si="14"/>
        <v>27.180619439734219</v>
      </c>
      <c r="X23" s="6">
        <f t="shared" si="15"/>
        <v>20.715530237921573</v>
      </c>
      <c r="Y23" s="6">
        <f t="shared" si="16"/>
        <v>20.436440801378907</v>
      </c>
      <c r="Z23" s="6">
        <f t="shared" si="17"/>
        <v>15.364475940984825</v>
      </c>
      <c r="AA23" s="6">
        <f t="shared" si="18"/>
        <v>16.296101028877164</v>
      </c>
      <c r="AB23" s="6">
        <f t="shared" si="19"/>
        <v>19.513309060506103</v>
      </c>
      <c r="AC23" s="6">
        <f t="shared" si="20"/>
        <v>29.158838325257975</v>
      </c>
      <c r="AD23" s="6">
        <f t="shared" si="21"/>
        <v>22.223216743417034</v>
      </c>
      <c r="AE23" s="6">
        <f t="shared" si="22"/>
        <v>21.923815040064444</v>
      </c>
      <c r="AF23" s="6">
        <f t="shared" si="23"/>
        <v>17.135489864778204</v>
      </c>
      <c r="AG23" s="6">
        <f t="shared" si="24"/>
        <v>18.174500392222793</v>
      </c>
      <c r="AH23" s="6">
        <f t="shared" si="25"/>
        <v>21.762545687787039</v>
      </c>
      <c r="AI23" s="6">
        <f t="shared" si="26"/>
        <v>32.51988421279912</v>
      </c>
      <c r="AJ23" s="6">
        <f t="shared" si="27"/>
        <v>24.784815748501423</v>
      </c>
      <c r="AK23" s="6">
        <f t="shared" si="28"/>
        <v>24.450902969894354</v>
      </c>
      <c r="AL23" s="6">
        <f t="shared" si="29"/>
        <v>21.555015159684018</v>
      </c>
      <c r="AM23" s="6">
        <f t="shared" si="30"/>
        <v>22.862003629046299</v>
      </c>
      <c r="AN23" s="6">
        <f t="shared" si="31"/>
        <v>27.375464951123384</v>
      </c>
      <c r="AO23" s="6">
        <f t="shared" si="32"/>
        <v>40.907298404049854</v>
      </c>
      <c r="AP23" s="6">
        <f t="shared" si="33"/>
        <v>31.177228279130862</v>
      </c>
      <c r="AQ23" s="6">
        <f t="shared" si="34"/>
        <v>30.757193890754145</v>
      </c>
      <c r="AR23" s="112">
        <v>10207</v>
      </c>
    </row>
    <row r="24" spans="1:44" x14ac:dyDescent="0.2">
      <c r="A24" s="2">
        <v>10208</v>
      </c>
      <c r="B24" s="3" t="s">
        <v>58</v>
      </c>
      <c r="C24" s="67">
        <v>11407.782121807501</v>
      </c>
      <c r="D24" s="67">
        <v>12406.1067826748</v>
      </c>
      <c r="E24" s="67">
        <v>15140.0880503145</v>
      </c>
      <c r="F24" s="67">
        <v>16059.9489795918</v>
      </c>
      <c r="G24" s="67">
        <v>17555.759689922499</v>
      </c>
      <c r="H24" s="5">
        <v>2.7976196687082901E-4</v>
      </c>
      <c r="I24" s="5">
        <v>3.8628025000943603E-4</v>
      </c>
      <c r="J24" s="5">
        <v>6.3339202825985895E-4</v>
      </c>
      <c r="K24" s="5">
        <v>8.5281869253156799E-4</v>
      </c>
      <c r="L24" s="5">
        <v>8.72906849050435E-4</v>
      </c>
      <c r="M24" s="7">
        <v>7.11521409587079E-4</v>
      </c>
      <c r="N24" s="6">
        <f t="shared" si="5"/>
        <v>3.1914635640307454</v>
      </c>
      <c r="O24" s="6">
        <f t="shared" si="6"/>
        <v>4.4066009300649762</v>
      </c>
      <c r="P24" s="6">
        <f t="shared" si="7"/>
        <v>7.2255982560782099</v>
      </c>
      <c r="Q24" s="6">
        <f t="shared" si="8"/>
        <v>9.7287698338048685</v>
      </c>
      <c r="R24" s="6">
        <f t="shared" si="9"/>
        <v>9.9579311466008704</v>
      </c>
      <c r="S24" s="6">
        <f t="shared" si="10"/>
        <v>8.1168812155707517</v>
      </c>
      <c r="T24" s="6">
        <f t="shared" si="11"/>
        <v>3.4707568347306346</v>
      </c>
      <c r="U24" s="6">
        <f t="shared" si="12"/>
        <v>4.7922340296553818</v>
      </c>
      <c r="V24" s="6">
        <f t="shared" si="13"/>
        <v>7.857929137886785</v>
      </c>
      <c r="W24" s="6">
        <f t="shared" si="14"/>
        <v>10.580159765807741</v>
      </c>
      <c r="X24" s="6">
        <f t="shared" si="15"/>
        <v>10.82937558064789</v>
      </c>
      <c r="Y24" s="6">
        <f t="shared" si="16"/>
        <v>8.8272105854965961</v>
      </c>
      <c r="Z24" s="6">
        <f t="shared" si="17"/>
        <v>4.2356208115535194</v>
      </c>
      <c r="AA24" s="6">
        <f t="shared" si="18"/>
        <v>5.8483169972403601</v>
      </c>
      <c r="AB24" s="6">
        <f t="shared" si="19"/>
        <v>9.5896110782215551</v>
      </c>
      <c r="AC24" s="6">
        <f t="shared" si="20"/>
        <v>12.911750095882027</v>
      </c>
      <c r="AD24" s="6">
        <f t="shared" si="21"/>
        <v>13.215886554346174</v>
      </c>
      <c r="AE24" s="6">
        <f t="shared" si="22"/>
        <v>10.772496790832264</v>
      </c>
      <c r="AF24" s="6">
        <f t="shared" si="23"/>
        <v>4.4929629143757657</v>
      </c>
      <c r="AG24" s="6">
        <f t="shared" si="24"/>
        <v>6.2036411069755077</v>
      </c>
      <c r="AH24" s="6">
        <f t="shared" si="25"/>
        <v>10.172243657933501</v>
      </c>
      <c r="AI24" s="6">
        <f t="shared" si="26"/>
        <v>13.696224690899168</v>
      </c>
      <c r="AJ24" s="6">
        <f t="shared" si="27"/>
        <v>14.018839459686227</v>
      </c>
      <c r="AK24" s="6">
        <f t="shared" si="28"/>
        <v>11.426997535855728</v>
      </c>
      <c r="AL24" s="6">
        <f t="shared" si="29"/>
        <v>4.9114338607643333</v>
      </c>
      <c r="AM24" s="6">
        <f t="shared" si="30"/>
        <v>6.7814432421288418</v>
      </c>
      <c r="AN24" s="6">
        <f t="shared" si="31"/>
        <v>11.119678237642685</v>
      </c>
      <c r="AO24" s="6">
        <f t="shared" si="32"/>
        <v>14.971880025158111</v>
      </c>
      <c r="AP24" s="6">
        <f t="shared" si="33"/>
        <v>15.32454287361689</v>
      </c>
      <c r="AQ24" s="6">
        <f t="shared" si="34"/>
        <v>12.491298880945678</v>
      </c>
      <c r="AR24" s="112">
        <v>10208</v>
      </c>
    </row>
    <row r="25" spans="1:44" x14ac:dyDescent="0.2">
      <c r="A25" s="2">
        <v>10209</v>
      </c>
      <c r="B25" s="3" t="s">
        <v>59</v>
      </c>
      <c r="C25" s="67">
        <v>15816.9733944954</v>
      </c>
      <c r="D25" s="67">
        <v>15603.409090909099</v>
      </c>
      <c r="E25" s="67">
        <v>20070.538461538501</v>
      </c>
      <c r="F25" s="67">
        <v>20696.666666666701</v>
      </c>
      <c r="G25" s="67">
        <v>25019.200000000001</v>
      </c>
      <c r="H25" s="5">
        <v>1.0113136566914999E-4</v>
      </c>
      <c r="I25" s="5">
        <v>8.2172835121659894E-5</v>
      </c>
      <c r="J25" s="5">
        <v>6.7220670621585495E-5</v>
      </c>
      <c r="K25" s="5">
        <v>1.2570671788665299E-4</v>
      </c>
      <c r="L25" s="5">
        <v>2.0261071345927399E-4</v>
      </c>
      <c r="M25" s="7">
        <v>1.378285212758E-4</v>
      </c>
      <c r="N25" s="6">
        <f t="shared" si="5"/>
        <v>1.5995921201379311</v>
      </c>
      <c r="O25" s="6">
        <f t="shared" si="6"/>
        <v>1.2997255468695517</v>
      </c>
      <c r="P25" s="6">
        <f t="shared" si="7"/>
        <v>1.0632275587817563</v>
      </c>
      <c r="Q25" s="6">
        <f t="shared" si="8"/>
        <v>1.9882998123225295</v>
      </c>
      <c r="R25" s="6">
        <f t="shared" si="9"/>
        <v>3.2046882642250676</v>
      </c>
      <c r="S25" s="6">
        <f t="shared" si="10"/>
        <v>2.1800300540219717</v>
      </c>
      <c r="T25" s="6">
        <f t="shared" si="11"/>
        <v>1.5779940704580673</v>
      </c>
      <c r="U25" s="6">
        <f t="shared" si="12"/>
        <v>1.2821763625630824</v>
      </c>
      <c r="V25" s="6">
        <f t="shared" si="13"/>
        <v>1.0488716230738533</v>
      </c>
      <c r="W25" s="6">
        <f t="shared" si="14"/>
        <v>1.9614533446609468</v>
      </c>
      <c r="X25" s="6">
        <f t="shared" si="15"/>
        <v>3.1614178483060145</v>
      </c>
      <c r="Y25" s="6">
        <f t="shared" si="16"/>
        <v>2.1505948018613759</v>
      </c>
      <c r="Z25" s="6">
        <f t="shared" si="17"/>
        <v>2.0297609643305892</v>
      </c>
      <c r="AA25" s="6">
        <f t="shared" si="18"/>
        <v>1.6492530478029366</v>
      </c>
      <c r="AB25" s="6">
        <f t="shared" si="19"/>
        <v>1.3491550551209428</v>
      </c>
      <c r="AC25" s="6">
        <f t="shared" si="20"/>
        <v>2.5230015162178385</v>
      </c>
      <c r="AD25" s="6">
        <f t="shared" si="21"/>
        <v>4.0665061172041153</v>
      </c>
      <c r="AE25" s="6">
        <f t="shared" si="22"/>
        <v>2.7662926373629215</v>
      </c>
      <c r="AF25" s="6">
        <f t="shared" si="23"/>
        <v>2.0930821647991777</v>
      </c>
      <c r="AG25" s="6">
        <f t="shared" si="24"/>
        <v>1.700703777567957</v>
      </c>
      <c r="AH25" s="6">
        <f t="shared" si="25"/>
        <v>1.3912438129647502</v>
      </c>
      <c r="AI25" s="6">
        <f t="shared" si="26"/>
        <v>2.6017100378607658</v>
      </c>
      <c r="AJ25" s="6">
        <f t="shared" si="27"/>
        <v>4.1933663995621142</v>
      </c>
      <c r="AK25" s="6">
        <f t="shared" si="28"/>
        <v>2.852590962004812</v>
      </c>
      <c r="AL25" s="6">
        <f t="shared" si="29"/>
        <v>2.5302258639495978</v>
      </c>
      <c r="AM25" s="6">
        <f t="shared" si="30"/>
        <v>2.0558985964758332</v>
      </c>
      <c r="AN25" s="6">
        <f t="shared" si="31"/>
        <v>1.6818074024155718</v>
      </c>
      <c r="AO25" s="6">
        <f t="shared" si="32"/>
        <v>3.1450815161497485</v>
      </c>
      <c r="AP25" s="6">
        <f t="shared" si="33"/>
        <v>5.0691579621802676</v>
      </c>
      <c r="AQ25" s="6">
        <f t="shared" si="34"/>
        <v>3.4483593395034955</v>
      </c>
      <c r="AR25" s="112">
        <v>10209</v>
      </c>
    </row>
    <row r="26" spans="1:44" x14ac:dyDescent="0.2">
      <c r="A26" s="2">
        <v>10210</v>
      </c>
      <c r="B26" s="3" t="s">
        <v>60</v>
      </c>
      <c r="C26" s="67">
        <v>8639.2857142857101</v>
      </c>
      <c r="D26" s="67">
        <v>10000</v>
      </c>
      <c r="E26" s="67">
        <v>10000</v>
      </c>
      <c r="F26" s="67">
        <v>8500</v>
      </c>
      <c r="G26" s="67">
        <v>11500</v>
      </c>
      <c r="H26" s="5">
        <v>3.6340988557223902E-6</v>
      </c>
      <c r="I26" s="5">
        <v>6.1499379443707806E-5</v>
      </c>
      <c r="J26" s="5">
        <v>1.3043900149873101E-5</v>
      </c>
      <c r="K26" s="5">
        <v>2.3218846204435899E-5</v>
      </c>
      <c r="L26" s="5">
        <v>1.9211498201473798E-5</v>
      </c>
      <c r="M26" s="7">
        <v>2.3098200496443901E-5</v>
      </c>
      <c r="N26" s="6">
        <f t="shared" si="5"/>
        <v>3.1396018328544495E-2</v>
      </c>
      <c r="O26" s="6">
        <f t="shared" si="6"/>
        <v>0.53131071026546106</v>
      </c>
      <c r="P26" s="6">
        <f t="shared" si="7"/>
        <v>0.11268998022336792</v>
      </c>
      <c r="Q26" s="6">
        <f t="shared" si="8"/>
        <v>0.20059424631618006</v>
      </c>
      <c r="R26" s="6">
        <f t="shared" si="9"/>
        <v>0.1659736219620182</v>
      </c>
      <c r="S26" s="6">
        <f t="shared" si="10"/>
        <v>0.1995519535746349</v>
      </c>
      <c r="T26" s="6">
        <f t="shared" si="11"/>
        <v>3.6340988557223904E-2</v>
      </c>
      <c r="U26" s="6">
        <f t="shared" si="12"/>
        <v>0.61499379443707802</v>
      </c>
      <c r="V26" s="6">
        <f t="shared" si="13"/>
        <v>0.130439001498731</v>
      </c>
      <c r="W26" s="6">
        <f t="shared" si="14"/>
        <v>0.232188462044359</v>
      </c>
      <c r="X26" s="6">
        <f t="shared" si="15"/>
        <v>0.19211498201473798</v>
      </c>
      <c r="Y26" s="6">
        <f t="shared" si="16"/>
        <v>0.23098200496443902</v>
      </c>
      <c r="Z26" s="6">
        <f t="shared" si="17"/>
        <v>3.6340988557223904E-2</v>
      </c>
      <c r="AA26" s="6">
        <f t="shared" si="18"/>
        <v>0.61499379443707802</v>
      </c>
      <c r="AB26" s="6">
        <f t="shared" si="19"/>
        <v>0.130439001498731</v>
      </c>
      <c r="AC26" s="6">
        <f t="shared" si="20"/>
        <v>0.232188462044359</v>
      </c>
      <c r="AD26" s="6">
        <f t="shared" si="21"/>
        <v>0.19211498201473798</v>
      </c>
      <c r="AE26" s="6">
        <f t="shared" si="22"/>
        <v>0.23098200496443902</v>
      </c>
      <c r="AF26" s="6">
        <f t="shared" si="23"/>
        <v>3.0889840273640317E-2</v>
      </c>
      <c r="AG26" s="6">
        <f t="shared" si="24"/>
        <v>0.52274472527151639</v>
      </c>
      <c r="AH26" s="6">
        <f t="shared" si="25"/>
        <v>0.11087315127392136</v>
      </c>
      <c r="AI26" s="6">
        <f t="shared" si="26"/>
        <v>0.19736019273770514</v>
      </c>
      <c r="AJ26" s="6">
        <f t="shared" si="27"/>
        <v>0.16329773471252729</v>
      </c>
      <c r="AK26" s="6">
        <f t="shared" si="28"/>
        <v>0.19633470421977317</v>
      </c>
      <c r="AL26" s="6">
        <f t="shared" si="29"/>
        <v>4.1792136840807487E-2</v>
      </c>
      <c r="AM26" s="6">
        <f t="shared" si="30"/>
        <v>0.70724286360263977</v>
      </c>
      <c r="AN26" s="6">
        <f t="shared" si="31"/>
        <v>0.15000485172354067</v>
      </c>
      <c r="AO26" s="6">
        <f t="shared" si="32"/>
        <v>0.26701673135101284</v>
      </c>
      <c r="AP26" s="6">
        <f t="shared" si="33"/>
        <v>0.22093222931694867</v>
      </c>
      <c r="AQ26" s="6">
        <f t="shared" si="34"/>
        <v>0.26562930570910487</v>
      </c>
      <c r="AR26" s="112">
        <v>10210</v>
      </c>
    </row>
    <row r="27" spans="1:44" x14ac:dyDescent="0.2">
      <c r="A27" s="2">
        <v>10212</v>
      </c>
      <c r="B27" s="3" t="s">
        <v>62</v>
      </c>
      <c r="C27" s="67">
        <v>2629.8757344300798</v>
      </c>
      <c r="D27" s="67">
        <v>3290.2328099317701</v>
      </c>
      <c r="E27" s="67">
        <v>3629.4670658682599</v>
      </c>
      <c r="F27" s="67">
        <v>4520.4743381955705</v>
      </c>
      <c r="G27" s="67">
        <v>4975.4467744284302</v>
      </c>
      <c r="H27" s="5">
        <v>5.3513426666775598E-3</v>
      </c>
      <c r="I27" s="5">
        <v>3.1197724679871701E-3</v>
      </c>
      <c r="J27" s="5">
        <v>2.1694323308185499E-3</v>
      </c>
      <c r="K27" s="5">
        <v>1.3434182315201499E-3</v>
      </c>
      <c r="L27" s="5">
        <v>5.7538742970271396E-4</v>
      </c>
      <c r="M27" s="7">
        <v>1.7759759211729801E-3</v>
      </c>
      <c r="N27" s="6">
        <f t="shared" si="5"/>
        <v>14.073366225715668</v>
      </c>
      <c r="O27" s="6">
        <f t="shared" si="6"/>
        <v>8.204613910502502</v>
      </c>
      <c r="P27" s="6">
        <f t="shared" si="7"/>
        <v>5.7053374443077933</v>
      </c>
      <c r="Q27" s="6">
        <f t="shared" si="8"/>
        <v>3.5330230082658134</v>
      </c>
      <c r="R27" s="6">
        <f t="shared" si="9"/>
        <v>1.5131974392712608</v>
      </c>
      <c r="S27" s="6">
        <f t="shared" si="10"/>
        <v>4.6705959800249284</v>
      </c>
      <c r="T27" s="6">
        <f t="shared" si="11"/>
        <v>17.607163219090278</v>
      </c>
      <c r="U27" s="6">
        <f t="shared" si="12"/>
        <v>10.264777733693201</v>
      </c>
      <c r="V27" s="6">
        <f t="shared" si="13"/>
        <v>7.1379374337859467</v>
      </c>
      <c r="W27" s="6">
        <f t="shared" si="14"/>
        <v>4.4201587428081126</v>
      </c>
      <c r="X27" s="6">
        <f t="shared" si="15"/>
        <v>1.8931585996301794</v>
      </c>
      <c r="Y27" s="6">
        <f t="shared" si="16"/>
        <v>5.8433742454921385</v>
      </c>
      <c r="Z27" s="6">
        <f t="shared" si="17"/>
        <v>19.422521966881831</v>
      </c>
      <c r="AA27" s="6">
        <f t="shared" si="18"/>
        <v>11.323111425561974</v>
      </c>
      <c r="AB27" s="6">
        <f t="shared" si="19"/>
        <v>7.8738831963357425</v>
      </c>
      <c r="AC27" s="6">
        <f t="shared" si="20"/>
        <v>4.8758922269893654</v>
      </c>
      <c r="AD27" s="6">
        <f t="shared" si="21"/>
        <v>2.088349726220589</v>
      </c>
      <c r="AE27" s="6">
        <f t="shared" si="22"/>
        <v>6.4458461156723761</v>
      </c>
      <c r="AF27" s="6">
        <f t="shared" si="23"/>
        <v>24.190607199606962</v>
      </c>
      <c r="AG27" s="6">
        <f t="shared" si="24"/>
        <v>14.102851382545063</v>
      </c>
      <c r="AH27" s="6">
        <f t="shared" si="25"/>
        <v>9.8068631799170571</v>
      </c>
      <c r="AI27" s="6">
        <f t="shared" si="26"/>
        <v>6.0728876410509134</v>
      </c>
      <c r="AJ27" s="6">
        <f t="shared" si="27"/>
        <v>2.601024110491426</v>
      </c>
      <c r="AK27" s="6">
        <f t="shared" si="28"/>
        <v>8.0282535769156951</v>
      </c>
      <c r="AL27" s="6">
        <f t="shared" si="29"/>
        <v>26.625320609782101</v>
      </c>
      <c r="AM27" s="6">
        <f t="shared" si="30"/>
        <v>15.522261862797389</v>
      </c>
      <c r="AN27" s="6">
        <f t="shared" si="31"/>
        <v>10.793895092711905</v>
      </c>
      <c r="AO27" s="6">
        <f t="shared" si="32"/>
        <v>6.6841059067252759</v>
      </c>
      <c r="AP27" s="6">
        <f t="shared" si="33"/>
        <v>2.8628095311610333</v>
      </c>
      <c r="AQ27" s="6">
        <f t="shared" si="34"/>
        <v>8.8362736684626633</v>
      </c>
      <c r="AR27" s="112">
        <v>10212</v>
      </c>
    </row>
    <row r="28" spans="1:44" x14ac:dyDescent="0.2">
      <c r="A28" s="2">
        <v>10213</v>
      </c>
      <c r="B28" s="3" t="s">
        <v>63</v>
      </c>
      <c r="C28" s="67">
        <v>8013.9194525334897</v>
      </c>
      <c r="D28" s="67">
        <v>8907.6897801102605</v>
      </c>
      <c r="E28" s="67">
        <v>9675.0695384615392</v>
      </c>
      <c r="F28" s="67">
        <v>11215.890615749</v>
      </c>
      <c r="G28" s="67">
        <v>12779.103742284</v>
      </c>
      <c r="H28" s="5">
        <v>3.1860539391064101E-3</v>
      </c>
      <c r="I28" s="5">
        <v>3.7081572502687499E-3</v>
      </c>
      <c r="J28" s="5">
        <v>3.7355134853029898E-3</v>
      </c>
      <c r="K28" s="5">
        <v>3.9983808435911303E-3</v>
      </c>
      <c r="L28" s="5">
        <v>3.0507725426328499E-3</v>
      </c>
      <c r="M28" s="7">
        <v>3.4748421860977198E-3</v>
      </c>
      <c r="N28" s="6">
        <f t="shared" si="5"/>
        <v>25.532779639425812</v>
      </c>
      <c r="O28" s="6">
        <f t="shared" si="6"/>
        <v>29.716873520981832</v>
      </c>
      <c r="P28" s="6">
        <f t="shared" si="7"/>
        <v>29.936104185070803</v>
      </c>
      <c r="Q28" s="6">
        <f t="shared" si="8"/>
        <v>32.042702021092225</v>
      </c>
      <c r="R28" s="6">
        <f t="shared" si="9"/>
        <v>24.448645424660452</v>
      </c>
      <c r="S28" s="6">
        <f t="shared" si="10"/>
        <v>27.847105389652512</v>
      </c>
      <c r="T28" s="6">
        <f t="shared" si="11"/>
        <v>28.380380112258209</v>
      </c>
      <c r="U28" s="6">
        <f t="shared" si="12"/>
        <v>33.031114441260705</v>
      </c>
      <c r="V28" s="6">
        <f t="shared" si="13"/>
        <v>33.274795296497501</v>
      </c>
      <c r="W28" s="6">
        <f t="shared" si="14"/>
        <v>35.616336177445355</v>
      </c>
      <c r="X28" s="6">
        <f t="shared" si="15"/>
        <v>27.17533539945163</v>
      </c>
      <c r="Y28" s="6">
        <f t="shared" si="16"/>
        <v>30.952816228598653</v>
      </c>
      <c r="Z28" s="6">
        <f t="shared" si="17"/>
        <v>30.825293414143825</v>
      </c>
      <c r="AA28" s="6">
        <f t="shared" si="18"/>
        <v>35.876679255900484</v>
      </c>
      <c r="AB28" s="6">
        <f t="shared" si="19"/>
        <v>36.141352732167256</v>
      </c>
      <c r="AC28" s="6">
        <f t="shared" si="20"/>
        <v>38.684612702996695</v>
      </c>
      <c r="AD28" s="6">
        <f t="shared" si="21"/>
        <v>29.516436496001944</v>
      </c>
      <c r="AE28" s="6">
        <f t="shared" si="22"/>
        <v>33.619339785675152</v>
      </c>
      <c r="AF28" s="6">
        <f t="shared" si="23"/>
        <v>35.734432476893723</v>
      </c>
      <c r="AG28" s="6">
        <f t="shared" si="24"/>
        <v>41.59028610501089</v>
      </c>
      <c r="AH28" s="6">
        <f t="shared" si="25"/>
        <v>41.897110644813644</v>
      </c>
      <c r="AI28" s="6">
        <f t="shared" si="26"/>
        <v>44.845402181824326</v>
      </c>
      <c r="AJ28" s="6">
        <f t="shared" si="27"/>
        <v>34.217131131700498</v>
      </c>
      <c r="AK28" s="6">
        <f t="shared" si="28"/>
        <v>38.973449866262158</v>
      </c>
      <c r="AL28" s="6">
        <f t="shared" si="29"/>
        <v>40.714913816353402</v>
      </c>
      <c r="AM28" s="6">
        <f t="shared" si="30"/>
        <v>47.386926193886929</v>
      </c>
      <c r="AN28" s="6">
        <f t="shared" si="31"/>
        <v>47.736514359387783</v>
      </c>
      <c r="AO28" s="6">
        <f t="shared" si="32"/>
        <v>51.095723601412068</v>
      </c>
      <c r="AP28" s="6">
        <f t="shared" si="33"/>
        <v>38.986138816416727</v>
      </c>
      <c r="AQ28" s="6">
        <f t="shared" si="34"/>
        <v>44.405368784207688</v>
      </c>
      <c r="AR28" s="112">
        <v>10213</v>
      </c>
    </row>
    <row r="29" spans="1:44" x14ac:dyDescent="0.2">
      <c r="A29" s="2">
        <v>10214</v>
      </c>
      <c r="B29" s="3" t="s">
        <v>64</v>
      </c>
      <c r="C29" s="67">
        <v>6965.6776898734197</v>
      </c>
      <c r="D29" s="67">
        <v>7735.4928507588502</v>
      </c>
      <c r="E29" s="67">
        <v>8966.1365740740694</v>
      </c>
      <c r="F29" s="67">
        <v>10116.054872279999</v>
      </c>
      <c r="G29" s="67">
        <v>12576.3118422021</v>
      </c>
      <c r="H29" s="5">
        <v>3.6563971292882699E-4</v>
      </c>
      <c r="I29" s="5">
        <v>2.1043115366080399E-4</v>
      </c>
      <c r="J29" s="5">
        <v>2.2705093520367499E-4</v>
      </c>
      <c r="K29" s="5">
        <v>3.5074898913019898E-4</v>
      </c>
      <c r="L29" s="5">
        <v>3.6630904912084199E-4</v>
      </c>
      <c r="M29" s="7">
        <v>3.1905814971756099E-4</v>
      </c>
      <c r="N29" s="6">
        <f t="shared" si="5"/>
        <v>2.5469283908800517</v>
      </c>
      <c r="O29" s="6">
        <f t="shared" si="6"/>
        <v>1.4657955923093877</v>
      </c>
      <c r="P29" s="6">
        <f t="shared" si="7"/>
        <v>1.5815636338131343</v>
      </c>
      <c r="Q29" s="6">
        <f t="shared" si="8"/>
        <v>2.4432044083298816</v>
      </c>
      <c r="R29" s="6">
        <f t="shared" si="9"/>
        <v>2.5515907710597956</v>
      </c>
      <c r="S29" s="6">
        <f t="shared" si="10"/>
        <v>2.2224562352599078</v>
      </c>
      <c r="T29" s="6">
        <f t="shared" si="11"/>
        <v>2.8284033853144597</v>
      </c>
      <c r="U29" s="6">
        <f t="shared" si="12"/>
        <v>1.6277886847200862</v>
      </c>
      <c r="V29" s="6">
        <f t="shared" si="13"/>
        <v>1.7563508860261388</v>
      </c>
      <c r="W29" s="6">
        <f t="shared" si="14"/>
        <v>2.713216297827548</v>
      </c>
      <c r="X29" s="6">
        <f t="shared" si="15"/>
        <v>2.8335810306425455</v>
      </c>
      <c r="Y29" s="6">
        <f t="shared" si="16"/>
        <v>2.4680720361165398</v>
      </c>
      <c r="Z29" s="6">
        <f t="shared" si="17"/>
        <v>3.2783756030250992</v>
      </c>
      <c r="AA29" s="6">
        <f t="shared" si="18"/>
        <v>1.8867544631627351</v>
      </c>
      <c r="AB29" s="6">
        <f t="shared" si="19"/>
        <v>2.0357696943073922</v>
      </c>
      <c r="AC29" s="6">
        <f t="shared" si="20"/>
        <v>3.1448633397597852</v>
      </c>
      <c r="AD29" s="6">
        <f t="shared" si="21"/>
        <v>3.2843769627366761</v>
      </c>
      <c r="AE29" s="6">
        <f t="shared" si="22"/>
        <v>2.8607189454390238</v>
      </c>
      <c r="AF29" s="6">
        <f t="shared" si="23"/>
        <v>3.6988313994727204</v>
      </c>
      <c r="AG29" s="6">
        <f t="shared" si="24"/>
        <v>2.1287330972698775</v>
      </c>
      <c r="AH29" s="6">
        <f t="shared" si="25"/>
        <v>2.296859719322867</v>
      </c>
      <c r="AI29" s="6">
        <f t="shared" si="26"/>
        <v>3.548196020437834</v>
      </c>
      <c r="AJ29" s="6">
        <f t="shared" si="27"/>
        <v>3.7056024411191473</v>
      </c>
      <c r="AK29" s="6">
        <f t="shared" si="28"/>
        <v>3.2276097499909744</v>
      </c>
      <c r="AL29" s="6">
        <f t="shared" si="29"/>
        <v>4.598399051686183</v>
      </c>
      <c r="AM29" s="6">
        <f t="shared" si="30"/>
        <v>2.646447809752619</v>
      </c>
      <c r="AN29" s="6">
        <f t="shared" si="31"/>
        <v>2.8554633651850394</v>
      </c>
      <c r="AO29" s="6">
        <f t="shared" si="32"/>
        <v>4.4111286656385369</v>
      </c>
      <c r="AP29" s="6">
        <f t="shared" si="33"/>
        <v>4.6068168323642356</v>
      </c>
      <c r="AQ29" s="6">
        <f t="shared" si="34"/>
        <v>4.0125747866440529</v>
      </c>
      <c r="AR29" s="112">
        <v>10214</v>
      </c>
    </row>
    <row r="30" spans="1:44" x14ac:dyDescent="0.2">
      <c r="A30" s="2">
        <v>10215</v>
      </c>
      <c r="B30" s="3" t="s">
        <v>65</v>
      </c>
      <c r="C30" s="67">
        <v>8255.1036741214102</v>
      </c>
      <c r="D30" s="67">
        <v>9281.8057878916206</v>
      </c>
      <c r="E30" s="67">
        <v>9811.8805418719203</v>
      </c>
      <c r="F30" s="67">
        <v>10896.6473319673</v>
      </c>
      <c r="G30" s="67">
        <v>12458.881551652599</v>
      </c>
      <c r="H30" s="5">
        <v>5.7200647898392101E-4</v>
      </c>
      <c r="I30" s="5">
        <v>7.1986576001763203E-4</v>
      </c>
      <c r="J30" s="5">
        <v>8.8359453188525104E-4</v>
      </c>
      <c r="K30" s="5">
        <v>6.4037475537186399E-4</v>
      </c>
      <c r="L30" s="5">
        <v>4.2444418990502801E-4</v>
      </c>
      <c r="M30" s="7">
        <v>6.0184346245879003E-4</v>
      </c>
      <c r="N30" s="6">
        <f t="shared" si="5"/>
        <v>4.7219727862814178</v>
      </c>
      <c r="O30" s="6">
        <f t="shared" si="6"/>
        <v>5.9425664803957554</v>
      </c>
      <c r="P30" s="6">
        <f t="shared" si="7"/>
        <v>7.2941644665995238</v>
      </c>
      <c r="Q30" s="6">
        <f t="shared" si="8"/>
        <v>5.2863599958848742</v>
      </c>
      <c r="R30" s="6">
        <f t="shared" si="9"/>
        <v>3.5038307915444822</v>
      </c>
      <c r="S30" s="6">
        <f t="shared" si="10"/>
        <v>4.9682801781895085</v>
      </c>
      <c r="T30" s="6">
        <f t="shared" si="11"/>
        <v>5.3092530473444643</v>
      </c>
      <c r="U30" s="6">
        <f t="shared" si="12"/>
        <v>6.6816541778366574</v>
      </c>
      <c r="V30" s="6">
        <f t="shared" si="13"/>
        <v>8.2013528402019098</v>
      </c>
      <c r="W30" s="6">
        <f t="shared" si="14"/>
        <v>5.9438341108302479</v>
      </c>
      <c r="X30" s="6">
        <f t="shared" si="15"/>
        <v>3.9396085384974593</v>
      </c>
      <c r="Y30" s="6">
        <f t="shared" si="16"/>
        <v>5.5861941332547307</v>
      </c>
      <c r="Z30" s="6">
        <f t="shared" si="17"/>
        <v>5.612459240967004</v>
      </c>
      <c r="AA30" s="6">
        <f t="shared" si="18"/>
        <v>7.0632368434768456</v>
      </c>
      <c r="AB30" s="6">
        <f t="shared" si="19"/>
        <v>8.6697239943093223</v>
      </c>
      <c r="AC30" s="6">
        <f t="shared" si="20"/>
        <v>6.2832806017391833</v>
      </c>
      <c r="AD30" s="6">
        <f t="shared" si="21"/>
        <v>4.1645956880397348</v>
      </c>
      <c r="AE30" s="6">
        <f t="shared" si="22"/>
        <v>5.9052161585522258</v>
      </c>
      <c r="AF30" s="6">
        <f t="shared" si="23"/>
        <v>6.2329528730881529</v>
      </c>
      <c r="AG30" s="6">
        <f t="shared" si="24"/>
        <v>7.8441233132707433</v>
      </c>
      <c r="AH30" s="6">
        <f t="shared" si="25"/>
        <v>9.6282179984083172</v>
      </c>
      <c r="AI30" s="6">
        <f t="shared" si="26"/>
        <v>6.9779378695820347</v>
      </c>
      <c r="AJ30" s="6">
        <f t="shared" si="27"/>
        <v>4.6250186494976457</v>
      </c>
      <c r="AK30" s="6">
        <f t="shared" si="28"/>
        <v>6.5580759594635367</v>
      </c>
      <c r="AL30" s="6">
        <f t="shared" si="29"/>
        <v>7.1265609684385334</v>
      </c>
      <c r="AM30" s="6">
        <f t="shared" si="30"/>
        <v>8.9687222371500539</v>
      </c>
      <c r="AN30" s="6">
        <f t="shared" si="31"/>
        <v>11.008599612446268</v>
      </c>
      <c r="AO30" s="6">
        <f t="shared" si="32"/>
        <v>7.9783532258465621</v>
      </c>
      <c r="AP30" s="6">
        <f t="shared" si="33"/>
        <v>5.2880998873138862</v>
      </c>
      <c r="AQ30" s="6">
        <f t="shared" si="34"/>
        <v>7.4982964114105428</v>
      </c>
      <c r="AR30" s="112">
        <v>10215</v>
      </c>
    </row>
    <row r="31" spans="1:44" x14ac:dyDescent="0.2">
      <c r="A31" s="2">
        <v>10216</v>
      </c>
      <c r="B31" s="3" t="s">
        <v>66</v>
      </c>
      <c r="C31" s="67">
        <v>5778.6790594059403</v>
      </c>
      <c r="D31" s="67">
        <v>6686.1668957754</v>
      </c>
      <c r="E31" s="67">
        <v>7782.2178770949704</v>
      </c>
      <c r="F31" s="67">
        <v>9002.0355793110903</v>
      </c>
      <c r="G31" s="67">
        <v>10437.468900939301</v>
      </c>
      <c r="H31" s="5">
        <v>4.6765060906799102E-3</v>
      </c>
      <c r="I31" s="5">
        <v>4.1571576531270402E-3</v>
      </c>
      <c r="J31" s="5">
        <v>3.76332066460039E-3</v>
      </c>
      <c r="K31" s="5">
        <v>3.5615374424405898E-3</v>
      </c>
      <c r="L31" s="5">
        <v>2.67036910891036E-3</v>
      </c>
      <c r="M31" s="7">
        <v>3.4269541671398001E-3</v>
      </c>
      <c r="N31" s="6">
        <f t="shared" si="5"/>
        <v>27.024027817396334</v>
      </c>
      <c r="O31" s="6">
        <f t="shared" si="6"/>
        <v>24.022879876774372</v>
      </c>
      <c r="P31" s="6">
        <f t="shared" si="7"/>
        <v>21.747022318355921</v>
      </c>
      <c r="Q31" s="6">
        <f t="shared" si="8"/>
        <v>20.580981837921627</v>
      </c>
      <c r="R31" s="6">
        <f t="shared" si="9"/>
        <v>15.431206050544798</v>
      </c>
      <c r="S31" s="6">
        <f t="shared" si="10"/>
        <v>19.803268283194686</v>
      </c>
      <c r="T31" s="6">
        <f t="shared" si="11"/>
        <v>31.267900211396046</v>
      </c>
      <c r="U31" s="6">
        <f t="shared" si="12"/>
        <v>27.795449880857369</v>
      </c>
      <c r="V31" s="6">
        <f t="shared" si="13"/>
        <v>25.162190045838607</v>
      </c>
      <c r="W31" s="6">
        <f t="shared" si="14"/>
        <v>23.813033745710857</v>
      </c>
      <c r="X31" s="6">
        <f t="shared" si="15"/>
        <v>17.854533535497701</v>
      </c>
      <c r="Y31" s="6">
        <f t="shared" si="16"/>
        <v>22.91318750566969</v>
      </c>
      <c r="Z31" s="6">
        <f t="shared" si="17"/>
        <v>36.393589301232709</v>
      </c>
      <c r="AA31" s="6">
        <f t="shared" si="18"/>
        <v>32.351906606067423</v>
      </c>
      <c r="AB31" s="6">
        <f t="shared" si="19"/>
        <v>29.286981353294081</v>
      </c>
      <c r="AC31" s="6">
        <f t="shared" si="20"/>
        <v>27.716660354504256</v>
      </c>
      <c r="AD31" s="6">
        <f t="shared" si="21"/>
        <v>20.781394217804369</v>
      </c>
      <c r="AE31" s="6">
        <f t="shared" si="22"/>
        <v>26.669303983500459</v>
      </c>
      <c r="AF31" s="6">
        <f t="shared" si="23"/>
        <v>42.098074215165568</v>
      </c>
      <c r="AG31" s="6">
        <f t="shared" si="24"/>
        <v>37.422881102255005</v>
      </c>
      <c r="AH31" s="6">
        <f t="shared" si="25"/>
        <v>33.877546519089371</v>
      </c>
      <c r="AI31" s="6">
        <f t="shared" si="26"/>
        <v>32.061086773898815</v>
      </c>
      <c r="AJ31" s="6">
        <f t="shared" si="27"/>
        <v>24.038757728304311</v>
      </c>
      <c r="AK31" s="6">
        <f t="shared" si="28"/>
        <v>30.849563341260886</v>
      </c>
      <c r="AL31" s="6">
        <f t="shared" si="29"/>
        <v>48.810886886524784</v>
      </c>
      <c r="AM31" s="6">
        <f t="shared" si="30"/>
        <v>43.390203720815293</v>
      </c>
      <c r="AN31" s="6">
        <f t="shared" si="31"/>
        <v>39.279542401028792</v>
      </c>
      <c r="AO31" s="6">
        <f t="shared" si="32"/>
        <v>37.173436295004549</v>
      </c>
      <c r="AP31" s="6">
        <f t="shared" si="33"/>
        <v>27.871894528280876</v>
      </c>
      <c r="AQ31" s="6">
        <f t="shared" si="34"/>
        <v>35.768727544466003</v>
      </c>
      <c r="AR31" s="112">
        <v>10216</v>
      </c>
    </row>
    <row r="32" spans="1:44" x14ac:dyDescent="0.2">
      <c r="A32" s="2">
        <v>10217</v>
      </c>
      <c r="B32" s="3" t="s">
        <v>67</v>
      </c>
      <c r="C32" s="67">
        <v>2615.9424460431701</v>
      </c>
      <c r="D32" s="67">
        <v>3006.84403097113</v>
      </c>
      <c r="E32" s="67">
        <v>3474.0495495495502</v>
      </c>
      <c r="F32" s="67">
        <v>4218.4640522875798</v>
      </c>
      <c r="G32" s="67">
        <v>4794.5245751033499</v>
      </c>
      <c r="H32" s="5">
        <v>1.6245349487134101E-3</v>
      </c>
      <c r="I32" s="5">
        <v>9.6727206820051395E-4</v>
      </c>
      <c r="J32" s="5">
        <v>7.3562827369752601E-4</v>
      </c>
      <c r="K32" s="5">
        <v>6.3592128931359599E-4</v>
      </c>
      <c r="L32" s="5">
        <v>2.5349426832468799E-4</v>
      </c>
      <c r="M32" s="7">
        <v>6.3621231644814605E-4</v>
      </c>
      <c r="N32" s="6">
        <f t="shared" si="5"/>
        <v>4.2496899274199738</v>
      </c>
      <c r="O32" s="6">
        <f t="shared" si="6"/>
        <v>2.5303280600776885</v>
      </c>
      <c r="P32" s="6">
        <f t="shared" si="7"/>
        <v>1.9243612256748208</v>
      </c>
      <c r="Q32" s="6">
        <f t="shared" si="8"/>
        <v>1.6635334930579346</v>
      </c>
      <c r="R32" s="6">
        <f t="shared" si="9"/>
        <v>0.66312641633920799</v>
      </c>
      <c r="S32" s="6">
        <f t="shared" si="10"/>
        <v>1.6642948032921545</v>
      </c>
      <c r="T32" s="6">
        <f t="shared" si="11"/>
        <v>4.884723213642908</v>
      </c>
      <c r="U32" s="6">
        <f t="shared" si="12"/>
        <v>2.908436244593815</v>
      </c>
      <c r="V32" s="6">
        <f t="shared" si="13"/>
        <v>2.2119194837810028</v>
      </c>
      <c r="W32" s="6">
        <f t="shared" si="14"/>
        <v>1.9121161329400511</v>
      </c>
      <c r="X32" s="6">
        <f t="shared" si="15"/>
        <v>0.76221772759748208</v>
      </c>
      <c r="Y32" s="6">
        <f t="shared" si="16"/>
        <v>1.9129912061424237</v>
      </c>
      <c r="Z32" s="6">
        <f t="shared" si="17"/>
        <v>5.6437149068053243</v>
      </c>
      <c r="AA32" s="6">
        <f t="shared" si="18"/>
        <v>3.3603510928238571</v>
      </c>
      <c r="AB32" s="6">
        <f t="shared" si="19"/>
        <v>2.5556090728748035</v>
      </c>
      <c r="AC32" s="6">
        <f t="shared" si="20"/>
        <v>2.2092220686888675</v>
      </c>
      <c r="AD32" s="6">
        <f t="shared" si="21"/>
        <v>0.88065164868677515</v>
      </c>
      <c r="AE32" s="6">
        <f t="shared" si="22"/>
        <v>2.2102331113745577</v>
      </c>
      <c r="AF32" s="6">
        <f t="shared" si="23"/>
        <v>6.8530422828323676</v>
      </c>
      <c r="AG32" s="6">
        <f t="shared" si="24"/>
        <v>4.080402448485728</v>
      </c>
      <c r="AH32" s="6">
        <f t="shared" si="25"/>
        <v>3.1032214284393822</v>
      </c>
      <c r="AI32" s="6">
        <f t="shared" si="26"/>
        <v>2.6826110990537746</v>
      </c>
      <c r="AJ32" s="6">
        <f t="shared" si="27"/>
        <v>1.0693564583886384</v>
      </c>
      <c r="AK32" s="6">
        <f t="shared" si="28"/>
        <v>2.683838786559114</v>
      </c>
      <c r="AL32" s="6">
        <f t="shared" si="29"/>
        <v>7.7888727347207052</v>
      </c>
      <c r="AM32" s="6">
        <f t="shared" si="30"/>
        <v>4.6376097017984073</v>
      </c>
      <c r="AN32" s="6">
        <f t="shared" si="31"/>
        <v>3.5269878363836416</v>
      </c>
      <c r="AO32" s="6">
        <f t="shared" si="32"/>
        <v>3.0489402494454434</v>
      </c>
      <c r="AP32" s="6">
        <f t="shared" si="33"/>
        <v>1.2153844991305591</v>
      </c>
      <c r="AQ32" s="6">
        <f t="shared" si="34"/>
        <v>3.0503355861940653</v>
      </c>
      <c r="AR32" s="112">
        <v>10217</v>
      </c>
    </row>
    <row r="33" spans="1:44" x14ac:dyDescent="0.2">
      <c r="A33" s="2">
        <v>10301</v>
      </c>
      <c r="B33" s="3" t="s">
        <v>68</v>
      </c>
      <c r="C33" s="67">
        <v>6708.0672268907601</v>
      </c>
      <c r="D33" s="67">
        <v>9233.9195402298792</v>
      </c>
      <c r="E33" s="67">
        <v>7814.5833333333303</v>
      </c>
      <c r="F33" s="67">
        <v>11105</v>
      </c>
      <c r="G33" s="67">
        <v>12404.166666666701</v>
      </c>
      <c r="H33" s="5">
        <v>6.2430898548829699E-5</v>
      </c>
      <c r="I33" s="5">
        <v>5.81327005102427E-5</v>
      </c>
      <c r="J33" s="5">
        <v>5.5254291901705101E-5</v>
      </c>
      <c r="K33" s="5">
        <v>1.2788806296385E-4</v>
      </c>
      <c r="L33" s="5">
        <v>1.42121083232056E-4</v>
      </c>
      <c r="M33" s="7">
        <v>1.06188825135321E-4</v>
      </c>
      <c r="N33" s="6">
        <f t="shared" si="5"/>
        <v>0.41879066450074642</v>
      </c>
      <c r="O33" s="6">
        <f t="shared" si="6"/>
        <v>0.3899580631034148</v>
      </c>
      <c r="P33" s="6">
        <f t="shared" si="7"/>
        <v>0.37064950465088353</v>
      </c>
      <c r="Q33" s="6">
        <f t="shared" si="8"/>
        <v>0.85788172387834416</v>
      </c>
      <c r="R33" s="6">
        <f t="shared" si="9"/>
        <v>0.95335778067916888</v>
      </c>
      <c r="S33" s="6">
        <f t="shared" si="10"/>
        <v>0.71232177775228056</v>
      </c>
      <c r="T33" s="6">
        <f t="shared" si="11"/>
        <v>0.57648189402414773</v>
      </c>
      <c r="U33" s="6">
        <f t="shared" si="12"/>
        <v>0.53679267916786155</v>
      </c>
      <c r="V33" s="6">
        <f t="shared" si="13"/>
        <v>0.5102136856727203</v>
      </c>
      <c r="W33" s="6">
        <f t="shared" si="14"/>
        <v>1.1809080835640438</v>
      </c>
      <c r="X33" s="6">
        <f t="shared" si="15"/>
        <v>1.312334647535119</v>
      </c>
      <c r="Y33" s="6">
        <f t="shared" si="16"/>
        <v>0.98053906737109431</v>
      </c>
      <c r="Z33" s="6">
        <f t="shared" si="17"/>
        <v>0.48787145928470854</v>
      </c>
      <c r="AA33" s="6">
        <f t="shared" si="18"/>
        <v>0.45428283252900059</v>
      </c>
      <c r="AB33" s="6">
        <f t="shared" si="19"/>
        <v>0.4317892685901995</v>
      </c>
      <c r="AC33" s="6">
        <f t="shared" si="20"/>
        <v>0.99939192536958577</v>
      </c>
      <c r="AD33" s="6">
        <f t="shared" si="21"/>
        <v>1.1106170483405038</v>
      </c>
      <c r="AE33" s="6">
        <f t="shared" si="22"/>
        <v>0.82982142308872686</v>
      </c>
      <c r="AF33" s="6">
        <f t="shared" si="23"/>
        <v>0.69329512838475382</v>
      </c>
      <c r="AG33" s="6">
        <f t="shared" si="24"/>
        <v>0.64556363916624515</v>
      </c>
      <c r="AH33" s="6">
        <f t="shared" si="25"/>
        <v>0.61359891156843516</v>
      </c>
      <c r="AI33" s="6">
        <f t="shared" si="26"/>
        <v>1.4201969392135543</v>
      </c>
      <c r="AJ33" s="6">
        <f t="shared" si="27"/>
        <v>1.5782546292919819</v>
      </c>
      <c r="AK33" s="6">
        <f t="shared" si="28"/>
        <v>1.1792269031277396</v>
      </c>
      <c r="AL33" s="6">
        <f t="shared" si="29"/>
        <v>0.77440327074944382</v>
      </c>
      <c r="AM33" s="6">
        <f t="shared" si="30"/>
        <v>0.72108770591247084</v>
      </c>
      <c r="AN33" s="6">
        <f t="shared" si="31"/>
        <v>0.68538344579740229</v>
      </c>
      <c r="AO33" s="6">
        <f t="shared" si="32"/>
        <v>1.5863448476807605</v>
      </c>
      <c r="AP33" s="6">
        <f t="shared" si="33"/>
        <v>1.7628936032576328</v>
      </c>
      <c r="AQ33" s="6">
        <f t="shared" si="34"/>
        <v>1.3171838851160478</v>
      </c>
      <c r="AR33" s="112">
        <v>10301</v>
      </c>
    </row>
    <row r="34" spans="1:44" x14ac:dyDescent="0.2">
      <c r="A34" s="2">
        <v>10303</v>
      </c>
      <c r="B34" s="3" t="s">
        <v>70</v>
      </c>
      <c r="C34" s="67">
        <v>10855.0439739414</v>
      </c>
      <c r="D34" s="67">
        <v>11683.0595722449</v>
      </c>
      <c r="E34" s="67">
        <v>13588.9180327869</v>
      </c>
      <c r="F34" s="67">
        <v>13110.633802816899</v>
      </c>
      <c r="G34" s="67">
        <v>18326.799603174601</v>
      </c>
      <c r="H34" s="5">
        <v>7.6711375266128899E-5</v>
      </c>
      <c r="I34" s="5">
        <v>7.4152720917213503E-5</v>
      </c>
      <c r="J34" s="5">
        <v>1.0707695991946101E-4</v>
      </c>
      <c r="K34" s="5">
        <v>1.4862477685032599E-4</v>
      </c>
      <c r="L34" s="5">
        <v>1.38665248329817E-4</v>
      </c>
      <c r="M34" s="7">
        <v>1.21613350523468E-4</v>
      </c>
      <c r="N34" s="6">
        <f t="shared" si="5"/>
        <v>0.83270535181534988</v>
      </c>
      <c r="O34" s="6">
        <f t="shared" si="6"/>
        <v>0.80493104634375678</v>
      </c>
      <c r="P34" s="6">
        <f t="shared" si="7"/>
        <v>1.1623251085217099</v>
      </c>
      <c r="Q34" s="6">
        <f t="shared" si="8"/>
        <v>1.6133284883275163</v>
      </c>
      <c r="R34" s="6">
        <f t="shared" si="9"/>
        <v>1.5052173682776677</v>
      </c>
      <c r="S34" s="6">
        <f t="shared" si="10"/>
        <v>1.3201182677505945</v>
      </c>
      <c r="T34" s="6">
        <f t="shared" si="11"/>
        <v>0.89622356710301787</v>
      </c>
      <c r="U34" s="6">
        <f t="shared" si="12"/>
        <v>0.86633065591985581</v>
      </c>
      <c r="V34" s="6">
        <f t="shared" si="13"/>
        <v>1.2509865015539423</v>
      </c>
      <c r="W34" s="6">
        <f t="shared" si="14"/>
        <v>1.7363921218539633</v>
      </c>
      <c r="X34" s="6">
        <f t="shared" si="15"/>
        <v>1.6200343568373845</v>
      </c>
      <c r="Y34" s="6">
        <f t="shared" si="16"/>
        <v>1.4208160189459771</v>
      </c>
      <c r="Z34" s="6">
        <f t="shared" si="17"/>
        <v>1.0424245906737819</v>
      </c>
      <c r="AA34" s="6">
        <f t="shared" si="18"/>
        <v>1.0076552464521369</v>
      </c>
      <c r="AB34" s="6">
        <f t="shared" si="19"/>
        <v>1.4550600315455637</v>
      </c>
      <c r="AC34" s="6">
        <f t="shared" si="20"/>
        <v>2.0196499102603238</v>
      </c>
      <c r="AD34" s="6">
        <f t="shared" si="21"/>
        <v>1.8843106935499236</v>
      </c>
      <c r="AE34" s="6">
        <f t="shared" si="22"/>
        <v>1.6525938519559884</v>
      </c>
      <c r="AF34" s="6">
        <f t="shared" si="23"/>
        <v>1.0057347496246818</v>
      </c>
      <c r="AG34" s="6">
        <f t="shared" si="24"/>
        <v>0.9721891694280671</v>
      </c>
      <c r="AH34" s="6">
        <f t="shared" si="25"/>
        <v>1.4038468102229558</v>
      </c>
      <c r="AI34" s="6">
        <f t="shared" si="26"/>
        <v>1.9485650233100025</v>
      </c>
      <c r="AJ34" s="6">
        <f t="shared" si="27"/>
        <v>1.8179892920288983</v>
      </c>
      <c r="AK34" s="6">
        <f t="shared" si="28"/>
        <v>1.5944281042467998</v>
      </c>
      <c r="AL34" s="6">
        <f t="shared" si="29"/>
        <v>1.405874001786269</v>
      </c>
      <c r="AM34" s="6">
        <f t="shared" si="30"/>
        <v>1.3589820562799053</v>
      </c>
      <c r="AN34" s="6">
        <f t="shared" si="31"/>
        <v>1.9623779865611206</v>
      </c>
      <c r="AO34" s="6">
        <f t="shared" si="32"/>
        <v>2.7238165014024678</v>
      </c>
      <c r="AP34" s="6">
        <f t="shared" si="33"/>
        <v>2.5412902180649977</v>
      </c>
      <c r="AQ34" s="6">
        <f t="shared" si="34"/>
        <v>2.2287835041142268</v>
      </c>
      <c r="AR34" s="112">
        <v>10303</v>
      </c>
    </row>
    <row r="35" spans="1:44" x14ac:dyDescent="0.2">
      <c r="A35" s="2">
        <v>10401</v>
      </c>
      <c r="B35" s="3" t="s">
        <v>72</v>
      </c>
      <c r="C35" s="4">
        <v>2074.18880400751</v>
      </c>
      <c r="D35" s="4">
        <v>2136.3597642495101</v>
      </c>
      <c r="E35" s="4">
        <v>2294.9901740595201</v>
      </c>
      <c r="F35" s="4">
        <v>2649.44015935879</v>
      </c>
      <c r="G35" s="4">
        <v>3163.6421948576899</v>
      </c>
      <c r="H35" s="5">
        <v>3.1501095964446703E-2</v>
      </c>
      <c r="I35" s="5">
        <v>2.65307087985115E-2</v>
      </c>
      <c r="J35" s="5">
        <v>2.1576478292968802E-2</v>
      </c>
      <c r="K35" s="5">
        <v>1.7648413208426798E-2</v>
      </c>
      <c r="L35" s="5">
        <v>1.10555639657902E-2</v>
      </c>
      <c r="M35" s="7">
        <v>1.8148885145902099E-2</v>
      </c>
      <c r="N35" s="6">
        <f t="shared" si="5"/>
        <v>65.339220563421506</v>
      </c>
      <c r="O35" s="6">
        <f t="shared" si="6"/>
        <v>55.029699152256093</v>
      </c>
      <c r="P35" s="6">
        <f t="shared" si="7"/>
        <v>44.753689705186957</v>
      </c>
      <c r="Q35" s="6">
        <f t="shared" si="8"/>
        <v>36.606141085417121</v>
      </c>
      <c r="R35" s="6">
        <f t="shared" si="9"/>
        <v>22.931326999830901</v>
      </c>
      <c r="S35" s="6">
        <f t="shared" si="10"/>
        <v>37.644214374848339</v>
      </c>
      <c r="T35" s="6">
        <f t="shared" si="11"/>
        <v>67.297673948206551</v>
      </c>
      <c r="U35" s="6">
        <f t="shared" si="12"/>
        <v>56.67913879416043</v>
      </c>
      <c r="V35" s="6">
        <f t="shared" si="13"/>
        <v>46.095120079301502</v>
      </c>
      <c r="W35" s="6">
        <f t="shared" si="14"/>
        <v>37.703359881332617</v>
      </c>
      <c r="X35" s="6">
        <f t="shared" si="15"/>
        <v>23.618662027600934</v>
      </c>
      <c r="Y35" s="6">
        <f t="shared" si="16"/>
        <v>38.772547991690843</v>
      </c>
      <c r="Z35" s="6">
        <f t="shared" si="17"/>
        <v>72.294705710511181</v>
      </c>
      <c r="AA35" s="6">
        <f t="shared" si="18"/>
        <v>60.887716003418348</v>
      </c>
      <c r="AB35" s="6">
        <f t="shared" si="19"/>
        <v>49.517805673171928</v>
      </c>
      <c r="AC35" s="6">
        <f t="shared" si="20"/>
        <v>40.502934901081751</v>
      </c>
      <c r="AD35" s="6">
        <f t="shared" si="21"/>
        <v>25.372410670175011</v>
      </c>
      <c r="AE35" s="6">
        <f t="shared" si="22"/>
        <v>41.651513079980099</v>
      </c>
      <c r="AF35" s="6">
        <f t="shared" si="23"/>
        <v>83.460268712020209</v>
      </c>
      <c r="AG35" s="6">
        <f t="shared" si="24"/>
        <v>70.29152534702996</v>
      </c>
      <c r="AH35" s="6">
        <f t="shared" si="25"/>
        <v>57.165588086924735</v>
      </c>
      <c r="AI35" s="6">
        <f t="shared" si="26"/>
        <v>46.758414703364068</v>
      </c>
      <c r="AJ35" s="6">
        <f t="shared" si="27"/>
        <v>29.291055155324486</v>
      </c>
      <c r="AK35" s="6">
        <f t="shared" si="28"/>
        <v>48.084385153143238</v>
      </c>
      <c r="AL35" s="6">
        <f t="shared" si="29"/>
        <v>99.658196377384883</v>
      </c>
      <c r="AM35" s="6">
        <f t="shared" si="30"/>
        <v>83.933669814453154</v>
      </c>
      <c r="AN35" s="6">
        <f t="shared" si="31"/>
        <v>68.260257144067126</v>
      </c>
      <c r="AO35" s="6">
        <f t="shared" si="32"/>
        <v>55.833264698462798</v>
      </c>
      <c r="AP35" s="6">
        <f t="shared" si="33"/>
        <v>34.975848650122096</v>
      </c>
      <c r="AQ35" s="6">
        <f t="shared" si="34"/>
        <v>57.416578837201847</v>
      </c>
      <c r="AR35" s="112">
        <v>10401</v>
      </c>
    </row>
    <row r="36" spans="1:44" x14ac:dyDescent="0.2">
      <c r="A36" s="2">
        <v>10402</v>
      </c>
      <c r="B36" s="3" t="s">
        <v>73</v>
      </c>
      <c r="C36" s="4">
        <v>2406.6989963503702</v>
      </c>
      <c r="D36" s="4">
        <v>2525.5890575881599</v>
      </c>
      <c r="E36" s="4">
        <v>2674.3251956181498</v>
      </c>
      <c r="F36" s="4">
        <v>3042.97410780669</v>
      </c>
      <c r="G36" s="4">
        <v>3668.4977405480599</v>
      </c>
      <c r="H36" s="5">
        <v>6.2600102150122397E-3</v>
      </c>
      <c r="I36" s="5">
        <v>5.6528301962451497E-3</v>
      </c>
      <c r="J36" s="5">
        <v>5.4779466167018103E-3</v>
      </c>
      <c r="K36" s="5">
        <v>5.9717453179119499E-3</v>
      </c>
      <c r="L36" s="5">
        <v>3.97367176844661E-3</v>
      </c>
      <c r="M36" s="7">
        <v>5.0965282024433298E-3</v>
      </c>
      <c r="N36" s="6">
        <f t="shared" si="5"/>
        <v>15.065960301613023</v>
      </c>
      <c r="O36" s="6">
        <f t="shared" si="6"/>
        <v>13.604660759842268</v>
      </c>
      <c r="P36" s="6">
        <f t="shared" si="7"/>
        <v>13.183768624477153</v>
      </c>
      <c r="Q36" s="6">
        <f t="shared" si="8"/>
        <v>14.372193463078712</v>
      </c>
      <c r="R36" s="6">
        <f t="shared" si="9"/>
        <v>9.5634318569462575</v>
      </c>
      <c r="S36" s="6">
        <f t="shared" si="10"/>
        <v>12.265809309691718</v>
      </c>
      <c r="T36" s="6">
        <f t="shared" si="11"/>
        <v>15.810213299425017</v>
      </c>
      <c r="U36" s="6">
        <f t="shared" si="12"/>
        <v>14.276726088040681</v>
      </c>
      <c r="V36" s="6">
        <f t="shared" si="13"/>
        <v>13.835042033194174</v>
      </c>
      <c r="W36" s="6">
        <f t="shared" si="14"/>
        <v>15.082174629621749</v>
      </c>
      <c r="X36" s="6">
        <f t="shared" si="15"/>
        <v>10.035861936835751</v>
      </c>
      <c r="Y36" s="6">
        <f t="shared" si="16"/>
        <v>12.871735859780328</v>
      </c>
      <c r="Z36" s="6">
        <f t="shared" si="17"/>
        <v>16.741303042834225</v>
      </c>
      <c r="AA36" s="6">
        <f t="shared" si="18"/>
        <v>15.117506220369494</v>
      </c>
      <c r="AB36" s="6">
        <f t="shared" si="19"/>
        <v>14.64981065729685</v>
      </c>
      <c r="AC36" s="6">
        <f t="shared" si="20"/>
        <v>15.970388965506645</v>
      </c>
      <c r="AD36" s="6">
        <f t="shared" si="21"/>
        <v>10.6268905294733</v>
      </c>
      <c r="AE36" s="6">
        <f t="shared" si="22"/>
        <v>13.629773781972675</v>
      </c>
      <c r="AF36" s="6">
        <f t="shared" si="23"/>
        <v>19.049048998887635</v>
      </c>
      <c r="AG36" s="6">
        <f t="shared" si="24"/>
        <v>17.2014159230018</v>
      </c>
      <c r="AH36" s="6">
        <f t="shared" si="25"/>
        <v>16.669249718570867</v>
      </c>
      <c r="AI36" s="6">
        <f t="shared" si="26"/>
        <v>18.171866380821893</v>
      </c>
      <c r="AJ36" s="6">
        <f t="shared" si="27"/>
        <v>12.091780304305455</v>
      </c>
      <c r="AK36" s="6">
        <f t="shared" si="28"/>
        <v>15.508603359741626</v>
      </c>
      <c r="AL36" s="6">
        <f t="shared" si="29"/>
        <v>22.964833329580177</v>
      </c>
      <c r="AM36" s="6">
        <f t="shared" si="30"/>
        <v>20.737394802627179</v>
      </c>
      <c r="AN36" s="6">
        <f t="shared" si="31"/>
        <v>20.09583478621348</v>
      </c>
      <c r="AO36" s="6">
        <f t="shared" si="32"/>
        <v>21.907334205888443</v>
      </c>
      <c r="AP36" s="6">
        <f t="shared" si="33"/>
        <v>14.577405904226003</v>
      </c>
      <c r="AQ36" s="6">
        <f t="shared" si="34"/>
        <v>18.69660219530282</v>
      </c>
      <c r="AR36" s="112">
        <v>10402</v>
      </c>
    </row>
    <row r="37" spans="1:44" x14ac:dyDescent="0.2">
      <c r="A37" s="2">
        <v>10403</v>
      </c>
      <c r="B37" s="3" t="s">
        <v>74</v>
      </c>
      <c r="C37" s="4">
        <v>346.723312444047</v>
      </c>
      <c r="D37" s="4">
        <v>354.58774604848202</v>
      </c>
      <c r="E37" s="4">
        <v>369.34000920810303</v>
      </c>
      <c r="F37" s="4">
        <v>461.13656442740501</v>
      </c>
      <c r="G37" s="4">
        <v>479.56351412377802</v>
      </c>
      <c r="H37" s="5">
        <v>4.6802963379280497E-3</v>
      </c>
      <c r="I37" s="5">
        <v>5.0599119427181304E-3</v>
      </c>
      <c r="J37" s="5">
        <v>5.5807880258401197E-3</v>
      </c>
      <c r="K37" s="5">
        <v>6.2581838400129998E-3</v>
      </c>
      <c r="L37" s="5">
        <v>4.7231331494858699E-3</v>
      </c>
      <c r="M37" s="7">
        <v>5.2499136921797199E-3</v>
      </c>
      <c r="N37" s="6">
        <f t="shared" si="5"/>
        <v>1.6227678495061562</v>
      </c>
      <c r="O37" s="6">
        <f t="shared" si="6"/>
        <v>1.7543894294544231</v>
      </c>
      <c r="P37" s="6">
        <f t="shared" si="7"/>
        <v>1.9349893103673601</v>
      </c>
      <c r="Q37" s="6">
        <f t="shared" si="8"/>
        <v>2.1698582308931131</v>
      </c>
      <c r="R37" s="6">
        <f t="shared" si="9"/>
        <v>1.6376203707040249</v>
      </c>
      <c r="S37" s="6">
        <f t="shared" si="10"/>
        <v>1.8202674653979094</v>
      </c>
      <c r="T37" s="6">
        <f t="shared" si="11"/>
        <v>1.6595757293048716</v>
      </c>
      <c r="U37" s="6">
        <f t="shared" si="12"/>
        <v>1.7941827709722178</v>
      </c>
      <c r="V37" s="6">
        <f t="shared" si="13"/>
        <v>1.9788790472570057</v>
      </c>
      <c r="W37" s="6">
        <f t="shared" si="14"/>
        <v>2.2190753021872434</v>
      </c>
      <c r="X37" s="6">
        <f t="shared" si="15"/>
        <v>1.6747651377630628</v>
      </c>
      <c r="Y37" s="6">
        <f t="shared" si="16"/>
        <v>1.8615550630590711</v>
      </c>
      <c r="Z37" s="6">
        <f t="shared" si="17"/>
        <v>1.7286206925469967</v>
      </c>
      <c r="AA37" s="6">
        <f t="shared" si="18"/>
        <v>1.8688279235157048</v>
      </c>
      <c r="AB37" s="6">
        <f t="shared" si="19"/>
        <v>2.061208300852261</v>
      </c>
      <c r="AC37" s="6">
        <f t="shared" si="20"/>
        <v>2.3113976770964029</v>
      </c>
      <c r="AD37" s="6">
        <f t="shared" si="21"/>
        <v>1.7444420409222079</v>
      </c>
      <c r="AE37" s="6">
        <f t="shared" si="22"/>
        <v>1.939003171411404</v>
      </c>
      <c r="AF37" s="6">
        <f t="shared" si="23"/>
        <v>2.158255773774306</v>
      </c>
      <c r="AG37" s="6">
        <f t="shared" si="24"/>
        <v>2.3333104095702351</v>
      </c>
      <c r="AH37" s="6">
        <f t="shared" si="25"/>
        <v>2.5735054170335125</v>
      </c>
      <c r="AI37" s="6">
        <f t="shared" si="26"/>
        <v>2.8858773955386994</v>
      </c>
      <c r="AJ37" s="6">
        <f t="shared" si="27"/>
        <v>2.1780093938871032</v>
      </c>
      <c r="AK37" s="6">
        <f t="shared" si="28"/>
        <v>2.420927163552149</v>
      </c>
      <c r="AL37" s="6">
        <f t="shared" si="29"/>
        <v>2.2444993589574249</v>
      </c>
      <c r="AM37" s="6">
        <f t="shared" si="30"/>
        <v>2.4265491524067793</v>
      </c>
      <c r="AN37" s="6">
        <f t="shared" si="31"/>
        <v>2.6763423172517893</v>
      </c>
      <c r="AO37" s="6">
        <f t="shared" si="32"/>
        <v>3.0011966343492738</v>
      </c>
      <c r="AP37" s="6">
        <f t="shared" si="33"/>
        <v>2.2650423308419509</v>
      </c>
      <c r="AQ37" s="6">
        <f t="shared" si="34"/>
        <v>2.5176670590682448</v>
      </c>
      <c r="AR37" s="112">
        <v>10403</v>
      </c>
    </row>
    <row r="38" spans="1:44" x14ac:dyDescent="0.2">
      <c r="A38" s="2">
        <v>10404</v>
      </c>
      <c r="B38" s="3" t="s">
        <v>75</v>
      </c>
      <c r="C38" s="4">
        <v>11149.192151162801</v>
      </c>
      <c r="D38" s="4">
        <v>12651.5121263889</v>
      </c>
      <c r="E38" s="4">
        <v>14163.239520958099</v>
      </c>
      <c r="F38" s="4">
        <v>15585.8917480035</v>
      </c>
      <c r="G38" s="4">
        <v>19188.3506743738</v>
      </c>
      <c r="H38" s="5">
        <v>3.0173555033535201E-3</v>
      </c>
      <c r="I38" s="5">
        <v>2.6128858189481698E-3</v>
      </c>
      <c r="J38" s="5">
        <v>2.0823907839249501E-3</v>
      </c>
      <c r="K38" s="5">
        <v>1.9839790151557502E-3</v>
      </c>
      <c r="L38" s="5">
        <v>1.31910326980169E-3</v>
      </c>
      <c r="M38" s="7">
        <v>1.9166886230516801E-3</v>
      </c>
      <c r="N38" s="6">
        <f t="shared" si="5"/>
        <v>33.641076295256951</v>
      </c>
      <c r="O38" s="6">
        <f t="shared" si="6"/>
        <v>29.13156606450152</v>
      </c>
      <c r="P38" s="6">
        <f t="shared" si="7"/>
        <v>23.216974983789804</v>
      </c>
      <c r="Q38" s="6">
        <f t="shared" si="8"/>
        <v>22.119763263846192</v>
      </c>
      <c r="R38" s="6">
        <f t="shared" si="9"/>
        <v>14.706935822246187</v>
      </c>
      <c r="S38" s="6">
        <f t="shared" si="10"/>
        <v>21.369529752350829</v>
      </c>
      <c r="T38" s="6">
        <f t="shared" si="11"/>
        <v>38.174109740303344</v>
      </c>
      <c r="U38" s="6">
        <f t="shared" si="12"/>
        <v>33.056956623292358</v>
      </c>
      <c r="V38" s="6">
        <f t="shared" si="13"/>
        <v>26.345392254706994</v>
      </c>
      <c r="W38" s="6">
        <f t="shared" si="14"/>
        <v>25.100334568744081</v>
      </c>
      <c r="X38" s="6">
        <f t="shared" si="15"/>
        <v>16.688651013855328</v>
      </c>
      <c r="Y38" s="6">
        <f t="shared" si="16"/>
        <v>24.249009357049975</v>
      </c>
      <c r="Z38" s="6">
        <f t="shared" si="17"/>
        <v>42.735528713876995</v>
      </c>
      <c r="AA38" s="6">
        <f t="shared" si="18"/>
        <v>37.006927694677685</v>
      </c>
      <c r="AB38" s="6">
        <f t="shared" si="19"/>
        <v>29.49339944896477</v>
      </c>
      <c r="AC38" s="6">
        <f t="shared" si="20"/>
        <v>28.099569996205449</v>
      </c>
      <c r="AD38" s="6">
        <f t="shared" si="21"/>
        <v>18.682775563080348</v>
      </c>
      <c r="AE38" s="6">
        <f t="shared" si="22"/>
        <v>27.146520055376318</v>
      </c>
      <c r="AF38" s="6">
        <f t="shared" si="23"/>
        <v>47.028176240510575</v>
      </c>
      <c r="AG38" s="6">
        <f t="shared" si="24"/>
        <v>40.724155524019643</v>
      </c>
      <c r="AH38" s="6">
        <f t="shared" si="25"/>
        <v>32.455917335294416</v>
      </c>
      <c r="AI38" s="6">
        <f t="shared" si="26"/>
        <v>30.922082160528117</v>
      </c>
      <c r="AJ38" s="6">
        <f t="shared" si="27"/>
        <v>20.559400767566594</v>
      </c>
      <c r="AK38" s="6">
        <f t="shared" si="28"/>
        <v>29.873301393513373</v>
      </c>
      <c r="AL38" s="6">
        <f t="shared" si="29"/>
        <v>57.89807550759901</v>
      </c>
      <c r="AM38" s="6">
        <f t="shared" si="30"/>
        <v>50.136969366075853</v>
      </c>
      <c r="AN38" s="6">
        <f t="shared" si="31"/>
        <v>39.957644603036101</v>
      </c>
      <c r="AO38" s="6">
        <f t="shared" si="32"/>
        <v>38.069285073407308</v>
      </c>
      <c r="AP38" s="6">
        <f t="shared" si="33"/>
        <v>25.311416116667942</v>
      </c>
      <c r="AQ38" s="6">
        <f t="shared" si="34"/>
        <v>36.778093432698292</v>
      </c>
      <c r="AR38" s="112">
        <v>10404</v>
      </c>
    </row>
    <row r="39" spans="1:44" x14ac:dyDescent="0.2">
      <c r="A39" s="2">
        <v>10405</v>
      </c>
      <c r="B39" s="3" t="s">
        <v>76</v>
      </c>
      <c r="C39" s="4">
        <v>3226.43291139241</v>
      </c>
      <c r="D39" s="4">
        <v>3710.39809608939</v>
      </c>
      <c r="E39" s="4">
        <v>4084.15602836879</v>
      </c>
      <c r="F39" s="4">
        <v>5264.3518518518504</v>
      </c>
      <c r="G39" s="4">
        <v>5292.6972909305096</v>
      </c>
      <c r="H39" s="5">
        <v>7.9209163322607398E-4</v>
      </c>
      <c r="I39" s="5">
        <v>9.7082077611292301E-4</v>
      </c>
      <c r="J39" s="5">
        <v>8.5633498815074801E-4</v>
      </c>
      <c r="K39" s="5">
        <v>5.6809562840101299E-4</v>
      </c>
      <c r="L39" s="5">
        <v>5.4835496303925904E-4</v>
      </c>
      <c r="M39" s="7">
        <v>6.8147517543520203E-4</v>
      </c>
      <c r="N39" s="6">
        <f t="shared" si="5"/>
        <v>2.5556305142791711</v>
      </c>
      <c r="O39" s="6">
        <f t="shared" si="6"/>
        <v>3.1322881031142571</v>
      </c>
      <c r="P39" s="6">
        <f t="shared" si="7"/>
        <v>2.7629073889464029</v>
      </c>
      <c r="Q39" s="6">
        <f t="shared" si="8"/>
        <v>1.832922432291181</v>
      </c>
      <c r="R39" s="6">
        <f t="shared" si="9"/>
        <v>1.769230499875234</v>
      </c>
      <c r="S39" s="6">
        <f t="shared" si="10"/>
        <v>2.1987339343210524</v>
      </c>
      <c r="T39" s="6">
        <f t="shared" si="11"/>
        <v>2.9389752878503606</v>
      </c>
      <c r="U39" s="6">
        <f t="shared" si="12"/>
        <v>3.6021315593334133</v>
      </c>
      <c r="V39" s="6">
        <f t="shared" si="13"/>
        <v>3.1773437096492656</v>
      </c>
      <c r="W39" s="6">
        <f t="shared" si="14"/>
        <v>2.1078609380158242</v>
      </c>
      <c r="X39" s="6">
        <f t="shared" si="15"/>
        <v>2.0346152108420346</v>
      </c>
      <c r="Y39" s="6">
        <f t="shared" si="16"/>
        <v>2.5285441934669568</v>
      </c>
      <c r="Z39" s="6">
        <f t="shared" si="17"/>
        <v>3.2350258188607506</v>
      </c>
      <c r="AA39" s="6">
        <f t="shared" si="18"/>
        <v>3.9649835252272618</v>
      </c>
      <c r="AB39" s="6">
        <f t="shared" si="19"/>
        <v>3.4974057041589939</v>
      </c>
      <c r="AC39" s="6">
        <f t="shared" si="20"/>
        <v>2.320191185423953</v>
      </c>
      <c r="AD39" s="6">
        <f t="shared" si="21"/>
        <v>2.239567227982735</v>
      </c>
      <c r="AE39" s="6">
        <f t="shared" si="22"/>
        <v>2.7832509459373589</v>
      </c>
      <c r="AF39" s="6">
        <f t="shared" si="23"/>
        <v>4.1698490562100394</v>
      </c>
      <c r="AG39" s="6">
        <f t="shared" si="24"/>
        <v>5.1107421505463169</v>
      </c>
      <c r="AH39" s="6">
        <f t="shared" si="25"/>
        <v>4.5080486806769224</v>
      </c>
      <c r="AI39" s="6">
        <f t="shared" si="26"/>
        <v>2.9906552734018135</v>
      </c>
      <c r="AJ39" s="6">
        <f t="shared" si="27"/>
        <v>2.8867334651478762</v>
      </c>
      <c r="AK39" s="6">
        <f t="shared" si="28"/>
        <v>3.5875251017933705</v>
      </c>
      <c r="AL39" s="6">
        <f t="shared" si="29"/>
        <v>4.1923012413443645</v>
      </c>
      <c r="AM39" s="6">
        <f t="shared" si="30"/>
        <v>5.1382604917119226</v>
      </c>
      <c r="AN39" s="6">
        <f t="shared" si="31"/>
        <v>4.5323218719144744</v>
      </c>
      <c r="AO39" s="6">
        <f t="shared" si="32"/>
        <v>3.0067581934275069</v>
      </c>
      <c r="AP39" s="6">
        <f t="shared" si="33"/>
        <v>2.9022768273461859</v>
      </c>
      <c r="AQ39" s="6">
        <f t="shared" si="34"/>
        <v>3.6068418148622876</v>
      </c>
      <c r="AR39" s="112">
        <v>10405</v>
      </c>
    </row>
    <row r="40" spans="1:44" x14ac:dyDescent="0.2">
      <c r="A40" s="2">
        <v>10406</v>
      </c>
      <c r="B40" s="3" t="s">
        <v>77</v>
      </c>
      <c r="C40" s="4">
        <v>2969.3744496855302</v>
      </c>
      <c r="D40" s="4">
        <v>3708.84672580288</v>
      </c>
      <c r="E40" s="4">
        <v>4279.6055776892399</v>
      </c>
      <c r="F40" s="4">
        <v>5660.4950530286897</v>
      </c>
      <c r="G40" s="4">
        <v>5361.1747414129604</v>
      </c>
      <c r="H40" s="5">
        <v>8.8624045249126901E-4</v>
      </c>
      <c r="I40" s="5">
        <v>8.2442525858269903E-4</v>
      </c>
      <c r="J40" s="5">
        <v>6.7406748331560497E-4</v>
      </c>
      <c r="K40" s="5">
        <v>6.8782039311785295E-4</v>
      </c>
      <c r="L40" s="5">
        <v>4.3403458844514501E-4</v>
      </c>
      <c r="M40" s="7">
        <v>6.2239598531272299E-4</v>
      </c>
      <c r="N40" s="6">
        <f t="shared" si="5"/>
        <v>2.6315797559053173</v>
      </c>
      <c r="O40" s="6">
        <f t="shared" si="6"/>
        <v>2.4480272985108527</v>
      </c>
      <c r="P40" s="6">
        <f t="shared" si="7"/>
        <v>2.001558762321185</v>
      </c>
      <c r="Q40" s="6">
        <f t="shared" si="8"/>
        <v>2.0423963012968098</v>
      </c>
      <c r="R40" s="6">
        <f t="shared" si="9"/>
        <v>1.288811217208788</v>
      </c>
      <c r="S40" s="6">
        <f t="shared" si="10"/>
        <v>1.8481267363744502</v>
      </c>
      <c r="T40" s="6">
        <f t="shared" si="11"/>
        <v>3.286930000496306</v>
      </c>
      <c r="U40" s="6">
        <f t="shared" si="12"/>
        <v>3.0576669209636358</v>
      </c>
      <c r="V40" s="6">
        <f t="shared" si="13"/>
        <v>2.5000129784652687</v>
      </c>
      <c r="W40" s="6">
        <f t="shared" si="14"/>
        <v>2.5510204129555989</v>
      </c>
      <c r="X40" s="6">
        <f t="shared" si="15"/>
        <v>1.6097677622399766</v>
      </c>
      <c r="Y40" s="6">
        <f t="shared" si="16"/>
        <v>2.3083713122799501</v>
      </c>
      <c r="Z40" s="6">
        <f t="shared" si="17"/>
        <v>3.7927595836554708</v>
      </c>
      <c r="AA40" s="6">
        <f t="shared" si="18"/>
        <v>3.5282149350184127</v>
      </c>
      <c r="AB40" s="6">
        <f t="shared" si="19"/>
        <v>2.8847429613364115</v>
      </c>
      <c r="AC40" s="6">
        <f t="shared" si="20"/>
        <v>2.943599990835569</v>
      </c>
      <c r="AD40" s="6">
        <f t="shared" si="21"/>
        <v>1.8574968456198964</v>
      </c>
      <c r="AE40" s="6">
        <f t="shared" si="22"/>
        <v>2.6636093302757198</v>
      </c>
      <c r="AF40" s="6">
        <f t="shared" si="23"/>
        <v>5.0165596971207354</v>
      </c>
      <c r="AG40" s="6">
        <f t="shared" si="24"/>
        <v>4.666655097799266</v>
      </c>
      <c r="AH40" s="6">
        <f t="shared" si="25"/>
        <v>3.8155556547154807</v>
      </c>
      <c r="AI40" s="6">
        <f t="shared" si="26"/>
        <v>3.8934039326158554</v>
      </c>
      <c r="AJ40" s="6">
        <f t="shared" si="27"/>
        <v>2.4568506407370867</v>
      </c>
      <c r="AK40" s="6">
        <f t="shared" si="28"/>
        <v>3.5230693958875854</v>
      </c>
      <c r="AL40" s="6">
        <f t="shared" si="29"/>
        <v>4.7512899287145842</v>
      </c>
      <c r="AM40" s="6">
        <f t="shared" si="30"/>
        <v>4.4198878724964148</v>
      </c>
      <c r="AN40" s="6">
        <f t="shared" si="31"/>
        <v>3.6137935655594235</v>
      </c>
      <c r="AO40" s="6">
        <f t="shared" si="32"/>
        <v>3.6875253182121659</v>
      </c>
      <c r="AP40" s="6">
        <f t="shared" si="33"/>
        <v>2.326935272471681</v>
      </c>
      <c r="AQ40" s="6">
        <f t="shared" si="34"/>
        <v>3.3367736356154025</v>
      </c>
      <c r="AR40" s="112">
        <v>10406</v>
      </c>
    </row>
    <row r="41" spans="1:44" x14ac:dyDescent="0.2">
      <c r="A41" s="2">
        <v>10407</v>
      </c>
      <c r="B41" s="3" t="s">
        <v>78</v>
      </c>
      <c r="C41" s="4">
        <v>8167.5837499999998</v>
      </c>
      <c r="D41" s="4">
        <v>8611.6915373134307</v>
      </c>
      <c r="E41" s="4">
        <v>9091.6511627907003</v>
      </c>
      <c r="F41" s="4">
        <v>12719.642857142901</v>
      </c>
      <c r="G41" s="4">
        <v>14093.8271604938</v>
      </c>
      <c r="H41" s="5">
        <v>1.3278896765421601E-4</v>
      </c>
      <c r="I41" s="5">
        <v>8.2337080530530996E-5</v>
      </c>
      <c r="J41" s="5">
        <v>6.7870065809951996E-5</v>
      </c>
      <c r="K41" s="5">
        <v>7.3780104128094902E-5</v>
      </c>
      <c r="L41" s="5">
        <v>4.2771824146263198E-5</v>
      </c>
      <c r="M41" s="7">
        <v>6.7159000135071803E-5</v>
      </c>
      <c r="N41" s="6">
        <f t="shared" si="5"/>
        <v>1.0845650143918502</v>
      </c>
      <c r="O41" s="6">
        <f t="shared" si="6"/>
        <v>0.67249500096360637</v>
      </c>
      <c r="P41" s="6">
        <f t="shared" si="7"/>
        <v>0.55433444662079445</v>
      </c>
      <c r="Q41" s="6">
        <f t="shared" si="8"/>
        <v>0.60260517954993587</v>
      </c>
      <c r="R41" s="6">
        <f t="shared" si="9"/>
        <v>0.34934245585487689</v>
      </c>
      <c r="S41" s="6">
        <f t="shared" si="10"/>
        <v>0.54852675816946028</v>
      </c>
      <c r="T41" s="6">
        <f t="shared" si="11"/>
        <v>1.143537628996399</v>
      </c>
      <c r="U41" s="6">
        <f t="shared" si="12"/>
        <v>0.70906153961186824</v>
      </c>
      <c r="V41" s="6">
        <f t="shared" si="13"/>
        <v>0.58447607137246926</v>
      </c>
      <c r="W41" s="6">
        <f t="shared" si="14"/>
        <v>0.63537149834201856</v>
      </c>
      <c r="X41" s="6">
        <f t="shared" si="15"/>
        <v>0.36833775603583302</v>
      </c>
      <c r="Y41" s="6">
        <f t="shared" si="16"/>
        <v>0.57835259311762943</v>
      </c>
      <c r="Z41" s="6">
        <f t="shared" si="17"/>
        <v>1.2072709721792296</v>
      </c>
      <c r="AA41" s="6">
        <f t="shared" si="18"/>
        <v>0.74858001394619367</v>
      </c>
      <c r="AB41" s="6">
        <f t="shared" si="19"/>
        <v>0.61705096273973137</v>
      </c>
      <c r="AC41" s="6">
        <f t="shared" si="20"/>
        <v>0.67078296948701299</v>
      </c>
      <c r="AD41" s="6">
        <f t="shared" si="21"/>
        <v>0.38886650473405315</v>
      </c>
      <c r="AE41" s="6">
        <f t="shared" si="22"/>
        <v>0.61058620166988631</v>
      </c>
      <c r="AF41" s="6">
        <f t="shared" si="23"/>
        <v>1.6890282439303284</v>
      </c>
      <c r="AG41" s="6">
        <f t="shared" si="24"/>
        <v>1.0472982582481685</v>
      </c>
      <c r="AH41" s="6">
        <f t="shared" si="25"/>
        <v>0.86328299779337447</v>
      </c>
      <c r="AI41" s="6">
        <f t="shared" si="26"/>
        <v>0.93845657447218178</v>
      </c>
      <c r="AJ41" s="6">
        <f t="shared" si="27"/>
        <v>0.54404232748898895</v>
      </c>
      <c r="AK41" s="6">
        <f t="shared" si="28"/>
        <v>0.85423849636092519</v>
      </c>
      <c r="AL41" s="6">
        <f t="shared" si="29"/>
        <v>1.8715047589389222</v>
      </c>
      <c r="AM41" s="6">
        <f t="shared" si="30"/>
        <v>1.1604445818969631</v>
      </c>
      <c r="AN41" s="6">
        <f t="shared" si="31"/>
        <v>0.95654897689680307</v>
      </c>
      <c r="AO41" s="6">
        <f t="shared" si="32"/>
        <v>1.0398440354646046</v>
      </c>
      <c r="AP41" s="6">
        <f t="shared" si="33"/>
        <v>0.60281869685646883</v>
      </c>
      <c r="AQ41" s="6">
        <f t="shared" si="34"/>
        <v>0.94652734017528173</v>
      </c>
      <c r="AR41" s="112">
        <v>10407</v>
      </c>
    </row>
    <row r="42" spans="1:44" x14ac:dyDescent="0.2">
      <c r="A42" s="2">
        <v>10408</v>
      </c>
      <c r="B42" s="3" t="s">
        <v>79</v>
      </c>
      <c r="C42" s="4">
        <v>14394.2576309795</v>
      </c>
      <c r="D42" s="4">
        <v>16127.608909198099</v>
      </c>
      <c r="E42" s="4">
        <v>17982.198501872699</v>
      </c>
      <c r="F42" s="4">
        <v>21508.140271493201</v>
      </c>
      <c r="G42" s="4">
        <v>23312.616966581001</v>
      </c>
      <c r="H42" s="5">
        <v>5.6159352218811099E-5</v>
      </c>
      <c r="I42" s="5">
        <v>1.3015162785555E-4</v>
      </c>
      <c r="J42" s="5">
        <v>1.88271835991514E-4</v>
      </c>
      <c r="K42" s="5">
        <v>3.0494269568917098E-4</v>
      </c>
      <c r="L42" s="5">
        <v>3.4152943739409097E-4</v>
      </c>
      <c r="M42" s="7">
        <v>2.5436751166802102E-4</v>
      </c>
      <c r="N42" s="6">
        <f t="shared" si="5"/>
        <v>0.80837218422648716</v>
      </c>
      <c r="O42" s="6">
        <f t="shared" si="6"/>
        <v>1.8734360624441548</v>
      </c>
      <c r="P42" s="6">
        <f t="shared" si="7"/>
        <v>2.7100333119193714</v>
      </c>
      <c r="Q42" s="6">
        <f t="shared" si="8"/>
        <v>4.3894237244353089</v>
      </c>
      <c r="R42" s="6">
        <f t="shared" si="9"/>
        <v>4.9160627104140291</v>
      </c>
      <c r="S42" s="6">
        <f t="shared" si="10"/>
        <v>3.6614314959006786</v>
      </c>
      <c r="T42" s="6">
        <f t="shared" si="11"/>
        <v>0.90571606917889191</v>
      </c>
      <c r="U42" s="6">
        <f t="shared" si="12"/>
        <v>2.0990345529498038</v>
      </c>
      <c r="V42" s="6">
        <f t="shared" si="13"/>
        <v>3.0363745394878245</v>
      </c>
      <c r="W42" s="6">
        <f t="shared" si="14"/>
        <v>4.9179965357915592</v>
      </c>
      <c r="X42" s="6">
        <f t="shared" si="15"/>
        <v>5.5080531972703559</v>
      </c>
      <c r="Y42" s="6">
        <f t="shared" si="16"/>
        <v>4.1023397473877274</v>
      </c>
      <c r="Z42" s="6">
        <f t="shared" si="17"/>
        <v>1.0098686193352462</v>
      </c>
      <c r="AA42" s="6">
        <f t="shared" si="18"/>
        <v>2.3404124074403643</v>
      </c>
      <c r="AB42" s="6">
        <f t="shared" si="19"/>
        <v>3.3855415271114255</v>
      </c>
      <c r="AC42" s="6">
        <f t="shared" si="20"/>
        <v>5.4835400855788325</v>
      </c>
      <c r="AD42" s="6">
        <f t="shared" si="21"/>
        <v>6.1414501374534485</v>
      </c>
      <c r="AE42" s="6">
        <f t="shared" si="22"/>
        <v>4.5740870872417743</v>
      </c>
      <c r="AF42" s="6">
        <f t="shared" si="23"/>
        <v>1.207883225078382</v>
      </c>
      <c r="AG42" s="6">
        <f t="shared" si="24"/>
        <v>2.7993194684803511</v>
      </c>
      <c r="AH42" s="6">
        <f t="shared" si="25"/>
        <v>4.0493770576770451</v>
      </c>
      <c r="AI42" s="6">
        <f t="shared" si="26"/>
        <v>6.5587502736499541</v>
      </c>
      <c r="AJ42" s="6">
        <f t="shared" si="27"/>
        <v>7.3456630463162638</v>
      </c>
      <c r="AK42" s="6">
        <f t="shared" si="28"/>
        <v>5.4709721214664793</v>
      </c>
      <c r="AL42" s="6">
        <f t="shared" si="29"/>
        <v>1.3092214673684541</v>
      </c>
      <c r="AM42" s="6">
        <f t="shared" si="30"/>
        <v>3.0341750477734313</v>
      </c>
      <c r="AN42" s="6">
        <f t="shared" si="31"/>
        <v>4.3891091980651247</v>
      </c>
      <c r="AO42" s="6">
        <f t="shared" si="32"/>
        <v>7.1090122613583144</v>
      </c>
      <c r="AP42" s="6">
        <f t="shared" si="33"/>
        <v>7.9619449567803491</v>
      </c>
      <c r="AQ42" s="6">
        <f t="shared" si="34"/>
        <v>5.9299723682588974</v>
      </c>
      <c r="AR42" s="112">
        <v>10408</v>
      </c>
    </row>
    <row r="43" spans="1:44" x14ac:dyDescent="0.2">
      <c r="A43" s="2">
        <v>10409</v>
      </c>
      <c r="B43" s="3" t="s">
        <v>80</v>
      </c>
      <c r="C43" s="4">
        <v>7460.5817073170701</v>
      </c>
      <c r="D43" s="4">
        <v>7539.3260573770503</v>
      </c>
      <c r="E43" s="4">
        <v>8180.7878787878799</v>
      </c>
      <c r="F43" s="4">
        <v>12760</v>
      </c>
      <c r="G43" s="4">
        <v>12367.5</v>
      </c>
      <c r="H43" s="5">
        <v>1.20353010807228E-4</v>
      </c>
      <c r="I43" s="5">
        <v>1.3436608481004901E-4</v>
      </c>
      <c r="J43" s="5">
        <v>8.9154460787674205E-5</v>
      </c>
      <c r="K43" s="5">
        <v>7.5175241641996598E-5</v>
      </c>
      <c r="L43" s="5">
        <v>4.17220474793987E-5</v>
      </c>
      <c r="M43" s="7">
        <v>7.6256093935056493E-5</v>
      </c>
      <c r="N43" s="6">
        <f t="shared" si="5"/>
        <v>0.89790347084893884</v>
      </c>
      <c r="O43" s="6">
        <f t="shared" si="6"/>
        <v>1.0024491544176657</v>
      </c>
      <c r="P43" s="6">
        <f t="shared" si="7"/>
        <v>0.66514413927823923</v>
      </c>
      <c r="Q43" s="6">
        <f t="shared" si="8"/>
        <v>0.56085103263742031</v>
      </c>
      <c r="R43" s="6">
        <f t="shared" si="9"/>
        <v>0.31127074421661621</v>
      </c>
      <c r="S43" s="6">
        <f t="shared" si="10"/>
        <v>0.56891481948333467</v>
      </c>
      <c r="T43" s="6">
        <f t="shared" si="11"/>
        <v>0.9073805904627158</v>
      </c>
      <c r="U43" s="6">
        <f t="shared" si="12"/>
        <v>1.013029724436137</v>
      </c>
      <c r="V43" s="6">
        <f t="shared" si="13"/>
        <v>0.67216454934791259</v>
      </c>
      <c r="W43" s="6">
        <f t="shared" si="14"/>
        <v>0.56677065818112127</v>
      </c>
      <c r="X43" s="6">
        <f t="shared" si="15"/>
        <v>0.31455611972855307</v>
      </c>
      <c r="Y43" s="6">
        <f t="shared" si="16"/>
        <v>0.57491955603836342</v>
      </c>
      <c r="Z43" s="6">
        <f t="shared" si="17"/>
        <v>0.98458245198739758</v>
      </c>
      <c r="AA43" s="6">
        <f t="shared" si="18"/>
        <v>1.0992204379342332</v>
      </c>
      <c r="AB43" s="6">
        <f t="shared" si="19"/>
        <v>0.72935373215167443</v>
      </c>
      <c r="AC43" s="6">
        <f t="shared" si="20"/>
        <v>0.61499270560979569</v>
      </c>
      <c r="AD43" s="6">
        <f t="shared" si="21"/>
        <v>0.34131922029767731</v>
      </c>
      <c r="AE43" s="6">
        <f t="shared" si="22"/>
        <v>0.62383492894762016</v>
      </c>
      <c r="AF43" s="6">
        <f t="shared" si="23"/>
        <v>1.5357044179002293</v>
      </c>
      <c r="AG43" s="6">
        <f t="shared" si="24"/>
        <v>1.7145112421762254</v>
      </c>
      <c r="AH43" s="6">
        <f t="shared" si="25"/>
        <v>1.1376109196507229</v>
      </c>
      <c r="AI43" s="6">
        <f t="shared" si="26"/>
        <v>0.9592360833518766</v>
      </c>
      <c r="AJ43" s="6">
        <f t="shared" si="27"/>
        <v>0.53237332583712738</v>
      </c>
      <c r="AK43" s="6">
        <f t="shared" si="28"/>
        <v>0.97302775861132085</v>
      </c>
      <c r="AL43" s="6">
        <f t="shared" si="29"/>
        <v>1.4884658611583923</v>
      </c>
      <c r="AM43" s="6">
        <f t="shared" si="30"/>
        <v>1.661772553888281</v>
      </c>
      <c r="AN43" s="6">
        <f t="shared" si="31"/>
        <v>1.1026177937915607</v>
      </c>
      <c r="AO43" s="6">
        <f t="shared" si="32"/>
        <v>0.92972980100739289</v>
      </c>
      <c r="AP43" s="6">
        <f t="shared" si="33"/>
        <v>0.51599742220146338</v>
      </c>
      <c r="AQ43" s="6">
        <f t="shared" si="34"/>
        <v>0.9430972417418112</v>
      </c>
      <c r="AR43" s="112">
        <v>10409</v>
      </c>
    </row>
    <row r="44" spans="1:44" x14ac:dyDescent="0.2">
      <c r="A44" s="2">
        <v>10410</v>
      </c>
      <c r="B44" s="3" t="s">
        <v>81</v>
      </c>
      <c r="C44" s="4">
        <v>7822.5905109489004</v>
      </c>
      <c r="D44" s="4">
        <v>7123.7600577777803</v>
      </c>
      <c r="E44" s="4">
        <v>7624.8039215686304</v>
      </c>
      <c r="F44" s="4">
        <v>10298.0769230769</v>
      </c>
      <c r="G44" s="4">
        <v>12213.809523809499</v>
      </c>
      <c r="H44" s="5">
        <v>8.2058280031392598E-5</v>
      </c>
      <c r="I44" s="5">
        <v>1.6279125053151E-4</v>
      </c>
      <c r="J44" s="5">
        <v>1.38142905781735E-4</v>
      </c>
      <c r="K44" s="5">
        <v>2.0423222435042801E-4</v>
      </c>
      <c r="L44" s="5">
        <v>1.0049178927433701E-4</v>
      </c>
      <c r="M44" s="7">
        <v>1.36335242434883E-4</v>
      </c>
      <c r="N44" s="6">
        <f t="shared" si="5"/>
        <v>0.6419083227183594</v>
      </c>
      <c r="O44" s="6">
        <f t="shared" si="6"/>
        <v>1.2734492916732953</v>
      </c>
      <c r="P44" s="6">
        <f t="shared" si="7"/>
        <v>1.0806353839231082</v>
      </c>
      <c r="Q44" s="6">
        <f t="shared" si="8"/>
        <v>1.597625060233645</v>
      </c>
      <c r="R44" s="6">
        <f t="shared" si="9"/>
        <v>0.78610611720570511</v>
      </c>
      <c r="S44" s="6">
        <f t="shared" si="10"/>
        <v>1.0664947737790336</v>
      </c>
      <c r="T44" s="6">
        <f t="shared" si="11"/>
        <v>0.58456349769757865</v>
      </c>
      <c r="U44" s="6">
        <f t="shared" si="12"/>
        <v>1.1596858082920667</v>
      </c>
      <c r="V44" s="6">
        <f t="shared" si="13"/>
        <v>0.98409691447328296</v>
      </c>
      <c r="W44" s="6">
        <f t="shared" si="14"/>
        <v>1.4549013623386897</v>
      </c>
      <c r="X44" s="6">
        <f t="shared" si="15"/>
        <v>0.71587939456714356</v>
      </c>
      <c r="Y44" s="6">
        <f t="shared" si="16"/>
        <v>0.97121955452506981</v>
      </c>
      <c r="Z44" s="6">
        <f t="shared" si="17"/>
        <v>0.6256782953805391</v>
      </c>
      <c r="AA44" s="6">
        <f t="shared" si="18"/>
        <v>1.2412513654497188</v>
      </c>
      <c r="AB44" s="6">
        <f t="shared" si="19"/>
        <v>1.0533125697414589</v>
      </c>
      <c r="AC44" s="6">
        <f t="shared" si="20"/>
        <v>1.5572306651378278</v>
      </c>
      <c r="AD44" s="6">
        <f t="shared" si="21"/>
        <v>0.76623018894441319</v>
      </c>
      <c r="AE44" s="6">
        <f t="shared" si="22"/>
        <v>1.039529491165506</v>
      </c>
      <c r="AF44" s="6">
        <f t="shared" si="23"/>
        <v>0.8450424799386661</v>
      </c>
      <c r="AG44" s="6">
        <f t="shared" si="24"/>
        <v>1.6764368203773732</v>
      </c>
      <c r="AH44" s="6">
        <f t="shared" si="25"/>
        <v>1.4226062701176716</v>
      </c>
      <c r="AI44" s="6">
        <f t="shared" si="26"/>
        <v>2.1031991565318067</v>
      </c>
      <c r="AJ44" s="6">
        <f t="shared" si="27"/>
        <v>1.0348721760847566</v>
      </c>
      <c r="AK44" s="6">
        <f t="shared" si="28"/>
        <v>1.4039908139207631</v>
      </c>
      <c r="AL44" s="6">
        <f t="shared" si="29"/>
        <v>1.0022442021548499</v>
      </c>
      <c r="AM44" s="6">
        <f t="shared" si="30"/>
        <v>1.988301326134615</v>
      </c>
      <c r="AN44" s="6">
        <f t="shared" si="31"/>
        <v>1.6872511382836732</v>
      </c>
      <c r="AO44" s="6">
        <f t="shared" si="32"/>
        <v>2.4944534868400559</v>
      </c>
      <c r="AP44" s="6">
        <f t="shared" si="33"/>
        <v>1.2273875729035546</v>
      </c>
      <c r="AQ44" s="6">
        <f t="shared" si="34"/>
        <v>1.665172682482051</v>
      </c>
      <c r="AR44" s="112">
        <v>10410</v>
      </c>
    </row>
    <row r="45" spans="1:44" x14ac:dyDescent="0.2">
      <c r="A45" s="2">
        <v>10411</v>
      </c>
      <c r="B45" s="3" t="s">
        <v>82</v>
      </c>
      <c r="C45" s="4">
        <v>7071.3789389067497</v>
      </c>
      <c r="D45" s="4">
        <v>7076.7452109195401</v>
      </c>
      <c r="E45" s="4">
        <v>7809.5842391304304</v>
      </c>
      <c r="F45" s="4">
        <v>8606.4529664324691</v>
      </c>
      <c r="G45" s="4">
        <v>9726.9732142857101</v>
      </c>
      <c r="H45" s="5">
        <v>8.5236071182581002E-4</v>
      </c>
      <c r="I45" s="5">
        <v>7.0786029662161197E-4</v>
      </c>
      <c r="J45" s="5">
        <v>6.2687569926044896E-4</v>
      </c>
      <c r="K45" s="5">
        <v>4.3144270764438502E-4</v>
      </c>
      <c r="L45" s="5">
        <v>2.34879685928642E-4</v>
      </c>
      <c r="M45" s="7">
        <v>4.6186938453645498E-4</v>
      </c>
      <c r="N45" s="6">
        <f t="shared" si="5"/>
        <v>6.0273655859565984</v>
      </c>
      <c r="O45" s="6">
        <f t="shared" si="6"/>
        <v>5.0055483932183513</v>
      </c>
      <c r="P45" s="6">
        <f t="shared" si="7"/>
        <v>4.4328756170627805</v>
      </c>
      <c r="Q45" s="6">
        <f t="shared" si="8"/>
        <v>3.0508948761814065</v>
      </c>
      <c r="R45" s="6">
        <f t="shared" si="9"/>
        <v>1.6609232642528311</v>
      </c>
      <c r="S45" s="6">
        <f t="shared" si="10"/>
        <v>3.2660534383369106</v>
      </c>
      <c r="T45" s="6">
        <f t="shared" si="11"/>
        <v>6.0319395853892717</v>
      </c>
      <c r="U45" s="6">
        <f t="shared" si="12"/>
        <v>5.0093469641170776</v>
      </c>
      <c r="V45" s="6">
        <f t="shared" si="13"/>
        <v>4.4362396025832203</v>
      </c>
      <c r="W45" s="6">
        <f t="shared" si="14"/>
        <v>3.0532101151085609</v>
      </c>
      <c r="X45" s="6">
        <f t="shared" si="15"/>
        <v>1.6621836925378028</v>
      </c>
      <c r="Y45" s="6">
        <f t="shared" si="16"/>
        <v>3.2685319550887133</v>
      </c>
      <c r="Z45" s="6">
        <f t="shared" si="17"/>
        <v>6.6565827811288409</v>
      </c>
      <c r="AA45" s="6">
        <f t="shared" si="18"/>
        <v>5.5280946160023321</v>
      </c>
      <c r="AB45" s="6">
        <f t="shared" si="19"/>
        <v>4.8956385808382699</v>
      </c>
      <c r="AC45" s="6">
        <f t="shared" si="20"/>
        <v>3.3693881697073471</v>
      </c>
      <c r="AD45" s="6">
        <f t="shared" si="21"/>
        <v>1.8343126933202281</v>
      </c>
      <c r="AE45" s="6">
        <f t="shared" si="22"/>
        <v>3.6070078660127711</v>
      </c>
      <c r="AF45" s="6">
        <f t="shared" si="23"/>
        <v>7.3358023767637333</v>
      </c>
      <c r="AG45" s="6">
        <f t="shared" si="24"/>
        <v>6.0921663496788403</v>
      </c>
      <c r="AH45" s="6">
        <f t="shared" si="25"/>
        <v>5.3951762214845189</v>
      </c>
      <c r="AI45" s="6">
        <f t="shared" si="26"/>
        <v>3.713191371051674</v>
      </c>
      <c r="AJ45" s="6">
        <f t="shared" si="27"/>
        <v>2.0214809697152876</v>
      </c>
      <c r="AK45" s="6">
        <f t="shared" si="28"/>
        <v>3.9750571346481118</v>
      </c>
      <c r="AL45" s="6">
        <f t="shared" si="29"/>
        <v>8.2908898128391559</v>
      </c>
      <c r="AM45" s="6">
        <f t="shared" si="30"/>
        <v>6.8853381446947575</v>
      </c>
      <c r="AN45" s="6">
        <f t="shared" si="31"/>
        <v>6.0976031353930118</v>
      </c>
      <c r="AO45" s="6">
        <f t="shared" si="32"/>
        <v>4.196631660755834</v>
      </c>
      <c r="AP45" s="6">
        <f t="shared" si="33"/>
        <v>2.2846684136077409</v>
      </c>
      <c r="AQ45" s="6">
        <f t="shared" si="34"/>
        <v>4.4925911318847245</v>
      </c>
      <c r="AR45" s="112">
        <v>10411</v>
      </c>
    </row>
    <row r="46" spans="1:44" x14ac:dyDescent="0.2">
      <c r="A46" s="2">
        <v>10412</v>
      </c>
      <c r="B46" s="3" t="s">
        <v>83</v>
      </c>
      <c r="C46" s="4">
        <v>5275.9179714091197</v>
      </c>
      <c r="D46" s="4">
        <v>5640.0637711570198</v>
      </c>
      <c r="E46" s="4">
        <v>5812.2245862884201</v>
      </c>
      <c r="F46" s="4">
        <v>6420.2060610288199</v>
      </c>
      <c r="G46" s="4">
        <v>7838.1370898801997</v>
      </c>
      <c r="H46" s="5">
        <v>5.9549493587695505E-4</v>
      </c>
      <c r="I46" s="5">
        <v>4.9417007163938805E-4</v>
      </c>
      <c r="J46" s="5">
        <v>6.2032682110066504E-4</v>
      </c>
      <c r="K46" s="5">
        <v>6.1480499473648095E-4</v>
      </c>
      <c r="L46" s="5">
        <v>3.51161813369277E-4</v>
      </c>
      <c r="M46" s="7">
        <v>4.9602295296424001E-4</v>
      </c>
      <c r="N46" s="6">
        <f t="shared" si="5"/>
        <v>3.1417824340763483</v>
      </c>
      <c r="O46" s="6">
        <f t="shared" si="6"/>
        <v>2.6072007618947795</v>
      </c>
      <c r="P46" s="6">
        <f t="shared" si="7"/>
        <v>3.2727934235920886</v>
      </c>
      <c r="Q46" s="6">
        <f t="shared" si="8"/>
        <v>3.2436607206422892</v>
      </c>
      <c r="R46" s="6">
        <f t="shared" si="9"/>
        <v>1.8527009220275839</v>
      </c>
      <c r="S46" s="6">
        <f t="shared" si="10"/>
        <v>2.6169764117754544</v>
      </c>
      <c r="T46" s="6">
        <f t="shared" si="11"/>
        <v>3.3586294137470869</v>
      </c>
      <c r="U46" s="6">
        <f t="shared" si="12"/>
        <v>2.7871507178433816</v>
      </c>
      <c r="V46" s="6">
        <f t="shared" si="13"/>
        <v>3.4986828299668629</v>
      </c>
      <c r="W46" s="6">
        <f t="shared" si="14"/>
        <v>3.4675393771396084</v>
      </c>
      <c r="X46" s="6">
        <f t="shared" si="15"/>
        <v>1.9805750213978619</v>
      </c>
      <c r="Y46" s="6">
        <f t="shared" si="16"/>
        <v>2.7976010866759324</v>
      </c>
      <c r="Z46" s="6">
        <f t="shared" si="17"/>
        <v>3.4611503073142842</v>
      </c>
      <c r="AA46" s="6">
        <f t="shared" si="18"/>
        <v>2.8722274401903611</v>
      </c>
      <c r="AB46" s="6">
        <f t="shared" si="19"/>
        <v>3.6054788011354235</v>
      </c>
      <c r="AC46" s="6">
        <f t="shared" si="20"/>
        <v>3.5733847061802972</v>
      </c>
      <c r="AD46" s="6">
        <f t="shared" si="21"/>
        <v>2.0410313254305374</v>
      </c>
      <c r="AE46" s="6">
        <f t="shared" si="22"/>
        <v>2.8829968025821402</v>
      </c>
      <c r="AF46" s="6">
        <f t="shared" si="23"/>
        <v>3.8232001966291951</v>
      </c>
      <c r="AG46" s="6">
        <f t="shared" si="24"/>
        <v>3.1726736891182452</v>
      </c>
      <c r="AH46" s="6">
        <f t="shared" si="25"/>
        <v>3.9826260166492302</v>
      </c>
      <c r="AI46" s="6">
        <f t="shared" si="26"/>
        <v>3.9471747535579467</v>
      </c>
      <c r="AJ46" s="6">
        <f t="shared" si="27"/>
        <v>2.2545312025953033</v>
      </c>
      <c r="AK46" s="6">
        <f t="shared" si="28"/>
        <v>3.184569569030427</v>
      </c>
      <c r="AL46" s="6">
        <f t="shared" si="29"/>
        <v>4.6675709437329926</v>
      </c>
      <c r="AM46" s="6">
        <f t="shared" si="30"/>
        <v>3.873372767225443</v>
      </c>
      <c r="AN46" s="6">
        <f t="shared" si="31"/>
        <v>4.8622066643166022</v>
      </c>
      <c r="AO46" s="6">
        <f t="shared" si="32"/>
        <v>4.8189258322876123</v>
      </c>
      <c r="AP46" s="6">
        <f t="shared" si="33"/>
        <v>2.7524544339193184</v>
      </c>
      <c r="AQ46" s="6">
        <f t="shared" si="34"/>
        <v>3.8878959050609114</v>
      </c>
      <c r="AR46" s="112">
        <v>10412</v>
      </c>
    </row>
    <row r="47" spans="1:44" x14ac:dyDescent="0.2">
      <c r="A47" s="2">
        <v>10413</v>
      </c>
      <c r="B47" s="3" t="s">
        <v>84</v>
      </c>
      <c r="C47" s="4">
        <v>7819.5413793103398</v>
      </c>
      <c r="D47" s="4">
        <v>8169.3857158730198</v>
      </c>
      <c r="E47" s="4">
        <v>8688.1230769230806</v>
      </c>
      <c r="F47" s="4">
        <v>10738.6575481256</v>
      </c>
      <c r="G47" s="4">
        <v>12427.3035492246</v>
      </c>
      <c r="H47" s="5">
        <v>2.3255174136222899E-4</v>
      </c>
      <c r="I47" s="5">
        <v>2.5100647422024799E-4</v>
      </c>
      <c r="J47" s="5">
        <v>2.18283909432001E-4</v>
      </c>
      <c r="K47" s="5">
        <v>3.4374030198630498E-4</v>
      </c>
      <c r="L47" s="5">
        <v>2.23816154998956E-4</v>
      </c>
      <c r="M47" s="7">
        <v>2.5385896106126798E-4</v>
      </c>
      <c r="N47" s="6">
        <f t="shared" si="5"/>
        <v>1.8184479644126255</v>
      </c>
      <c r="O47" s="6">
        <f t="shared" si="6"/>
        <v>1.9627555116400233</v>
      </c>
      <c r="P47" s="6">
        <f t="shared" si="7"/>
        <v>1.7068800622411624</v>
      </c>
      <c r="Q47" s="6">
        <f t="shared" si="8"/>
        <v>2.6878915151185439</v>
      </c>
      <c r="R47" s="6">
        <f t="shared" si="9"/>
        <v>1.7501396853724731</v>
      </c>
      <c r="S47" s="6">
        <f t="shared" si="10"/>
        <v>1.9850606505273174</v>
      </c>
      <c r="T47" s="6">
        <f t="shared" si="11"/>
        <v>1.8998048740859903</v>
      </c>
      <c r="U47" s="6">
        <f t="shared" si="12"/>
        <v>2.0505687050865435</v>
      </c>
      <c r="V47" s="6">
        <f t="shared" si="13"/>
        <v>1.7832454517187089</v>
      </c>
      <c r="W47" s="6">
        <f t="shared" si="14"/>
        <v>2.8081471130167981</v>
      </c>
      <c r="X47" s="6">
        <f t="shared" si="15"/>
        <v>1.8284404996300929</v>
      </c>
      <c r="Y47" s="6">
        <f t="shared" si="16"/>
        <v>2.0738717703402876</v>
      </c>
      <c r="Z47" s="6">
        <f t="shared" si="17"/>
        <v>2.0204381507078293</v>
      </c>
      <c r="AA47" s="6">
        <f t="shared" si="18"/>
        <v>2.1807751411300349</v>
      </c>
      <c r="AB47" s="6">
        <f t="shared" si="19"/>
        <v>1.8964774708571557</v>
      </c>
      <c r="AC47" s="6">
        <f t="shared" si="20"/>
        <v>2.9864580501557247</v>
      </c>
      <c r="AD47" s="6">
        <f t="shared" si="21"/>
        <v>1.9445423012346228</v>
      </c>
      <c r="AE47" s="6">
        <f t="shared" si="22"/>
        <v>2.2055578978801202</v>
      </c>
      <c r="AF47" s="6">
        <f t="shared" si="23"/>
        <v>2.4972935127092528</v>
      </c>
      <c r="AG47" s="6">
        <f t="shared" si="24"/>
        <v>2.6954725690136598</v>
      </c>
      <c r="AH47" s="6">
        <f t="shared" si="25"/>
        <v>2.3440761516563224</v>
      </c>
      <c r="AI47" s="6">
        <f t="shared" si="26"/>
        <v>3.6913093885202075</v>
      </c>
      <c r="AJ47" s="6">
        <f t="shared" si="27"/>
        <v>2.403485042271988</v>
      </c>
      <c r="AK47" s="6">
        <f t="shared" si="28"/>
        <v>2.7261044483599082</v>
      </c>
      <c r="AL47" s="6">
        <f t="shared" si="29"/>
        <v>2.8899910808091893</v>
      </c>
      <c r="AM47" s="6">
        <f t="shared" si="30"/>
        <v>3.1193336479556408</v>
      </c>
      <c r="AN47" s="6">
        <f t="shared" si="31"/>
        <v>2.7126804024229272</v>
      </c>
      <c r="AO47" s="6">
        <f t="shared" si="32"/>
        <v>4.2717650748859439</v>
      </c>
      <c r="AP47" s="6">
        <f t="shared" si="33"/>
        <v>2.781431297392329</v>
      </c>
      <c r="AQ47" s="6">
        <f t="shared" si="34"/>
        <v>3.1547823677991653</v>
      </c>
      <c r="AR47" s="112">
        <v>10413</v>
      </c>
    </row>
    <row r="48" spans="1:44" x14ac:dyDescent="0.2">
      <c r="A48" s="2">
        <v>10415</v>
      </c>
      <c r="B48" s="3" t="s">
        <v>86</v>
      </c>
      <c r="C48" s="4">
        <v>2995.4896221917802</v>
      </c>
      <c r="D48" s="4">
        <v>4302.2024352851604</v>
      </c>
      <c r="E48" s="4">
        <v>4546.6443298969098</v>
      </c>
      <c r="F48" s="4">
        <v>6533.4342507645297</v>
      </c>
      <c r="G48" s="4">
        <v>7214.0784101688496</v>
      </c>
      <c r="H48" s="5">
        <v>1.4345004230646801E-3</v>
      </c>
      <c r="I48" s="5">
        <v>1.49916451676097E-3</v>
      </c>
      <c r="J48" s="5">
        <v>1.4953877312140801E-3</v>
      </c>
      <c r="K48" s="5">
        <v>1.8394699009782699E-3</v>
      </c>
      <c r="L48" s="5">
        <v>6.5218010096171003E-3</v>
      </c>
      <c r="M48" s="7">
        <v>3.5198731170881501E-3</v>
      </c>
      <c r="N48" s="6">
        <f t="shared" si="5"/>
        <v>4.2970311303199678</v>
      </c>
      <c r="O48" s="6">
        <f t="shared" si="6"/>
        <v>4.4907317519156411</v>
      </c>
      <c r="P48" s="6">
        <f t="shared" si="7"/>
        <v>4.4794184300046878</v>
      </c>
      <c r="Q48" s="6">
        <f t="shared" si="8"/>
        <v>5.5101129987145487</v>
      </c>
      <c r="R48" s="6">
        <f t="shared" si="9"/>
        <v>19.535987242307897</v>
      </c>
      <c r="S48" s="6">
        <f t="shared" si="10"/>
        <v>10.543743393669386</v>
      </c>
      <c r="T48" s="6">
        <f t="shared" si="11"/>
        <v>6.1715112135264594</v>
      </c>
      <c r="U48" s="6">
        <f t="shared" si="12"/>
        <v>6.4497092349021461</v>
      </c>
      <c r="V48" s="6">
        <f t="shared" si="13"/>
        <v>6.433460738924766</v>
      </c>
      <c r="W48" s="6">
        <f t="shared" si="14"/>
        <v>7.9137718876224659</v>
      </c>
      <c r="X48" s="6">
        <f t="shared" si="15"/>
        <v>28.058108186019908</v>
      </c>
      <c r="Y48" s="6">
        <f t="shared" si="16"/>
        <v>15.143206696231408</v>
      </c>
      <c r="Z48" s="6">
        <f t="shared" si="17"/>
        <v>6.5221632147617461</v>
      </c>
      <c r="AA48" s="6">
        <f t="shared" si="18"/>
        <v>6.8161678497139055</v>
      </c>
      <c r="AB48" s="6">
        <f t="shared" si="19"/>
        <v>6.7989961491219013</v>
      </c>
      <c r="AC48" s="6">
        <f t="shared" si="20"/>
        <v>8.3634153952988814</v>
      </c>
      <c r="AD48" s="6">
        <f t="shared" si="21"/>
        <v>29.652309581091529</v>
      </c>
      <c r="AE48" s="6">
        <f t="shared" si="22"/>
        <v>16.003611149765398</v>
      </c>
      <c r="AF48" s="6">
        <f t="shared" si="23"/>
        <v>9.3722141967869899</v>
      </c>
      <c r="AG48" s="6">
        <f t="shared" si="24"/>
        <v>9.7946928013369767</v>
      </c>
      <c r="AH48" s="6">
        <f t="shared" si="25"/>
        <v>9.7700174212871325</v>
      </c>
      <c r="AI48" s="6">
        <f t="shared" si="26"/>
        <v>12.018055654301866</v>
      </c>
      <c r="AJ48" s="6">
        <f t="shared" si="27"/>
        <v>42.60975809290305</v>
      </c>
      <c r="AK48" s="6">
        <f t="shared" si="28"/>
        <v>22.996859581529026</v>
      </c>
      <c r="AL48" s="6">
        <f t="shared" si="29"/>
        <v>10.348598531408989</v>
      </c>
      <c r="AM48" s="6">
        <f t="shared" si="30"/>
        <v>10.815090373656531</v>
      </c>
      <c r="AN48" s="6">
        <f t="shared" si="31"/>
        <v>10.787844346582874</v>
      </c>
      <c r="AO48" s="6">
        <f t="shared" si="32"/>
        <v>13.270080098802769</v>
      </c>
      <c r="AP48" s="6">
        <f t="shared" si="33"/>
        <v>47.04878385889613</v>
      </c>
      <c r="AQ48" s="6">
        <f t="shared" si="34"/>
        <v>25.392640660519355</v>
      </c>
      <c r="AR48" s="112">
        <v>10415</v>
      </c>
    </row>
    <row r="49" spans="1:44" x14ac:dyDescent="0.2">
      <c r="A49" s="2">
        <v>10501</v>
      </c>
      <c r="B49" s="3" t="s">
        <v>87</v>
      </c>
      <c r="C49" s="4">
        <v>4470.3473965071198</v>
      </c>
      <c r="D49" s="4">
        <v>5106.7517551659703</v>
      </c>
      <c r="E49" s="4">
        <v>5280.1569124424004</v>
      </c>
      <c r="F49" s="4">
        <v>6180.74056004472</v>
      </c>
      <c r="G49" s="4">
        <v>8403.8860760786592</v>
      </c>
      <c r="H49" s="5">
        <v>3.87542848707614E-3</v>
      </c>
      <c r="I49" s="5">
        <v>3.7123768660317501E-3</v>
      </c>
      <c r="J49" s="5">
        <v>3.2420796095332599E-3</v>
      </c>
      <c r="K49" s="5">
        <v>2.6451729543504701E-3</v>
      </c>
      <c r="L49" s="5">
        <v>1.3452845940958699E-3</v>
      </c>
      <c r="M49" s="7">
        <v>2.4900432211106701E-3</v>
      </c>
      <c r="N49" s="6">
        <f t="shared" si="5"/>
        <v>17.324511647550349</v>
      </c>
      <c r="O49" s="6">
        <f t="shared" si="6"/>
        <v>16.595614257918296</v>
      </c>
      <c r="P49" s="6">
        <f t="shared" si="7"/>
        <v>14.493222141745829</v>
      </c>
      <c r="Q49" s="6">
        <f t="shared" si="8"/>
        <v>11.82484202979167</v>
      </c>
      <c r="R49" s="6">
        <f t="shared" si="9"/>
        <v>6.0138894827776097</v>
      </c>
      <c r="S49" s="6">
        <f t="shared" si="10"/>
        <v>11.131358230682286</v>
      </c>
      <c r="T49" s="6">
        <f t="shared" si="11"/>
        <v>19.790851228396278</v>
      </c>
      <c r="U49" s="6">
        <f t="shared" si="12"/>
        <v>18.958187076445185</v>
      </c>
      <c r="V49" s="6">
        <f t="shared" si="13"/>
        <v>16.55649573637178</v>
      </c>
      <c r="W49" s="6">
        <f t="shared" si="14"/>
        <v>13.508241627346818</v>
      </c>
      <c r="X49" s="6">
        <f t="shared" si="15"/>
        <v>6.8700344620968234</v>
      </c>
      <c r="Y49" s="6">
        <f t="shared" si="16"/>
        <v>12.716032589846041</v>
      </c>
      <c r="Z49" s="6">
        <f t="shared" si="17"/>
        <v>20.462870514711273</v>
      </c>
      <c r="AA49" s="6">
        <f t="shared" si="18"/>
        <v>19.6019323707688</v>
      </c>
      <c r="AB49" s="6">
        <f t="shared" si="19"/>
        <v>17.1186890609656</v>
      </c>
      <c r="AC49" s="6">
        <f t="shared" si="20"/>
        <v>13.966928259519321</v>
      </c>
      <c r="AD49" s="6">
        <f t="shared" si="21"/>
        <v>7.1033137487175768</v>
      </c>
      <c r="AE49" s="6">
        <f t="shared" si="22"/>
        <v>13.147818926227846</v>
      </c>
      <c r="AF49" s="6">
        <f t="shared" si="23"/>
        <v>23.953018037624243</v>
      </c>
      <c r="AG49" s="6">
        <f t="shared" si="24"/>
        <v>22.945238270054141</v>
      </c>
      <c r="AH49" s="6">
        <f t="shared" si="25"/>
        <v>20.038452941536168</v>
      </c>
      <c r="AI49" s="6">
        <f t="shared" si="26"/>
        <v>16.349127767287271</v>
      </c>
      <c r="AJ49" s="6">
        <f t="shared" si="27"/>
        <v>8.3148550555316412</v>
      </c>
      <c r="AK49" s="6">
        <f t="shared" si="28"/>
        <v>15.390311132983122</v>
      </c>
      <c r="AL49" s="6">
        <f t="shared" si="29"/>
        <v>32.568659501377759</v>
      </c>
      <c r="AM49" s="6">
        <f t="shared" si="30"/>
        <v>31.198392253600755</v>
      </c>
      <c r="AN49" s="6">
        <f t="shared" si="31"/>
        <v>27.246067688095099</v>
      </c>
      <c r="AO49" s="6">
        <f t="shared" si="32"/>
        <v>22.229732159885767</v>
      </c>
      <c r="AP49" s="6">
        <f t="shared" si="33"/>
        <v>11.305618468685411</v>
      </c>
      <c r="AQ49" s="6">
        <f t="shared" si="34"/>
        <v>20.926039554726014</v>
      </c>
      <c r="AR49" s="112">
        <v>10501</v>
      </c>
    </row>
    <row r="50" spans="1:44" x14ac:dyDescent="0.2">
      <c r="A50" s="2">
        <v>10502</v>
      </c>
      <c r="B50" s="3" t="s">
        <v>88</v>
      </c>
      <c r="C50" s="4">
        <v>5080.8333333333303</v>
      </c>
      <c r="D50" s="4">
        <v>8619.3548387096798</v>
      </c>
      <c r="E50" s="4">
        <v>6625</v>
      </c>
      <c r="F50" s="4">
        <v>8070</v>
      </c>
      <c r="G50" s="4">
        <v>8886.6666666666697</v>
      </c>
      <c r="H50" s="5">
        <v>5.9842796496824102E-6</v>
      </c>
      <c r="I50" s="5">
        <v>1.4527217697824501E-5</v>
      </c>
      <c r="J50" s="5">
        <v>1.4546910753967999E-5</v>
      </c>
      <c r="K50" s="5">
        <v>1.0772427654264401E-5</v>
      </c>
      <c r="L50" s="5">
        <v>9.2994822925615399E-6</v>
      </c>
      <c r="M50" s="7">
        <v>1.0892474348406799E-5</v>
      </c>
      <c r="N50" s="6">
        <f t="shared" si="5"/>
        <v>3.0405127520094694E-2</v>
      </c>
      <c r="O50" s="6">
        <f t="shared" si="6"/>
        <v>7.381037191969661E-2</v>
      </c>
      <c r="P50" s="6">
        <f t="shared" si="7"/>
        <v>7.3910429055785695E-2</v>
      </c>
      <c r="Q50" s="6">
        <f t="shared" si="8"/>
        <v>5.4732909506708345E-2</v>
      </c>
      <c r="R50" s="6">
        <f t="shared" si="9"/>
        <v>4.7249119614789732E-2</v>
      </c>
      <c r="S50" s="6">
        <f t="shared" si="10"/>
        <v>5.5342846751863517E-2</v>
      </c>
      <c r="T50" s="6">
        <f t="shared" si="11"/>
        <v>5.1580629754681952E-2</v>
      </c>
      <c r="U50" s="6">
        <f t="shared" si="12"/>
        <v>0.12521524415673252</v>
      </c>
      <c r="V50" s="6">
        <f t="shared" si="13"/>
        <v>0.12538498559549197</v>
      </c>
      <c r="W50" s="6">
        <f t="shared" si="14"/>
        <v>9.2851376426433832E-2</v>
      </c>
      <c r="X50" s="6">
        <f t="shared" si="15"/>
        <v>8.0155537695885293E-2</v>
      </c>
      <c r="Y50" s="6">
        <f t="shared" si="16"/>
        <v>9.3886101480461212E-2</v>
      </c>
      <c r="Z50" s="6">
        <f t="shared" si="17"/>
        <v>3.9645852679145971E-2</v>
      </c>
      <c r="AA50" s="6">
        <f t="shared" si="18"/>
        <v>9.6242817248087323E-2</v>
      </c>
      <c r="AB50" s="6">
        <f t="shared" si="19"/>
        <v>9.6373283745037994E-2</v>
      </c>
      <c r="AC50" s="6">
        <f t="shared" si="20"/>
        <v>7.1367333209501657E-2</v>
      </c>
      <c r="AD50" s="6">
        <f t="shared" si="21"/>
        <v>6.1609070188220198E-2</v>
      </c>
      <c r="AE50" s="6">
        <f t="shared" si="22"/>
        <v>7.2162642558195045E-2</v>
      </c>
      <c r="AF50" s="6">
        <f t="shared" si="23"/>
        <v>4.8293136772937048E-2</v>
      </c>
      <c r="AG50" s="6">
        <f t="shared" si="24"/>
        <v>0.11723464682144372</v>
      </c>
      <c r="AH50" s="6">
        <f t="shared" si="25"/>
        <v>0.11739356978452176</v>
      </c>
      <c r="AI50" s="6">
        <f t="shared" si="26"/>
        <v>8.693349116991371E-2</v>
      </c>
      <c r="AJ50" s="6">
        <f t="shared" si="27"/>
        <v>7.5046822100971633E-2</v>
      </c>
      <c r="AK50" s="6">
        <f t="shared" si="28"/>
        <v>8.7902267991642871E-2</v>
      </c>
      <c r="AL50" s="6">
        <f t="shared" si="29"/>
        <v>5.3180298486844371E-2</v>
      </c>
      <c r="AM50" s="6">
        <f t="shared" si="30"/>
        <v>0.12909854127466711</v>
      </c>
      <c r="AN50" s="6">
        <f t="shared" si="31"/>
        <v>0.12927354690026233</v>
      </c>
      <c r="AO50" s="6">
        <f t="shared" si="32"/>
        <v>9.5730973754229676E-2</v>
      </c>
      <c r="AP50" s="6">
        <f t="shared" si="33"/>
        <v>8.2641399306563584E-2</v>
      </c>
      <c r="AQ50" s="6">
        <f t="shared" si="34"/>
        <v>9.6797788709508462E-2</v>
      </c>
      <c r="AR50" s="112">
        <v>10502</v>
      </c>
    </row>
    <row r="51" spans="1:44" x14ac:dyDescent="0.2">
      <c r="A51" s="2">
        <v>10503</v>
      </c>
      <c r="B51" s="3" t="s">
        <v>89</v>
      </c>
      <c r="C51" s="4">
        <v>3771.5327611443799</v>
      </c>
      <c r="D51" s="4">
        <v>3951.2162999811399</v>
      </c>
      <c r="E51" s="4">
        <v>4158.4753721037296</v>
      </c>
      <c r="F51" s="4">
        <v>5401.1353101754503</v>
      </c>
      <c r="G51" s="4">
        <v>8343.89708358795</v>
      </c>
      <c r="H51" s="5">
        <v>5.2437592079015603E-3</v>
      </c>
      <c r="I51" s="5">
        <v>4.5850758731025704E-3</v>
      </c>
      <c r="J51" s="5">
        <v>3.3890291351440002E-3</v>
      </c>
      <c r="K51" s="5">
        <v>2.52018090702437E-3</v>
      </c>
      <c r="L51" s="5">
        <v>1.3380141271123801E-3</v>
      </c>
      <c r="M51" s="7">
        <v>2.72032689971307E-3</v>
      </c>
      <c r="N51" s="6">
        <f t="shared" si="5"/>
        <v>19.777009644153239</v>
      </c>
      <c r="O51" s="6">
        <f t="shared" si="6"/>
        <v>17.292763867739016</v>
      </c>
      <c r="P51" s="6">
        <f t="shared" si="7"/>
        <v>12.781834411668401</v>
      </c>
      <c r="Q51" s="6">
        <f t="shared" si="8"/>
        <v>9.5049448548529707</v>
      </c>
      <c r="R51" s="6">
        <f t="shared" si="9"/>
        <v>5.0463641152783421</v>
      </c>
      <c r="S51" s="6">
        <f t="shared" si="10"/>
        <v>10.259802023290165</v>
      </c>
      <c r="T51" s="6">
        <f t="shared" si="11"/>
        <v>20.719226855436837</v>
      </c>
      <c r="U51" s="6">
        <f t="shared" si="12"/>
        <v>18.116626526453132</v>
      </c>
      <c r="V51" s="6">
        <f t="shared" si="13"/>
        <v>13.390787159891959</v>
      </c>
      <c r="W51" s="6">
        <f t="shared" si="14"/>
        <v>9.9577798787359448</v>
      </c>
      <c r="X51" s="6">
        <f t="shared" si="15"/>
        <v>5.2867832286514727</v>
      </c>
      <c r="Y51" s="6">
        <f t="shared" si="16"/>
        <v>10.748599987423441</v>
      </c>
      <c r="Z51" s="6">
        <f t="shared" si="17"/>
        <v>21.806043523300801</v>
      </c>
      <c r="AA51" s="6">
        <f t="shared" si="18"/>
        <v>19.066925097524045</v>
      </c>
      <c r="AB51" s="6">
        <f t="shared" si="19"/>
        <v>14.093194193838327</v>
      </c>
      <c r="AC51" s="6">
        <f t="shared" si="20"/>
        <v>10.480110235106881</v>
      </c>
      <c r="AD51" s="6">
        <f t="shared" si="21"/>
        <v>5.5640987951237015</v>
      </c>
      <c r="AE51" s="6">
        <f t="shared" si="22"/>
        <v>11.312412416528094</v>
      </c>
      <c r="AF51" s="6">
        <f t="shared" si="23"/>
        <v>28.322253015854766</v>
      </c>
      <c r="AG51" s="6">
        <f t="shared" si="24"/>
        <v>24.764615198047824</v>
      </c>
      <c r="AH51" s="6">
        <f t="shared" si="25"/>
        <v>18.304604929039627</v>
      </c>
      <c r="AI51" s="6">
        <f t="shared" si="26"/>
        <v>13.611838084959318</v>
      </c>
      <c r="AJ51" s="6">
        <f t="shared" si="27"/>
        <v>7.2267953474602598</v>
      </c>
      <c r="AK51" s="6">
        <f t="shared" si="28"/>
        <v>14.692853673260373</v>
      </c>
      <c r="AL51" s="6">
        <f t="shared" si="29"/>
        <v>43.753387161847286</v>
      </c>
      <c r="AM51" s="6">
        <f t="shared" si="30"/>
        <v>38.257401205610009</v>
      </c>
      <c r="AN51" s="6">
        <f t="shared" si="31"/>
        <v>28.277710316922615</v>
      </c>
      <c r="AO51" s="6">
        <f t="shared" si="32"/>
        <v>21.028130120234675</v>
      </c>
      <c r="AP51" s="6">
        <f t="shared" si="33"/>
        <v>11.164252173012464</v>
      </c>
      <c r="AQ51" s="6">
        <f t="shared" si="34"/>
        <v>22.698127684921733</v>
      </c>
      <c r="AR51" s="112">
        <v>10503</v>
      </c>
    </row>
    <row r="52" spans="1:44" x14ac:dyDescent="0.2">
      <c r="A52" s="2">
        <v>10504</v>
      </c>
      <c r="B52" s="3" t="s">
        <v>90</v>
      </c>
      <c r="C52" s="4">
        <v>1935.5390438247</v>
      </c>
      <c r="D52" s="4">
        <v>2069.3219581227399</v>
      </c>
      <c r="E52" s="4">
        <v>2191.7380952381</v>
      </c>
      <c r="F52" s="4">
        <v>2278.5416666666702</v>
      </c>
      <c r="G52" s="4">
        <v>2728.8150098749202</v>
      </c>
      <c r="H52" s="5">
        <v>6.3459284027538E-4</v>
      </c>
      <c r="I52" s="5">
        <v>3.7509426800109898E-4</v>
      </c>
      <c r="J52" s="5">
        <v>2.0426112932249701E-4</v>
      </c>
      <c r="K52" s="5">
        <v>1.11651642511821E-4</v>
      </c>
      <c r="L52" s="5">
        <v>3.6646588666647398E-5</v>
      </c>
      <c r="M52" s="7">
        <v>1.79388687470056E-4</v>
      </c>
      <c r="N52" s="6">
        <f t="shared" si="5"/>
        <v>1.2282792192846095</v>
      </c>
      <c r="O52" s="6">
        <f t="shared" si="6"/>
        <v>0.72600960083097288</v>
      </c>
      <c r="P52" s="6">
        <f t="shared" si="7"/>
        <v>0.39535539093941924</v>
      </c>
      <c r="Q52" s="6">
        <f t="shared" si="8"/>
        <v>0.21610611338878724</v>
      </c>
      <c r="R52" s="6">
        <f t="shared" si="9"/>
        <v>7.0930903187279792E-2</v>
      </c>
      <c r="S52" s="6">
        <f t="shared" si="10"/>
        <v>0.34721380861876017</v>
      </c>
      <c r="T52" s="6">
        <f t="shared" si="11"/>
        <v>1.3131768988493204</v>
      </c>
      <c r="U52" s="6">
        <f t="shared" si="12"/>
        <v>0.77619080514064998</v>
      </c>
      <c r="V52" s="6">
        <f t="shared" si="13"/>
        <v>0.42268204009799171</v>
      </c>
      <c r="W52" s="6">
        <f t="shared" si="14"/>
        <v>0.2310431955101816</v>
      </c>
      <c r="X52" s="6">
        <f t="shared" si="15"/>
        <v>7.5833590618185398E-2</v>
      </c>
      <c r="Y52" s="6">
        <f t="shared" si="16"/>
        <v>0.3712129500206045</v>
      </c>
      <c r="Z52" s="6">
        <f t="shared" si="17"/>
        <v>1.3908613029968973</v>
      </c>
      <c r="AA52" s="6">
        <f t="shared" si="18"/>
        <v>0.82210839648345813</v>
      </c>
      <c r="AB52" s="6">
        <f t="shared" si="19"/>
        <v>0.44768689851247279</v>
      </c>
      <c r="AC52" s="6">
        <f t="shared" si="20"/>
        <v>0.24471115828906384</v>
      </c>
      <c r="AD52" s="6">
        <f t="shared" si="21"/>
        <v>8.0319724441211909E-2</v>
      </c>
      <c r="AE52" s="6">
        <f t="shared" si="22"/>
        <v>0.39317302018288336</v>
      </c>
      <c r="AF52" s="6">
        <f t="shared" si="23"/>
        <v>1.4459462279358004</v>
      </c>
      <c r="AG52" s="6">
        <f t="shared" si="24"/>
        <v>0.85466791856833868</v>
      </c>
      <c r="AH52" s="6">
        <f t="shared" si="25"/>
        <v>0.46541749404169858</v>
      </c>
      <c r="AI52" s="6">
        <f t="shared" si="26"/>
        <v>0.25440291961495587</v>
      </c>
      <c r="AJ52" s="6">
        <f t="shared" si="27"/>
        <v>8.3500779218150661E-2</v>
      </c>
      <c r="AK52" s="6">
        <f t="shared" si="28"/>
        <v>0.40874459892916781</v>
      </c>
      <c r="AL52" s="6">
        <f t="shared" si="29"/>
        <v>1.7316864677026147</v>
      </c>
      <c r="AM52" s="6">
        <f t="shared" si="30"/>
        <v>1.0235628686394449</v>
      </c>
      <c r="AN52" s="6">
        <f t="shared" si="31"/>
        <v>0.55739083562923197</v>
      </c>
      <c r="AO52" s="6">
        <f t="shared" si="32"/>
        <v>0.30467667796344589</v>
      </c>
      <c r="AP52" s="6">
        <f t="shared" si="33"/>
        <v>0.10000176121425956</v>
      </c>
      <c r="AQ52" s="6">
        <f t="shared" si="34"/>
        <v>0.48951854297004982</v>
      </c>
      <c r="AR52" s="112">
        <v>10504</v>
      </c>
    </row>
    <row r="53" spans="1:44" x14ac:dyDescent="0.2">
      <c r="A53" s="2">
        <v>10505</v>
      </c>
      <c r="B53" s="3" t="s">
        <v>91</v>
      </c>
      <c r="C53" s="4">
        <v>8238.4958456973309</v>
      </c>
      <c r="D53" s="4">
        <v>9137.0538119284302</v>
      </c>
      <c r="E53" s="4">
        <v>10150.919431279601</v>
      </c>
      <c r="F53" s="4">
        <v>12631.1151079137</v>
      </c>
      <c r="G53" s="4">
        <v>14623.1930248156</v>
      </c>
      <c r="H53" s="5">
        <v>1.69835852499543E-3</v>
      </c>
      <c r="I53" s="5">
        <v>1.22401442875565E-3</v>
      </c>
      <c r="J53" s="5">
        <v>1.3735861030354801E-3</v>
      </c>
      <c r="K53" s="5">
        <v>1.1674117083416799E-3</v>
      </c>
      <c r="L53" s="5">
        <v>6.1796608961657096E-4</v>
      </c>
      <c r="M53" s="7">
        <v>1.04416907376533E-3</v>
      </c>
      <c r="N53" s="6">
        <f t="shared" si="5"/>
        <v>13.991919652679497</v>
      </c>
      <c r="O53" s="6">
        <f t="shared" si="6"/>
        <v>10.084037786377014</v>
      </c>
      <c r="P53" s="6">
        <f t="shared" si="7"/>
        <v>11.316283403565389</v>
      </c>
      <c r="Q53" s="6">
        <f t="shared" si="8"/>
        <v>9.6177165093913537</v>
      </c>
      <c r="R53" s="6">
        <f t="shared" si="9"/>
        <v>5.0911110620879443</v>
      </c>
      <c r="S53" s="6">
        <f t="shared" si="10"/>
        <v>8.6023825764213004</v>
      </c>
      <c r="T53" s="6">
        <f t="shared" si="11"/>
        <v>15.517993234830639</v>
      </c>
      <c r="U53" s="6">
        <f t="shared" si="12"/>
        <v>11.183885702117211</v>
      </c>
      <c r="V53" s="6">
        <f t="shared" si="13"/>
        <v>12.550530138752251</v>
      </c>
      <c r="W53" s="6">
        <f t="shared" si="14"/>
        <v>10.666703599793227</v>
      </c>
      <c r="X53" s="6">
        <f t="shared" si="15"/>
        <v>5.6463894147735951</v>
      </c>
      <c r="Y53" s="6">
        <f t="shared" si="16"/>
        <v>9.5406290157452869</v>
      </c>
      <c r="Z53" s="6">
        <f t="shared" si="17"/>
        <v>17.23990055265547</v>
      </c>
      <c r="AA53" s="6">
        <f t="shared" si="18"/>
        <v>12.424871849022328</v>
      </c>
      <c r="AB53" s="6">
        <f t="shared" si="19"/>
        <v>13.943161863838478</v>
      </c>
      <c r="AC53" s="6">
        <f t="shared" si="20"/>
        <v>11.850302194508872</v>
      </c>
      <c r="AD53" s="6">
        <f t="shared" si="21"/>
        <v>6.2729239869607216</v>
      </c>
      <c r="AE53" s="6">
        <f t="shared" si="22"/>
        <v>10.59927614042571</v>
      </c>
      <c r="AF53" s="6">
        <f t="shared" si="23"/>
        <v>21.452162023723805</v>
      </c>
      <c r="AG53" s="6">
        <f t="shared" si="24"/>
        <v>15.460667143359847</v>
      </c>
      <c r="AH53" s="6">
        <f t="shared" si="25"/>
        <v>17.349924178071756</v>
      </c>
      <c r="AI53" s="6">
        <f t="shared" si="26"/>
        <v>14.745711666389935</v>
      </c>
      <c r="AJ53" s="6">
        <f t="shared" si="27"/>
        <v>7.8056008107342212</v>
      </c>
      <c r="AK53" s="6">
        <f t="shared" si="28"/>
        <v>13.189019762853514</v>
      </c>
      <c r="AL53" s="6">
        <f t="shared" si="29"/>
        <v>24.835424536349283</v>
      </c>
      <c r="AM53" s="6">
        <f t="shared" si="30"/>
        <v>17.898999256853273</v>
      </c>
      <c r="AN53" s="6">
        <f t="shared" si="31"/>
        <v>20.086214720892077</v>
      </c>
      <c r="AO53" s="6">
        <f t="shared" si="32"/>
        <v>17.071286750510119</v>
      </c>
      <c r="AP53" s="6">
        <f t="shared" si="33"/>
        <v>9.0366374112536132</v>
      </c>
      <c r="AQ53" s="6">
        <f t="shared" si="34"/>
        <v>15.269085916213339</v>
      </c>
      <c r="AR53" s="112">
        <v>10505</v>
      </c>
    </row>
    <row r="54" spans="1:44" x14ac:dyDescent="0.2">
      <c r="A54" s="2">
        <v>10506</v>
      </c>
      <c r="B54" s="3" t="s">
        <v>92</v>
      </c>
      <c r="C54" s="4">
        <v>10686.296</v>
      </c>
      <c r="D54" s="4">
        <v>12361.3652009709</v>
      </c>
      <c r="E54" s="4">
        <v>14206.959497206701</v>
      </c>
      <c r="F54" s="4">
        <v>18095.645378151301</v>
      </c>
      <c r="G54" s="4">
        <v>22198.826673793901</v>
      </c>
      <c r="H54" s="5">
        <v>6.1999629193632097E-4</v>
      </c>
      <c r="I54" s="5">
        <v>5.85889756790772E-4</v>
      </c>
      <c r="J54" s="5">
        <v>5.3883417635868804E-4</v>
      </c>
      <c r="K54" s="5">
        <v>3.7281772688869101E-4</v>
      </c>
      <c r="L54" s="5">
        <v>2.7606148435372003E-4</v>
      </c>
      <c r="M54" s="7">
        <v>4.1318063181458299E-4</v>
      </c>
      <c r="N54" s="6">
        <f t="shared" si="5"/>
        <v>6.6254638945339392</v>
      </c>
      <c r="O54" s="6">
        <f t="shared" si="6"/>
        <v>6.2609913644341999</v>
      </c>
      <c r="P54" s="6">
        <f t="shared" si="7"/>
        <v>5.7581415034851426</v>
      </c>
      <c r="Q54" s="6">
        <f t="shared" si="8"/>
        <v>3.9840405835797115</v>
      </c>
      <c r="R54" s="6">
        <f t="shared" si="9"/>
        <v>2.9500747360032209</v>
      </c>
      <c r="S54" s="6">
        <f t="shared" si="10"/>
        <v>4.4153705330376507</v>
      </c>
      <c r="T54" s="6">
        <f t="shared" si="11"/>
        <v>7.6640005878726329</v>
      </c>
      <c r="U54" s="6">
        <f t="shared" si="12"/>
        <v>7.2423972511987529</v>
      </c>
      <c r="V54" s="6">
        <f t="shared" si="13"/>
        <v>6.6607260367341032</v>
      </c>
      <c r="W54" s="6">
        <f t="shared" si="14"/>
        <v>4.6085360754669384</v>
      </c>
      <c r="X54" s="6">
        <f t="shared" si="15"/>
        <v>3.4124968260184474</v>
      </c>
      <c r="Y54" s="6">
        <f t="shared" si="16"/>
        <v>5.1074766838279562</v>
      </c>
      <c r="Z54" s="6">
        <f t="shared" si="17"/>
        <v>8.8082622079576538</v>
      </c>
      <c r="AA54" s="6">
        <f t="shared" si="18"/>
        <v>8.3237120445547816</v>
      </c>
      <c r="AB54" s="6">
        <f t="shared" si="19"/>
        <v>7.6551953192386133</v>
      </c>
      <c r="AC54" s="6">
        <f t="shared" si="20"/>
        <v>5.2966063457483026</v>
      </c>
      <c r="AD54" s="6">
        <f t="shared" si="21"/>
        <v>3.9219943269520616</v>
      </c>
      <c r="AE54" s="6">
        <f t="shared" si="22"/>
        <v>5.8700405012200552</v>
      </c>
      <c r="AF54" s="6">
        <f t="shared" si="23"/>
        <v>11.219233034648431</v>
      </c>
      <c r="AG54" s="6">
        <f t="shared" si="24"/>
        <v>10.602053269577123</v>
      </c>
      <c r="AH54" s="6">
        <f t="shared" si="25"/>
        <v>9.7505521730150555</v>
      </c>
      <c r="AI54" s="6">
        <f t="shared" si="26"/>
        <v>6.7463773764662154</v>
      </c>
      <c r="AJ54" s="6">
        <f t="shared" si="27"/>
        <v>4.9955107234309812</v>
      </c>
      <c r="AK54" s="6">
        <f t="shared" si="28"/>
        <v>7.4767701904371933</v>
      </c>
      <c r="AL54" s="6">
        <f t="shared" si="29"/>
        <v>13.763190223089312</v>
      </c>
      <c r="AM54" s="6">
        <f t="shared" si="30"/>
        <v>13.006065160949611</v>
      </c>
      <c r="AN54" s="6">
        <f t="shared" si="31"/>
        <v>11.961486486903011</v>
      </c>
      <c r="AO54" s="6">
        <f t="shared" si="32"/>
        <v>8.276116100119884</v>
      </c>
      <c r="AP54" s="6">
        <f t="shared" si="33"/>
        <v>6.1282410424784981</v>
      </c>
      <c r="AQ54" s="6">
        <f t="shared" si="34"/>
        <v>9.1721252306205816</v>
      </c>
      <c r="AR54" s="112">
        <v>10506</v>
      </c>
    </row>
    <row r="55" spans="1:44" x14ac:dyDescent="0.2">
      <c r="A55" s="2">
        <v>10507</v>
      </c>
      <c r="B55" s="3" t="s">
        <v>93</v>
      </c>
      <c r="C55" s="4">
        <v>12737.816568047299</v>
      </c>
      <c r="D55" s="4">
        <v>13867.8211291391</v>
      </c>
      <c r="E55" s="4">
        <v>15958.330935251801</v>
      </c>
      <c r="F55" s="4">
        <v>19521.706467661701</v>
      </c>
      <c r="G55" s="4">
        <v>21398.8322323149</v>
      </c>
      <c r="H55" s="5">
        <v>6.64409105336905E-5</v>
      </c>
      <c r="I55" s="5">
        <v>7.6125755340340995E-5</v>
      </c>
      <c r="J55" s="5">
        <v>9.4023147658500801E-5</v>
      </c>
      <c r="K55" s="5">
        <v>5.8197819034283502E-5</v>
      </c>
      <c r="L55" s="5">
        <v>8.2797768516348094E-5</v>
      </c>
      <c r="M55" s="7">
        <v>7.6892356951969496E-5</v>
      </c>
      <c r="N55" s="6">
        <f t="shared" si="5"/>
        <v>0.84631213099219116</v>
      </c>
      <c r="O55" s="6">
        <f t="shared" si="6"/>
        <v>0.96967590762931066</v>
      </c>
      <c r="P55" s="6">
        <f t="shared" si="7"/>
        <v>1.1976496080244092</v>
      </c>
      <c r="Q55" s="6">
        <f t="shared" si="8"/>
        <v>0.74131314351911481</v>
      </c>
      <c r="R55" s="6">
        <f t="shared" si="9"/>
        <v>1.0546627876048837</v>
      </c>
      <c r="S55" s="6">
        <f t="shared" si="10"/>
        <v>0.97944073833900402</v>
      </c>
      <c r="T55" s="6">
        <f t="shared" si="11"/>
        <v>0.9213906629383537</v>
      </c>
      <c r="U55" s="6">
        <f t="shared" si="12"/>
        <v>1.0556983583804544</v>
      </c>
      <c r="V55" s="6">
        <f t="shared" si="13"/>
        <v>1.3038961937267228</v>
      </c>
      <c r="W55" s="6">
        <f t="shared" si="14"/>
        <v>0.80707694447345046</v>
      </c>
      <c r="X55" s="6">
        <f t="shared" si="15"/>
        <v>1.1482246436765802</v>
      </c>
      <c r="Y55" s="6">
        <f t="shared" si="16"/>
        <v>1.0663294524078284</v>
      </c>
      <c r="Z55" s="6">
        <f t="shared" si="17"/>
        <v>1.0602860379360903</v>
      </c>
      <c r="AA55" s="6">
        <f t="shared" si="18"/>
        <v>1.2148399964171737</v>
      </c>
      <c r="AB55" s="6">
        <f t="shared" si="19"/>
        <v>1.5004525059084013</v>
      </c>
      <c r="AC55" s="6">
        <f t="shared" si="20"/>
        <v>0.92874005585899244</v>
      </c>
      <c r="AD55" s="6">
        <f t="shared" si="21"/>
        <v>1.3213141906842554</v>
      </c>
      <c r="AE55" s="6">
        <f t="shared" si="22"/>
        <v>1.2270736786310388</v>
      </c>
      <c r="AF55" s="6">
        <f t="shared" si="23"/>
        <v>1.2970399528828782</v>
      </c>
      <c r="AG55" s="6">
        <f t="shared" si="24"/>
        <v>1.486104650383167</v>
      </c>
      <c r="AH55" s="6">
        <f t="shared" si="25"/>
        <v>1.8354922897548662</v>
      </c>
      <c r="AI55" s="6">
        <f t="shared" si="26"/>
        <v>1.1361207402453775</v>
      </c>
      <c r="AJ55" s="6">
        <f t="shared" si="27"/>
        <v>1.6163537331535489</v>
      </c>
      <c r="AK55" s="6">
        <f t="shared" si="28"/>
        <v>1.5010700220230151</v>
      </c>
      <c r="AL55" s="6">
        <f t="shared" si="29"/>
        <v>1.4217578978726868</v>
      </c>
      <c r="AM55" s="6">
        <f t="shared" si="30"/>
        <v>1.629002267086207</v>
      </c>
      <c r="AN55" s="6">
        <f t="shared" si="31"/>
        <v>2.0119855626984302</v>
      </c>
      <c r="AO55" s="6">
        <f t="shared" si="32"/>
        <v>1.2453653658012553</v>
      </c>
      <c r="AP55" s="6">
        <f t="shared" si="33"/>
        <v>1.7717755576913774</v>
      </c>
      <c r="AQ55" s="6">
        <f t="shared" si="34"/>
        <v>1.6454066463624675</v>
      </c>
      <c r="AR55" s="112">
        <v>10507</v>
      </c>
    </row>
    <row r="56" spans="1:44" x14ac:dyDescent="0.2">
      <c r="A56" s="2">
        <v>10508</v>
      </c>
      <c r="B56" s="3" t="s">
        <v>94</v>
      </c>
      <c r="C56" s="4">
        <v>5461.5214659685898</v>
      </c>
      <c r="D56" s="4">
        <v>6277.4591753246796</v>
      </c>
      <c r="E56" s="4">
        <v>7063.4586466165401</v>
      </c>
      <c r="F56" s="4">
        <v>8036.5909090909099</v>
      </c>
      <c r="G56" s="4">
        <v>8685.6837606837598</v>
      </c>
      <c r="H56" s="5">
        <v>1.66847110659131E-4</v>
      </c>
      <c r="I56" s="5">
        <v>8.3954449678572796E-5</v>
      </c>
      <c r="J56" s="5">
        <v>5.6744688863428997E-5</v>
      </c>
      <c r="K56" s="5">
        <v>6.2697408617121706E-5</v>
      </c>
      <c r="L56" s="5">
        <v>2.8227084398628802E-5</v>
      </c>
      <c r="M56" s="7">
        <v>6.04357035313295E-5</v>
      </c>
      <c r="N56" s="6">
        <f t="shared" si="5"/>
        <v>0.91123907639968071</v>
      </c>
      <c r="O56" s="6">
        <f t="shared" si="6"/>
        <v>0.4585190290831051</v>
      </c>
      <c r="P56" s="6">
        <f t="shared" si="7"/>
        <v>0.30991233630732623</v>
      </c>
      <c r="Q56" s="6">
        <f t="shared" si="8"/>
        <v>0.34242324302301425</v>
      </c>
      <c r="R56" s="6">
        <f t="shared" si="9"/>
        <v>0.15416282736481829</v>
      </c>
      <c r="S56" s="6">
        <f t="shared" si="10"/>
        <v>0.33007089214726976</v>
      </c>
      <c r="T56" s="6">
        <f t="shared" si="11"/>
        <v>1.047375925683574</v>
      </c>
      <c r="U56" s="6">
        <f t="shared" si="12"/>
        <v>0.52702063044409087</v>
      </c>
      <c r="V56" s="6">
        <f t="shared" si="13"/>
        <v>0.35621246775667653</v>
      </c>
      <c r="W56" s="6">
        <f t="shared" si="14"/>
        <v>0.3935804229926313</v>
      </c>
      <c r="X56" s="6">
        <f t="shared" si="15"/>
        <v>0.17719436995083648</v>
      </c>
      <c r="Y56" s="6">
        <f t="shared" si="16"/>
        <v>0.3793826616499465</v>
      </c>
      <c r="Z56" s="6">
        <f t="shared" si="17"/>
        <v>1.1785176664482255</v>
      </c>
      <c r="AA56" s="6">
        <f t="shared" si="18"/>
        <v>0.59300878350404818</v>
      </c>
      <c r="AB56" s="6">
        <f t="shared" si="19"/>
        <v>0.40081376320195283</v>
      </c>
      <c r="AC56" s="6">
        <f t="shared" si="20"/>
        <v>0.44286055301705868</v>
      </c>
      <c r="AD56" s="6">
        <f t="shared" si="21"/>
        <v>0.19938084336426945</v>
      </c>
      <c r="AE56" s="6">
        <f t="shared" si="22"/>
        <v>0.42688509267272312</v>
      </c>
      <c r="AF56" s="6">
        <f t="shared" si="23"/>
        <v>1.3408819727312573</v>
      </c>
      <c r="AG56" s="6">
        <f t="shared" si="24"/>
        <v>0.67470756706454837</v>
      </c>
      <c r="AH56" s="6">
        <f t="shared" si="25"/>
        <v>0.45603385065902569</v>
      </c>
      <c r="AI56" s="6">
        <f t="shared" si="26"/>
        <v>0.5038734241159184</v>
      </c>
      <c r="AJ56" s="6">
        <f t="shared" si="27"/>
        <v>0.22684952986816209</v>
      </c>
      <c r="AK56" s="6">
        <f t="shared" si="28"/>
        <v>0.48569702558439604</v>
      </c>
      <c r="AL56" s="6">
        <f t="shared" si="29"/>
        <v>1.4491812395690205</v>
      </c>
      <c r="AM56" s="6">
        <f t="shared" si="30"/>
        <v>0.72920180021032166</v>
      </c>
      <c r="AN56" s="6">
        <f t="shared" si="31"/>
        <v>0.49286642256613783</v>
      </c>
      <c r="AO56" s="6">
        <f t="shared" si="32"/>
        <v>0.54456986386268802</v>
      </c>
      <c r="AP56" s="6">
        <f t="shared" si="33"/>
        <v>0.24517152857262009</v>
      </c>
      <c r="AQ56" s="6">
        <f t="shared" si="34"/>
        <v>0.52492540872756677</v>
      </c>
      <c r="AR56" s="112">
        <v>10508</v>
      </c>
    </row>
    <row r="57" spans="1:44" x14ac:dyDescent="0.2">
      <c r="A57" s="2">
        <v>10601</v>
      </c>
      <c r="B57" s="3" t="s">
        <v>95</v>
      </c>
      <c r="C57" s="4">
        <v>5195.9776297529797</v>
      </c>
      <c r="D57" s="4">
        <v>5757.30036072243</v>
      </c>
      <c r="E57" s="4">
        <v>6279.7101958814701</v>
      </c>
      <c r="F57" s="4">
        <v>7538.6669870017904</v>
      </c>
      <c r="G57" s="4">
        <v>8300.5102903600491</v>
      </c>
      <c r="H57" s="5">
        <v>3.8296083131485899E-3</v>
      </c>
      <c r="I57" s="5">
        <v>3.9405942668647798E-3</v>
      </c>
      <c r="J57" s="5">
        <v>3.6020354833308098E-3</v>
      </c>
      <c r="K57" s="5">
        <v>4.0515219305028403E-3</v>
      </c>
      <c r="L57" s="5">
        <v>3.24034796605864E-3</v>
      </c>
      <c r="M57" s="7">
        <v>3.625712109552E-3</v>
      </c>
      <c r="N57" s="6">
        <f t="shared" si="5"/>
        <v>19.898559125836119</v>
      </c>
      <c r="O57" s="6">
        <f t="shared" si="6"/>
        <v>20.475239658562238</v>
      </c>
      <c r="P57" s="6">
        <f t="shared" si="7"/>
        <v>18.716095792963351</v>
      </c>
      <c r="Q57" s="6">
        <f t="shared" si="8"/>
        <v>21.051617317346366</v>
      </c>
      <c r="R57" s="6">
        <f t="shared" si="9"/>
        <v>16.836775544256263</v>
      </c>
      <c r="S57" s="6">
        <f t="shared" si="10"/>
        <v>18.839119013156676</v>
      </c>
      <c r="T57" s="6">
        <f t="shared" si="11"/>
        <v>22.048205322715994</v>
      </c>
      <c r="U57" s="6">
        <f t="shared" si="12"/>
        <v>22.687184794081336</v>
      </c>
      <c r="V57" s="6">
        <f t="shared" si="13"/>
        <v>20.738000187515464</v>
      </c>
      <c r="W57" s="6">
        <f t="shared" si="14"/>
        <v>23.325828671958838</v>
      </c>
      <c r="X57" s="6">
        <f t="shared" si="15"/>
        <v>18.6556565138556</v>
      </c>
      <c r="Y57" s="6">
        <f t="shared" si="16"/>
        <v>20.87431363619941</v>
      </c>
      <c r="Z57" s="6">
        <f t="shared" si="17"/>
        <v>24.048830370311638</v>
      </c>
      <c r="AA57" s="6">
        <f t="shared" si="18"/>
        <v>24.745789995462825</v>
      </c>
      <c r="AB57" s="6">
        <f t="shared" si="19"/>
        <v>22.619738950599327</v>
      </c>
      <c r="AC57" s="6">
        <f t="shared" si="20"/>
        <v>25.442383575816063</v>
      </c>
      <c r="AD57" s="6">
        <f t="shared" si="21"/>
        <v>20.348446160662224</v>
      </c>
      <c r="AE57" s="6">
        <f t="shared" si="22"/>
        <v>22.768421301684608</v>
      </c>
      <c r="AF57" s="6">
        <f t="shared" si="23"/>
        <v>28.870141763480891</v>
      </c>
      <c r="AG57" s="6">
        <f t="shared" si="24"/>
        <v>29.706827908782039</v>
      </c>
      <c r="AH57" s="6">
        <f t="shared" si="25"/>
        <v>27.154545984195014</v>
      </c>
      <c r="AI57" s="6">
        <f t="shared" si="26"/>
        <v>30.543074624595526</v>
      </c>
      <c r="AJ57" s="6">
        <f t="shared" si="27"/>
        <v>24.427904238124668</v>
      </c>
      <c r="AK57" s="6">
        <f t="shared" si="28"/>
        <v>27.333036184652283</v>
      </c>
      <c r="AL57" s="6">
        <f t="shared" si="29"/>
        <v>31.787703211338261</v>
      </c>
      <c r="AM57" s="6">
        <f t="shared" si="30"/>
        <v>32.708943262244915</v>
      </c>
      <c r="AN57" s="6">
        <f t="shared" si="31"/>
        <v>29.898732595629419</v>
      </c>
      <c r="AO57" s="6">
        <f t="shared" si="32"/>
        <v>33.629699475758237</v>
      </c>
      <c r="AP57" s="6">
        <f t="shared" si="33"/>
        <v>26.896541636616995</v>
      </c>
      <c r="AQ57" s="6">
        <f t="shared" si="34"/>
        <v>30.095260675219418</v>
      </c>
      <c r="AR57" s="112">
        <v>10601</v>
      </c>
    </row>
    <row r="58" spans="1:44" x14ac:dyDescent="0.2">
      <c r="A58" s="2">
        <v>10602</v>
      </c>
      <c r="B58" s="3" t="s">
        <v>96</v>
      </c>
      <c r="C58" s="4">
        <v>5425.1912678421504</v>
      </c>
      <c r="D58" s="4">
        <v>6146.3646857843096</v>
      </c>
      <c r="E58" s="4">
        <v>6791.6701846965698</v>
      </c>
      <c r="F58" s="4">
        <v>8415.6081205429</v>
      </c>
      <c r="G58" s="4">
        <v>9913.2501124606406</v>
      </c>
      <c r="H58" s="5">
        <v>7.9776379041459201E-4</v>
      </c>
      <c r="I58" s="5">
        <v>8.4963155081769495E-4</v>
      </c>
      <c r="J58" s="5">
        <v>6.5392651275115695E-4</v>
      </c>
      <c r="K58" s="5">
        <v>8.5560833309300901E-4</v>
      </c>
      <c r="L58" s="5">
        <v>7.8260849282619702E-4</v>
      </c>
      <c r="M58" s="7">
        <v>7.87010427643416E-4</v>
      </c>
      <c r="N58" s="6">
        <f t="shared" si="5"/>
        <v>4.3280211495579</v>
      </c>
      <c r="O58" s="6">
        <f t="shared" si="6"/>
        <v>4.6094136703793431</v>
      </c>
      <c r="P58" s="6">
        <f t="shared" si="7"/>
        <v>3.5476764067880455</v>
      </c>
      <c r="Q58" s="6">
        <f t="shared" si="8"/>
        <v>4.6418388573891702</v>
      </c>
      <c r="R58" s="6">
        <f t="shared" si="9"/>
        <v>4.2458007614197903</v>
      </c>
      <c r="S58" s="6">
        <f t="shared" si="10"/>
        <v>4.269682099751777</v>
      </c>
      <c r="T58" s="6">
        <f t="shared" si="11"/>
        <v>4.9033471890016838</v>
      </c>
      <c r="U58" s="6">
        <f t="shared" si="12"/>
        <v>5.2221453598740375</v>
      </c>
      <c r="V58" s="6">
        <f t="shared" si="13"/>
        <v>4.0192708250717937</v>
      </c>
      <c r="W58" s="6">
        <f t="shared" si="14"/>
        <v>5.2588808433856489</v>
      </c>
      <c r="X58" s="6">
        <f t="shared" si="15"/>
        <v>4.8101972031018203</v>
      </c>
      <c r="Y58" s="6">
        <f t="shared" si="16"/>
        <v>4.8372530998115</v>
      </c>
      <c r="Z58" s="6">
        <f t="shared" si="17"/>
        <v>5.4181485497893078</v>
      </c>
      <c r="AA58" s="6">
        <f t="shared" si="18"/>
        <v>5.7704172716660471</v>
      </c>
      <c r="AB58" s="6">
        <f t="shared" si="19"/>
        <v>4.4412531996346338</v>
      </c>
      <c r="AC58" s="6">
        <f t="shared" si="20"/>
        <v>5.8110096056457206</v>
      </c>
      <c r="AD58" s="6">
        <f t="shared" si="21"/>
        <v>5.3152187670180018</v>
      </c>
      <c r="AE58" s="6">
        <f t="shared" si="22"/>
        <v>5.3451152564710851</v>
      </c>
      <c r="AF58" s="6">
        <f t="shared" si="23"/>
        <v>6.7136674328881245</v>
      </c>
      <c r="AG58" s="6">
        <f t="shared" si="24"/>
        <v>7.150166178530851</v>
      </c>
      <c r="AH58" s="6">
        <f t="shared" si="25"/>
        <v>5.5031892709469368</v>
      </c>
      <c r="AI58" s="6">
        <f t="shared" si="26"/>
        <v>7.2004644359817007</v>
      </c>
      <c r="AJ58" s="6">
        <f t="shared" si="27"/>
        <v>6.5861263874339837</v>
      </c>
      <c r="AK58" s="6">
        <f t="shared" si="28"/>
        <v>6.6231713458278723</v>
      </c>
      <c r="AL58" s="6">
        <f t="shared" si="29"/>
        <v>7.9084319850444809</v>
      </c>
      <c r="AM58" s="6">
        <f t="shared" si="30"/>
        <v>8.4226100666936237</v>
      </c>
      <c r="AN58" s="6">
        <f t="shared" si="31"/>
        <v>6.4825370760714014</v>
      </c>
      <c r="AO58" s="6">
        <f t="shared" si="32"/>
        <v>8.4818594042565323</v>
      </c>
      <c r="AP58" s="6">
        <f t="shared" si="33"/>
        <v>7.7581937295219499</v>
      </c>
      <c r="AQ58" s="6">
        <f t="shared" si="34"/>
        <v>7.8018312103437903</v>
      </c>
      <c r="AR58" s="112">
        <v>10602</v>
      </c>
    </row>
    <row r="59" spans="1:44" x14ac:dyDescent="0.2">
      <c r="A59" s="2">
        <v>10603</v>
      </c>
      <c r="B59" s="3" t="s">
        <v>97</v>
      </c>
      <c r="C59" s="4">
        <v>8666.4934931506905</v>
      </c>
      <c r="D59" s="4">
        <v>9553.4526896341504</v>
      </c>
      <c r="E59" s="4">
        <v>10395.8277777778</v>
      </c>
      <c r="F59" s="4">
        <v>12325.711656441699</v>
      </c>
      <c r="G59" s="4">
        <v>14052.997835497799</v>
      </c>
      <c r="H59" s="5">
        <v>3.6847333507417399E-4</v>
      </c>
      <c r="I59" s="5">
        <v>3.1708700084429899E-4</v>
      </c>
      <c r="J59" s="5">
        <v>3.2344130610556803E-4</v>
      </c>
      <c r="K59" s="5">
        <v>5.1806146496409002E-4</v>
      </c>
      <c r="L59" s="5">
        <v>5.4648830053141099E-4</v>
      </c>
      <c r="M59" s="7">
        <v>4.5666342808131302E-4</v>
      </c>
      <c r="N59" s="6">
        <f t="shared" si="5"/>
        <v>3.1933717608198631</v>
      </c>
      <c r="O59" s="6">
        <f t="shared" si="6"/>
        <v>2.7480324295797849</v>
      </c>
      <c r="P59" s="6">
        <f t="shared" si="7"/>
        <v>2.8031019747800658</v>
      </c>
      <c r="Q59" s="6">
        <f t="shared" si="8"/>
        <v>4.4897763151634003</v>
      </c>
      <c r="R59" s="6">
        <f t="shared" si="9"/>
        <v>4.7361373006384522</v>
      </c>
      <c r="S59" s="6">
        <f t="shared" si="10"/>
        <v>3.9576706280265874</v>
      </c>
      <c r="T59" s="6">
        <f t="shared" si="11"/>
        <v>3.520192574022833</v>
      </c>
      <c r="U59" s="6">
        <f t="shared" si="12"/>
        <v>3.0292756610639944</v>
      </c>
      <c r="V59" s="6">
        <f t="shared" si="13"/>
        <v>3.0899812157530215</v>
      </c>
      <c r="W59" s="6">
        <f t="shared" si="14"/>
        <v>4.9492756958569943</v>
      </c>
      <c r="X59" s="6">
        <f t="shared" si="15"/>
        <v>5.2208501245654038</v>
      </c>
      <c r="Y59" s="6">
        <f t="shared" si="16"/>
        <v>4.3627124552609713</v>
      </c>
      <c r="Z59" s="6">
        <f t="shared" si="17"/>
        <v>3.8305853321345249</v>
      </c>
      <c r="AA59" s="6">
        <f t="shared" si="18"/>
        <v>3.2963818513494161</v>
      </c>
      <c r="AB59" s="6">
        <f t="shared" si="19"/>
        <v>3.3624401144929967</v>
      </c>
      <c r="AC59" s="6">
        <f t="shared" si="20"/>
        <v>5.3856777680699475</v>
      </c>
      <c r="AD59" s="6">
        <f t="shared" si="21"/>
        <v>5.6811982548950253</v>
      </c>
      <c r="AE59" s="6">
        <f t="shared" si="22"/>
        <v>4.7473943507429484</v>
      </c>
      <c r="AF59" s="6">
        <f t="shared" si="23"/>
        <v>4.5416960812116942</v>
      </c>
      <c r="AG59" s="6">
        <f t="shared" si="24"/>
        <v>3.9083229424127151</v>
      </c>
      <c r="AH59" s="6">
        <f t="shared" si="25"/>
        <v>3.9866442768401273</v>
      </c>
      <c r="AI59" s="6">
        <f t="shared" si="26"/>
        <v>6.3854762374611473</v>
      </c>
      <c r="AJ59" s="6">
        <f t="shared" si="27"/>
        <v>6.7358572159690269</v>
      </c>
      <c r="AK59" s="6">
        <f t="shared" si="28"/>
        <v>5.6287017385724658</v>
      </c>
      <c r="AL59" s="6">
        <f t="shared" si="29"/>
        <v>5.1781549802360223</v>
      </c>
      <c r="AM59" s="6">
        <f t="shared" si="30"/>
        <v>4.4560229365294228</v>
      </c>
      <c r="AN59" s="6">
        <f t="shared" si="31"/>
        <v>4.5453199746121289</v>
      </c>
      <c r="AO59" s="6">
        <f t="shared" si="32"/>
        <v>7.2803166457951756</v>
      </c>
      <c r="AP59" s="6">
        <f t="shared" si="33"/>
        <v>7.679798904492789</v>
      </c>
      <c r="AQ59" s="6">
        <f t="shared" si="34"/>
        <v>6.4174901663776964</v>
      </c>
      <c r="AR59" s="112">
        <v>10603</v>
      </c>
    </row>
    <row r="60" spans="1:44" x14ac:dyDescent="0.2">
      <c r="A60" s="2">
        <v>10604</v>
      </c>
      <c r="B60" s="3" t="s">
        <v>98</v>
      </c>
      <c r="C60" s="4">
        <v>1929.4925000000001</v>
      </c>
      <c r="D60" s="4">
        <v>2264.7257086192499</v>
      </c>
      <c r="E60" s="4">
        <v>2362.9786096256698</v>
      </c>
      <c r="F60" s="4">
        <v>2768.8705234159802</v>
      </c>
      <c r="G60" s="4">
        <v>3198.69144144144</v>
      </c>
      <c r="H60" s="5">
        <v>3.40238353991213E-4</v>
      </c>
      <c r="I60" s="5">
        <v>3.4967966282461403E-4</v>
      </c>
      <c r="J60" s="5">
        <v>3.7569699903358201E-4</v>
      </c>
      <c r="K60" s="5">
        <v>3.00423851837745E-4</v>
      </c>
      <c r="L60" s="5">
        <v>2.5749759757888701E-4</v>
      </c>
      <c r="M60" s="7">
        <v>3.0646672777779899E-4</v>
      </c>
      <c r="N60" s="6">
        <f t="shared" si="5"/>
        <v>0.65648735223839061</v>
      </c>
      <c r="O60" s="6">
        <f t="shared" si="6"/>
        <v>0.67470428682262162</v>
      </c>
      <c r="P60" s="6">
        <f t="shared" si="7"/>
        <v>0.72490454190780373</v>
      </c>
      <c r="Q60" s="6">
        <f t="shared" si="8"/>
        <v>0.57966556894204024</v>
      </c>
      <c r="R60" s="6">
        <f t="shared" si="9"/>
        <v>0.49683968329648065</v>
      </c>
      <c r="S60" s="6">
        <f t="shared" si="10"/>
        <v>0.59132525274680481</v>
      </c>
      <c r="T60" s="6">
        <f t="shared" si="11"/>
        <v>0.77054654734219707</v>
      </c>
      <c r="U60" s="6">
        <f t="shared" si="12"/>
        <v>0.79192852218021437</v>
      </c>
      <c r="V60" s="6">
        <f t="shared" si="13"/>
        <v>0.85085065236245461</v>
      </c>
      <c r="W60" s="6">
        <f t="shared" si="14"/>
        <v>0.68037762073936159</v>
      </c>
      <c r="X60" s="6">
        <f t="shared" si="15"/>
        <v>0.58316142914459934</v>
      </c>
      <c r="Y60" s="6">
        <f t="shared" si="16"/>
        <v>0.69406307723479854</v>
      </c>
      <c r="Z60" s="6">
        <f t="shared" si="17"/>
        <v>0.80397595265548294</v>
      </c>
      <c r="AA60" s="6">
        <f t="shared" si="18"/>
        <v>0.8262855634756795</v>
      </c>
      <c r="AB60" s="6">
        <f t="shared" si="19"/>
        <v>0.88776397241691019</v>
      </c>
      <c r="AC60" s="6">
        <f t="shared" si="20"/>
        <v>0.70989513571394292</v>
      </c>
      <c r="AD60" s="6">
        <f t="shared" si="21"/>
        <v>0.60846131510890866</v>
      </c>
      <c r="AE60" s="6">
        <f t="shared" si="22"/>
        <v>0.72417432230091217</v>
      </c>
      <c r="AF60" s="6">
        <f t="shared" si="23"/>
        <v>0.94207594930184146</v>
      </c>
      <c r="AG60" s="6">
        <f t="shared" si="24"/>
        <v>0.96821771103311249</v>
      </c>
      <c r="AH60" s="6">
        <f t="shared" si="25"/>
        <v>1.0402563463599273</v>
      </c>
      <c r="AI60" s="6">
        <f t="shared" si="26"/>
        <v>0.83183474788462186</v>
      </c>
      <c r="AJ60" s="6">
        <f t="shared" si="27"/>
        <v>0.71297750778661029</v>
      </c>
      <c r="AK60" s="6">
        <f t="shared" si="28"/>
        <v>0.84856668895169707</v>
      </c>
      <c r="AL60" s="6">
        <f t="shared" si="29"/>
        <v>1.0883175109618159</v>
      </c>
      <c r="AM60" s="6">
        <f t="shared" si="30"/>
        <v>1.1185173447232213</v>
      </c>
      <c r="AN60" s="6">
        <f t="shared" si="31"/>
        <v>1.2017387753839517</v>
      </c>
      <c r="AO60" s="6">
        <f t="shared" si="32"/>
        <v>0.96096320367826615</v>
      </c>
      <c r="AP60" s="6">
        <f t="shared" si="33"/>
        <v>0.823655361567318</v>
      </c>
      <c r="AQ60" s="6">
        <f t="shared" si="34"/>
        <v>0.98029249922940931</v>
      </c>
      <c r="AR60" s="112">
        <v>10604</v>
      </c>
    </row>
    <row r="61" spans="1:44" x14ac:dyDescent="0.2">
      <c r="A61" s="2">
        <v>10605</v>
      </c>
      <c r="B61" s="3" t="s">
        <v>99</v>
      </c>
      <c r="C61" s="4">
        <v>6356.2447004608302</v>
      </c>
      <c r="D61" s="4">
        <v>7005.2374678124997</v>
      </c>
      <c r="E61" s="4">
        <v>7306.2517482517496</v>
      </c>
      <c r="F61" s="4">
        <v>8625.9244306418204</v>
      </c>
      <c r="G61" s="4">
        <v>10223.897108843499</v>
      </c>
      <c r="H61" s="5">
        <v>3.9778597514859301E-4</v>
      </c>
      <c r="I61" s="5">
        <v>3.1275031410587102E-4</v>
      </c>
      <c r="J61" s="5">
        <v>2.8364123260522301E-4</v>
      </c>
      <c r="K61" s="5">
        <v>4.9982604157518501E-4</v>
      </c>
      <c r="L61" s="5">
        <v>3.1347781799745102E-4</v>
      </c>
      <c r="M61" s="7">
        <v>3.5740339262064298E-4</v>
      </c>
      <c r="N61" s="6">
        <f t="shared" si="5"/>
        <v>2.5284249964558878</v>
      </c>
      <c r="O61" s="6">
        <f t="shared" si="6"/>
        <v>1.9879175266029028</v>
      </c>
      <c r="P61" s="6">
        <f t="shared" si="7"/>
        <v>1.8028930815791264</v>
      </c>
      <c r="Q61" s="6">
        <f t="shared" si="8"/>
        <v>3.1770166279145844</v>
      </c>
      <c r="R61" s="6">
        <f t="shared" si="9"/>
        <v>1.9925417193583228</v>
      </c>
      <c r="S61" s="6">
        <f t="shared" si="10"/>
        <v>2.2717434202716835</v>
      </c>
      <c r="T61" s="6">
        <f t="shared" si="11"/>
        <v>2.7865852172812557</v>
      </c>
      <c r="U61" s="6">
        <f t="shared" si="12"/>
        <v>2.1908902184445758</v>
      </c>
      <c r="V61" s="6">
        <f t="shared" si="13"/>
        <v>1.9869741900626288</v>
      </c>
      <c r="W61" s="6">
        <f t="shared" si="14"/>
        <v>3.5014001138308943</v>
      </c>
      <c r="X61" s="6">
        <f t="shared" si="15"/>
        <v>2.1959865559638514</v>
      </c>
      <c r="Y61" s="6">
        <f t="shared" si="16"/>
        <v>2.5036956371094297</v>
      </c>
      <c r="Z61" s="6">
        <f t="shared" si="17"/>
        <v>2.9063244763594347</v>
      </c>
      <c r="AA61" s="6">
        <f t="shared" si="18"/>
        <v>2.2850325292023039</v>
      </c>
      <c r="AB61" s="6">
        <f t="shared" si="19"/>
        <v>2.0723542515981919</v>
      </c>
      <c r="AC61" s="6">
        <f t="shared" si="20"/>
        <v>3.6518548900804473</v>
      </c>
      <c r="AD61" s="6">
        <f t="shared" si="21"/>
        <v>2.2903478557820205</v>
      </c>
      <c r="AE61" s="6">
        <f t="shared" si="22"/>
        <v>2.6112791621656792</v>
      </c>
      <c r="AF61" s="6">
        <f t="shared" si="23"/>
        <v>3.4312717612009282</v>
      </c>
      <c r="AG61" s="6">
        <f t="shared" si="24"/>
        <v>2.6977605751367362</v>
      </c>
      <c r="AH61" s="6">
        <f t="shared" si="25"/>
        <v>2.4466678378667526</v>
      </c>
      <c r="AI61" s="6">
        <f t="shared" si="26"/>
        <v>4.3114616630943825</v>
      </c>
      <c r="AJ61" s="6">
        <f t="shared" si="27"/>
        <v>2.7040359687285029</v>
      </c>
      <c r="AK61" s="6">
        <f t="shared" si="28"/>
        <v>3.082934656000675</v>
      </c>
      <c r="AL61" s="6">
        <f t="shared" si="29"/>
        <v>4.0669228812601919</v>
      </c>
      <c r="AM61" s="6">
        <f t="shared" si="30"/>
        <v>3.1975270321769109</v>
      </c>
      <c r="AN61" s="6">
        <f t="shared" si="31"/>
        <v>2.899918777981346</v>
      </c>
      <c r="AO61" s="6">
        <f t="shared" si="32"/>
        <v>5.1101700213852244</v>
      </c>
      <c r="AP61" s="6">
        <f t="shared" si="33"/>
        <v>3.2049649571107079</v>
      </c>
      <c r="AQ61" s="6">
        <f t="shared" si="34"/>
        <v>3.6540555125050496</v>
      </c>
      <c r="AR61" s="112">
        <v>10605</v>
      </c>
    </row>
    <row r="62" spans="1:44" x14ac:dyDescent="0.2">
      <c r="A62" s="2">
        <v>10606</v>
      </c>
      <c r="B62" s="3" t="s">
        <v>100</v>
      </c>
      <c r="C62" s="4">
        <v>6924.5810909090897</v>
      </c>
      <c r="D62" s="4">
        <v>7641.8006242741003</v>
      </c>
      <c r="E62" s="4">
        <v>8225.5755258126192</v>
      </c>
      <c r="F62" s="4">
        <v>10054.521978022</v>
      </c>
      <c r="G62" s="4">
        <v>12698.072655866499</v>
      </c>
      <c r="H62" s="5">
        <v>6.49884692942792E-4</v>
      </c>
      <c r="I62" s="5">
        <v>7.1378086174064197E-4</v>
      </c>
      <c r="J62" s="5">
        <v>5.7510124861353303E-4</v>
      </c>
      <c r="K62" s="5">
        <v>6.5437800990913401E-4</v>
      </c>
      <c r="L62" s="5">
        <v>4.1811858125480301E-4</v>
      </c>
      <c r="M62" s="7">
        <v>5.5637163215642199E-4</v>
      </c>
      <c r="N62" s="6">
        <f t="shared" si="5"/>
        <v>4.5001792560229177</v>
      </c>
      <c r="O62" s="6">
        <f t="shared" si="6"/>
        <v>4.942633458262045</v>
      </c>
      <c r="P62" s="6">
        <f t="shared" si="7"/>
        <v>3.982335231507478</v>
      </c>
      <c r="Q62" s="6">
        <f t="shared" si="8"/>
        <v>4.5312935937235101</v>
      </c>
      <c r="R62" s="6">
        <f t="shared" si="9"/>
        <v>2.8952960215147447</v>
      </c>
      <c r="S62" s="6">
        <f t="shared" si="10"/>
        <v>3.8526404835485875</v>
      </c>
      <c r="T62" s="6">
        <f t="shared" si="11"/>
        <v>4.9662892522364102</v>
      </c>
      <c r="U62" s="6">
        <f t="shared" si="12"/>
        <v>5.4545710348445429</v>
      </c>
      <c r="V62" s="6">
        <f t="shared" si="13"/>
        <v>4.394809080675711</v>
      </c>
      <c r="W62" s="6">
        <f t="shared" si="14"/>
        <v>5.0006262846348637</v>
      </c>
      <c r="X62" s="6">
        <f t="shared" si="15"/>
        <v>3.1951788352535546</v>
      </c>
      <c r="Y62" s="6">
        <f t="shared" si="16"/>
        <v>4.2516810859413461</v>
      </c>
      <c r="Z62" s="6">
        <f t="shared" si="17"/>
        <v>5.3456756248704789</v>
      </c>
      <c r="AA62" s="6">
        <f t="shared" si="18"/>
        <v>5.8712583871272654</v>
      </c>
      <c r="AB62" s="6">
        <f t="shared" si="19"/>
        <v>4.7305387554597562</v>
      </c>
      <c r="AC62" s="6">
        <f t="shared" si="20"/>
        <v>5.3826357429385405</v>
      </c>
      <c r="AD62" s="6">
        <f t="shared" si="21"/>
        <v>3.4392659688570024</v>
      </c>
      <c r="AE62" s="6">
        <f t="shared" si="22"/>
        <v>4.5764768807222858</v>
      </c>
      <c r="AF62" s="6">
        <f t="shared" si="23"/>
        <v>6.5342799283733806</v>
      </c>
      <c r="AG62" s="6">
        <f t="shared" si="24"/>
        <v>7.1767253618627667</v>
      </c>
      <c r="AH62" s="6">
        <f t="shared" si="25"/>
        <v>5.7823681437726622</v>
      </c>
      <c r="AI62" s="6">
        <f t="shared" si="26"/>
        <v>6.5794580825656857</v>
      </c>
      <c r="AJ62" s="6">
        <f t="shared" si="27"/>
        <v>4.2039824646457937</v>
      </c>
      <c r="AK62" s="6">
        <f t="shared" si="28"/>
        <v>5.5940508034647163</v>
      </c>
      <c r="AL62" s="6">
        <f t="shared" si="29"/>
        <v>8.2522830489230632</v>
      </c>
      <c r="AM62" s="6">
        <f t="shared" si="30"/>
        <v>9.0636412427496715</v>
      </c>
      <c r="AN62" s="6">
        <f t="shared" si="31"/>
        <v>7.3026774393741851</v>
      </c>
      <c r="AO62" s="6">
        <f t="shared" si="32"/>
        <v>8.3093395142275117</v>
      </c>
      <c r="AP62" s="6">
        <f t="shared" si="33"/>
        <v>5.3093001235413091</v>
      </c>
      <c r="AQ62" s="6">
        <f t="shared" si="34"/>
        <v>7.0648474087852762</v>
      </c>
      <c r="AR62" s="112">
        <v>10606</v>
      </c>
    </row>
    <row r="63" spans="1:44" x14ac:dyDescent="0.2">
      <c r="A63" s="2">
        <v>10607</v>
      </c>
      <c r="B63" s="3" t="s">
        <v>101</v>
      </c>
      <c r="C63" s="4">
        <v>6639.5423728813603</v>
      </c>
      <c r="D63" s="4">
        <v>8376.25</v>
      </c>
      <c r="E63" s="4">
        <v>7318.5483870967701</v>
      </c>
      <c r="F63" s="4">
        <v>8508.3333333333303</v>
      </c>
      <c r="G63" s="4">
        <v>11447.857142857099</v>
      </c>
      <c r="H63" s="5">
        <v>1.20095159244024E-5</v>
      </c>
      <c r="I63" s="5">
        <v>1.91306917659664E-5</v>
      </c>
      <c r="J63" s="5">
        <v>4.1138056634976898E-5</v>
      </c>
      <c r="K63" s="5">
        <v>2.0478525940155901E-5</v>
      </c>
      <c r="L63" s="5">
        <v>1.63708533548403E-5</v>
      </c>
      <c r="M63" s="7">
        <v>2.14519983682429E-5</v>
      </c>
      <c r="N63" s="6">
        <f t="shared" si="5"/>
        <v>7.9737689857863198E-2</v>
      </c>
      <c r="O63" s="6">
        <f t="shared" si="6"/>
        <v>0.12701903860266645</v>
      </c>
      <c r="P63" s="6">
        <f t="shared" si="7"/>
        <v>0.27313787016592228</v>
      </c>
      <c r="Q63" s="6">
        <f t="shared" si="8"/>
        <v>0.13596804071381519</v>
      </c>
      <c r="R63" s="6">
        <f t="shared" si="9"/>
        <v>0.10869497452968914</v>
      </c>
      <c r="S63" s="6">
        <f t="shared" si="10"/>
        <v>0.14243145214893052</v>
      </c>
      <c r="T63" s="6">
        <f t="shared" si="11"/>
        <v>0.10059470776177561</v>
      </c>
      <c r="U63" s="6">
        <f t="shared" si="12"/>
        <v>0.16024345690467606</v>
      </c>
      <c r="V63" s="6">
        <f t="shared" si="13"/>
        <v>0.34458264688872525</v>
      </c>
      <c r="W63" s="6">
        <f t="shared" si="14"/>
        <v>0.17153325290623087</v>
      </c>
      <c r="X63" s="6">
        <f t="shared" si="15"/>
        <v>0.13712636041348106</v>
      </c>
      <c r="Y63" s="6">
        <f t="shared" si="16"/>
        <v>0.17968730133199459</v>
      </c>
      <c r="Z63" s="6">
        <f t="shared" si="17"/>
        <v>8.7892223398348165E-2</v>
      </c>
      <c r="AA63" s="6">
        <f t="shared" si="18"/>
        <v>0.14000889336785885</v>
      </c>
      <c r="AB63" s="6">
        <f t="shared" si="19"/>
        <v>0.30107085803420575</v>
      </c>
      <c r="AC63" s="6">
        <f t="shared" si="20"/>
        <v>0.14987308298944735</v>
      </c>
      <c r="AD63" s="6">
        <f t="shared" si="21"/>
        <v>0.11981088241546423</v>
      </c>
      <c r="AE63" s="6">
        <f t="shared" si="22"/>
        <v>0.15699748805790661</v>
      </c>
      <c r="AF63" s="6">
        <f t="shared" si="23"/>
        <v>0.10218096465679039</v>
      </c>
      <c r="AG63" s="6">
        <f t="shared" si="24"/>
        <v>0.16277030244209739</v>
      </c>
      <c r="AH63" s="6">
        <f t="shared" si="25"/>
        <v>0.35001629853592831</v>
      </c>
      <c r="AI63" s="6">
        <f t="shared" si="26"/>
        <v>0.17423812487415974</v>
      </c>
      <c r="AJ63" s="6">
        <f t="shared" si="27"/>
        <v>0.13928867729409949</v>
      </c>
      <c r="AK63" s="6">
        <f t="shared" si="28"/>
        <v>0.18252075278313329</v>
      </c>
      <c r="AL63" s="6">
        <f t="shared" si="29"/>
        <v>0.1374832226574261</v>
      </c>
      <c r="AM63" s="6">
        <f t="shared" si="30"/>
        <v>0.21900542638081597</v>
      </c>
      <c r="AN63" s="6">
        <f t="shared" si="31"/>
        <v>0.4709425954919802</v>
      </c>
      <c r="AO63" s="6">
        <f t="shared" si="32"/>
        <v>0.23443523945919811</v>
      </c>
      <c r="AP63" s="6">
        <f t="shared" si="33"/>
        <v>0.18741119051287464</v>
      </c>
      <c r="AQ63" s="6">
        <f t="shared" si="34"/>
        <v>0.24557941274844833</v>
      </c>
      <c r="AR63" s="112">
        <v>10607</v>
      </c>
    </row>
    <row r="64" spans="1:44" x14ac:dyDescent="0.2">
      <c r="A64" s="2">
        <v>10608</v>
      </c>
      <c r="B64" s="3" t="s">
        <v>102</v>
      </c>
      <c r="C64" s="4">
        <v>9625.7203463203496</v>
      </c>
      <c r="D64" s="4">
        <v>11090.7592140078</v>
      </c>
      <c r="E64" s="4">
        <v>13185.1111111111</v>
      </c>
      <c r="F64" s="4">
        <v>15703.8461538462</v>
      </c>
      <c r="G64" s="4">
        <v>16665.8845789972</v>
      </c>
      <c r="H64" s="5">
        <v>3.5024201874771798E-5</v>
      </c>
      <c r="I64" s="5">
        <v>8.2566141690954199E-5</v>
      </c>
      <c r="J64" s="5">
        <v>6.4592240722137001E-5</v>
      </c>
      <c r="K64" s="5">
        <v>1.1072760671807101E-4</v>
      </c>
      <c r="L64" s="5">
        <v>1.21891284544303E-4</v>
      </c>
      <c r="M64" s="7">
        <v>9.6768796609447805E-5</v>
      </c>
      <c r="N64" s="6">
        <f t="shared" si="5"/>
        <v>0.33713317259962222</v>
      </c>
      <c r="O64" s="6">
        <f t="shared" si="6"/>
        <v>0.79475858999178672</v>
      </c>
      <c r="P64" s="6">
        <f t="shared" si="7"/>
        <v>0.62174684573349592</v>
      </c>
      <c r="Q64" s="6">
        <f t="shared" si="8"/>
        <v>1.0658329768854939</v>
      </c>
      <c r="R64" s="6">
        <f t="shared" si="9"/>
        <v>1.1732914176772204</v>
      </c>
      <c r="S64" s="6">
        <f t="shared" si="10"/>
        <v>0.93146937441249744</v>
      </c>
      <c r="T64" s="6">
        <f t="shared" si="11"/>
        <v>0.38844498965589458</v>
      </c>
      <c r="U64" s="6">
        <f t="shared" si="12"/>
        <v>0.91572119672402374</v>
      </c>
      <c r="V64" s="6">
        <f t="shared" si="13"/>
        <v>0.71637698894245072</v>
      </c>
      <c r="W64" s="6">
        <f t="shared" si="14"/>
        <v>1.2280532244534779</v>
      </c>
      <c r="X64" s="6">
        <f t="shared" si="15"/>
        <v>1.351866887166975</v>
      </c>
      <c r="Y64" s="6">
        <f t="shared" si="16"/>
        <v>1.07323942262468</v>
      </c>
      <c r="Z64" s="6">
        <f t="shared" si="17"/>
        <v>0.46179799329685184</v>
      </c>
      <c r="AA64" s="6">
        <f t="shared" si="18"/>
        <v>1.0886437522109738</v>
      </c>
      <c r="AB64" s="6">
        <f t="shared" si="19"/>
        <v>0.85165587083701144</v>
      </c>
      <c r="AC64" s="6">
        <f t="shared" si="20"/>
        <v>1.4599557976451782</v>
      </c>
      <c r="AD64" s="6">
        <f t="shared" si="21"/>
        <v>1.6071501301926943</v>
      </c>
      <c r="AE64" s="6">
        <f t="shared" si="22"/>
        <v>1.2759073353840804</v>
      </c>
      <c r="AF64" s="6">
        <f t="shared" si="23"/>
        <v>0.550014677902668</v>
      </c>
      <c r="AG64" s="6">
        <f t="shared" si="24"/>
        <v>1.2966059866314115</v>
      </c>
      <c r="AH64" s="6">
        <f t="shared" si="25"/>
        <v>1.0143466110326391</v>
      </c>
      <c r="AI64" s="6">
        <f t="shared" si="26"/>
        <v>1.7388493008841739</v>
      </c>
      <c r="AJ64" s="6">
        <f t="shared" si="27"/>
        <v>1.9141619799784253</v>
      </c>
      <c r="AK64" s="6">
        <f t="shared" si="28"/>
        <v>1.519642294447602</v>
      </c>
      <c r="AL64" s="6">
        <f t="shared" si="29"/>
        <v>0.5837093059164441</v>
      </c>
      <c r="AM64" s="6">
        <f t="shared" si="30"/>
        <v>1.3760377875545713</v>
      </c>
      <c r="AN64" s="6">
        <f t="shared" si="31"/>
        <v>1.076486828573938</v>
      </c>
      <c r="AO64" s="6">
        <f t="shared" si="32"/>
        <v>1.8453735132719664</v>
      </c>
      <c r="AP64" s="6">
        <f t="shared" si="33"/>
        <v>2.0314260794010592</v>
      </c>
      <c r="AQ64" s="6">
        <f t="shared" si="34"/>
        <v>1.6127375951415128</v>
      </c>
      <c r="AR64" s="112">
        <v>10608</v>
      </c>
    </row>
    <row r="65" spans="1:44" x14ac:dyDescent="0.2">
      <c r="A65" s="2">
        <v>10609</v>
      </c>
      <c r="B65" s="3" t="s">
        <v>103</v>
      </c>
      <c r="C65" s="4">
        <v>6178.0942317508898</v>
      </c>
      <c r="D65" s="4">
        <v>6388.70544071518</v>
      </c>
      <c r="E65" s="4">
        <v>7043.8779979144902</v>
      </c>
      <c r="F65" s="4">
        <v>8135.6926923915398</v>
      </c>
      <c r="G65" s="4">
        <v>9558.9982399889504</v>
      </c>
      <c r="H65" s="5">
        <v>1.4143337860529901E-3</v>
      </c>
      <c r="I65" s="5">
        <v>1.4582568204660499E-3</v>
      </c>
      <c r="J65" s="5">
        <v>1.3574348706533799E-3</v>
      </c>
      <c r="K65" s="5">
        <v>2.3666617187245902E-3</v>
      </c>
      <c r="L65" s="5">
        <v>2.2274717227664899E-3</v>
      </c>
      <c r="M65" s="7">
        <v>1.9382107617249499E-3</v>
      </c>
      <c r="N65" s="6">
        <f t="shared" si="5"/>
        <v>8.7378874053843756</v>
      </c>
      <c r="O65" s="6">
        <f t="shared" si="6"/>
        <v>9.0092480509326958</v>
      </c>
      <c r="P65" s="6">
        <f t="shared" si="7"/>
        <v>8.3863605443611622</v>
      </c>
      <c r="Q65" s="6">
        <f t="shared" si="8"/>
        <v>14.621459112958037</v>
      </c>
      <c r="R65" s="6">
        <f t="shared" si="9"/>
        <v>13.761530201811867</v>
      </c>
      <c r="S65" s="6">
        <f t="shared" si="10"/>
        <v>11.974448726930412</v>
      </c>
      <c r="T65" s="6">
        <f t="shared" si="11"/>
        <v>9.0357619539440375</v>
      </c>
      <c r="U65" s="6">
        <f t="shared" si="12"/>
        <v>9.3163732828714725</v>
      </c>
      <c r="V65" s="6">
        <f t="shared" si="13"/>
        <v>8.6722515435597547</v>
      </c>
      <c r="W65" s="6">
        <f t="shared" si="14"/>
        <v>15.119904598748128</v>
      </c>
      <c r="X65" s="6">
        <f t="shared" si="15"/>
        <v>14.230660714277489</v>
      </c>
      <c r="Y65" s="6">
        <f t="shared" si="16"/>
        <v>12.382657638684901</v>
      </c>
      <c r="Z65" s="6">
        <f t="shared" si="17"/>
        <v>9.9623946372857564</v>
      </c>
      <c r="AA65" s="6">
        <f t="shared" si="18"/>
        <v>10.271783132989549</v>
      </c>
      <c r="AB65" s="6">
        <f t="shared" si="19"/>
        <v>9.5616056189972447</v>
      </c>
      <c r="AC65" s="6">
        <f t="shared" si="20"/>
        <v>16.670476409030634</v>
      </c>
      <c r="AD65" s="6">
        <f t="shared" si="21"/>
        <v>15.690039058971562</v>
      </c>
      <c r="AE65" s="6">
        <f t="shared" si="22"/>
        <v>13.65252013983546</v>
      </c>
      <c r="AF65" s="6">
        <f t="shared" si="23"/>
        <v>11.506585047793772</v>
      </c>
      <c r="AG65" s="6">
        <f t="shared" si="24"/>
        <v>11.863929357895763</v>
      </c>
      <c r="AH65" s="6">
        <f t="shared" si="25"/>
        <v>11.043672957572158</v>
      </c>
      <c r="AI65" s="6">
        <f t="shared" si="26"/>
        <v>19.25443245039045</v>
      </c>
      <c r="AJ65" s="6">
        <f t="shared" si="27"/>
        <v>18.122025417420126</v>
      </c>
      <c r="AK65" s="6">
        <f t="shared" si="28"/>
        <v>15.768687130480314</v>
      </c>
      <c r="AL65" s="6">
        <f t="shared" si="29"/>
        <v>13.519614171637441</v>
      </c>
      <c r="AM65" s="6">
        <f t="shared" si="30"/>
        <v>13.939474380286853</v>
      </c>
      <c r="AN65" s="6">
        <f t="shared" si="31"/>
        <v>12.975717539475287</v>
      </c>
      <c r="AO65" s="6">
        <f t="shared" si="32"/>
        <v>22.62291520393758</v>
      </c>
      <c r="AP65" s="6">
        <f t="shared" si="33"/>
        <v>21.292398277550031</v>
      </c>
      <c r="AQ65" s="6">
        <f t="shared" si="34"/>
        <v>18.52735326005644</v>
      </c>
      <c r="AR65" s="112">
        <v>10609</v>
      </c>
    </row>
    <row r="66" spans="1:44" x14ac:dyDescent="0.2">
      <c r="A66" s="2">
        <v>10701</v>
      </c>
      <c r="B66" s="3" t="s">
        <v>104</v>
      </c>
      <c r="C66" s="4">
        <v>1132.2662656177699</v>
      </c>
      <c r="D66" s="4">
        <v>1054.2837019153201</v>
      </c>
      <c r="E66" s="4">
        <v>1155.0476360180601</v>
      </c>
      <c r="F66" s="4">
        <v>1088.7568386600201</v>
      </c>
      <c r="G66" s="4">
        <v>1714.6081009859399</v>
      </c>
      <c r="H66" s="5">
        <v>1.00592177530384E-2</v>
      </c>
      <c r="I66" s="5">
        <v>8.7116788823062893E-3</v>
      </c>
      <c r="J66" s="5">
        <v>7.2096537712197199E-3</v>
      </c>
      <c r="K66" s="5">
        <v>5.7009425646218003E-3</v>
      </c>
      <c r="L66" s="5">
        <v>3.0837559351324299E-3</v>
      </c>
      <c r="M66" s="7">
        <v>5.7216274521184199E-3</v>
      </c>
      <c r="N66" s="6">
        <f t="shared" si="5"/>
        <v>11.389712920268764</v>
      </c>
      <c r="O66" s="6">
        <f t="shared" si="6"/>
        <v>9.8639401153301307</v>
      </c>
      <c r="P66" s="6">
        <f t="shared" si="7"/>
        <v>8.1632477519360247</v>
      </c>
      <c r="Q66" s="6">
        <f t="shared" si="8"/>
        <v>6.454984948145718</v>
      </c>
      <c r="R66" s="6">
        <f t="shared" si="9"/>
        <v>3.4916328167490303</v>
      </c>
      <c r="S66" s="6">
        <f t="shared" si="10"/>
        <v>6.4784057484662387</v>
      </c>
      <c r="T66" s="6">
        <f t="shared" si="11"/>
        <v>10.605269331045632</v>
      </c>
      <c r="U66" s="6">
        <f t="shared" si="12"/>
        <v>9.1845810619353934</v>
      </c>
      <c r="V66" s="6">
        <f t="shared" si="13"/>
        <v>7.6010204674492741</v>
      </c>
      <c r="W66" s="6">
        <f t="shared" si="14"/>
        <v>6.0104108314360909</v>
      </c>
      <c r="X66" s="6">
        <f t="shared" si="15"/>
        <v>3.251153623094758</v>
      </c>
      <c r="Y66" s="6">
        <f t="shared" si="16"/>
        <v>6.0322185711997287</v>
      </c>
      <c r="Z66" s="6">
        <f t="shared" si="17"/>
        <v>11.618875685837905</v>
      </c>
      <c r="AA66" s="6">
        <f t="shared" si="18"/>
        <v>10.062404098756335</v>
      </c>
      <c r="AB66" s="6">
        <f t="shared" si="19"/>
        <v>8.3274935449560292</v>
      </c>
      <c r="AC66" s="6">
        <f t="shared" si="20"/>
        <v>6.5848602323411471</v>
      </c>
      <c r="AD66" s="6">
        <f t="shared" si="21"/>
        <v>3.5618850029313753</v>
      </c>
      <c r="AE66" s="6">
        <f t="shared" si="22"/>
        <v>6.6087522627454174</v>
      </c>
      <c r="AF66" s="6">
        <f t="shared" si="23"/>
        <v>10.952042120190839</v>
      </c>
      <c r="AG66" s="6">
        <f t="shared" si="24"/>
        <v>9.4848999593210532</v>
      </c>
      <c r="AH66" s="6">
        <f t="shared" si="25"/>
        <v>7.8495598477864741</v>
      </c>
      <c r="AI66" s="6">
        <f t="shared" si="26"/>
        <v>6.206940204039979</v>
      </c>
      <c r="AJ66" s="6">
        <f t="shared" si="27"/>
        <v>3.3574603631338582</v>
      </c>
      <c r="AK66" s="6">
        <f t="shared" si="28"/>
        <v>6.2294610167588367</v>
      </c>
      <c r="AL66" s="6">
        <f t="shared" si="29"/>
        <v>17.247616248941224</v>
      </c>
      <c r="AM66" s="6">
        <f t="shared" si="30"/>
        <v>14.937115184790501</v>
      </c>
      <c r="AN66" s="6">
        <f t="shared" si="31"/>
        <v>12.361730761437164</v>
      </c>
      <c r="AO66" s="6">
        <f t="shared" si="32"/>
        <v>9.7748823045560993</v>
      </c>
      <c r="AP66" s="6">
        <f t="shared" si="33"/>
        <v>5.287432907841537</v>
      </c>
      <c r="AQ66" s="6">
        <f t="shared" si="34"/>
        <v>9.8103487802257856</v>
      </c>
      <c r="AR66" s="112">
        <v>10701</v>
      </c>
    </row>
    <row r="67" spans="1:44" x14ac:dyDescent="0.2">
      <c r="A67" s="2">
        <v>10702</v>
      </c>
      <c r="B67" s="3" t="s">
        <v>105</v>
      </c>
      <c r="C67" s="4">
        <v>1616.7849572919999</v>
      </c>
      <c r="D67" s="4">
        <v>1639.8052375878599</v>
      </c>
      <c r="E67" s="4">
        <v>1803.80131789137</v>
      </c>
      <c r="F67" s="4">
        <v>2003.5086189247299</v>
      </c>
      <c r="G67" s="4">
        <v>2709.6931326280301</v>
      </c>
      <c r="H67" s="5">
        <v>2.5573025094583102E-3</v>
      </c>
      <c r="I67" s="5">
        <v>2.5387914272576098E-3</v>
      </c>
      <c r="J67" s="5">
        <v>2.4057243374064501E-3</v>
      </c>
      <c r="K67" s="5">
        <v>2.0607189428410201E-3</v>
      </c>
      <c r="L67" s="5">
        <v>1.21240180819652E-3</v>
      </c>
      <c r="M67" s="7">
        <v>1.89612689479063E-3</v>
      </c>
      <c r="N67" s="6">
        <f t="shared" ref="N67:N92" si="35">H67*$C67</f>
        <v>4.1346082285372781</v>
      </c>
      <c r="O67" s="6">
        <f t="shared" ref="O67:O92" si="36">I67*$C67</f>
        <v>4.10467978929199</v>
      </c>
      <c r="P67" s="6">
        <f t="shared" ref="P67:P92" si="37">J67*$C67</f>
        <v>3.8895389201100126</v>
      </c>
      <c r="Q67" s="6">
        <f t="shared" ref="Q67:Q92" si="38">K67*$C67</f>
        <v>3.3317393879920338</v>
      </c>
      <c r="R67" s="6">
        <f t="shared" ref="R67:R92" si="39">L67*$C67</f>
        <v>1.9601930056857542</v>
      </c>
      <c r="S67" s="6">
        <f t="shared" ref="S67:S92" si="40">M67*$C67</f>
        <v>3.065629440614281</v>
      </c>
      <c r="T67" s="6">
        <f t="shared" ref="T67:T92" si="41">H67*$D67</f>
        <v>4.1934780491063144</v>
      </c>
      <c r="U67" s="6">
        <f t="shared" ref="U67:U116" si="42">I67*$D67</f>
        <v>4.1631234795601868</v>
      </c>
      <c r="V67" s="6">
        <f t="shared" ref="V67:V116" si="43">J67*$D67</f>
        <v>3.9449193686716808</v>
      </c>
      <c r="W67" s="6">
        <f t="shared" ref="W67:W116" si="44">K67*$D67</f>
        <v>3.3791777156672222</v>
      </c>
      <c r="X67" s="6">
        <f t="shared" ref="X67:X116" si="45">L67*$D67</f>
        <v>1.9881028351416454</v>
      </c>
      <c r="Y67" s="6">
        <f t="shared" ref="Y67:Y116" si="46">M67*$D67</f>
        <v>3.10927881320888</v>
      </c>
      <c r="Z67" s="6">
        <f t="shared" ref="Z67:Z116" si="47">H67*$E67</f>
        <v>4.6128656368078076</v>
      </c>
      <c r="AA67" s="6">
        <f t="shared" ref="AA67:AA116" si="48">I67*$E67</f>
        <v>4.5794753223385891</v>
      </c>
      <c r="AB67" s="6">
        <f t="shared" ref="AB67:AB116" si="49">J67*$E67</f>
        <v>4.3394487302970974</v>
      </c>
      <c r="AC67" s="6">
        <f t="shared" ref="AC67:AC116" si="50">K67*$E67</f>
        <v>3.7171275449003427</v>
      </c>
      <c r="AD67" s="6">
        <f t="shared" ref="AD67:AD116" si="51">L67*$E67</f>
        <v>2.1869319794387629</v>
      </c>
      <c r="AE67" s="6">
        <f t="shared" ref="AE67:AE116" si="52">M67*$E67</f>
        <v>3.4202361917126094</v>
      </c>
      <c r="AF67" s="6">
        <f t="shared" ref="AF67:AF116" si="53">H67*$F67</f>
        <v>5.1235776188975652</v>
      </c>
      <c r="AG67" s="6">
        <f t="shared" ref="AG67:AG116" si="54">I67*$F67</f>
        <v>5.0864905061628374</v>
      </c>
      <c r="AH67" s="6">
        <f t="shared" ref="AH67:AH116" si="55">J67*$F67</f>
        <v>4.8198894447508076</v>
      </c>
      <c r="AI67" s="6">
        <f t="shared" ref="AI67:AI116" si="56">K67*$F67</f>
        <v>4.1286681631634421</v>
      </c>
      <c r="AJ67" s="6">
        <f t="shared" ref="AJ67:AJ116" si="57">L67*$F67</f>
        <v>2.4290574723216549</v>
      </c>
      <c r="AK67" s="6">
        <f t="shared" ref="AK67:AK116" si="58">M67*$F67</f>
        <v>3.7989065762880116</v>
      </c>
      <c r="AL67" s="6">
        <f t="shared" ref="AL67:AL116" si="59">H67*$G67</f>
        <v>6.9295050479316114</v>
      </c>
      <c r="AM67" s="6">
        <f t="shared" ref="AM67:AM116" si="60">I67*$G67</f>
        <v>6.8793456956148606</v>
      </c>
      <c r="AN67" s="6">
        <f t="shared" ref="AN67:AN116" si="61">J67*$G67</f>
        <v>6.5187747160663756</v>
      </c>
      <c r="AO67" s="6">
        <f t="shared" ref="AO67:AO116" si="62">K67*$G67</f>
        <v>5.5839159676928061</v>
      </c>
      <c r="AP67" s="6">
        <f t="shared" ref="AP67:AP116" si="63">L67*$G67</f>
        <v>3.2852368536559164</v>
      </c>
      <c r="AQ67" s="6">
        <f t="shared" ref="AQ67:AQ116" si="64">M67*$G67</f>
        <v>5.1379220254054809</v>
      </c>
      <c r="AR67" s="112">
        <v>10702</v>
      </c>
    </row>
    <row r="68" spans="1:44" x14ac:dyDescent="0.2">
      <c r="A68" s="2">
        <v>10703</v>
      </c>
      <c r="B68" s="3" t="s">
        <v>106</v>
      </c>
      <c r="C68" s="4">
        <v>1536.09898496241</v>
      </c>
      <c r="D68" s="4">
        <v>1469.3608487056299</v>
      </c>
      <c r="E68" s="4">
        <v>1625.6360798153901</v>
      </c>
      <c r="F68" s="4">
        <v>1846.5325524273101</v>
      </c>
      <c r="G68" s="4">
        <v>2653.5999526439</v>
      </c>
      <c r="H68" s="5">
        <v>3.5440342329477398E-3</v>
      </c>
      <c r="I68" s="5">
        <v>3.5507186683937501E-3</v>
      </c>
      <c r="J68" s="5">
        <v>3.0943652517499099E-3</v>
      </c>
      <c r="K68" s="5">
        <v>2.5779840257710599E-3</v>
      </c>
      <c r="L68" s="5">
        <v>1.52932511561764E-3</v>
      </c>
      <c r="M68" s="7">
        <v>2.4707677741961599E-3</v>
      </c>
      <c r="N68" s="6">
        <f t="shared" si="35"/>
        <v>5.4439873879030563</v>
      </c>
      <c r="O68" s="6">
        <f t="shared" si="36"/>
        <v>5.4542553424067197</v>
      </c>
      <c r="P68" s="6">
        <f t="shared" si="37"/>
        <v>4.7532513223159887</v>
      </c>
      <c r="Q68" s="6">
        <f t="shared" si="38"/>
        <v>3.9600386452362324</v>
      </c>
      <c r="R68" s="6">
        <f t="shared" si="39"/>
        <v>2.3491947577777772</v>
      </c>
      <c r="S68" s="6">
        <f t="shared" si="40"/>
        <v>3.7953438700205542</v>
      </c>
      <c r="T68" s="6">
        <f t="shared" si="41"/>
        <v>5.2074651483658974</v>
      </c>
      <c r="U68" s="6">
        <f t="shared" si="42"/>
        <v>5.2172869961059645</v>
      </c>
      <c r="V68" s="6">
        <f t="shared" si="43"/>
        <v>4.5467391525164578</v>
      </c>
      <c r="W68" s="6">
        <f t="shared" si="44"/>
        <v>3.7879887960565211</v>
      </c>
      <c r="X68" s="6">
        <f t="shared" si="45"/>
        <v>2.2471304498307711</v>
      </c>
      <c r="Y68" s="6">
        <f t="shared" si="46"/>
        <v>3.6304494336473896</v>
      </c>
      <c r="Z68" s="6">
        <f t="shared" si="47"/>
        <v>5.7613099171807063</v>
      </c>
      <c r="AA68" s="6">
        <f t="shared" si="48"/>
        <v>5.7721763766149383</v>
      </c>
      <c r="AB68" s="6">
        <f t="shared" si="49"/>
        <v>5.0303117973716862</v>
      </c>
      <c r="AC68" s="6">
        <f t="shared" si="50"/>
        <v>4.1908638454811635</v>
      </c>
      <c r="AD68" s="6">
        <f t="shared" si="51"/>
        <v>2.4861260857158785</v>
      </c>
      <c r="AE68" s="6">
        <f t="shared" si="52"/>
        <v>4.0165692385784419</v>
      </c>
      <c r="AF68" s="6">
        <f t="shared" si="53"/>
        <v>6.5441745780547542</v>
      </c>
      <c r="AG68" s="6">
        <f t="shared" si="54"/>
        <v>6.5565176057004111</v>
      </c>
      <c r="AH68" s="6">
        <f t="shared" si="55"/>
        <v>5.7138461664561371</v>
      </c>
      <c r="AI68" s="6">
        <f t="shared" si="56"/>
        <v>4.7603314232238674</v>
      </c>
      <c r="AJ68" s="6">
        <f t="shared" si="57"/>
        <v>2.823948609232632</v>
      </c>
      <c r="AK68" s="6">
        <f t="shared" si="58"/>
        <v>4.5623531245415787</v>
      </c>
      <c r="AL68" s="6">
        <f t="shared" si="59"/>
        <v>9.4044490727184833</v>
      </c>
      <c r="AM68" s="6">
        <f t="shared" si="60"/>
        <v>9.4221868903014663</v>
      </c>
      <c r="AN68" s="6">
        <f t="shared" si="61"/>
        <v>8.21120748550649</v>
      </c>
      <c r="AO68" s="6">
        <f t="shared" si="62"/>
        <v>6.840938288702815</v>
      </c>
      <c r="AP68" s="6">
        <f t="shared" si="63"/>
        <v>4.0582170543800968</v>
      </c>
      <c r="AQ68" s="6">
        <f t="shared" si="64"/>
        <v>6.5564292486010043</v>
      </c>
      <c r="AR68" s="112">
        <v>10703</v>
      </c>
    </row>
    <row r="69" spans="1:44" x14ac:dyDescent="0.2">
      <c r="A69" s="2">
        <v>10704</v>
      </c>
      <c r="B69" s="3" t="s">
        <v>107</v>
      </c>
      <c r="C69" s="4">
        <v>1814.40463009562</v>
      </c>
      <c r="D69" s="4">
        <v>1636.0323242004999</v>
      </c>
      <c r="E69" s="4">
        <v>2176.9547645532102</v>
      </c>
      <c r="F69" s="4">
        <v>2093.7785667439598</v>
      </c>
      <c r="G69" s="4">
        <v>2753.6797057988401</v>
      </c>
      <c r="H69" s="5">
        <v>9.6551880404961905E-4</v>
      </c>
      <c r="I69" s="5">
        <v>1.0472565650226999E-3</v>
      </c>
      <c r="J69" s="5">
        <v>8.8032306006487595E-4</v>
      </c>
      <c r="K69" s="5">
        <v>6.7606658445535804E-4</v>
      </c>
      <c r="L69" s="5">
        <v>3.7552960317806402E-4</v>
      </c>
      <c r="M69" s="7">
        <v>6.6793556746369998E-4</v>
      </c>
      <c r="N69" s="6">
        <f t="shared" si="35"/>
        <v>1.7518417885120143</v>
      </c>
      <c r="O69" s="6">
        <f t="shared" si="36"/>
        <v>1.9001471604752214</v>
      </c>
      <c r="P69" s="6">
        <f t="shared" si="37"/>
        <v>1.5972622361616555</v>
      </c>
      <c r="Q69" s="6">
        <f t="shared" si="38"/>
        <v>1.2266583410887331</v>
      </c>
      <c r="R69" s="6">
        <f t="shared" si="39"/>
        <v>0.68136265074425018</v>
      </c>
      <c r="S69" s="6">
        <f t="shared" si="40"/>
        <v>1.2119053862116826</v>
      </c>
      <c r="T69" s="6">
        <f t="shared" si="41"/>
        <v>1.5796199730485854</v>
      </c>
      <c r="U69" s="6">
        <f t="shared" si="42"/>
        <v>1.7133455921083198</v>
      </c>
      <c r="V69" s="6">
        <f t="shared" si="43"/>
        <v>1.4402369820052352</v>
      </c>
      <c r="W69" s="6">
        <f t="shared" si="44"/>
        <v>1.1060667854807931</v>
      </c>
      <c r="X69" s="6">
        <f t="shared" si="45"/>
        <v>0.61437856949349956</v>
      </c>
      <c r="Y69" s="6">
        <f t="shared" si="46"/>
        <v>1.0927641788538169</v>
      </c>
      <c r="Z69" s="6">
        <f t="shared" si="47"/>
        <v>2.1018907607415356</v>
      </c>
      <c r="AA69" s="6">
        <f t="shared" si="48"/>
        <v>2.2798301689357956</v>
      </c>
      <c r="AB69" s="6">
        <f t="shared" si="49"/>
        <v>1.9164234799542936</v>
      </c>
      <c r="AC69" s="6">
        <f t="shared" si="50"/>
        <v>1.4717663721853069</v>
      </c>
      <c r="AD69" s="6">
        <f t="shared" si="51"/>
        <v>0.81751095886926284</v>
      </c>
      <c r="AE69" s="6">
        <f t="shared" si="52"/>
        <v>1.4540655160046538</v>
      </c>
      <c r="AF69" s="6">
        <f t="shared" si="53"/>
        <v>2.0215825777073535</v>
      </c>
      <c r="AG69" s="6">
        <f t="shared" si="54"/>
        <v>2.1927233497264313</v>
      </c>
      <c r="AH69" s="6">
        <f t="shared" si="55"/>
        <v>1.8432015549742928</v>
      </c>
      <c r="AI69" s="6">
        <f t="shared" si="56"/>
        <v>1.4155337242244239</v>
      </c>
      <c r="AJ69" s="6">
        <f t="shared" si="57"/>
        <v>0.7862758343120948</v>
      </c>
      <c r="AK69" s="6">
        <f t="shared" si="58"/>
        <v>1.3985091751214591</v>
      </c>
      <c r="AL69" s="6">
        <f t="shared" si="59"/>
        <v>2.658729536278603</v>
      </c>
      <c r="AM69" s="6">
        <f t="shared" si="60"/>
        <v>2.8838091498676124</v>
      </c>
      <c r="AN69" s="6">
        <f t="shared" si="61"/>
        <v>2.4241277450473824</v>
      </c>
      <c r="AO69" s="6">
        <f t="shared" si="62"/>
        <v>1.8616708333834571</v>
      </c>
      <c r="AP69" s="6">
        <f t="shared" si="63"/>
        <v>1.0340882471981265</v>
      </c>
      <c r="AQ69" s="6">
        <f t="shared" si="64"/>
        <v>1.8392806169060227</v>
      </c>
      <c r="AR69" s="112">
        <v>10704</v>
      </c>
    </row>
    <row r="70" spans="1:44" x14ac:dyDescent="0.2">
      <c r="A70" s="2">
        <v>10705</v>
      </c>
      <c r="B70" s="3" t="s">
        <v>108</v>
      </c>
      <c r="C70" s="4">
        <v>1702.3155032371999</v>
      </c>
      <c r="D70" s="4">
        <v>1733.0745775963501</v>
      </c>
      <c r="E70" s="4">
        <v>2110.5025349326102</v>
      </c>
      <c r="F70" s="4">
        <v>2561.0520095839902</v>
      </c>
      <c r="G70" s="4">
        <v>3036.5827004293401</v>
      </c>
      <c r="H70" s="5">
        <v>4.4159495159140898E-3</v>
      </c>
      <c r="I70" s="5">
        <v>3.6273004269721E-3</v>
      </c>
      <c r="J70" s="5">
        <v>3.0032464077660798E-3</v>
      </c>
      <c r="K70" s="5">
        <v>2.27963169548693E-3</v>
      </c>
      <c r="L70" s="5">
        <v>1.3143095695832799E-3</v>
      </c>
      <c r="M70" s="7">
        <v>2.39394228751504E-3</v>
      </c>
      <c r="N70" s="6">
        <f t="shared" si="35"/>
        <v>7.5173393224533633</v>
      </c>
      <c r="O70" s="6">
        <f t="shared" si="36"/>
        <v>6.1748097517335205</v>
      </c>
      <c r="P70" s="6">
        <f t="shared" si="37"/>
        <v>5.1124729199816272</v>
      </c>
      <c r="Q70" s="6">
        <f t="shared" si="38"/>
        <v>3.8806523768983046</v>
      </c>
      <c r="R70" s="6">
        <f t="shared" si="39"/>
        <v>2.2373695563546288</v>
      </c>
      <c r="S70" s="6">
        <f t="shared" si="40"/>
        <v>4.0752450698919791</v>
      </c>
      <c r="T70" s="6">
        <f t="shared" si="41"/>
        <v>7.6531698419796177</v>
      </c>
      <c r="U70" s="6">
        <f t="shared" si="42"/>
        <v>6.2863821552897328</v>
      </c>
      <c r="V70" s="6">
        <f t="shared" si="43"/>
        <v>5.2048499995569548</v>
      </c>
      <c r="W70" s="6">
        <f t="shared" si="44"/>
        <v>3.9507717377312628</v>
      </c>
      <c r="X70" s="6">
        <f t="shared" si="45"/>
        <v>2.2777965021363835</v>
      </c>
      <c r="Y70" s="6">
        <f t="shared" si="46"/>
        <v>4.1488805187251678</v>
      </c>
      <c r="Z70" s="6">
        <f t="shared" si="47"/>
        <v>9.3198726474711187</v>
      </c>
      <c r="AA70" s="6">
        <f t="shared" si="48"/>
        <v>7.6554267460867562</v>
      </c>
      <c r="AB70" s="6">
        <f t="shared" si="49"/>
        <v>6.3383591566175665</v>
      </c>
      <c r="AC70" s="6">
        <f t="shared" si="50"/>
        <v>4.81116847203789</v>
      </c>
      <c r="AD70" s="6">
        <f t="shared" si="51"/>
        <v>2.7738536782917</v>
      </c>
      <c r="AE70" s="6">
        <f t="shared" si="52"/>
        <v>5.0524212662828631</v>
      </c>
      <c r="AF70" s="6">
        <f t="shared" si="53"/>
        <v>11.309476381953228</v>
      </c>
      <c r="AG70" s="6">
        <f t="shared" si="54"/>
        <v>9.2897050478617622</v>
      </c>
      <c r="AH70" s="6">
        <f t="shared" si="55"/>
        <v>7.6914702478852179</v>
      </c>
      <c r="AI70" s="6">
        <f t="shared" si="56"/>
        <v>5.8382553348381609</v>
      </c>
      <c r="AJ70" s="6">
        <f t="shared" si="57"/>
        <v>3.3660151643967282</v>
      </c>
      <c r="AK70" s="6">
        <f t="shared" si="58"/>
        <v>6.131010706268488</v>
      </c>
      <c r="AL70" s="6">
        <f t="shared" si="59"/>
        <v>13.409395905994044</v>
      </c>
      <c r="AM70" s="6">
        <f t="shared" si="60"/>
        <v>11.014597725803437</v>
      </c>
      <c r="AN70" s="6">
        <f t="shared" si="61"/>
        <v>9.1196060869490374</v>
      </c>
      <c r="AO70" s="6">
        <f t="shared" si="62"/>
        <v>6.9222901698660175</v>
      </c>
      <c r="AP70" s="6">
        <f t="shared" si="63"/>
        <v>3.9910097020053197</v>
      </c>
      <c r="AQ70" s="6">
        <f t="shared" si="64"/>
        <v>7.2694037360944117</v>
      </c>
      <c r="AR70" s="112">
        <v>10705</v>
      </c>
    </row>
    <row r="71" spans="1:44" x14ac:dyDescent="0.2">
      <c r="A71" s="2">
        <v>10706</v>
      </c>
      <c r="B71" s="3" t="s">
        <v>109</v>
      </c>
      <c r="C71" s="4">
        <v>7.7351987023519904</v>
      </c>
      <c r="D71" s="4">
        <v>10.8241403859732</v>
      </c>
      <c r="E71" s="4">
        <v>11.7568093385214</v>
      </c>
      <c r="F71" s="4">
        <v>14.6086476136736</v>
      </c>
      <c r="G71" s="4">
        <v>19.0404137987897</v>
      </c>
      <c r="H71" s="5">
        <v>4.6961636712119901E-4</v>
      </c>
      <c r="I71" s="5">
        <v>3.8498898216919402E-4</v>
      </c>
      <c r="J71" s="5">
        <v>3.7242080366406302E-4</v>
      </c>
      <c r="K71" s="5">
        <v>3.6623642071963999E-4</v>
      </c>
      <c r="L71" s="5">
        <v>2.5178268204321502E-4</v>
      </c>
      <c r="M71" s="7">
        <v>3.3456721659879101E-4</v>
      </c>
      <c r="N71" s="6">
        <f t="shared" si="35"/>
        <v>3.6325759135591544E-3</v>
      </c>
      <c r="O71" s="6">
        <f t="shared" si="36"/>
        <v>2.9779662752949633E-3</v>
      </c>
      <c r="P71" s="6">
        <f t="shared" si="37"/>
        <v>2.8807489172311455E-3</v>
      </c>
      <c r="Q71" s="6">
        <f t="shared" si="38"/>
        <v>2.8329114863045969E-3</v>
      </c>
      <c r="R71" s="6">
        <f t="shared" si="39"/>
        <v>1.9475890754153805E-3</v>
      </c>
      <c r="S71" s="6">
        <f t="shared" si="40"/>
        <v>2.5879438996844854E-3</v>
      </c>
      <c r="T71" s="6">
        <f t="shared" si="41"/>
        <v>5.0831934852705873E-3</v>
      </c>
      <c r="U71" s="6">
        <f t="shared" si="42"/>
        <v>4.1671747900522893E-3</v>
      </c>
      <c r="V71" s="6">
        <f t="shared" si="43"/>
        <v>4.0311350615167803E-3</v>
      </c>
      <c r="W71" s="6">
        <f t="shared" si="44"/>
        <v>3.9641944323257272E-3</v>
      </c>
      <c r="X71" s="6">
        <f t="shared" si="45"/>
        <v>2.725331097192613E-3</v>
      </c>
      <c r="Y71" s="6">
        <f t="shared" si="46"/>
        <v>3.6214025210096171E-3</v>
      </c>
      <c r="Z71" s="6">
        <f t="shared" si="47"/>
        <v>5.5211900904930068E-3</v>
      </c>
      <c r="AA71" s="6">
        <f t="shared" si="48"/>
        <v>4.5262420607946286E-3</v>
      </c>
      <c r="AB71" s="6">
        <f t="shared" si="49"/>
        <v>4.3784803823773005E-3</v>
      </c>
      <c r="AC71" s="6">
        <f t="shared" si="50"/>
        <v>4.305771771223316E-3</v>
      </c>
      <c r="AD71" s="6">
        <f t="shared" si="51"/>
        <v>2.9601609875236348E-3</v>
      </c>
      <c r="AE71" s="6">
        <f t="shared" si="52"/>
        <v>3.9334429764717781E-3</v>
      </c>
      <c r="AF71" s="6">
        <f t="shared" si="53"/>
        <v>6.8604600208871692E-3</v>
      </c>
      <c r="AG71" s="6">
        <f t="shared" si="54"/>
        <v>5.6241683756566244E-3</v>
      </c>
      <c r="AH71" s="6">
        <f t="shared" si="55"/>
        <v>5.440564284729419E-3</v>
      </c>
      <c r="AI71" s="6">
        <f t="shared" si="56"/>
        <v>5.3502188135863297E-3</v>
      </c>
      <c r="AJ71" s="6">
        <f t="shared" si="57"/>
        <v>3.678204477194952E-3</v>
      </c>
      <c r="AK71" s="6">
        <f t="shared" si="58"/>
        <v>4.8875745703793466E-3</v>
      </c>
      <c r="AL71" s="6">
        <f t="shared" si="59"/>
        <v>8.9416899566719665E-3</v>
      </c>
      <c r="AM71" s="6">
        <f t="shared" si="60"/>
        <v>7.3303495284763234E-3</v>
      </c>
      <c r="AN71" s="6">
        <f t="shared" si="61"/>
        <v>7.091046209041575E-3</v>
      </c>
      <c r="AO71" s="6">
        <f t="shared" si="62"/>
        <v>6.9732929986895831E-3</v>
      </c>
      <c r="AP71" s="6">
        <f t="shared" si="63"/>
        <v>4.7940464534719108E-3</v>
      </c>
      <c r="AQ71" s="6">
        <f t="shared" si="64"/>
        <v>6.3702982475502832E-3</v>
      </c>
      <c r="AR71" s="112">
        <v>10706</v>
      </c>
    </row>
    <row r="72" spans="1:44" x14ac:dyDescent="0.2">
      <c r="A72" s="2">
        <v>10707</v>
      </c>
      <c r="B72" s="3" t="s">
        <v>110</v>
      </c>
      <c r="C72" s="4">
        <v>5065.6395038167902</v>
      </c>
      <c r="D72" s="4">
        <v>5559.6089351136397</v>
      </c>
      <c r="E72" s="4">
        <v>6015.9562937062901</v>
      </c>
      <c r="F72" s="4">
        <v>7551.6291766586701</v>
      </c>
      <c r="G72" s="4">
        <v>9842.93382428941</v>
      </c>
      <c r="H72" s="5">
        <v>3.2415578093531502E-4</v>
      </c>
      <c r="I72" s="5">
        <v>4.2126134840417203E-4</v>
      </c>
      <c r="J72" s="5">
        <v>3.7473750499024899E-4</v>
      </c>
      <c r="K72" s="5">
        <v>5.4298586738019399E-4</v>
      </c>
      <c r="L72" s="5">
        <v>5.5667173772170101E-4</v>
      </c>
      <c r="M72" s="7">
        <v>4.8429724890241302E-4</v>
      </c>
      <c r="N72" s="6">
        <f t="shared" si="35"/>
        <v>1.6420563292965134</v>
      </c>
      <c r="O72" s="6">
        <f t="shared" si="36"/>
        <v>2.1339581279073019</v>
      </c>
      <c r="P72" s="6">
        <f t="shared" si="37"/>
        <v>1.8982851088403467</v>
      </c>
      <c r="Q72" s="6">
        <f t="shared" si="38"/>
        <v>2.7505706598153354</v>
      </c>
      <c r="R72" s="6">
        <f t="shared" si="39"/>
        <v>2.8198983452613877</v>
      </c>
      <c r="S72" s="6">
        <f t="shared" si="40"/>
        <v>2.4532752756298559</v>
      </c>
      <c r="T72" s="6">
        <f t="shared" si="41"/>
        <v>1.8021793760567171</v>
      </c>
      <c r="U72" s="6">
        <f t="shared" si="42"/>
        <v>2.3420483566058548</v>
      </c>
      <c r="V72" s="6">
        <f t="shared" si="43"/>
        <v>2.0833939810659805</v>
      </c>
      <c r="W72" s="6">
        <f t="shared" si="44"/>
        <v>3.0187890799273562</v>
      </c>
      <c r="X72" s="6">
        <f t="shared" si="45"/>
        <v>3.0948771669628057</v>
      </c>
      <c r="Y72" s="6">
        <f t="shared" si="46"/>
        <v>2.6925033122488098</v>
      </c>
      <c r="Z72" s="6">
        <f t="shared" si="47"/>
        <v>1.9501070104590859</v>
      </c>
      <c r="AA72" s="6">
        <f t="shared" si="48"/>
        <v>2.5342898602272768</v>
      </c>
      <c r="AB72" s="6">
        <f t="shared" si="49"/>
        <v>2.2544044516338806</v>
      </c>
      <c r="AC72" s="6">
        <f t="shared" si="50"/>
        <v>3.2665792462594472</v>
      </c>
      <c r="AD72" s="6">
        <f t="shared" si="51"/>
        <v>3.3489128440752842</v>
      </c>
      <c r="AE72" s="6">
        <f t="shared" si="52"/>
        <v>2.9135110825591135</v>
      </c>
      <c r="AF72" s="6">
        <f t="shared" si="53"/>
        <v>2.447904253093701</v>
      </c>
      <c r="AG72" s="6">
        <f t="shared" si="54"/>
        <v>3.1812094896075189</v>
      </c>
      <c r="AH72" s="6">
        <f t="shared" si="55"/>
        <v>2.8298786762726382</v>
      </c>
      <c r="AI72" s="6">
        <f t="shared" si="56"/>
        <v>4.1004279186215884</v>
      </c>
      <c r="AJ72" s="6">
        <f t="shared" si="57"/>
        <v>4.2037785364004803</v>
      </c>
      <c r="AK72" s="6">
        <f t="shared" si="58"/>
        <v>3.6572332349869883</v>
      </c>
      <c r="AL72" s="6">
        <f t="shared" si="59"/>
        <v>3.1906439005071605</v>
      </c>
      <c r="AM72" s="6">
        <f t="shared" si="60"/>
        <v>4.1464475750731902</v>
      </c>
      <c r="AN72" s="6">
        <f t="shared" si="61"/>
        <v>3.6885164630983431</v>
      </c>
      <c r="AO72" s="6">
        <f t="shared" si="62"/>
        <v>5.3445739601476356</v>
      </c>
      <c r="AP72" s="6">
        <f t="shared" si="63"/>
        <v>5.4792830762468938</v>
      </c>
      <c r="AQ72" s="6">
        <f t="shared" si="64"/>
        <v>4.7669057722318682</v>
      </c>
      <c r="AR72" s="112">
        <v>10707</v>
      </c>
    </row>
    <row r="73" spans="1:44" x14ac:dyDescent="0.2">
      <c r="A73" s="2">
        <v>10708</v>
      </c>
      <c r="B73" s="3" t="s">
        <v>111</v>
      </c>
      <c r="C73" s="4">
        <v>4721.5972905168101</v>
      </c>
      <c r="D73" s="4">
        <v>5064.54037216495</v>
      </c>
      <c r="E73" s="4">
        <v>5538.0842945874001</v>
      </c>
      <c r="F73" s="4">
        <v>6865.1748492678698</v>
      </c>
      <c r="G73" s="4">
        <v>8150.2758576548904</v>
      </c>
      <c r="H73" s="5">
        <v>7.8971042643304101E-4</v>
      </c>
      <c r="I73" s="5">
        <v>1.0416984149627E-3</v>
      </c>
      <c r="J73" s="5">
        <v>9.9119851882078711E-4</v>
      </c>
      <c r="K73" s="5">
        <v>1.0876391817734401E-3</v>
      </c>
      <c r="L73" s="5">
        <v>1.0665506593552801E-3</v>
      </c>
      <c r="M73" s="7">
        <v>1.0302542684771101E-3</v>
      </c>
      <c r="N73" s="6">
        <f t="shared" si="35"/>
        <v>3.7286946097391209</v>
      </c>
      <c r="O73" s="6">
        <f t="shared" si="36"/>
        <v>4.9184804136235405</v>
      </c>
      <c r="P73" s="6">
        <f t="shared" si="37"/>
        <v>4.6800402408285038</v>
      </c>
      <c r="Q73" s="6">
        <f t="shared" si="38"/>
        <v>5.135394213721395</v>
      </c>
      <c r="R73" s="6">
        <f t="shared" si="39"/>
        <v>5.0358227034108074</v>
      </c>
      <c r="S73" s="6">
        <f t="shared" si="40"/>
        <v>4.8644457625849009</v>
      </c>
      <c r="T73" s="6">
        <f t="shared" si="41"/>
        <v>3.9995203369897347</v>
      </c>
      <c r="U73" s="6">
        <f t="shared" si="42"/>
        <v>5.2757236781988315</v>
      </c>
      <c r="V73" s="6">
        <f t="shared" si="43"/>
        <v>5.019964915397976</v>
      </c>
      <c r="W73" s="6">
        <f t="shared" si="44"/>
        <v>5.5083925464400396</v>
      </c>
      <c r="X73" s="6">
        <f t="shared" si="45"/>
        <v>5.4015888732639628</v>
      </c>
      <c r="Y73" s="6">
        <f t="shared" si="46"/>
        <v>5.2177643362975914</v>
      </c>
      <c r="Z73" s="6">
        <f t="shared" si="47"/>
        <v>4.3734829099007424</v>
      </c>
      <c r="AA73" s="6">
        <f t="shared" si="48"/>
        <v>5.769013631601517</v>
      </c>
      <c r="AB73" s="6">
        <f t="shared" si="49"/>
        <v>5.4893409498996943</v>
      </c>
      <c r="AC73" s="6">
        <f t="shared" si="50"/>
        <v>6.0234374707573792</v>
      </c>
      <c r="AD73" s="6">
        <f t="shared" si="51"/>
        <v>5.9066474559573132</v>
      </c>
      <c r="AE73" s="6">
        <f t="shared" si="52"/>
        <v>5.705634983684714</v>
      </c>
      <c r="AF73" s="6">
        <f t="shared" si="53"/>
        <v>5.4215001577527175</v>
      </c>
      <c r="AG73" s="6">
        <f t="shared" si="54"/>
        <v>7.1514417589241335</v>
      </c>
      <c r="AH73" s="6">
        <f t="shared" si="55"/>
        <v>6.8047511420400326</v>
      </c>
      <c r="AI73" s="6">
        <f t="shared" si="56"/>
        <v>7.4668331557893062</v>
      </c>
      <c r="AJ73" s="6">
        <f t="shared" si="57"/>
        <v>7.322056762075932</v>
      </c>
      <c r="AK73" s="6">
        <f t="shared" si="58"/>
        <v>7.0728756922999239</v>
      </c>
      <c r="AL73" s="6">
        <f t="shared" si="59"/>
        <v>6.4363578230955625</v>
      </c>
      <c r="AM73" s="6">
        <f t="shared" si="60"/>
        <v>8.4901294424278593</v>
      </c>
      <c r="AN73" s="6">
        <f t="shared" si="61"/>
        <v>8.0785413580883478</v>
      </c>
      <c r="AO73" s="6">
        <f t="shared" si="62"/>
        <v>8.8645593650475885</v>
      </c>
      <c r="AP73" s="6">
        <f t="shared" si="63"/>
        <v>8.6926820899092441</v>
      </c>
      <c r="AQ73" s="6">
        <f t="shared" si="64"/>
        <v>8.3968564916148907</v>
      </c>
      <c r="AR73" s="112">
        <v>10708</v>
      </c>
    </row>
    <row r="74" spans="1:44" x14ac:dyDescent="0.2">
      <c r="A74" s="2">
        <v>10709</v>
      </c>
      <c r="B74" s="3" t="s">
        <v>112</v>
      </c>
      <c r="C74" s="4">
        <v>3590.9839302112</v>
      </c>
      <c r="D74" s="4">
        <v>4510.6885169491497</v>
      </c>
      <c r="E74" s="4">
        <v>4490.44088669951</v>
      </c>
      <c r="F74" s="4">
        <v>5160.0898058252396</v>
      </c>
      <c r="G74" s="4">
        <v>6177.3716939890701</v>
      </c>
      <c r="H74" s="5">
        <v>3.9345802555779699E-4</v>
      </c>
      <c r="I74" s="5">
        <v>4.1224450022994002E-4</v>
      </c>
      <c r="J74" s="5">
        <v>3.7737701059678102E-4</v>
      </c>
      <c r="K74" s="5">
        <v>3.3454039990389698E-4</v>
      </c>
      <c r="L74" s="5">
        <v>1.8638457991773801E-4</v>
      </c>
      <c r="M74" s="7">
        <v>2.9958104653512102E-4</v>
      </c>
      <c r="N74" s="6">
        <f t="shared" si="35"/>
        <v>1.4129014469906767</v>
      </c>
      <c r="O74" s="6">
        <f t="shared" si="36"/>
        <v>1.480363375643662</v>
      </c>
      <c r="P74" s="6">
        <f t="shared" si="37"/>
        <v>1.3551547806841824</v>
      </c>
      <c r="Q74" s="6">
        <f t="shared" si="38"/>
        <v>1.2013292000613225</v>
      </c>
      <c r="R74" s="6">
        <f t="shared" si="39"/>
        <v>0.66930403132376237</v>
      </c>
      <c r="S74" s="6">
        <f t="shared" si="40"/>
        <v>1.0757907239034732</v>
      </c>
      <c r="T74" s="6">
        <f t="shared" si="41"/>
        <v>1.77476659778504</v>
      </c>
      <c r="U74" s="6">
        <f t="shared" si="42"/>
        <v>1.8595065333626315</v>
      </c>
      <c r="V74" s="6">
        <f t="shared" si="43"/>
        <v>1.7022301482594977</v>
      </c>
      <c r="W74" s="6">
        <f t="shared" si="44"/>
        <v>1.5090075403020846</v>
      </c>
      <c r="X74" s="6">
        <f t="shared" si="45"/>
        <v>0.84072278437133197</v>
      </c>
      <c r="Y74" s="6">
        <f t="shared" si="46"/>
        <v>1.3513167865015792</v>
      </c>
      <c r="Z74" s="6">
        <f t="shared" si="47"/>
        <v>1.7668000051647923</v>
      </c>
      <c r="AA74" s="6">
        <f t="shared" si="48"/>
        <v>1.8511595591495282</v>
      </c>
      <c r="AB74" s="6">
        <f t="shared" si="49"/>
        <v>1.6945891580842198</v>
      </c>
      <c r="AC74" s="6">
        <f t="shared" si="50"/>
        <v>1.5022338899812637</v>
      </c>
      <c r="AD74" s="6">
        <f t="shared" si="51"/>
        <v>0.83694893831292316</v>
      </c>
      <c r="AE74" s="6">
        <f t="shared" si="52"/>
        <v>1.345250980241536</v>
      </c>
      <c r="AF74" s="6">
        <f t="shared" si="53"/>
        <v>2.0302787467009149</v>
      </c>
      <c r="AG74" s="6">
        <f t="shared" si="54"/>
        <v>2.1272186431440341</v>
      </c>
      <c r="AH74" s="6">
        <f t="shared" si="55"/>
        <v>1.9472992653332533</v>
      </c>
      <c r="AI74" s="6">
        <f t="shared" si="56"/>
        <v>1.7262585071807979</v>
      </c>
      <c r="AJ74" s="6">
        <f t="shared" si="57"/>
        <v>0.96176117079653956</v>
      </c>
      <c r="AK74" s="6">
        <f t="shared" si="58"/>
        <v>1.5458651042443348</v>
      </c>
      <c r="AL74" s="6">
        <f t="shared" si="59"/>
        <v>2.4305364698535632</v>
      </c>
      <c r="AM74" s="6">
        <f t="shared" si="60"/>
        <v>2.5465875067231023</v>
      </c>
      <c r="AN74" s="6">
        <f t="shared" si="61"/>
        <v>2.3311980632227685</v>
      </c>
      <c r="AO74" s="6">
        <f t="shared" si="62"/>
        <v>2.066580396862117</v>
      </c>
      <c r="AP74" s="6">
        <f t="shared" si="63"/>
        <v>1.1513668281798786</v>
      </c>
      <c r="AQ74" s="6">
        <f t="shared" si="64"/>
        <v>1.8506234769216789</v>
      </c>
      <c r="AR74" s="112">
        <v>10709</v>
      </c>
    </row>
    <row r="75" spans="1:44" x14ac:dyDescent="0.2">
      <c r="A75" s="2">
        <v>10710</v>
      </c>
      <c r="B75" s="3" t="s">
        <v>113</v>
      </c>
      <c r="C75" s="4">
        <v>5148.74747274529</v>
      </c>
      <c r="D75" s="4">
        <v>5653.7827251874096</v>
      </c>
      <c r="E75" s="4">
        <v>6073.7452054794503</v>
      </c>
      <c r="F75" s="4">
        <v>6303.3633093525204</v>
      </c>
      <c r="G75" s="4">
        <v>8346.4981357196102</v>
      </c>
      <c r="H75" s="5">
        <v>3.3391386215178098E-4</v>
      </c>
      <c r="I75" s="5">
        <v>4.1584158364262302E-4</v>
      </c>
      <c r="J75" s="5">
        <v>4.265203889572E-4</v>
      </c>
      <c r="K75" s="5">
        <v>4.6153173298692902E-4</v>
      </c>
      <c r="L75" s="5">
        <v>4.0656276152337102E-4</v>
      </c>
      <c r="M75" s="7">
        <v>4.1682161723557602E-4</v>
      </c>
      <c r="N75" s="6">
        <f t="shared" si="35"/>
        <v>1.7192381538686015</v>
      </c>
      <c r="O75" s="6">
        <f t="shared" si="36"/>
        <v>2.1410633028423542</v>
      </c>
      <c r="P75" s="6">
        <f t="shared" si="37"/>
        <v>2.1960457747177218</v>
      </c>
      <c r="Q75" s="6">
        <f t="shared" si="38"/>
        <v>2.3763103438082047</v>
      </c>
      <c r="R75" s="6">
        <f t="shared" si="39"/>
        <v>2.0932889909058026</v>
      </c>
      <c r="S75" s="6">
        <f t="shared" si="40"/>
        <v>2.1461092483272766</v>
      </c>
      <c r="T75" s="6">
        <f t="shared" si="41"/>
        <v>1.8878764255343494</v>
      </c>
      <c r="U75" s="6">
        <f t="shared" si="42"/>
        <v>2.3510779620132372</v>
      </c>
      <c r="V75" s="6">
        <f t="shared" si="43"/>
        <v>2.4114536070264321</v>
      </c>
      <c r="W75" s="6">
        <f t="shared" si="44"/>
        <v>2.6094001390873074</v>
      </c>
      <c r="X75" s="6">
        <f t="shared" si="45"/>
        <v>2.2986175178053236</v>
      </c>
      <c r="Y75" s="6">
        <f t="shared" si="46"/>
        <v>2.3566188590111783</v>
      </c>
      <c r="Z75" s="6">
        <f t="shared" si="47"/>
        <v>2.0281077192875059</v>
      </c>
      <c r="AA75" s="6">
        <f t="shared" si="48"/>
        <v>2.5257158248883633</v>
      </c>
      <c r="AB75" s="6">
        <f t="shared" si="49"/>
        <v>2.5905761674680239</v>
      </c>
      <c r="AC75" s="6">
        <f t="shared" si="50"/>
        <v>2.8032261504059819</v>
      </c>
      <c r="AD75" s="6">
        <f t="shared" si="51"/>
        <v>2.4693586235290597</v>
      </c>
      <c r="AE75" s="6">
        <f t="shared" si="52"/>
        <v>2.5316682992247705</v>
      </c>
      <c r="AF75" s="6">
        <f t="shared" si="53"/>
        <v>2.1047803871717314</v>
      </c>
      <c r="AG75" s="6">
        <f t="shared" si="54"/>
        <v>2.6212005808359571</v>
      </c>
      <c r="AH75" s="6">
        <f t="shared" si="55"/>
        <v>2.6885129704435804</v>
      </c>
      <c r="AI75" s="6">
        <f t="shared" si="56"/>
        <v>2.9092021918116928</v>
      </c>
      <c r="AJ75" s="6">
        <f t="shared" si="57"/>
        <v>2.5627127939354555</v>
      </c>
      <c r="AK75" s="6">
        <f t="shared" si="58"/>
        <v>2.6273780886277098</v>
      </c>
      <c r="AL75" s="6">
        <f t="shared" si="59"/>
        <v>2.7870114279407749</v>
      </c>
      <c r="AM75" s="6">
        <f t="shared" si="60"/>
        <v>3.4708210026278432</v>
      </c>
      <c r="AN75" s="6">
        <f t="shared" si="61"/>
        <v>3.5599516312776727</v>
      </c>
      <c r="AO75" s="6">
        <f t="shared" si="62"/>
        <v>3.8521737489508441</v>
      </c>
      <c r="AP75" s="6">
        <f t="shared" si="63"/>
        <v>3.3933753311078325</v>
      </c>
      <c r="AQ75" s="6">
        <f t="shared" si="64"/>
        <v>3.479000851184368</v>
      </c>
      <c r="AR75" s="112">
        <v>10710</v>
      </c>
    </row>
    <row r="76" spans="1:44" x14ac:dyDescent="0.2">
      <c r="A76" s="2">
        <v>10711</v>
      </c>
      <c r="B76" s="3" t="s">
        <v>114</v>
      </c>
      <c r="C76" s="4">
        <v>5335.1234383954197</v>
      </c>
      <c r="D76" s="4">
        <v>5820.4328402840101</v>
      </c>
      <c r="E76" s="4">
        <v>6320.4860813704499</v>
      </c>
      <c r="F76" s="4">
        <v>6453.8487732388903</v>
      </c>
      <c r="G76" s="4">
        <v>8577.8158122814802</v>
      </c>
      <c r="H76" s="5">
        <v>6.6439818510232005E-4</v>
      </c>
      <c r="I76" s="5">
        <v>7.82961762613254E-4</v>
      </c>
      <c r="J76" s="5">
        <v>8.5463742030458996E-4</v>
      </c>
      <c r="K76" s="5">
        <v>9.1557760645402805E-4</v>
      </c>
      <c r="L76" s="5">
        <v>7.1749933423478896E-4</v>
      </c>
      <c r="M76" s="7">
        <v>7.8850762487754503E-4</v>
      </c>
      <c r="N76" s="6">
        <f t="shared" si="35"/>
        <v>3.5446463297667661</v>
      </c>
      <c r="O76" s="6">
        <f t="shared" si="36"/>
        <v>4.1771976510853621</v>
      </c>
      <c r="P76" s="6">
        <f t="shared" si="37"/>
        <v>4.5595961323968153</v>
      </c>
      <c r="Q76" s="6">
        <f t="shared" si="38"/>
        <v>4.8847195478628622</v>
      </c>
      <c r="R76" s="6">
        <f t="shared" si="39"/>
        <v>3.8279475151091318</v>
      </c>
      <c r="S76" s="6">
        <f t="shared" si="40"/>
        <v>4.2067855108376939</v>
      </c>
      <c r="T76" s="6">
        <f t="shared" si="41"/>
        <v>3.8670850155946384</v>
      </c>
      <c r="U76" s="6">
        <f t="shared" si="42"/>
        <v>4.5571763558008369</v>
      </c>
      <c r="V76" s="6">
        <f t="shared" si="43"/>
        <v>4.9743597076764443</v>
      </c>
      <c r="W76" s="6">
        <f t="shared" si="44"/>
        <v>5.3290579684336539</v>
      </c>
      <c r="X76" s="6">
        <f t="shared" si="45"/>
        <v>4.1761566878620791</v>
      </c>
      <c r="Y76" s="6">
        <f t="shared" si="46"/>
        <v>4.5894556746516084</v>
      </c>
      <c r="Z76" s="6">
        <f t="shared" si="47"/>
        <v>4.1993194814270014</v>
      </c>
      <c r="AA76" s="6">
        <f t="shared" si="48"/>
        <v>4.9486989228423459</v>
      </c>
      <c r="AB76" s="6">
        <f t="shared" si="49"/>
        <v>5.4017239196535076</v>
      </c>
      <c r="AC76" s="6">
        <f t="shared" si="50"/>
        <v>5.7868955180071557</v>
      </c>
      <c r="AD76" s="6">
        <f t="shared" si="51"/>
        <v>4.5349445554235484</v>
      </c>
      <c r="AE76" s="6">
        <f t="shared" si="52"/>
        <v>4.9837514680929953</v>
      </c>
      <c r="AF76" s="6">
        <f t="shared" si="53"/>
        <v>4.2879254118647534</v>
      </c>
      <c r="AG76" s="6">
        <f t="shared" si="54"/>
        <v>5.0531168111345082</v>
      </c>
      <c r="AH76" s="6">
        <f t="shared" si="55"/>
        <v>5.5157006665968273</v>
      </c>
      <c r="AI76" s="6">
        <f t="shared" si="56"/>
        <v>5.9089994122183285</v>
      </c>
      <c r="AJ76" s="6">
        <f t="shared" si="57"/>
        <v>4.6306321980509129</v>
      </c>
      <c r="AK76" s="6">
        <f t="shared" si="58"/>
        <v>5.0889089675054553</v>
      </c>
      <c r="AL76" s="6">
        <f t="shared" si="59"/>
        <v>5.6990852578217988</v>
      </c>
      <c r="AM76" s="6">
        <f t="shared" si="60"/>
        <v>6.7161017877557487</v>
      </c>
      <c r="AN76" s="6">
        <f t="shared" si="61"/>
        <v>7.3309223776561652</v>
      </c>
      <c r="AO76" s="6">
        <f t="shared" si="62"/>
        <v>7.8536560700121925</v>
      </c>
      <c r="AP76" s="6">
        <f t="shared" si="63"/>
        <v>6.1545771345006077</v>
      </c>
      <c r="AQ76" s="6">
        <f t="shared" si="64"/>
        <v>6.7636731727791197</v>
      </c>
      <c r="AR76" s="112">
        <v>10711</v>
      </c>
    </row>
    <row r="77" spans="1:44" x14ac:dyDescent="0.2">
      <c r="A77" s="2">
        <v>10712</v>
      </c>
      <c r="B77" s="3" t="s">
        <v>115</v>
      </c>
      <c r="C77" s="4">
        <v>4438.5660810810796</v>
      </c>
      <c r="D77" s="4">
        <v>4777.4625807585098</v>
      </c>
      <c r="E77" s="4">
        <v>5065.9664045747004</v>
      </c>
      <c r="F77" s="4">
        <v>6432.92387050872</v>
      </c>
      <c r="G77" s="4">
        <v>8471.6794846480407</v>
      </c>
      <c r="H77" s="5">
        <v>5.8234045932482198E-4</v>
      </c>
      <c r="I77" s="5">
        <v>7.0082517696928696E-4</v>
      </c>
      <c r="J77" s="5">
        <v>7.6058353909162801E-4</v>
      </c>
      <c r="K77" s="5">
        <v>7.9369771692574197E-4</v>
      </c>
      <c r="L77" s="5">
        <v>6.1681176654203003E-4</v>
      </c>
      <c r="M77" s="7">
        <v>6.8830190312280895E-4</v>
      </c>
      <c r="N77" s="6">
        <f t="shared" si="35"/>
        <v>2.5847566104003308</v>
      </c>
      <c r="O77" s="6">
        <f t="shared" si="36"/>
        <v>3.110658859263522</v>
      </c>
      <c r="P77" s="6">
        <f t="shared" si="37"/>
        <v>3.3759002984407056</v>
      </c>
      <c r="Q77" s="6">
        <f t="shared" si="38"/>
        <v>3.5228797649780907</v>
      </c>
      <c r="R77" s="6">
        <f t="shared" si="39"/>
        <v>2.7377597853851561</v>
      </c>
      <c r="S77" s="6">
        <f t="shared" si="40"/>
        <v>3.0550734807444551</v>
      </c>
      <c r="T77" s="6">
        <f t="shared" si="41"/>
        <v>2.7821097536860599</v>
      </c>
      <c r="U77" s="6">
        <f t="shared" si="42"/>
        <v>3.348166058624229</v>
      </c>
      <c r="V77" s="6">
        <f t="shared" si="43"/>
        <v>3.63365939755113</v>
      </c>
      <c r="W77" s="6">
        <f t="shared" si="44"/>
        <v>3.7918611430461926</v>
      </c>
      <c r="X77" s="6">
        <f t="shared" si="45"/>
        <v>2.946795134026102</v>
      </c>
      <c r="Y77" s="6">
        <f t="shared" si="46"/>
        <v>3.2883365864340885</v>
      </c>
      <c r="Z77" s="6">
        <f t="shared" si="47"/>
        <v>2.9501172029641478</v>
      </c>
      <c r="AA77" s="6">
        <f t="shared" si="48"/>
        <v>3.5503568020065268</v>
      </c>
      <c r="AB77" s="6">
        <f t="shared" si="49"/>
        <v>3.8530906569107159</v>
      </c>
      <c r="AC77" s="6">
        <f t="shared" si="50"/>
        <v>4.0208459693334495</v>
      </c>
      <c r="AD77" s="6">
        <f t="shared" si="51"/>
        <v>3.1247476872482975</v>
      </c>
      <c r="AE77" s="6">
        <f t="shared" si="52"/>
        <v>3.4869143174249801</v>
      </c>
      <c r="AF77" s="6">
        <f t="shared" si="53"/>
        <v>3.7461518415536594</v>
      </c>
      <c r="AG77" s="6">
        <f t="shared" si="54"/>
        <v>4.5083550099792244</v>
      </c>
      <c r="AH77" s="6">
        <f t="shared" si="55"/>
        <v>4.8927760041385362</v>
      </c>
      <c r="AI77" s="6">
        <f t="shared" si="56"/>
        <v>5.1057969891798782</v>
      </c>
      <c r="AJ77" s="6">
        <f t="shared" si="57"/>
        <v>3.9679031365988768</v>
      </c>
      <c r="AK77" s="6">
        <f t="shared" si="58"/>
        <v>4.4277937427152985</v>
      </c>
      <c r="AL77" s="6">
        <f t="shared" si="59"/>
        <v>4.9334017223426114</v>
      </c>
      <c r="AM77" s="6">
        <f t="shared" si="60"/>
        <v>5.9371662740555404</v>
      </c>
      <c r="AN77" s="6">
        <f t="shared" si="61"/>
        <v>6.4434199644835459</v>
      </c>
      <c r="AO77" s="6">
        <f t="shared" si="62"/>
        <v>6.7239526654917965</v>
      </c>
      <c r="AP77" s="6">
        <f t="shared" si="63"/>
        <v>5.2254315885036329</v>
      </c>
      <c r="AQ77" s="6">
        <f t="shared" si="64"/>
        <v>5.8310731119297037</v>
      </c>
      <c r="AR77" s="112">
        <v>10712</v>
      </c>
    </row>
    <row r="78" spans="1:44" x14ac:dyDescent="0.2">
      <c r="A78" s="2">
        <v>10713</v>
      </c>
      <c r="B78" s="3" t="s">
        <v>116</v>
      </c>
      <c r="C78" s="4">
        <v>46.216574074074103</v>
      </c>
      <c r="D78" s="4">
        <v>46.4806523826134</v>
      </c>
      <c r="E78" s="4">
        <v>37.693163751987299</v>
      </c>
      <c r="F78" s="4">
        <v>46.382606836876398</v>
      </c>
      <c r="G78" s="4">
        <v>54.357258398331702</v>
      </c>
      <c r="H78" s="5">
        <v>9.2404115909402605E-4</v>
      </c>
      <c r="I78" s="5">
        <v>5.3323920322261497E-4</v>
      </c>
      <c r="J78" s="5">
        <v>8.61943869008246E-4</v>
      </c>
      <c r="K78" s="5">
        <v>1.1616659546119499E-3</v>
      </c>
      <c r="L78" s="5">
        <v>1.0282262791593E-3</v>
      </c>
      <c r="M78" s="7">
        <v>9.5651156471986002E-4</v>
      </c>
      <c r="N78" s="6">
        <f t="shared" si="35"/>
        <v>4.2706016676762347E-2</v>
      </c>
      <c r="O78" s="6">
        <f t="shared" si="36"/>
        <v>2.464448913493824E-2</v>
      </c>
      <c r="P78" s="6">
        <f t="shared" si="37"/>
        <v>3.9836092669713628E-2</v>
      </c>
      <c r="Q78" s="6">
        <f t="shared" si="38"/>
        <v>5.3688220640653185E-2</v>
      </c>
      <c r="R78" s="6">
        <f t="shared" si="39"/>
        <v>4.7521095995675382E-2</v>
      </c>
      <c r="S78" s="6">
        <f t="shared" si="40"/>
        <v>4.4206687583583933E-2</v>
      </c>
      <c r="T78" s="6">
        <f t="shared" si="41"/>
        <v>4.295003590307659E-2</v>
      </c>
      <c r="U78" s="6">
        <f t="shared" si="42"/>
        <v>2.478530604177211E-2</v>
      </c>
      <c r="V78" s="6">
        <f t="shared" si="43"/>
        <v>4.0063713348697141E-2</v>
      </c>
      <c r="W78" s="6">
        <f t="shared" si="44"/>
        <v>5.3994991421034796E-2</v>
      </c>
      <c r="X78" s="6">
        <f t="shared" si="45"/>
        <v>4.779262825227143E-2</v>
      </c>
      <c r="Y78" s="6">
        <f t="shared" si="46"/>
        <v>4.4459281539693432E-2</v>
      </c>
      <c r="Z78" s="6">
        <f t="shared" si="47"/>
        <v>3.4830034723307271E-2</v>
      </c>
      <c r="AA78" s="6">
        <f t="shared" si="48"/>
        <v>2.009947260604926E-2</v>
      </c>
      <c r="AB78" s="6">
        <f t="shared" si="49"/>
        <v>3.248939139954931E-2</v>
      </c>
      <c r="AC78" s="6">
        <f t="shared" si="50"/>
        <v>4.3786865052296876E-2</v>
      </c>
      <c r="AD78" s="6">
        <f t="shared" si="51"/>
        <v>3.8757101514448097E-2</v>
      </c>
      <c r="AE78" s="6">
        <f t="shared" si="52"/>
        <v>3.6053947039655282E-2</v>
      </c>
      <c r="AF78" s="6">
        <f t="shared" si="53"/>
        <v>4.2859437783349767E-2</v>
      </c>
      <c r="AG78" s="6">
        <f t="shared" si="54"/>
        <v>2.4733024313083784E-2</v>
      </c>
      <c r="AH78" s="6">
        <f t="shared" si="55"/>
        <v>3.9979203591665569E-2</v>
      </c>
      <c r="AI78" s="6">
        <f t="shared" si="56"/>
        <v>5.3881095248550774E-2</v>
      </c>
      <c r="AJ78" s="6">
        <f t="shared" si="57"/>
        <v>4.769181524559013E-2</v>
      </c>
      <c r="AK78" s="6">
        <f t="shared" si="58"/>
        <v>4.4365499841326719E-2</v>
      </c>
      <c r="AL78" s="6">
        <f t="shared" si="59"/>
        <v>5.0228344055567906E-2</v>
      </c>
      <c r="AM78" s="6">
        <f t="shared" si="60"/>
        <v>2.8985421157692193E-2</v>
      </c>
      <c r="AN78" s="6">
        <f t="shared" si="61"/>
        <v>4.6852905612538999E-2</v>
      </c>
      <c r="AO78" s="6">
        <f t="shared" si="62"/>
        <v>6.3144976467386427E-2</v>
      </c>
      <c r="AP78" s="6">
        <f t="shared" si="63"/>
        <v>5.5891561548217214E-2</v>
      </c>
      <c r="AQ78" s="6">
        <f t="shared" si="64"/>
        <v>5.1993346284470006E-2</v>
      </c>
      <c r="AR78" s="112">
        <v>10713</v>
      </c>
    </row>
    <row r="79" spans="1:44" x14ac:dyDescent="0.2">
      <c r="A79" s="2">
        <v>10714</v>
      </c>
      <c r="B79" s="3" t="s">
        <v>117</v>
      </c>
      <c r="C79" s="4">
        <v>5986.57754551585</v>
      </c>
      <c r="D79" s="4">
        <v>6220.8771182769196</v>
      </c>
      <c r="E79" s="4">
        <v>5911.6773858921197</v>
      </c>
      <c r="F79" s="4">
        <v>7172.0002698996304</v>
      </c>
      <c r="G79" s="4">
        <v>10064.092634569201</v>
      </c>
      <c r="H79" s="5">
        <v>3.7764190883688402E-4</v>
      </c>
      <c r="I79" s="5">
        <v>5.6212381270121696E-4</v>
      </c>
      <c r="J79" s="5">
        <v>6.2934788290744501E-4</v>
      </c>
      <c r="K79" s="5">
        <v>1.06745891162163E-3</v>
      </c>
      <c r="L79" s="5">
        <v>9.6377471107406598E-4</v>
      </c>
      <c r="M79" s="7">
        <v>8.2540258691325002E-4</v>
      </c>
      <c r="N79" s="6">
        <f t="shared" si="35"/>
        <v>2.2607825716886336</v>
      </c>
      <c r="O79" s="6">
        <f t="shared" si="36"/>
        <v>3.3651977949168628</v>
      </c>
      <c r="P79" s="6">
        <f t="shared" si="37"/>
        <v>3.7676399041316486</v>
      </c>
      <c r="Q79" s="6">
        <f t="shared" si="38"/>
        <v>6.3904255510748387</v>
      </c>
      <c r="R79" s="6">
        <f t="shared" si="39"/>
        <v>5.7697120442520298</v>
      </c>
      <c r="S79" s="6">
        <f t="shared" si="40"/>
        <v>4.9413365928255573</v>
      </c>
      <c r="T79" s="6">
        <f t="shared" si="41"/>
        <v>2.3492639095857903</v>
      </c>
      <c r="U79" s="6">
        <f t="shared" si="42"/>
        <v>3.4969031640715813</v>
      </c>
      <c r="V79" s="6">
        <f t="shared" si="43"/>
        <v>3.9150958442149468</v>
      </c>
      <c r="W79" s="6">
        <f t="shared" si="44"/>
        <v>6.6405307180077831</v>
      </c>
      <c r="X79" s="6">
        <f t="shared" si="45"/>
        <v>5.9955240472946061</v>
      </c>
      <c r="Y79" s="6">
        <f t="shared" si="46"/>
        <v>5.1347280662952137</v>
      </c>
      <c r="Z79" s="6">
        <f t="shared" si="47"/>
        <v>2.2324971324361407</v>
      </c>
      <c r="AA79" s="6">
        <f t="shared" si="48"/>
        <v>3.3230946316172418</v>
      </c>
      <c r="AB79" s="6">
        <f t="shared" si="49"/>
        <v>3.7205016472430241</v>
      </c>
      <c r="AC79" s="6">
        <f t="shared" si="50"/>
        <v>6.3104727082026049</v>
      </c>
      <c r="AD79" s="6">
        <f t="shared" si="51"/>
        <v>5.6975251645512675</v>
      </c>
      <c r="AE79" s="6">
        <f t="shared" si="52"/>
        <v>4.8795138073119153</v>
      </c>
      <c r="AF79" s="6">
        <f t="shared" si="53"/>
        <v>2.7084478721035437</v>
      </c>
      <c r="AG79" s="6">
        <f t="shared" si="54"/>
        <v>4.031552136410137</v>
      </c>
      <c r="AH79" s="6">
        <f t="shared" si="55"/>
        <v>4.5136831860729565</v>
      </c>
      <c r="AI79" s="6">
        <f t="shared" si="56"/>
        <v>7.6558156022570962</v>
      </c>
      <c r="AJ79" s="6">
        <f t="shared" si="57"/>
        <v>6.9121924879456396</v>
      </c>
      <c r="AK79" s="6">
        <f t="shared" si="58"/>
        <v>5.9197875761176819</v>
      </c>
      <c r="AL79" s="6">
        <f t="shared" si="59"/>
        <v>3.8006231532299379</v>
      </c>
      <c r="AM79" s="6">
        <f t="shared" si="60"/>
        <v>5.6572661231222741</v>
      </c>
      <c r="AN79" s="6">
        <f t="shared" si="61"/>
        <v>6.3338153929505365</v>
      </c>
      <c r="AO79" s="6">
        <f t="shared" si="62"/>
        <v>10.743005370156503</v>
      </c>
      <c r="AP79" s="6">
        <f t="shared" si="63"/>
        <v>9.6995179711045676</v>
      </c>
      <c r="AQ79" s="6">
        <f t="shared" si="64"/>
        <v>8.3069280955080043</v>
      </c>
      <c r="AR79" s="112">
        <v>10714</v>
      </c>
    </row>
    <row r="80" spans="1:44" x14ac:dyDescent="0.2">
      <c r="A80" s="2">
        <v>10801</v>
      </c>
      <c r="B80" s="3" t="s">
        <v>119</v>
      </c>
      <c r="C80" s="4">
        <v>8.8313636363636405</v>
      </c>
      <c r="D80" s="4">
        <v>9.8899305505952402</v>
      </c>
      <c r="E80" s="4">
        <v>10.590163934426201</v>
      </c>
      <c r="F80" s="4">
        <v>10.1735849020616</v>
      </c>
      <c r="G80" s="4">
        <v>14.633802816901399</v>
      </c>
      <c r="H80" s="5">
        <v>2.80474652741165E-5</v>
      </c>
      <c r="I80" s="5">
        <v>8.0730995195819506E-5</v>
      </c>
      <c r="J80" s="5">
        <v>4.29401164890278E-5</v>
      </c>
      <c r="K80" s="5">
        <v>6.5862942859954798E-5</v>
      </c>
      <c r="L80" s="5">
        <v>5.8095812262127701E-5</v>
      </c>
      <c r="M80" s="7">
        <v>5.7454686236287097E-5</v>
      </c>
      <c r="N80" s="6">
        <f t="shared" si="35"/>
        <v>2.4769736491400441E-4</v>
      </c>
      <c r="O80" s="6">
        <f t="shared" si="36"/>
        <v>7.1296477529980814E-4</v>
      </c>
      <c r="P80" s="6">
        <f t="shared" si="37"/>
        <v>3.7921978330241889E-4</v>
      </c>
      <c r="Q80" s="6">
        <f t="shared" si="38"/>
        <v>5.8165959855730105E-4</v>
      </c>
      <c r="R80" s="6">
        <f t="shared" si="39"/>
        <v>5.1306524383676344E-4</v>
      </c>
      <c r="S80" s="6">
        <f t="shared" si="40"/>
        <v>5.0740322676582847E-4</v>
      </c>
      <c r="T80" s="6">
        <f t="shared" si="41"/>
        <v>2.7738748368124391E-4</v>
      </c>
      <c r="U80" s="6">
        <f t="shared" si="42"/>
        <v>7.9842393576709286E-4</v>
      </c>
      <c r="V80" s="6">
        <f t="shared" si="43"/>
        <v>4.2467476991095448E-4</v>
      </c>
      <c r="W80" s="6">
        <f t="shared" si="44"/>
        <v>6.513799307427756E-4</v>
      </c>
      <c r="X80" s="6">
        <f t="shared" si="45"/>
        <v>5.7456354855286236E-4</v>
      </c>
      <c r="Y80" s="6">
        <f t="shared" si="46"/>
        <v>5.6822285668311958E-4</v>
      </c>
      <c r="Z80" s="6">
        <f t="shared" si="47"/>
        <v>2.9702725519801983E-4</v>
      </c>
      <c r="AA80" s="6">
        <f t="shared" si="48"/>
        <v>8.549544737131026E-4</v>
      </c>
      <c r="AB80" s="6">
        <f t="shared" si="49"/>
        <v>4.5474287298216204E-4</v>
      </c>
      <c r="AC80" s="6">
        <f t="shared" si="50"/>
        <v>6.9749936209066699E-4</v>
      </c>
      <c r="AD80" s="6">
        <f t="shared" si="51"/>
        <v>6.1524417575958021E-4</v>
      </c>
      <c r="AE80" s="6">
        <f t="shared" si="52"/>
        <v>6.084545460433011E-4</v>
      </c>
      <c r="AF80" s="6">
        <f t="shared" si="53"/>
        <v>2.8534326925384868E-4</v>
      </c>
      <c r="AG80" s="6">
        <f t="shared" si="54"/>
        <v>8.2132363385259693E-4</v>
      </c>
      <c r="AH80" s="6">
        <f t="shared" si="55"/>
        <v>4.3685492080553959E-4</v>
      </c>
      <c r="AI80" s="6">
        <f t="shared" si="56"/>
        <v>6.7006224108538204E-4</v>
      </c>
      <c r="AJ80" s="6">
        <f t="shared" si="57"/>
        <v>5.9104267850298758E-4</v>
      </c>
      <c r="AK80" s="6">
        <f t="shared" si="58"/>
        <v>5.8452012844617681E-4</v>
      </c>
      <c r="AL80" s="6">
        <f t="shared" si="59"/>
        <v>4.1044107633531019E-4</v>
      </c>
      <c r="AM80" s="6">
        <f t="shared" si="60"/>
        <v>1.1814014649078367E-3</v>
      </c>
      <c r="AN80" s="6">
        <f t="shared" si="61"/>
        <v>6.2837719763520926E-4</v>
      </c>
      <c r="AO80" s="6">
        <f t="shared" si="62"/>
        <v>9.6382531875342239E-4</v>
      </c>
      <c r="AP80" s="6">
        <f t="shared" si="63"/>
        <v>8.501626611316992E-4</v>
      </c>
      <c r="AQ80" s="6">
        <f t="shared" si="64"/>
        <v>8.4078054928876417E-4</v>
      </c>
      <c r="AR80" s="112">
        <v>10801</v>
      </c>
    </row>
    <row r="81" spans="1:44" x14ac:dyDescent="0.2">
      <c r="A81" s="2">
        <v>10802</v>
      </c>
      <c r="B81" s="3" t="s">
        <v>120</v>
      </c>
      <c r="C81" s="4">
        <v>8.0158730158730194</v>
      </c>
      <c r="D81" s="4">
        <v>9.3211538461538499</v>
      </c>
      <c r="E81" s="4">
        <v>10.199999999999999</v>
      </c>
      <c r="F81" s="4">
        <v>8.9717948681268904</v>
      </c>
      <c r="G81" s="4">
        <v>13.220684523809499</v>
      </c>
      <c r="H81" s="5">
        <v>4.2148268847085697E-6</v>
      </c>
      <c r="I81" s="5">
        <v>4.3711762552504902E-6</v>
      </c>
      <c r="J81" s="5">
        <v>9.1218117791903208E-6</v>
      </c>
      <c r="K81" s="5">
        <v>1.9645501064679601E-5</v>
      </c>
      <c r="L81" s="5">
        <v>2.0793772515138599E-5</v>
      </c>
      <c r="M81" s="7">
        <v>1.4943779562836001E-5</v>
      </c>
      <c r="N81" s="6">
        <f t="shared" si="35"/>
        <v>3.3785517091711568E-5</v>
      </c>
      <c r="O81" s="6">
        <f t="shared" si="36"/>
        <v>3.5038793792087277E-5</v>
      </c>
      <c r="P81" s="6">
        <f t="shared" si="37"/>
        <v>7.3119284896684344E-5</v>
      </c>
      <c r="Q81" s="6">
        <f t="shared" si="38"/>
        <v>1.5747584186766989E-4</v>
      </c>
      <c r="R81" s="6">
        <f t="shared" si="39"/>
        <v>1.6668024000230153E-4</v>
      </c>
      <c r="S81" s="6">
        <f t="shared" si="40"/>
        <v>1.1978743935289181E-4</v>
      </c>
      <c r="T81" s="6">
        <f t="shared" si="41"/>
        <v>3.9287049827273931E-5</v>
      </c>
      <c r="U81" s="6">
        <f t="shared" si="42"/>
        <v>4.0744406363844492E-5</v>
      </c>
      <c r="V81" s="6">
        <f t="shared" si="43"/>
        <v>8.5025810949491349E-5</v>
      </c>
      <c r="W81" s="6">
        <f t="shared" si="44"/>
        <v>1.8311873780865783E-4</v>
      </c>
      <c r="X81" s="6">
        <f t="shared" si="45"/>
        <v>1.9382195265553237E-4</v>
      </c>
      <c r="Y81" s="6">
        <f t="shared" si="46"/>
        <v>1.3929326834820409E-4</v>
      </c>
      <c r="Z81" s="6">
        <f t="shared" si="47"/>
        <v>4.299123422402741E-5</v>
      </c>
      <c r="AA81" s="6">
        <f t="shared" si="48"/>
        <v>4.4585997803554998E-5</v>
      </c>
      <c r="AB81" s="6">
        <f t="shared" si="49"/>
        <v>9.3042480147741263E-5</v>
      </c>
      <c r="AC81" s="6">
        <f t="shared" si="50"/>
        <v>2.0038411085973191E-4</v>
      </c>
      <c r="AD81" s="6">
        <f t="shared" si="51"/>
        <v>2.1209647965441368E-4</v>
      </c>
      <c r="AE81" s="6">
        <f t="shared" si="52"/>
        <v>1.5242655154092718E-4</v>
      </c>
      <c r="AF81" s="6">
        <f t="shared" si="53"/>
        <v>3.7814562214271592E-5</v>
      </c>
      <c r="AG81" s="6">
        <f t="shared" si="54"/>
        <v>3.9217296694534467E-5</v>
      </c>
      <c r="AH81" s="6">
        <f t="shared" si="55"/>
        <v>8.1839024108559143E-5</v>
      </c>
      <c r="AI81" s="6">
        <f t="shared" si="56"/>
        <v>1.7625540563387382E-4</v>
      </c>
      <c r="AJ81" s="6">
        <f t="shared" si="57"/>
        <v>1.8655746154031845E-4</v>
      </c>
      <c r="AK81" s="6">
        <f t="shared" si="58"/>
        <v>1.3407252479227154E-4</v>
      </c>
      <c r="AL81" s="6">
        <f t="shared" si="59"/>
        <v>5.5722896565202789E-5</v>
      </c>
      <c r="AM81" s="6">
        <f t="shared" si="60"/>
        <v>5.7789942268633716E-5</v>
      </c>
      <c r="AN81" s="6">
        <f t="shared" si="61"/>
        <v>1.2059659581824467E-4</v>
      </c>
      <c r="AO81" s="6">
        <f t="shared" si="62"/>
        <v>2.5972697188829266E-4</v>
      </c>
      <c r="AP81" s="6">
        <f t="shared" si="63"/>
        <v>2.7490790648250821E-4</v>
      </c>
      <c r="AQ81" s="6">
        <f t="shared" si="64"/>
        <v>1.975669951936066E-4</v>
      </c>
      <c r="AR81" s="112">
        <v>10802</v>
      </c>
    </row>
    <row r="82" spans="1:44" x14ac:dyDescent="0.2">
      <c r="A82" s="2">
        <v>10804</v>
      </c>
      <c r="B82" s="3" t="s">
        <v>122</v>
      </c>
      <c r="C82" s="4">
        <v>10.935</v>
      </c>
      <c r="D82" s="4">
        <v>14.14</v>
      </c>
      <c r="E82" s="4">
        <v>11.3333333333333</v>
      </c>
      <c r="F82" s="4">
        <v>14.5428571428571</v>
      </c>
      <c r="G82" s="4">
        <v>26.6294117647059</v>
      </c>
      <c r="H82" s="5">
        <v>5.4047492992268298E-6</v>
      </c>
      <c r="I82" s="5">
        <v>8.4610421113981994E-6</v>
      </c>
      <c r="J82" s="5">
        <v>3.2408618718795798E-6</v>
      </c>
      <c r="K82" s="5">
        <v>7.4638176141253898E-6</v>
      </c>
      <c r="L82" s="5">
        <v>2.9660862205585101E-6</v>
      </c>
      <c r="M82" s="7">
        <v>4.9418936986319398E-6</v>
      </c>
      <c r="N82" s="6">
        <f t="shared" si="35"/>
        <v>5.9100933587045385E-5</v>
      </c>
      <c r="O82" s="6">
        <f t="shared" si="36"/>
        <v>9.2521495488139319E-5</v>
      </c>
      <c r="P82" s="6">
        <f t="shared" si="37"/>
        <v>3.5438824569003208E-5</v>
      </c>
      <c r="Q82" s="6">
        <f t="shared" si="38"/>
        <v>8.1616845610461142E-5</v>
      </c>
      <c r="R82" s="6">
        <f t="shared" si="39"/>
        <v>3.2434152821807307E-5</v>
      </c>
      <c r="S82" s="6">
        <f t="shared" si="40"/>
        <v>5.4039607594540262E-5</v>
      </c>
      <c r="T82" s="6">
        <f t="shared" si="41"/>
        <v>7.6423155091067372E-5</v>
      </c>
      <c r="U82" s="6">
        <f t="shared" si="42"/>
        <v>1.1963913545517054E-4</v>
      </c>
      <c r="V82" s="6">
        <f t="shared" si="43"/>
        <v>4.5825786868377262E-5</v>
      </c>
      <c r="W82" s="6">
        <f t="shared" si="44"/>
        <v>1.0553838106373302E-4</v>
      </c>
      <c r="X82" s="6">
        <f t="shared" si="45"/>
        <v>4.1940459158697332E-5</v>
      </c>
      <c r="Y82" s="6">
        <f t="shared" si="46"/>
        <v>6.9878376898655634E-5</v>
      </c>
      <c r="Z82" s="6">
        <f t="shared" si="47"/>
        <v>6.1253825391237228E-5</v>
      </c>
      <c r="AA82" s="6">
        <f t="shared" si="48"/>
        <v>9.5891810595845974E-5</v>
      </c>
      <c r="AB82" s="6">
        <f t="shared" si="49"/>
        <v>3.6729767881301798E-5</v>
      </c>
      <c r="AC82" s="6">
        <f t="shared" si="50"/>
        <v>8.4589932960087508E-5</v>
      </c>
      <c r="AD82" s="6">
        <f t="shared" si="51"/>
        <v>3.3615643832996352E-5</v>
      </c>
      <c r="AE82" s="6">
        <f t="shared" si="52"/>
        <v>5.6008128584495153E-5</v>
      </c>
      <c r="AF82" s="6">
        <f t="shared" si="53"/>
        <v>7.8600496951612808E-5</v>
      </c>
      <c r="AG82" s="6">
        <f t="shared" si="54"/>
        <v>1.2304772670576202E-4</v>
      </c>
      <c r="AH82" s="6">
        <f t="shared" si="55"/>
        <v>4.7131391222477177E-5</v>
      </c>
      <c r="AI82" s="6">
        <f t="shared" si="56"/>
        <v>1.0854523330256607E-4</v>
      </c>
      <c r="AJ82" s="6">
        <f t="shared" si="57"/>
        <v>4.3135368178979349E-5</v>
      </c>
      <c r="AK82" s="6">
        <f t="shared" si="58"/>
        <v>7.1869254074389998E-5</v>
      </c>
      <c r="AL82" s="6">
        <f t="shared" si="59"/>
        <v>1.439252945741169E-4</v>
      </c>
      <c r="AM82" s="6">
        <f t="shared" si="60"/>
        <v>2.2531257434293926E-4</v>
      </c>
      <c r="AN82" s="6">
        <f t="shared" si="61"/>
        <v>8.6302245258816865E-5</v>
      </c>
      <c r="AO82" s="6">
        <f t="shared" si="62"/>
        <v>1.9875707258320977E-4</v>
      </c>
      <c r="AP82" s="6">
        <f t="shared" si="63"/>
        <v>7.8985131296872846E-5</v>
      </c>
      <c r="AQ82" s="6">
        <f t="shared" si="64"/>
        <v>1.3159972219827534E-4</v>
      </c>
      <c r="AR82" s="112">
        <v>10804</v>
      </c>
    </row>
    <row r="83" spans="1:44" x14ac:dyDescent="0.2">
      <c r="A83" s="2">
        <v>10805</v>
      </c>
      <c r="B83" s="3" t="s">
        <v>123</v>
      </c>
      <c r="C83" s="4">
        <v>8.2347826086956495</v>
      </c>
      <c r="D83" s="4">
        <v>14.8451314354839</v>
      </c>
      <c r="E83" s="4">
        <v>19.319148936170201</v>
      </c>
      <c r="F83" s="4">
        <v>11.2152380348387</v>
      </c>
      <c r="G83" s="4">
        <v>27.156618240516501</v>
      </c>
      <c r="H83" s="5">
        <v>1.73197270266792E-6</v>
      </c>
      <c r="I83" s="5">
        <v>5.3401146461765302E-5</v>
      </c>
      <c r="J83" s="5">
        <v>9.8544360719243308E-6</v>
      </c>
      <c r="K83" s="5">
        <v>4.2506931718543697E-6</v>
      </c>
      <c r="L83" s="5">
        <v>4.8496588186641202E-6</v>
      </c>
      <c r="M83" s="7">
        <v>1.15400092099747E-5</v>
      </c>
      <c r="N83" s="6">
        <f t="shared" si="35"/>
        <v>1.4262418690665388E-5</v>
      </c>
      <c r="O83" s="6">
        <f t="shared" si="36"/>
        <v>4.3974683216775411E-4</v>
      </c>
      <c r="P83" s="6">
        <f t="shared" si="37"/>
        <v>8.1149138783585554E-5</v>
      </c>
      <c r="Q83" s="6">
        <f t="shared" si="38"/>
        <v>3.5003534206487711E-5</v>
      </c>
      <c r="R83" s="6">
        <f t="shared" si="39"/>
        <v>3.9935886098042783E-5</v>
      </c>
      <c r="S83" s="6">
        <f t="shared" si="40"/>
        <v>9.5029467146487279E-5</v>
      </c>
      <c r="T83" s="6">
        <f t="shared" si="41"/>
        <v>2.5711362413775549E-5</v>
      </c>
      <c r="U83" s="6">
        <f t="shared" si="42"/>
        <v>7.9274703803043189E-4</v>
      </c>
      <c r="V83" s="6">
        <f t="shared" si="43"/>
        <v>1.4629039871029035E-4</v>
      </c>
      <c r="W83" s="6">
        <f t="shared" si="44"/>
        <v>6.3102098828092065E-5</v>
      </c>
      <c r="X83" s="6">
        <f t="shared" si="45"/>
        <v>7.1993822580322447E-5</v>
      </c>
      <c r="Y83" s="6">
        <f t="shared" si="46"/>
        <v>1.7131295348876913E-4</v>
      </c>
      <c r="Z83" s="6">
        <f t="shared" si="47"/>
        <v>3.3460238596222777E-5</v>
      </c>
      <c r="AA83" s="6">
        <f t="shared" si="48"/>
        <v>1.0316647018570823E-3</v>
      </c>
      <c r="AB83" s="6">
        <f t="shared" si="49"/>
        <v>1.903793181554742E-4</v>
      </c>
      <c r="AC83" s="6">
        <f t="shared" si="50"/>
        <v>8.211977446901628E-5</v>
      </c>
      <c r="AD83" s="6">
        <f t="shared" si="51"/>
        <v>9.3691281007383373E-5</v>
      </c>
      <c r="AE83" s="6">
        <f t="shared" si="52"/>
        <v>2.2294315665227706E-4</v>
      </c>
      <c r="AF83" s="6">
        <f t="shared" si="53"/>
        <v>1.9424486130263633E-5</v>
      </c>
      <c r="AG83" s="6">
        <f t="shared" si="54"/>
        <v>5.9890656890198234E-4</v>
      </c>
      <c r="AH83" s="6">
        <f t="shared" si="55"/>
        <v>1.1051984624573224E-4</v>
      </c>
      <c r="AI83" s="6">
        <f t="shared" si="56"/>
        <v>4.7672535735410285E-5</v>
      </c>
      <c r="AJ83" s="6">
        <f t="shared" si="57"/>
        <v>5.4390078039072762E-5</v>
      </c>
      <c r="AK83" s="6">
        <f t="shared" si="58"/>
        <v>1.2942395021409714E-4</v>
      </c>
      <c r="AL83" s="6">
        <f t="shared" si="59"/>
        <v>4.7034521489348297E-5</v>
      </c>
      <c r="AM83" s="6">
        <f t="shared" si="60"/>
        <v>1.4501945480680687E-3</v>
      </c>
      <c r="AN83" s="6">
        <f t="shared" si="61"/>
        <v>2.6761315838082407E-4</v>
      </c>
      <c r="AO83" s="6">
        <f t="shared" si="62"/>
        <v>1.1543445172561932E-4</v>
      </c>
      <c r="AP83" s="6">
        <f t="shared" si="63"/>
        <v>1.3170033313521576E-4</v>
      </c>
      <c r="AQ83" s="6">
        <f t="shared" si="64"/>
        <v>3.1338762460732733E-4</v>
      </c>
      <c r="AR83" s="112">
        <v>10805</v>
      </c>
    </row>
    <row r="84" spans="1:44" x14ac:dyDescent="0.2">
      <c r="A84" s="2">
        <v>10901</v>
      </c>
      <c r="B84" s="3" t="s">
        <v>124</v>
      </c>
      <c r="C84" s="4">
        <v>2341.0603343465</v>
      </c>
      <c r="D84" s="4">
        <v>2382.9220745217699</v>
      </c>
      <c r="E84" s="4">
        <v>2459.6911423988599</v>
      </c>
      <c r="F84" s="4">
        <v>2754.5444923843702</v>
      </c>
      <c r="G84" s="4">
        <v>3505.4740289648198</v>
      </c>
      <c r="H84" s="5">
        <v>3.6052647862263201E-3</v>
      </c>
      <c r="I84" s="5">
        <v>3.1854747041970099E-3</v>
      </c>
      <c r="J84" s="5">
        <v>2.5461540676487001E-3</v>
      </c>
      <c r="K84" s="5">
        <v>1.88537497497526E-3</v>
      </c>
      <c r="L84" s="5">
        <v>8.80687049762881E-4</v>
      </c>
      <c r="M84" s="7">
        <v>1.9299967114387901E-3</v>
      </c>
      <c r="N84" s="6">
        <f t="shared" si="35"/>
        <v>8.4401423858506526</v>
      </c>
      <c r="O84" s="6">
        <f t="shared" si="36"/>
        <v>7.4573884760597702</v>
      </c>
      <c r="P84" s="6">
        <f t="shared" si="37"/>
        <v>5.9607002929073669</v>
      </c>
      <c r="Q84" s="6">
        <f t="shared" si="38"/>
        <v>4.4137765692841064</v>
      </c>
      <c r="R84" s="6">
        <f t="shared" si="39"/>
        <v>2.0617415191725228</v>
      </c>
      <c r="S84" s="6">
        <f t="shared" si="40"/>
        <v>4.5182387465685396</v>
      </c>
      <c r="T84" s="6">
        <f t="shared" si="41"/>
        <v>8.5910650435947087</v>
      </c>
      <c r="U84" s="6">
        <f t="shared" si="42"/>
        <v>7.5907379904617605</v>
      </c>
      <c r="V84" s="6">
        <f t="shared" si="43"/>
        <v>6.067286732933483</v>
      </c>
      <c r="W84" s="6">
        <f t="shared" si="44"/>
        <v>4.4927016466194765</v>
      </c>
      <c r="X84" s="6">
        <f t="shared" si="45"/>
        <v>2.0986086116254214</v>
      </c>
      <c r="Y84" s="6">
        <f t="shared" si="46"/>
        <v>4.5990317674419154</v>
      </c>
      <c r="Z84" s="6">
        <f t="shared" si="47"/>
        <v>8.8678378606833981</v>
      </c>
      <c r="AA84" s="6">
        <f t="shared" si="48"/>
        <v>7.8352839142490138</v>
      </c>
      <c r="AB84" s="6">
        <f t="shared" si="49"/>
        <v>6.2627526073783351</v>
      </c>
      <c r="AC84" s="6">
        <f t="shared" si="50"/>
        <v>4.6374401260471192</v>
      </c>
      <c r="AD84" s="6">
        <f t="shared" si="51"/>
        <v>2.1662181355271422</v>
      </c>
      <c r="AE84" s="6">
        <f t="shared" si="52"/>
        <v>4.7471958159849201</v>
      </c>
      <c r="AF84" s="6">
        <f t="shared" si="53"/>
        <v>9.9308622604870234</v>
      </c>
      <c r="AG84" s="6">
        <f t="shared" si="54"/>
        <v>8.7745318020756038</v>
      </c>
      <c r="AH84" s="6">
        <f t="shared" si="55"/>
        <v>7.0134946638037885</v>
      </c>
      <c r="AI84" s="6">
        <f t="shared" si="56"/>
        <v>5.1933492533974226</v>
      </c>
      <c r="AJ84" s="6">
        <f t="shared" si="57"/>
        <v>2.4258916624385836</v>
      </c>
      <c r="AK84" s="6">
        <f t="shared" si="58"/>
        <v>5.316261811813666</v>
      </c>
      <c r="AL84" s="6">
        <f t="shared" si="59"/>
        <v>12.638162075657768</v>
      </c>
      <c r="AM84" s="6">
        <f t="shared" si="60"/>
        <v>11.166598845487011</v>
      </c>
      <c r="AN84" s="6">
        <f t="shared" si="61"/>
        <v>8.9254769578856532</v>
      </c>
      <c r="AO84" s="6">
        <f t="shared" si="62"/>
        <v>6.6091330096359711</v>
      </c>
      <c r="AP84" s="6">
        <f t="shared" si="63"/>
        <v>3.0872255805894273</v>
      </c>
      <c r="AQ84" s="6">
        <f t="shared" si="64"/>
        <v>6.765553347936188</v>
      </c>
      <c r="AR84" s="112">
        <v>10901</v>
      </c>
    </row>
    <row r="85" spans="1:44" x14ac:dyDescent="0.2">
      <c r="A85" s="2">
        <v>10902</v>
      </c>
      <c r="B85" s="3" t="s">
        <v>125</v>
      </c>
      <c r="C85" s="4">
        <v>3546.0963725490201</v>
      </c>
      <c r="D85" s="4">
        <v>3757.2384630136999</v>
      </c>
      <c r="E85" s="4">
        <v>4031.0549450549502</v>
      </c>
      <c r="F85" s="4">
        <v>4506.2028657616902</v>
      </c>
      <c r="G85" s="4">
        <v>5136.3731273991098</v>
      </c>
      <c r="H85" s="5">
        <v>2.61487751285235E-4</v>
      </c>
      <c r="I85" s="5">
        <v>2.7544032175119801E-4</v>
      </c>
      <c r="J85" s="5">
        <v>2.5294780164207998E-4</v>
      </c>
      <c r="K85" s="5">
        <v>1.6975543838851299E-4</v>
      </c>
      <c r="L85" s="5">
        <v>1.48664945842357E-4</v>
      </c>
      <c r="M85" s="7">
        <v>1.9758442291584099E-4</v>
      </c>
      <c r="N85" s="6">
        <f t="shared" si="35"/>
        <v>0.92726076629857224</v>
      </c>
      <c r="O85" s="6">
        <f t="shared" si="36"/>
        <v>0.97673792581565821</v>
      </c>
      <c r="P85" s="6">
        <f t="shared" si="37"/>
        <v>0.89697728184722891</v>
      </c>
      <c r="Q85" s="6">
        <f t="shared" si="38"/>
        <v>0.60196914428997461</v>
      </c>
      <c r="R85" s="6">
        <f t="shared" si="39"/>
        <v>0.52718022517677865</v>
      </c>
      <c r="S85" s="6">
        <f t="shared" si="40"/>
        <v>0.70065340537405518</v>
      </c>
      <c r="T85" s="6">
        <f t="shared" si="41"/>
        <v>0.98247183673584504</v>
      </c>
      <c r="U85" s="6">
        <f t="shared" si="42"/>
        <v>1.0348949711484701</v>
      </c>
      <c r="V85" s="6">
        <f t="shared" si="43"/>
        <v>0.95038520946438276</v>
      </c>
      <c r="W85" s="6">
        <f t="shared" si="44"/>
        <v>0.63781166241907339</v>
      </c>
      <c r="X85" s="6">
        <f t="shared" si="45"/>
        <v>0.55856965262075231</v>
      </c>
      <c r="Y85" s="6">
        <f t="shared" si="46"/>
        <v>0.7423717934717633</v>
      </c>
      <c r="Z85" s="6">
        <f t="shared" si="47"/>
        <v>1.0540714928896455</v>
      </c>
      <c r="AA85" s="6">
        <f t="shared" si="48"/>
        <v>1.1103150710626932</v>
      </c>
      <c r="AB85" s="6">
        <f t="shared" si="49"/>
        <v>1.0196464866500852</v>
      </c>
      <c r="AC85" s="6">
        <f t="shared" si="50"/>
        <v>0.68429349936598627</v>
      </c>
      <c r="AD85" s="6">
        <f t="shared" si="51"/>
        <v>0.59927656509415961</v>
      </c>
      <c r="AE85" s="6">
        <f t="shared" si="52"/>
        <v>0.79647366506072947</v>
      </c>
      <c r="AF85" s="6">
        <f t="shared" si="53"/>
        <v>1.1783168542031062</v>
      </c>
      <c r="AG85" s="6">
        <f t="shared" si="54"/>
        <v>1.2411899672215705</v>
      </c>
      <c r="AH85" s="6">
        <f t="shared" si="55"/>
        <v>1.1398341086476604</v>
      </c>
      <c r="AI85" s="6">
        <f t="shared" si="56"/>
        <v>0.76495244294494924</v>
      </c>
      <c r="AJ85" s="6">
        <f t="shared" si="57"/>
        <v>0.66991440499313559</v>
      </c>
      <c r="AK85" s="6">
        <f t="shared" si="58"/>
        <v>0.89035549277323245</v>
      </c>
      <c r="AL85" s="6">
        <f t="shared" si="59"/>
        <v>1.3430986588455032</v>
      </c>
      <c r="AM85" s="6">
        <f t="shared" si="60"/>
        <v>1.414764266845018</v>
      </c>
      <c r="AN85" s="6">
        <f t="shared" si="61"/>
        <v>1.29923429098906</v>
      </c>
      <c r="AO85" s="6">
        <f t="shared" si="62"/>
        <v>0.87192727196861342</v>
      </c>
      <c r="AP85" s="6">
        <f t="shared" si="63"/>
        <v>0.76359863281092655</v>
      </c>
      <c r="AQ85" s="6">
        <f t="shared" si="64"/>
        <v>1.0148673202575864</v>
      </c>
      <c r="AR85" s="112">
        <v>10902</v>
      </c>
    </row>
    <row r="86" spans="1:44" x14ac:dyDescent="0.2">
      <c r="A86" s="2">
        <v>10904</v>
      </c>
      <c r="B86" s="3" t="s">
        <v>127</v>
      </c>
      <c r="C86" s="4">
        <v>6671.6365585774101</v>
      </c>
      <c r="D86" s="4">
        <v>7196.2662718085103</v>
      </c>
      <c r="E86" s="4">
        <v>7643.73048128342</v>
      </c>
      <c r="F86" s="4">
        <v>8445.3230134158894</v>
      </c>
      <c r="G86" s="4">
        <v>9931.5754208754206</v>
      </c>
      <c r="H86" s="5">
        <v>1.40962518391888E-3</v>
      </c>
      <c r="I86" s="5">
        <v>1.14159055077479E-3</v>
      </c>
      <c r="J86" s="5">
        <v>9.7544660413712795E-4</v>
      </c>
      <c r="K86" s="5">
        <v>1.01520009531491E-3</v>
      </c>
      <c r="L86" s="5">
        <v>5.2702724985403504E-4</v>
      </c>
      <c r="M86" s="7">
        <v>8.7067453358585496E-4</v>
      </c>
      <c r="N86" s="6">
        <f t="shared" si="35"/>
        <v>9.4045069109246047</v>
      </c>
      <c r="O86" s="6">
        <f t="shared" si="36"/>
        <v>7.6162772534756096</v>
      </c>
      <c r="P86" s="6">
        <f t="shared" si="37"/>
        <v>6.5078252251014499</v>
      </c>
      <c r="Q86" s="6">
        <f t="shared" si="38"/>
        <v>6.7730460701742246</v>
      </c>
      <c r="R86" s="6">
        <f t="shared" si="39"/>
        <v>3.5161342674926912</v>
      </c>
      <c r="S86" s="6">
        <f t="shared" si="40"/>
        <v>5.8088240488937251</v>
      </c>
      <c r="T86" s="6">
        <f t="shared" si="41"/>
        <v>10.144038166927304</v>
      </c>
      <c r="U86" s="6">
        <f t="shared" si="42"/>
        <v>8.2151895767559218</v>
      </c>
      <c r="V86" s="6">
        <f t="shared" si="43"/>
        <v>7.0195734973021615</v>
      </c>
      <c r="W86" s="6">
        <f t="shared" si="44"/>
        <v>7.3056502050514718</v>
      </c>
      <c r="X86" s="6">
        <f t="shared" si="45"/>
        <v>3.7926284224485891</v>
      </c>
      <c r="Y86" s="6">
        <f t="shared" si="46"/>
        <v>6.2656057797664939</v>
      </c>
      <c r="Z86" s="6">
        <f t="shared" si="47"/>
        <v>10.774794985505491</v>
      </c>
      <c r="AA86" s="6">
        <f t="shared" si="48"/>
        <v>8.7260104901023894</v>
      </c>
      <c r="AB86" s="6">
        <f t="shared" si="49"/>
        <v>7.4560509409073665</v>
      </c>
      <c r="AC86" s="6">
        <f t="shared" si="50"/>
        <v>7.7599159131604107</v>
      </c>
      <c r="AD86" s="6">
        <f t="shared" si="51"/>
        <v>4.0284542541762605</v>
      </c>
      <c r="AE86" s="6">
        <f t="shared" si="52"/>
        <v>6.6552014716474241</v>
      </c>
      <c r="AF86" s="6">
        <f t="shared" si="53"/>
        <v>11.904740006040722</v>
      </c>
      <c r="AG86" s="6">
        <f t="shared" si="54"/>
        <v>9.6411009503564546</v>
      </c>
      <c r="AH86" s="6">
        <f t="shared" si="55"/>
        <v>8.2379616542776652</v>
      </c>
      <c r="AI86" s="6">
        <f t="shared" si="56"/>
        <v>8.5736927281850139</v>
      </c>
      <c r="AJ86" s="6">
        <f t="shared" si="57"/>
        <v>4.4509153618895683</v>
      </c>
      <c r="AK86" s="6">
        <f t="shared" si="58"/>
        <v>7.3531276756877668</v>
      </c>
      <c r="AL86" s="6">
        <f t="shared" si="59"/>
        <v>13.999798829255743</v>
      </c>
      <c r="AM86" s="6">
        <f t="shared" si="60"/>
        <v>11.337792654778537</v>
      </c>
      <c r="AN86" s="6">
        <f t="shared" si="61"/>
        <v>9.6877215180246967</v>
      </c>
      <c r="AO86" s="6">
        <f t="shared" si="62"/>
        <v>10.082536313899944</v>
      </c>
      <c r="AP86" s="6">
        <f t="shared" si="63"/>
        <v>5.2342108807819034</v>
      </c>
      <c r="AQ86" s="6">
        <f t="shared" si="64"/>
        <v>8.647169797343448</v>
      </c>
      <c r="AR86" s="112">
        <v>10904</v>
      </c>
    </row>
    <row r="87" spans="1:44" x14ac:dyDescent="0.2">
      <c r="A87" s="2">
        <v>10905</v>
      </c>
      <c r="B87" s="3" t="s">
        <v>128</v>
      </c>
      <c r="C87" s="4">
        <v>9031.8204996326203</v>
      </c>
      <c r="D87" s="4">
        <v>10021.5205750433</v>
      </c>
      <c r="E87" s="4">
        <v>10196.9711673699</v>
      </c>
      <c r="F87" s="4">
        <v>11121.485613103099</v>
      </c>
      <c r="G87" s="4">
        <v>13724.920853099</v>
      </c>
      <c r="H87" s="5">
        <v>2.3175703819598901E-3</v>
      </c>
      <c r="I87" s="5">
        <v>2.1930063870778298E-3</v>
      </c>
      <c r="J87" s="5">
        <v>1.96934698747433E-3</v>
      </c>
      <c r="K87" s="5">
        <v>1.89358900171596E-3</v>
      </c>
      <c r="L87" s="5">
        <v>1.4203527723454601E-3</v>
      </c>
      <c r="M87" s="7">
        <v>1.7994403035517499E-3</v>
      </c>
      <c r="N87" s="6">
        <f t="shared" si="35"/>
        <v>20.931879685126738</v>
      </c>
      <c r="O87" s="6">
        <f t="shared" si="36"/>
        <v>19.806840042634814</v>
      </c>
      <c r="P87" s="6">
        <f t="shared" si="37"/>
        <v>17.786788492360397</v>
      </c>
      <c r="Q87" s="6">
        <f t="shared" si="38"/>
        <v>17.102555963577078</v>
      </c>
      <c r="R87" s="6">
        <f t="shared" si="39"/>
        <v>12.828371285979751</v>
      </c>
      <c r="S87" s="6">
        <f t="shared" si="40"/>
        <v>16.25222182148384</v>
      </c>
      <c r="T87" s="6">
        <f t="shared" si="41"/>
        <v>23.225579266921997</v>
      </c>
      <c r="U87" s="6">
        <f t="shared" si="42"/>
        <v>21.977258629301843</v>
      </c>
      <c r="V87" s="6">
        <f t="shared" si="43"/>
        <v>19.735851354373537</v>
      </c>
      <c r="W87" s="6">
        <f t="shared" si="44"/>
        <v>18.976641141372195</v>
      </c>
      <c r="X87" s="6">
        <f t="shared" si="45"/>
        <v>14.234094531879821</v>
      </c>
      <c r="Y87" s="6">
        <f t="shared" si="46"/>
        <v>18.033128025606022</v>
      </c>
      <c r="Z87" s="6">
        <f t="shared" si="47"/>
        <v>23.632198363195446</v>
      </c>
      <c r="AA87" s="6">
        <f t="shared" si="48"/>
        <v>22.362022898890665</v>
      </c>
      <c r="AB87" s="6">
        <f t="shared" si="49"/>
        <v>20.081374449822516</v>
      </c>
      <c r="AC87" s="6">
        <f t="shared" si="50"/>
        <v>19.308872453346396</v>
      </c>
      <c r="AD87" s="6">
        <f t="shared" si="51"/>
        <v>14.48329626710056</v>
      </c>
      <c r="AE87" s="6">
        <f t="shared" si="52"/>
        <v>18.348840892720535</v>
      </c>
      <c r="AF87" s="6">
        <f t="shared" si="53"/>
        <v>25.774825660320772</v>
      </c>
      <c r="AG87" s="6">
        <f t="shared" si="54"/>
        <v>24.38948898332929</v>
      </c>
      <c r="AH87" s="6">
        <f t="shared" si="55"/>
        <v>21.902064188403692</v>
      </c>
      <c r="AI87" s="6">
        <f t="shared" si="56"/>
        <v>21.059522839714308</v>
      </c>
      <c r="AJ87" s="6">
        <f t="shared" si="57"/>
        <v>15.796432923171135</v>
      </c>
      <c r="AK87" s="6">
        <f t="shared" si="58"/>
        <v>20.012449447588661</v>
      </c>
      <c r="AL87" s="6">
        <f t="shared" si="59"/>
        <v>31.80847006388591</v>
      </c>
      <c r="AM87" s="6">
        <f t="shared" si="60"/>
        <v>30.098839092983802</v>
      </c>
      <c r="AN87" s="6">
        <f t="shared" si="61"/>
        <v>27.029131535374127</v>
      </c>
      <c r="AO87" s="6">
        <f t="shared" si="62"/>
        <v>25.989359176850297</v>
      </c>
      <c r="AP87" s="6">
        <f t="shared" si="63"/>
        <v>19.494229383921184</v>
      </c>
      <c r="AQ87" s="6">
        <f t="shared" si="64"/>
        <v>24.697175746124206</v>
      </c>
      <c r="AR87" s="112">
        <v>10905</v>
      </c>
    </row>
    <row r="88" spans="1:44" x14ac:dyDescent="0.2">
      <c r="A88" s="2">
        <v>10906</v>
      </c>
      <c r="B88" s="3" t="s">
        <v>129</v>
      </c>
      <c r="C88" s="4">
        <v>17.604263275990998</v>
      </c>
      <c r="D88" s="4">
        <v>18.231490307312601</v>
      </c>
      <c r="E88" s="4">
        <v>17.519685039370099</v>
      </c>
      <c r="F88" s="4">
        <v>19.031811546834899</v>
      </c>
      <c r="G88" s="4">
        <v>26.421643096280899</v>
      </c>
      <c r="H88" s="5">
        <v>6.8461068066965301E-4</v>
      </c>
      <c r="I88" s="5">
        <v>7.4229696274337302E-4</v>
      </c>
      <c r="J88" s="5">
        <v>8.7726465518504803E-4</v>
      </c>
      <c r="K88" s="5">
        <v>1.10415366688038E-3</v>
      </c>
      <c r="L88" s="5">
        <v>7.9794999909543296E-4</v>
      </c>
      <c r="M88" s="7">
        <v>8.6216190051627598E-4</v>
      </c>
      <c r="N88" s="6">
        <f t="shared" si="35"/>
        <v>1.2052066664063972E-2</v>
      </c>
      <c r="O88" s="6">
        <f t="shared" si="36"/>
        <v>1.306759116110282E-2</v>
      </c>
      <c r="P88" s="6">
        <f t="shared" si="37"/>
        <v>1.5443597952599048E-2</v>
      </c>
      <c r="Q88" s="6">
        <f t="shared" si="38"/>
        <v>1.9437811848913071E-2</v>
      </c>
      <c r="R88" s="6">
        <f t="shared" si="39"/>
        <v>1.4047321865152781E-2</v>
      </c>
      <c r="S88" s="6">
        <f t="shared" si="40"/>
        <v>1.5177725083217282E-2</v>
      </c>
      <c r="T88" s="6">
        <f t="shared" si="41"/>
        <v>1.2481472988911462E-2</v>
      </c>
      <c r="U88" s="6">
        <f t="shared" si="42"/>
        <v>1.3533179881403389E-2</v>
      </c>
      <c r="V88" s="6">
        <f t="shared" si="43"/>
        <v>1.5993842057954136E-2</v>
      </c>
      <c r="W88" s="6">
        <f t="shared" si="44"/>
        <v>2.0130366875513315E-2</v>
      </c>
      <c r="X88" s="6">
        <f t="shared" si="45"/>
        <v>1.4547817674228485E-2</v>
      </c>
      <c r="Y88" s="6">
        <f t="shared" si="46"/>
        <v>1.5718496332596695E-2</v>
      </c>
      <c r="Z88" s="6">
        <f t="shared" si="47"/>
        <v>1.19941634999211E-2</v>
      </c>
      <c r="AA88" s="6">
        <f t="shared" si="48"/>
        <v>1.3004808992944936E-2</v>
      </c>
      <c r="AB88" s="6">
        <f t="shared" si="49"/>
        <v>1.5369400455013655E-2</v>
      </c>
      <c r="AC88" s="6">
        <f t="shared" si="50"/>
        <v>1.9344424478809831E-2</v>
      </c>
      <c r="AD88" s="6">
        <f t="shared" si="51"/>
        <v>1.3979832661317641E-2</v>
      </c>
      <c r="AE88" s="6">
        <f t="shared" si="52"/>
        <v>1.5104804949989892E-2</v>
      </c>
      <c r="AF88" s="6">
        <f t="shared" si="53"/>
        <v>1.3029381457455202E-2</v>
      </c>
      <c r="AG88" s="6">
        <f t="shared" si="54"/>
        <v>1.4127255906719802E-2</v>
      </c>
      <c r="AH88" s="6">
        <f t="shared" si="55"/>
        <v>1.6695935594180932E-2</v>
      </c>
      <c r="AI88" s="6">
        <f t="shared" si="56"/>
        <v>2.1014044506814111E-2</v>
      </c>
      <c r="AJ88" s="6">
        <f t="shared" si="57"/>
        <v>1.5186434006581357E-2</v>
      </c>
      <c r="AK88" s="6">
        <f t="shared" si="58"/>
        <v>1.6408502813486783E-2</v>
      </c>
      <c r="AL88" s="6">
        <f t="shared" si="59"/>
        <v>1.8088539064555504E-2</v>
      </c>
      <c r="AM88" s="6">
        <f t="shared" si="60"/>
        <v>1.961270542105872E-2</v>
      </c>
      <c r="AN88" s="6">
        <f t="shared" si="61"/>
        <v>2.3178773620281267E-2</v>
      </c>
      <c r="AO88" s="6">
        <f t="shared" si="62"/>
        <v>2.9173554109763231E-2</v>
      </c>
      <c r="AP88" s="6">
        <f t="shared" si="63"/>
        <v>2.1083150084777198E-2</v>
      </c>
      <c r="AQ88" s="6">
        <f t="shared" si="64"/>
        <v>2.2779734026652284E-2</v>
      </c>
      <c r="AR88" s="112">
        <v>10906</v>
      </c>
    </row>
    <row r="89" spans="1:44" x14ac:dyDescent="0.2">
      <c r="A89" s="2">
        <v>10907</v>
      </c>
      <c r="B89" s="3" t="s">
        <v>130</v>
      </c>
      <c r="C89" s="4">
        <v>18.377765237020299</v>
      </c>
      <c r="D89" s="4">
        <v>18.528363372701602</v>
      </c>
      <c r="E89" s="4">
        <v>19.4677754677755</v>
      </c>
      <c r="F89" s="4">
        <v>23.4141390614217</v>
      </c>
      <c r="G89" s="4">
        <v>27.3869759460244</v>
      </c>
      <c r="H89" s="5">
        <v>5.1426660347747598E-4</v>
      </c>
      <c r="I89" s="5">
        <v>4.36159421523066E-4</v>
      </c>
      <c r="J89" s="5">
        <v>3.87682591671183E-4</v>
      </c>
      <c r="K89" s="5">
        <v>4.2452315023461598E-4</v>
      </c>
      <c r="L89" s="5">
        <v>3.4597549660322002E-4</v>
      </c>
      <c r="M89" s="7">
        <v>3.9735152454382997E-4</v>
      </c>
      <c r="N89" s="6">
        <f t="shared" si="35"/>
        <v>9.4510709079488608E-3</v>
      </c>
      <c r="O89" s="6">
        <f t="shared" si="36"/>
        <v>8.0156354546654859E-3</v>
      </c>
      <c r="P89" s="6">
        <f t="shared" si="37"/>
        <v>7.1247396562126022E-3</v>
      </c>
      <c r="Q89" s="6">
        <f t="shared" si="38"/>
        <v>7.8017867926920715E-3</v>
      </c>
      <c r="R89" s="6">
        <f t="shared" si="39"/>
        <v>6.3582564543354916E-3</v>
      </c>
      <c r="S89" s="6">
        <f t="shared" si="40"/>
        <v>7.3024330346386163E-3</v>
      </c>
      <c r="T89" s="6">
        <f t="shared" si="41"/>
        <v>9.5285184996757241E-3</v>
      </c>
      <c r="U89" s="6">
        <f t="shared" si="42"/>
        <v>8.0813202504066949E-3</v>
      </c>
      <c r="V89" s="6">
        <f t="shared" si="43"/>
        <v>7.1831239317543781E-3</v>
      </c>
      <c r="W89" s="6">
        <f t="shared" si="44"/>
        <v>7.8657191876709588E-3</v>
      </c>
      <c r="X89" s="6">
        <f t="shared" si="45"/>
        <v>6.4103597191153489E-3</v>
      </c>
      <c r="Y89" s="6">
        <f t="shared" si="46"/>
        <v>7.3622734334450411E-3</v>
      </c>
      <c r="Z89" s="6">
        <f t="shared" si="47"/>
        <v>1.0011626767075038E-2</v>
      </c>
      <c r="AA89" s="6">
        <f t="shared" si="48"/>
        <v>8.4910536863658983E-3</v>
      </c>
      <c r="AB89" s="6">
        <f t="shared" si="49"/>
        <v>7.5473176474198829E-3</v>
      </c>
      <c r="AC89" s="6">
        <f t="shared" si="50"/>
        <v>8.2645213696402303E-3</v>
      </c>
      <c r="AD89" s="6">
        <f t="shared" si="51"/>
        <v>6.7353732852236123E-3</v>
      </c>
      <c r="AE89" s="6">
        <f t="shared" si="52"/>
        <v>7.7355502615975673E-3</v>
      </c>
      <c r="AF89" s="6">
        <f t="shared" si="53"/>
        <v>1.2041109768466635E-2</v>
      </c>
      <c r="AG89" s="6">
        <f t="shared" si="54"/>
        <v>1.0212297348490312E-2</v>
      </c>
      <c r="AH89" s="6">
        <f t="shared" si="55"/>
        <v>9.0772541130814451E-3</v>
      </c>
      <c r="AI89" s="6">
        <f t="shared" si="56"/>
        <v>9.9398440743861151E-3</v>
      </c>
      <c r="AJ89" s="6">
        <f t="shared" si="57"/>
        <v>8.1007183893122246E-3</v>
      </c>
      <c r="AK89" s="6">
        <f t="shared" si="58"/>
        <v>9.3036438519371531E-3</v>
      </c>
      <c r="AL89" s="6">
        <f t="shared" si="59"/>
        <v>1.4084207099281303E-2</v>
      </c>
      <c r="AM89" s="6">
        <f t="shared" si="60"/>
        <v>1.1945087585884126E-2</v>
      </c>
      <c r="AN89" s="6">
        <f t="shared" si="61"/>
        <v>1.0617453812791089E-2</v>
      </c>
      <c r="AO89" s="6">
        <f t="shared" si="62"/>
        <v>1.1626405304005931E-2</v>
      </c>
      <c r="AP89" s="6">
        <f t="shared" si="63"/>
        <v>9.4752226033862335E-3</v>
      </c>
      <c r="AQ89" s="6">
        <f t="shared" si="64"/>
        <v>1.0882256644797996E-2</v>
      </c>
      <c r="AR89" s="112">
        <v>10907</v>
      </c>
    </row>
    <row r="90" spans="1:44" x14ac:dyDescent="0.2">
      <c r="A90" s="2">
        <v>10908</v>
      </c>
      <c r="B90" s="3" t="s">
        <v>131</v>
      </c>
      <c r="C90" s="4">
        <v>7.9346820809248602</v>
      </c>
      <c r="D90" s="4">
        <v>8.2700028608247393</v>
      </c>
      <c r="E90" s="4">
        <v>7.9069767441860499</v>
      </c>
      <c r="F90" s="4">
        <v>8.6612820600852007</v>
      </c>
      <c r="G90" s="4">
        <v>12.5091991366762</v>
      </c>
      <c r="H90" s="5">
        <v>2.1836959154946999E-4</v>
      </c>
      <c r="I90" s="5">
        <v>2.5838619244041201E-4</v>
      </c>
      <c r="J90" s="5">
        <v>2.8884823115228798E-4</v>
      </c>
      <c r="K90" s="5">
        <v>4.4306915660282298E-4</v>
      </c>
      <c r="L90" s="5">
        <v>2.40808687488976E-4</v>
      </c>
      <c r="M90" s="7">
        <v>2.94218851563196E-4</v>
      </c>
      <c r="N90" s="6">
        <f t="shared" si="35"/>
        <v>1.7326932850864603E-3</v>
      </c>
      <c r="O90" s="6">
        <f t="shared" si="36"/>
        <v>2.0502122911153398E-3</v>
      </c>
      <c r="P90" s="6">
        <f t="shared" si="37"/>
        <v>2.2919188838309013E-3</v>
      </c>
      <c r="Q90" s="6">
        <f t="shared" si="38"/>
        <v>3.5156128975069104E-3</v>
      </c>
      <c r="R90" s="6">
        <f t="shared" si="39"/>
        <v>1.9107403775498123E-3</v>
      </c>
      <c r="S90" s="6">
        <f t="shared" si="40"/>
        <v>2.3345330493687827E-3</v>
      </c>
      <c r="T90" s="6">
        <f t="shared" si="41"/>
        <v>1.8059171468312466E-3</v>
      </c>
      <c r="U90" s="6">
        <f t="shared" si="42"/>
        <v>2.1368545506798191E-3</v>
      </c>
      <c r="V90" s="6">
        <f t="shared" si="43"/>
        <v>2.388775697973587E-3</v>
      </c>
      <c r="W90" s="6">
        <f t="shared" si="44"/>
        <v>3.6641831926485504E-3</v>
      </c>
      <c r="X90" s="6">
        <f t="shared" si="45"/>
        <v>1.9914885344452823E-3</v>
      </c>
      <c r="Y90" s="6">
        <f t="shared" si="46"/>
        <v>2.4331907441362001E-3</v>
      </c>
      <c r="Z90" s="6">
        <f t="shared" si="47"/>
        <v>1.7266432820190658E-3</v>
      </c>
      <c r="AA90" s="6">
        <f t="shared" si="48"/>
        <v>2.0430536146451191E-3</v>
      </c>
      <c r="AB90" s="6">
        <f t="shared" si="49"/>
        <v>2.2839162463204176E-3</v>
      </c>
      <c r="AC90" s="6">
        <f t="shared" si="50"/>
        <v>3.5033375173246484E-3</v>
      </c>
      <c r="AD90" s="6">
        <f t="shared" si="51"/>
        <v>1.9040686917732995E-3</v>
      </c>
      <c r="AE90" s="6">
        <f t="shared" si="52"/>
        <v>2.3263816170113181E-3</v>
      </c>
      <c r="AF90" s="6">
        <f t="shared" si="53"/>
        <v>1.8913606257555573E-3</v>
      </c>
      <c r="AG90" s="6">
        <f t="shared" si="54"/>
        <v>2.2379556931578629E-3</v>
      </c>
      <c r="AH90" s="6">
        <f t="shared" si="55"/>
        <v>2.5017960025666549E-3</v>
      </c>
      <c r="AI90" s="6">
        <f t="shared" si="56"/>
        <v>3.8375469374611112E-3</v>
      </c>
      <c r="AJ90" s="6">
        <f t="shared" si="57"/>
        <v>2.0857119648609312E-3</v>
      </c>
      <c r="AK90" s="6">
        <f t="shared" si="58"/>
        <v>2.5483124607831799E-3</v>
      </c>
      <c r="AL90" s="6">
        <f t="shared" si="59"/>
        <v>2.7316287060869643E-3</v>
      </c>
      <c r="AM90" s="6">
        <f t="shared" si="60"/>
        <v>3.2322043354046522E-3</v>
      </c>
      <c r="AN90" s="6">
        <f t="shared" si="61"/>
        <v>3.6132600437606484E-3</v>
      </c>
      <c r="AO90" s="6">
        <f t="shared" si="62"/>
        <v>5.5424403112638854E-3</v>
      </c>
      <c r="AP90" s="6">
        <f t="shared" si="63"/>
        <v>3.0123238256412276E-3</v>
      </c>
      <c r="AQ90" s="6">
        <f t="shared" si="64"/>
        <v>3.6804422039681942E-3</v>
      </c>
      <c r="AR90" s="112">
        <v>10908</v>
      </c>
    </row>
    <row r="91" spans="1:44" x14ac:dyDescent="0.2">
      <c r="A91" s="2">
        <v>10909</v>
      </c>
      <c r="B91" s="3" t="s">
        <v>132</v>
      </c>
      <c r="C91" s="4">
        <v>8.1771351714862099</v>
      </c>
      <c r="D91" s="4">
        <v>8.0568783267365696</v>
      </c>
      <c r="E91" s="4">
        <v>8.3214750542299392</v>
      </c>
      <c r="F91" s="4">
        <v>9.6527034547970594</v>
      </c>
      <c r="G91" s="4">
        <v>14.200796524365099</v>
      </c>
      <c r="H91" s="5">
        <v>1.57266346401936E-3</v>
      </c>
      <c r="I91" s="5">
        <v>1.37118085601997E-3</v>
      </c>
      <c r="J91" s="5">
        <v>1.81671228490083E-3</v>
      </c>
      <c r="K91" s="5">
        <v>1.8876142143122801E-3</v>
      </c>
      <c r="L91" s="5">
        <v>1.3730365309393101E-3</v>
      </c>
      <c r="M91" s="7">
        <v>1.5806743562250701E-3</v>
      </c>
      <c r="N91" s="6">
        <f t="shared" si="35"/>
        <v>1.2859881724544046E-2</v>
      </c>
      <c r="O91" s="6">
        <f t="shared" si="36"/>
        <v>1.1212331204229466E-2</v>
      </c>
      <c r="P91" s="6">
        <f t="shared" si="37"/>
        <v>1.4855501921333652E-2</v>
      </c>
      <c r="Q91" s="6">
        <f t="shared" si="38"/>
        <v>1.5435276582050253E-2</v>
      </c>
      <c r="R91" s="6">
        <f t="shared" si="39"/>
        <v>1.1227505308879246E-2</v>
      </c>
      <c r="S91" s="6">
        <f t="shared" si="40"/>
        <v>1.2925387872954342E-2</v>
      </c>
      <c r="T91" s="6">
        <f t="shared" si="41"/>
        <v>1.2670758178508039E-2</v>
      </c>
      <c r="U91" s="6">
        <f t="shared" si="42"/>
        <v>1.1047437320903393E-2</v>
      </c>
      <c r="V91" s="6">
        <f t="shared" si="43"/>
        <v>1.4637029834133569E-2</v>
      </c>
      <c r="W91" s="6">
        <f t="shared" si="44"/>
        <v>1.5208278052532487E-2</v>
      </c>
      <c r="X91" s="6">
        <f t="shared" si="45"/>
        <v>1.1062388267942492E-2</v>
      </c>
      <c r="Y91" s="6">
        <f t="shared" si="46"/>
        <v>1.2735300962298047E-2</v>
      </c>
      <c r="Z91" s="6">
        <f t="shared" si="47"/>
        <v>1.3086879784535948E-2</v>
      </c>
      <c r="AA91" s="6">
        <f t="shared" si="48"/>
        <v>1.1410247288207834E-2</v>
      </c>
      <c r="AB91" s="6">
        <f t="shared" si="49"/>
        <v>1.511772595951533E-2</v>
      </c>
      <c r="AC91" s="6">
        <f t="shared" si="50"/>
        <v>1.5707734596409485E-2</v>
      </c>
      <c r="AD91" s="6">
        <f t="shared" si="51"/>
        <v>1.1425689240757883E-2</v>
      </c>
      <c r="AE91" s="6">
        <f t="shared" si="52"/>
        <v>1.3153542224187889E-2</v>
      </c>
      <c r="AF91" s="6">
        <f t="shared" si="53"/>
        <v>1.5180454052372788E-2</v>
      </c>
      <c r="AG91" s="6">
        <f t="shared" si="54"/>
        <v>1.3235602186055554E-2</v>
      </c>
      <c r="AH91" s="6">
        <f t="shared" si="55"/>
        <v>1.75361849488345E-2</v>
      </c>
      <c r="AI91" s="6">
        <f t="shared" si="56"/>
        <v>1.8220580247816184E-2</v>
      </c>
      <c r="AJ91" s="6">
        <f t="shared" si="57"/>
        <v>1.3253514465760449E-2</v>
      </c>
      <c r="AK91" s="6">
        <f t="shared" si="58"/>
        <v>1.5257780819242851E-2</v>
      </c>
      <c r="AL91" s="6">
        <f t="shared" si="59"/>
        <v>2.2333073853842107E-2</v>
      </c>
      <c r="AM91" s="6">
        <f t="shared" si="60"/>
        <v>1.9471860334444351E-2</v>
      </c>
      <c r="AN91" s="6">
        <f t="shared" si="61"/>
        <v>2.5798761501191085E-2</v>
      </c>
      <c r="AO91" s="6">
        <f t="shared" si="62"/>
        <v>2.6805625373947983E-2</v>
      </c>
      <c r="AP91" s="6">
        <f t="shared" si="63"/>
        <v>1.949821239638927E-2</v>
      </c>
      <c r="AQ91" s="6">
        <f t="shared" si="64"/>
        <v>2.2446834904034017E-2</v>
      </c>
      <c r="AR91" s="112">
        <v>10909</v>
      </c>
    </row>
    <row r="92" spans="1:44" x14ac:dyDescent="0.2">
      <c r="A92" s="2">
        <v>10910</v>
      </c>
      <c r="B92" s="3" t="s">
        <v>133</v>
      </c>
      <c r="C92" s="4">
        <v>9.7110232762406703</v>
      </c>
      <c r="D92" s="4">
        <v>9.9384797838180905</v>
      </c>
      <c r="E92" s="4">
        <v>10.674269005848</v>
      </c>
      <c r="F92" s="4">
        <v>11.4324164749413</v>
      </c>
      <c r="G92" s="4">
        <v>15.6272967195072</v>
      </c>
      <c r="H92" s="5">
        <v>1.40123690529993E-3</v>
      </c>
      <c r="I92" s="5">
        <v>1.30733957863543E-3</v>
      </c>
      <c r="J92" s="5">
        <v>1.770075147819E-3</v>
      </c>
      <c r="K92" s="5">
        <v>2.7159333015615698E-3</v>
      </c>
      <c r="L92" s="5">
        <v>1.95120882657453E-3</v>
      </c>
      <c r="M92" s="7">
        <v>1.9580415123338201E-3</v>
      </c>
      <c r="N92" s="6">
        <f t="shared" si="35"/>
        <v>1.3607444202895063E-2</v>
      </c>
      <c r="O92" s="6">
        <f t="shared" si="36"/>
        <v>1.269560507807933E-2</v>
      </c>
      <c r="P92" s="6">
        <f t="shared" si="37"/>
        <v>1.7189240961165454E-2</v>
      </c>
      <c r="Q92" s="6">
        <f t="shared" si="38"/>
        <v>2.6374491508181577E-2</v>
      </c>
      <c r="R92" s="6">
        <f t="shared" si="39"/>
        <v>1.8948234331671508E-2</v>
      </c>
      <c r="S92" s="6">
        <f t="shared" si="40"/>
        <v>1.901458670211921E-2</v>
      </c>
      <c r="T92" s="6">
        <f t="shared" si="41"/>
        <v>1.3926164655663178E-2</v>
      </c>
      <c r="U92" s="6">
        <f t="shared" si="42"/>
        <v>1.2992967972853481E-2</v>
      </c>
      <c r="V92" s="6">
        <f t="shared" si="43"/>
        <v>1.7591856072437951E-2</v>
      </c>
      <c r="W92" s="6">
        <f t="shared" si="44"/>
        <v>2.6992248211767982E-2</v>
      </c>
      <c r="X92" s="6">
        <f t="shared" si="45"/>
        <v>1.9392049476918385E-2</v>
      </c>
      <c r="Y92" s="6">
        <f t="shared" si="46"/>
        <v>1.945995598620627E-2</v>
      </c>
      <c r="Z92" s="6">
        <f t="shared" si="47"/>
        <v>1.4957179668093411E-2</v>
      </c>
      <c r="AA92" s="6">
        <f t="shared" si="48"/>
        <v>1.3954894344346554E-2</v>
      </c>
      <c r="AB92" s="6">
        <f t="shared" si="49"/>
        <v>1.889425828838617E-2</v>
      </c>
      <c r="AC92" s="6">
        <f t="shared" si="50"/>
        <v>2.8990602662809093E-2</v>
      </c>
      <c r="AD92" s="6">
        <f t="shared" si="51"/>
        <v>2.0827727901441551E-2</v>
      </c>
      <c r="AE92" s="6">
        <f t="shared" si="52"/>
        <v>2.090066182726864E-2</v>
      </c>
      <c r="AF92" s="6">
        <f t="shared" si="53"/>
        <v>1.6019523881446684E-2</v>
      </c>
      <c r="AG92" s="6">
        <f t="shared" si="54"/>
        <v>1.4946050537134508E-2</v>
      </c>
      <c r="AH92" s="6">
        <f t="shared" si="55"/>
        <v>2.0236236281810094E-2</v>
      </c>
      <c r="AI92" s="6">
        <f t="shared" si="56"/>
        <v>3.1049680621614211E-2</v>
      </c>
      <c r="AJ92" s="6">
        <f t="shared" si="57"/>
        <v>2.2307031934981538E-2</v>
      </c>
      <c r="AK92" s="6">
        <f t="shared" si="58"/>
        <v>2.2385146044224143E-2</v>
      </c>
      <c r="AL92" s="6">
        <f t="shared" si="59"/>
        <v>2.1897544893446017E-2</v>
      </c>
      <c r="AM92" s="6">
        <f t="shared" si="60"/>
        <v>2.0430183508491379E-2</v>
      </c>
      <c r="AN92" s="6">
        <f t="shared" si="61"/>
        <v>2.7661489550793079E-2</v>
      </c>
      <c r="AO92" s="6">
        <f t="shared" si="62"/>
        <v>4.2442695573893477E-2</v>
      </c>
      <c r="AP92" s="6">
        <f t="shared" si="63"/>
        <v>3.0492119294601647E-2</v>
      </c>
      <c r="AQ92" s="6">
        <f t="shared" si="64"/>
        <v>3.0598895702353225E-2</v>
      </c>
      <c r="AR92" s="112">
        <v>10910</v>
      </c>
    </row>
    <row r="93" spans="1:44" x14ac:dyDescent="0.2">
      <c r="A93" s="2">
        <v>10911</v>
      </c>
      <c r="B93" s="3" t="s">
        <v>134</v>
      </c>
      <c r="C93" s="4">
        <v>92.402374670184699</v>
      </c>
      <c r="D93" s="4">
        <v>103.954333304</v>
      </c>
      <c r="E93" s="4">
        <v>106.238805970149</v>
      </c>
      <c r="F93" s="4">
        <v>124.304526748971</v>
      </c>
      <c r="G93" s="4">
        <v>148.83888888888899</v>
      </c>
      <c r="H93" s="5">
        <v>3.4058856540257102E-5</v>
      </c>
      <c r="I93" s="5">
        <v>2.91095184837839E-5</v>
      </c>
      <c r="J93" s="5">
        <v>3.5033109839987401E-5</v>
      </c>
      <c r="K93" s="5">
        <v>4.4168966934396702E-5</v>
      </c>
      <c r="L93" s="5">
        <v>2.9952452757674699E-5</v>
      </c>
      <c r="M93" s="7">
        <v>3.4241228906335299E-5</v>
      </c>
      <c r="N93" s="6">
        <f t="shared" ref="N93" si="65">H93*$C93</f>
        <v>3.1471192228709074E-3</v>
      </c>
      <c r="O93" s="6">
        <f t="shared" ref="O93" si="66">I93*$C93</f>
        <v>2.6897886334072666E-3</v>
      </c>
      <c r="P93" s="6">
        <f t="shared" ref="P93" si="67">J93*$C93</f>
        <v>3.2371425412962502E-3</v>
      </c>
      <c r="Q93" s="6">
        <f t="shared" ref="Q93" si="68">K93*$C93</f>
        <v>4.0813174314671234E-3</v>
      </c>
      <c r="R93" s="6">
        <f t="shared" ref="R93" si="69">L93*$C93</f>
        <v>2.7676777620056644E-3</v>
      </c>
      <c r="S93" s="6">
        <f t="shared" ref="S93" si="70">M93*$C93</f>
        <v>3.163970862570753E-3</v>
      </c>
      <c r="T93" s="6">
        <f>H93*$D93</f>
        <v>3.5405657247390069E-3</v>
      </c>
      <c r="U93" s="6">
        <f t="shared" si="42"/>
        <v>3.0260605867822202E-3</v>
      </c>
      <c r="V93" s="6">
        <f t="shared" si="43"/>
        <v>3.6418435769816925E-3</v>
      </c>
      <c r="W93" s="6">
        <f t="shared" si="44"/>
        <v>4.5915555103916298E-3</v>
      </c>
      <c r="X93" s="6">
        <f t="shared" si="45"/>
        <v>3.1136872572436296E-3</v>
      </c>
      <c r="Y93" s="6">
        <f t="shared" si="46"/>
        <v>3.5595241224677392E-3</v>
      </c>
      <c r="Z93" s="6">
        <f t="shared" si="47"/>
        <v>3.6183722515455148E-3</v>
      </c>
      <c r="AA93" s="6">
        <f t="shared" si="48"/>
        <v>3.0925604860831835E-3</v>
      </c>
      <c r="AB93" s="6">
        <f t="shared" si="49"/>
        <v>3.7218757588213395E-3</v>
      </c>
      <c r="AC93" s="6">
        <f t="shared" si="50"/>
        <v>4.6924583080452985E-3</v>
      </c>
      <c r="AD93" s="6">
        <f t="shared" si="51"/>
        <v>3.1821128168526567E-3</v>
      </c>
      <c r="AE93" s="6">
        <f t="shared" si="52"/>
        <v>3.637747273959613E-3</v>
      </c>
      <c r="AF93" s="6">
        <f t="shared" si="53"/>
        <v>4.2336700438477546E-3</v>
      </c>
      <c r="AG93" s="6">
        <f t="shared" si="54"/>
        <v>3.6184449190171815E-3</v>
      </c>
      <c r="AH93" s="6">
        <f t="shared" si="55"/>
        <v>4.3547741392043534E-3</v>
      </c>
      <c r="AI93" s="6">
        <f t="shared" si="56"/>
        <v>5.4904025317711307E-3</v>
      </c>
      <c r="AJ93" s="6">
        <f t="shared" si="57"/>
        <v>3.7232254650136649E-3</v>
      </c>
      <c r="AK93" s="6">
        <f t="shared" si="58"/>
        <v>4.2563397545051949E-3</v>
      </c>
      <c r="AL93" s="6">
        <f t="shared" si="59"/>
        <v>5.0692823642779364E-3</v>
      </c>
      <c r="AM93" s="6">
        <f t="shared" si="60"/>
        <v>4.3326283872169719E-3</v>
      </c>
      <c r="AN93" s="6">
        <f t="shared" si="61"/>
        <v>5.2142891429061283E-3</v>
      </c>
      <c r="AO93" s="6">
        <f t="shared" si="62"/>
        <v>6.5740599618856824E-3</v>
      </c>
      <c r="AP93" s="6">
        <f t="shared" si="63"/>
        <v>4.4580897879492407E-3</v>
      </c>
      <c r="AQ93" s="6">
        <f t="shared" si="64"/>
        <v>5.0964264646090537E-3</v>
      </c>
      <c r="AR93" s="112">
        <v>10911</v>
      </c>
    </row>
    <row r="94" spans="1:44" x14ac:dyDescent="0.2">
      <c r="A94" s="2">
        <v>11001</v>
      </c>
      <c r="B94" s="3" t="s">
        <v>137</v>
      </c>
      <c r="C94" s="4">
        <v>1.17779187817259</v>
      </c>
      <c r="D94" s="4">
        <v>1.2481246254793801</v>
      </c>
      <c r="E94" s="4">
        <v>1.5097186353133101</v>
      </c>
      <c r="F94" s="4">
        <v>1.55766771881757</v>
      </c>
      <c r="G94" s="4">
        <v>2.2226004742738299</v>
      </c>
      <c r="H94" s="5">
        <v>9.2889962955745799E-4</v>
      </c>
      <c r="I94" s="5">
        <v>7.17590799139977E-4</v>
      </c>
      <c r="J94" s="5">
        <v>5.6990001587542904E-4</v>
      </c>
      <c r="K94" s="5">
        <v>4.17220354219042E-4</v>
      </c>
      <c r="L94" s="5">
        <v>2.46359870231026E-4</v>
      </c>
      <c r="M94" s="7">
        <v>4.6165469417197103E-4</v>
      </c>
      <c r="N94" s="6">
        <f t="shared" ref="N94:N116" si="71">H94*$C94</f>
        <v>1.0940504393303016E-3</v>
      </c>
      <c r="O94" s="6">
        <f t="shared" ref="O94:O116" si="72">I94*$C94</f>
        <v>8.451726150784433E-4</v>
      </c>
      <c r="P94" s="6">
        <f t="shared" ref="P94:P116" si="73">J94*$C94</f>
        <v>6.7122361006851045E-4</v>
      </c>
      <c r="Q94" s="6">
        <f t="shared" ref="Q94:Q116" si="74">K94*$C94</f>
        <v>4.9139874460747874E-4</v>
      </c>
      <c r="R94" s="6">
        <f t="shared" ref="R94:R116" si="75">L94*$C94</f>
        <v>2.9016065426575564E-4</v>
      </c>
      <c r="S94" s="6">
        <f t="shared" ref="S94:S116" si="76">M94*$C94</f>
        <v>5.4373314931599839E-4</v>
      </c>
      <c r="T94" s="6">
        <f t="shared" ref="T94:T116" si="77">H94*$D94</f>
        <v>1.1593825022493372E-3</v>
      </c>
      <c r="U94" s="6">
        <f t="shared" si="42"/>
        <v>8.9564274742403281E-4</v>
      </c>
      <c r="V94" s="6">
        <f t="shared" si="43"/>
        <v>7.1130624387521265E-4</v>
      </c>
      <c r="W94" s="6">
        <f t="shared" si="44"/>
        <v>5.2074299835201611E-4</v>
      </c>
      <c r="X94" s="6">
        <f t="shared" si="45"/>
        <v>3.0748782076524798E-4</v>
      </c>
      <c r="Y94" s="6">
        <f t="shared" si="46"/>
        <v>5.7620259226418913E-4</v>
      </c>
      <c r="Z94" s="6">
        <f t="shared" si="47"/>
        <v>1.4023770810785248E-3</v>
      </c>
      <c r="AA94" s="6">
        <f t="shared" si="48"/>
        <v>1.0833602019909936E-3</v>
      </c>
      <c r="AB94" s="6">
        <f t="shared" si="49"/>
        <v>8.6038867423248648E-4</v>
      </c>
      <c r="AC94" s="6">
        <f t="shared" si="50"/>
        <v>6.2988534379650792E-4</v>
      </c>
      <c r="AD94" s="6">
        <f t="shared" si="51"/>
        <v>3.7193408708114875E-4</v>
      </c>
      <c r="AE94" s="6">
        <f t="shared" si="52"/>
        <v>6.9696869487129165E-4</v>
      </c>
      <c r="AF94" s="6">
        <f t="shared" si="53"/>
        <v>1.4469169669832514E-3</v>
      </c>
      <c r="AG94" s="6">
        <f t="shared" si="54"/>
        <v>1.117768023140845E-3</v>
      </c>
      <c r="AH94" s="6">
        <f t="shared" si="55"/>
        <v>8.8771485768277653E-4</v>
      </c>
      <c r="AI94" s="6">
        <f t="shared" si="56"/>
        <v>6.4989067740063371E-4</v>
      </c>
      <c r="AJ94" s="6">
        <f t="shared" si="57"/>
        <v>3.8374681707095486E-4</v>
      </c>
      <c r="AK94" s="6">
        <f t="shared" si="58"/>
        <v>7.1910461435227709E-4</v>
      </c>
      <c r="AL94" s="6">
        <f t="shared" si="59"/>
        <v>2.0645727572071912E-3</v>
      </c>
      <c r="AM94" s="6">
        <f t="shared" si="60"/>
        <v>1.5949176505030496E-3</v>
      </c>
      <c r="AN94" s="6">
        <f t="shared" si="61"/>
        <v>1.2666600455733918E-3</v>
      </c>
      <c r="AO94" s="6">
        <f t="shared" si="62"/>
        <v>9.2731415716393805E-4</v>
      </c>
      <c r="AP94" s="6">
        <f t="shared" si="63"/>
        <v>5.4755956441751759E-4</v>
      </c>
      <c r="AQ94" s="6">
        <f t="shared" si="64"/>
        <v>1.0260739422173627E-3</v>
      </c>
      <c r="AR94" s="112">
        <v>11001</v>
      </c>
    </row>
    <row r="95" spans="1:44" x14ac:dyDescent="0.2">
      <c r="A95" s="2">
        <v>11002</v>
      </c>
      <c r="B95" s="3" t="s">
        <v>138</v>
      </c>
      <c r="C95" s="4">
        <v>9.5834710743801708</v>
      </c>
      <c r="D95" s="4">
        <v>9.8048710355072508</v>
      </c>
      <c r="E95" s="4">
        <v>11.621794871794901</v>
      </c>
      <c r="F95" s="4">
        <v>11.545800000476801</v>
      </c>
      <c r="G95" s="4">
        <v>14.481897756999899</v>
      </c>
      <c r="H95" s="5">
        <v>7.7702702351621997E-6</v>
      </c>
      <c r="I95" s="5">
        <v>1.7839059446070401E-5</v>
      </c>
      <c r="J95" s="5">
        <v>1.95739703193078E-5</v>
      </c>
      <c r="K95" s="5">
        <v>1.5331207177944901E-5</v>
      </c>
      <c r="L95" s="5">
        <v>9.5607295871191806E-6</v>
      </c>
      <c r="M95" s="7">
        <v>1.34500436445338E-5</v>
      </c>
      <c r="N95" s="6">
        <f t="shared" si="71"/>
        <v>7.4466160038794149E-5</v>
      </c>
      <c r="O95" s="6">
        <f t="shared" si="72"/>
        <v>1.7096011019556405E-4</v>
      </c>
      <c r="P95" s="6">
        <f t="shared" si="73"/>
        <v>1.8758657836586229E-4</v>
      </c>
      <c r="Q95" s="6">
        <f t="shared" si="74"/>
        <v>1.4692618052516461E-4</v>
      </c>
      <c r="R95" s="6">
        <f t="shared" si="75"/>
        <v>9.1624975448127344E-5</v>
      </c>
      <c r="S95" s="6">
        <f t="shared" si="76"/>
        <v>1.2889810421654052E-4</v>
      </c>
      <c r="T95" s="6">
        <f t="shared" si="77"/>
        <v>7.6186497566805973E-5</v>
      </c>
      <c r="U95" s="6">
        <f t="shared" si="42"/>
        <v>1.7490967726346769E-4</v>
      </c>
      <c r="V95" s="6">
        <f t="shared" si="43"/>
        <v>1.9192025463365966E-4</v>
      </c>
      <c r="W95" s="6">
        <f t="shared" si="44"/>
        <v>1.5032050919839283E-4</v>
      </c>
      <c r="X95" s="6">
        <f t="shared" si="45"/>
        <v>9.3741720607062054E-5</v>
      </c>
      <c r="Y95" s="6">
        <f t="shared" si="46"/>
        <v>1.3187594335659783E-4</v>
      </c>
      <c r="Z95" s="6">
        <f t="shared" si="47"/>
        <v>9.0304486771468614E-5</v>
      </c>
      <c r="AA95" s="6">
        <f t="shared" si="48"/>
        <v>2.0732188958798536E-4</v>
      </c>
      <c r="AB95" s="6">
        <f t="shared" si="49"/>
        <v>2.2748466787759697E-4</v>
      </c>
      <c r="AC95" s="6">
        <f t="shared" si="50"/>
        <v>1.7817614495906523E-4</v>
      </c>
      <c r="AD95" s="6">
        <f t="shared" si="51"/>
        <v>1.1111283808619947E-4</v>
      </c>
      <c r="AE95" s="6">
        <f t="shared" si="52"/>
        <v>1.5631364825346051E-4</v>
      </c>
      <c r="AF95" s="6">
        <f t="shared" si="53"/>
        <v>8.9713986084840599E-5</v>
      </c>
      <c r="AG95" s="6">
        <f t="shared" si="54"/>
        <v>2.059662125609453E-4</v>
      </c>
      <c r="AH95" s="6">
        <f t="shared" si="55"/>
        <v>2.2599714652199687E-4</v>
      </c>
      <c r="AI95" s="6">
        <f t="shared" si="56"/>
        <v>1.7701105184242616E-4</v>
      </c>
      <c r="AJ95" s="6">
        <f t="shared" si="57"/>
        <v>1.1038627167151919E-4</v>
      </c>
      <c r="AK95" s="6">
        <f t="shared" si="58"/>
        <v>1.5529151391747132E-4</v>
      </c>
      <c r="AL95" s="6">
        <f t="shared" si="59"/>
        <v>1.1252825908987854E-4</v>
      </c>
      <c r="AM95" s="6">
        <f t="shared" si="60"/>
        <v>2.583434349790348E-4</v>
      </c>
      <c r="AN95" s="6">
        <f t="shared" si="61"/>
        <v>2.8346823686276621E-4</v>
      </c>
      <c r="AO95" s="6">
        <f t="shared" si="62"/>
        <v>2.22024974842381E-4</v>
      </c>
      <c r="AP95" s="6">
        <f t="shared" si="63"/>
        <v>1.3845750836298382E-4</v>
      </c>
      <c r="AQ95" s="6">
        <f t="shared" si="64"/>
        <v>1.9478215688732478E-4</v>
      </c>
      <c r="AR95" s="112">
        <v>11002</v>
      </c>
    </row>
    <row r="96" spans="1:44" x14ac:dyDescent="0.2">
      <c r="A96" s="2">
        <v>11003</v>
      </c>
      <c r="B96" s="3" t="s">
        <v>139</v>
      </c>
      <c r="C96" s="4">
        <v>6.2922192749779002</v>
      </c>
      <c r="D96" s="4">
        <v>6.8968239892773902</v>
      </c>
      <c r="E96" s="4">
        <v>7.5221893491124296</v>
      </c>
      <c r="F96" s="4">
        <v>9.9637628917592593</v>
      </c>
      <c r="G96" s="4">
        <v>13.290436162973</v>
      </c>
      <c r="H96" s="5">
        <v>6.8228803630144796E-5</v>
      </c>
      <c r="I96" s="5">
        <v>9.1484328389370906E-5</v>
      </c>
      <c r="J96" s="5">
        <v>1.1364791667736699E-4</v>
      </c>
      <c r="K96" s="5">
        <v>1.17251570747932E-4</v>
      </c>
      <c r="L96" s="5">
        <v>9.3065309805763906E-5</v>
      </c>
      <c r="M96" s="7">
        <v>9.9496797998862503E-5</v>
      </c>
      <c r="N96" s="6">
        <f t="shared" si="71"/>
        <v>4.2931059331027924E-4</v>
      </c>
      <c r="O96" s="6">
        <f t="shared" si="72"/>
        <v>5.7563945445000754E-4</v>
      </c>
      <c r="P96" s="6">
        <f t="shared" si="73"/>
        <v>7.1509761187841094E-4</v>
      </c>
      <c r="Q96" s="6">
        <f t="shared" si="74"/>
        <v>7.3777259348157263E-4</v>
      </c>
      <c r="R96" s="6">
        <f t="shared" si="75"/>
        <v>5.8558733619161745E-4</v>
      </c>
      <c r="S96" s="6">
        <f t="shared" si="76"/>
        <v>6.2605567016702521E-4</v>
      </c>
      <c r="T96" s="6">
        <f t="shared" si="77"/>
        <v>4.7056204963607888E-4</v>
      </c>
      <c r="U96" s="6">
        <f t="shared" si="42"/>
        <v>6.3095131067874384E-4</v>
      </c>
      <c r="V96" s="6">
        <f t="shared" si="43"/>
        <v>7.8380967807186266E-4</v>
      </c>
      <c r="W96" s="6">
        <f t="shared" si="44"/>
        <v>8.0866344591479244E-4</v>
      </c>
      <c r="X96" s="6">
        <f t="shared" si="45"/>
        <v>6.4185506123792487E-4</v>
      </c>
      <c r="Y96" s="6">
        <f t="shared" si="46"/>
        <v>6.8621190329484153E-4</v>
      </c>
      <c r="Z96" s="6">
        <f t="shared" si="47"/>
        <v>5.1322997996935862E-4</v>
      </c>
      <c r="AA96" s="6">
        <f t="shared" si="48"/>
        <v>6.8816244062122969E-4</v>
      </c>
      <c r="AB96" s="6">
        <f t="shared" si="49"/>
        <v>8.5488114837930682E-4</v>
      </c>
      <c r="AC96" s="6">
        <f t="shared" si="50"/>
        <v>8.8198851664679652E-4</v>
      </c>
      <c r="AD96" s="6">
        <f t="shared" si="51"/>
        <v>7.0005488219276586E-4</v>
      </c>
      <c r="AE96" s="6">
        <f t="shared" si="52"/>
        <v>7.484337541778344E-4</v>
      </c>
      <c r="AF96" s="6">
        <f t="shared" si="53"/>
        <v>6.7981562175916613E-4</v>
      </c>
      <c r="AG96" s="6">
        <f t="shared" si="54"/>
        <v>9.1152815638353198E-4</v>
      </c>
      <c r="AH96" s="6">
        <f t="shared" si="55"/>
        <v>1.1323608949156975E-3</v>
      </c>
      <c r="AI96" s="6">
        <f t="shared" si="56"/>
        <v>1.1682668496187302E-3</v>
      </c>
      <c r="AJ96" s="6">
        <f t="shared" si="57"/>
        <v>9.2728068035274956E-4</v>
      </c>
      <c r="AK96" s="6">
        <f t="shared" si="58"/>
        <v>9.9136250374993323E-4</v>
      </c>
      <c r="AL96" s="6">
        <f t="shared" si="59"/>
        <v>9.067905591224599E-4</v>
      </c>
      <c r="AM96" s="6">
        <f t="shared" si="60"/>
        <v>1.2158666263713926E-3</v>
      </c>
      <c r="AN96" s="6">
        <f t="shared" si="61"/>
        <v>1.5104303816554207E-3</v>
      </c>
      <c r="AO96" s="6">
        <f t="shared" si="62"/>
        <v>1.5583245160337026E-3</v>
      </c>
      <c r="AP96" s="6">
        <f t="shared" si="63"/>
        <v>1.2368785589608104E-3</v>
      </c>
      <c r="AQ96" s="6">
        <f t="shared" si="64"/>
        <v>1.3223558422241018E-3</v>
      </c>
      <c r="AR96" s="112">
        <v>11003</v>
      </c>
    </row>
    <row r="97" spans="1:44" x14ac:dyDescent="0.2">
      <c r="A97" s="2">
        <v>11004</v>
      </c>
      <c r="B97" s="3" t="s">
        <v>140</v>
      </c>
      <c r="C97" s="4">
        <v>5484.5982863460504</v>
      </c>
      <c r="D97" s="4">
        <v>5884.0262007651099</v>
      </c>
      <c r="E97" s="4">
        <v>6274.0783582089598</v>
      </c>
      <c r="F97" s="4">
        <v>6668.7182539682499</v>
      </c>
      <c r="G97" s="4">
        <v>8743.5022172948993</v>
      </c>
      <c r="H97" s="5">
        <v>6.5394343598451697E-4</v>
      </c>
      <c r="I97" s="5">
        <v>5.76260967632117E-4</v>
      </c>
      <c r="J97" s="5">
        <v>5.9484042061112201E-4</v>
      </c>
      <c r="K97" s="5">
        <v>6.1531577619095001E-4</v>
      </c>
      <c r="L97" s="5">
        <v>4.4528569850041697E-4</v>
      </c>
      <c r="M97" s="7">
        <v>5.4423300343394603E-4</v>
      </c>
      <c r="N97" s="6">
        <f t="shared" si="71"/>
        <v>3.58661704836793</v>
      </c>
      <c r="O97" s="6">
        <f t="shared" si="72"/>
        <v>3.1605599155632258</v>
      </c>
      <c r="P97" s="6">
        <f t="shared" si="73"/>
        <v>3.2624607515331236</v>
      </c>
      <c r="Q97" s="6">
        <f t="shared" si="74"/>
        <v>3.3747598516585744</v>
      </c>
      <c r="R97" s="6">
        <f t="shared" si="75"/>
        <v>2.4422131789297912</v>
      </c>
      <c r="S97" s="6">
        <f t="shared" si="76"/>
        <v>2.9848993980067844</v>
      </c>
      <c r="T97" s="6">
        <f t="shared" si="77"/>
        <v>3.8478203111512594</v>
      </c>
      <c r="U97" s="6">
        <f t="shared" si="42"/>
        <v>3.3907346320256315</v>
      </c>
      <c r="V97" s="6">
        <f t="shared" si="43"/>
        <v>3.5000566201499801</v>
      </c>
      <c r="W97" s="6">
        <f t="shared" si="44"/>
        <v>3.6205341488516702</v>
      </c>
      <c r="X97" s="6">
        <f t="shared" si="45"/>
        <v>2.6200727168024467</v>
      </c>
      <c r="Y97" s="6">
        <f t="shared" si="46"/>
        <v>3.2022812515264265</v>
      </c>
      <c r="Z97" s="6">
        <f t="shared" si="47"/>
        <v>4.1028923592032642</v>
      </c>
      <c r="AA97" s="6">
        <f t="shared" si="48"/>
        <v>3.6155064657012193</v>
      </c>
      <c r="AB97" s="6">
        <f t="shared" si="49"/>
        <v>3.7320754095441555</v>
      </c>
      <c r="AC97" s="6">
        <f t="shared" si="50"/>
        <v>3.8605393948641873</v>
      </c>
      <c r="AD97" s="6">
        <f t="shared" si="51"/>
        <v>2.7937573641814262</v>
      </c>
      <c r="AE97" s="6">
        <f t="shared" si="52"/>
        <v>3.4145605086679831</v>
      </c>
      <c r="AF97" s="6">
        <f t="shared" si="53"/>
        <v>4.3609645286126657</v>
      </c>
      <c r="AG97" s="6">
        <f t="shared" si="54"/>
        <v>3.8429220338977053</v>
      </c>
      <c r="AH97" s="6">
        <f t="shared" si="55"/>
        <v>3.9668231711275408</v>
      </c>
      <c r="AI97" s="6">
        <f t="shared" si="56"/>
        <v>4.1033675486392305</v>
      </c>
      <c r="AJ97" s="6">
        <f t="shared" si="57"/>
        <v>2.9694848658207333</v>
      </c>
      <c r="AK97" s="6">
        <f t="shared" si="58"/>
        <v>3.6293365644119211</v>
      </c>
      <c r="AL97" s="6">
        <f t="shared" si="59"/>
        <v>5.7177558825160695</v>
      </c>
      <c r="AM97" s="6">
        <f t="shared" si="60"/>
        <v>5.038539048231919</v>
      </c>
      <c r="AN97" s="6">
        <f t="shared" si="61"/>
        <v>5.2009885365499757</v>
      </c>
      <c r="AO97" s="6">
        <f t="shared" si="62"/>
        <v>5.3800148534621037</v>
      </c>
      <c r="AP97" s="6">
        <f t="shared" si="63"/>
        <v>3.8933564921681039</v>
      </c>
      <c r="AQ97" s="6">
        <f t="shared" si="64"/>
        <v>4.75850247224977</v>
      </c>
      <c r="AR97" s="112">
        <v>11004</v>
      </c>
    </row>
    <row r="98" spans="1:44" x14ac:dyDescent="0.2">
      <c r="A98" s="2">
        <v>11005</v>
      </c>
      <c r="B98" s="3" t="s">
        <v>141</v>
      </c>
      <c r="C98" s="4">
        <v>15.4220844811754</v>
      </c>
      <c r="D98" s="4">
        <v>16.780426593181801</v>
      </c>
      <c r="E98" s="4">
        <v>15.8274111675127</v>
      </c>
      <c r="F98" s="4">
        <v>16.565533318850701</v>
      </c>
      <c r="G98" s="4">
        <v>22.212000809304101</v>
      </c>
      <c r="H98" s="5">
        <v>2.25046642063901E-4</v>
      </c>
      <c r="I98" s="5">
        <v>1.93470768346423E-4</v>
      </c>
      <c r="J98" s="5">
        <v>1.3018572005332201E-4</v>
      </c>
      <c r="K98" s="5">
        <v>8.0504941876231197E-5</v>
      </c>
      <c r="L98" s="5">
        <v>4.5973684835860697E-5</v>
      </c>
      <c r="M98" s="7">
        <v>1.03127875641306E-4</v>
      </c>
      <c r="N98" s="6">
        <f t="shared" si="71"/>
        <v>3.4706883261143226E-3</v>
      </c>
      <c r="O98" s="6">
        <f t="shared" si="72"/>
        <v>2.9837225340764509E-3</v>
      </c>
      <c r="P98" s="6">
        <f t="shared" si="73"/>
        <v>2.0077351729049825E-3</v>
      </c>
      <c r="Q98" s="6">
        <f t="shared" si="74"/>
        <v>1.2415540147673527E-3</v>
      </c>
      <c r="R98" s="6">
        <f t="shared" si="75"/>
        <v>7.0901005144957609E-4</v>
      </c>
      <c r="S98" s="6">
        <f t="shared" si="76"/>
        <v>1.5904468105043717E-3</v>
      </c>
      <c r="T98" s="6">
        <f t="shared" si="77"/>
        <v>3.7763786571953506E-3</v>
      </c>
      <c r="U98" s="6">
        <f t="shared" si="42"/>
        <v>3.2465220261636324E-3</v>
      </c>
      <c r="V98" s="6">
        <f t="shared" si="43"/>
        <v>2.1845719188352858E-3</v>
      </c>
      <c r="W98" s="6">
        <f t="shared" si="44"/>
        <v>1.3509072675424651E-3</v>
      </c>
      <c r="X98" s="6">
        <f t="shared" si="45"/>
        <v>7.7145804360623574E-4</v>
      </c>
      <c r="Y98" s="6">
        <f t="shared" si="46"/>
        <v>1.7305297469097168E-3</v>
      </c>
      <c r="Z98" s="6">
        <f t="shared" si="47"/>
        <v>3.5619057358134199E-3</v>
      </c>
      <c r="AA98" s="6">
        <f t="shared" si="48"/>
        <v>3.062141399513438E-3</v>
      </c>
      <c r="AB98" s="6">
        <f t="shared" si="49"/>
        <v>2.060502919422631E-3</v>
      </c>
      <c r="AC98" s="6">
        <f t="shared" si="50"/>
        <v>1.2741848160918224E-3</v>
      </c>
      <c r="AD98" s="6">
        <f t="shared" si="51"/>
        <v>7.2764441278281092E-4</v>
      </c>
      <c r="AE98" s="6">
        <f t="shared" si="52"/>
        <v>1.6322472906070676E-3</v>
      </c>
      <c r="AF98" s="6">
        <f t="shared" si="53"/>
        <v>3.7280176474050195E-3</v>
      </c>
      <c r="AG98" s="6">
        <f t="shared" si="54"/>
        <v>3.2049464592663157E-3</v>
      </c>
      <c r="AH98" s="6">
        <f t="shared" si="55"/>
        <v>2.1565958831818756E-3</v>
      </c>
      <c r="AI98" s="6">
        <f t="shared" si="56"/>
        <v>1.3336072969828468E-3</v>
      </c>
      <c r="AJ98" s="6">
        <f t="shared" si="57"/>
        <v>7.615786079387916E-4</v>
      </c>
      <c r="AK98" s="6">
        <f t="shared" si="58"/>
        <v>1.7083682600383461E-3</v>
      </c>
      <c r="AL98" s="6">
        <f t="shared" si="59"/>
        <v>4.9987361956545396E-3</v>
      </c>
      <c r="AM98" s="6">
        <f t="shared" si="60"/>
        <v>4.2973728630874338E-3</v>
      </c>
      <c r="AN98" s="6">
        <f t="shared" si="61"/>
        <v>2.8916853191842257E-3</v>
      </c>
      <c r="AO98" s="6">
        <f t="shared" si="62"/>
        <v>1.788175834107827E-3</v>
      </c>
      <c r="AP98" s="6">
        <f t="shared" si="63"/>
        <v>1.0211675247808294E-3</v>
      </c>
      <c r="AQ98" s="6">
        <f t="shared" si="64"/>
        <v>2.2906764572065016E-3</v>
      </c>
      <c r="AR98" s="112">
        <v>11005</v>
      </c>
    </row>
    <row r="99" spans="1:44" x14ac:dyDescent="0.2">
      <c r="A99" s="2">
        <v>11006</v>
      </c>
      <c r="B99" s="3" t="s">
        <v>142</v>
      </c>
      <c r="C99" s="4">
        <v>14.1354117647059</v>
      </c>
      <c r="D99" s="4">
        <v>14.5336319752804</v>
      </c>
      <c r="E99" s="4">
        <v>14.789749798224401</v>
      </c>
      <c r="F99" s="4">
        <v>14.350678257057799</v>
      </c>
      <c r="G99" s="4">
        <v>23.333363138949601</v>
      </c>
      <c r="H99" s="5">
        <v>6.1572665134166098E-4</v>
      </c>
      <c r="I99" s="5">
        <v>5.2591430257424999E-4</v>
      </c>
      <c r="J99" s="5">
        <v>4.55350500293877E-4</v>
      </c>
      <c r="K99" s="5">
        <v>4.6747811395847797E-4</v>
      </c>
      <c r="L99" s="5">
        <v>2.4237251967725601E-4</v>
      </c>
      <c r="M99" s="7">
        <v>3.9887186497036798E-4</v>
      </c>
      <c r="N99" s="6">
        <f t="shared" si="71"/>
        <v>8.7035497512178827E-3</v>
      </c>
      <c r="O99" s="6">
        <f t="shared" si="72"/>
        <v>7.4340152198351514E-3</v>
      </c>
      <c r="P99" s="6">
        <f t="shared" si="73"/>
        <v>6.4365668189187864E-3</v>
      </c>
      <c r="Q99" s="6">
        <f t="shared" si="74"/>
        <v>6.6079956317911951E-3</v>
      </c>
      <c r="R99" s="6">
        <f t="shared" si="75"/>
        <v>3.4260353660872968E-3</v>
      </c>
      <c r="S99" s="6">
        <f t="shared" si="76"/>
        <v>5.6382180527123228E-3</v>
      </c>
      <c r="T99" s="6">
        <f t="shared" si="77"/>
        <v>8.9487445479714909E-3</v>
      </c>
      <c r="U99" s="6">
        <f t="shared" si="42"/>
        <v>7.6434449241504108E-3</v>
      </c>
      <c r="V99" s="6">
        <f t="shared" si="43"/>
        <v>6.6178965910310182E-3</v>
      </c>
      <c r="W99" s="6">
        <f t="shared" si="44"/>
        <v>6.7941548647707101E-3</v>
      </c>
      <c r="X99" s="6">
        <f t="shared" si="45"/>
        <v>3.522553001910646E-3</v>
      </c>
      <c r="Y99" s="6">
        <f t="shared" si="46"/>
        <v>5.7970568907730665E-3</v>
      </c>
      <c r="Z99" s="6">
        <f t="shared" si="47"/>
        <v>9.1064431174417166E-3</v>
      </c>
      <c r="AA99" s="6">
        <f t="shared" si="48"/>
        <v>7.7781409503808402E-3</v>
      </c>
      <c r="AB99" s="6">
        <f t="shared" si="49"/>
        <v>6.7345199698427474E-3</v>
      </c>
      <c r="AC99" s="6">
        <f t="shared" si="50"/>
        <v>6.9138843415917231E-3</v>
      </c>
      <c r="AD99" s="6">
        <f t="shared" si="51"/>
        <v>3.5846289239918369E-3</v>
      </c>
      <c r="AE99" s="6">
        <f t="shared" si="52"/>
        <v>5.89921508446289E-3</v>
      </c>
      <c r="AF99" s="6">
        <f t="shared" si="53"/>
        <v>8.836095067699782E-3</v>
      </c>
      <c r="AG99" s="6">
        <f t="shared" si="54"/>
        <v>7.5472269470280061E-3</v>
      </c>
      <c r="AH99" s="6">
        <f t="shared" si="55"/>
        <v>6.5345885239077315E-3</v>
      </c>
      <c r="AI99" s="6">
        <f t="shared" si="56"/>
        <v>6.708628005634318E-3</v>
      </c>
      <c r="AJ99" s="6">
        <f t="shared" si="57"/>
        <v>3.4782100482407116E-3</v>
      </c>
      <c r="AK99" s="6">
        <f t="shared" si="58"/>
        <v>5.7240817999823545E-3</v>
      </c>
      <c r="AL99" s="6">
        <f t="shared" si="59"/>
        <v>1.4366973550084384E-2</v>
      </c>
      <c r="AM99" s="6">
        <f t="shared" si="60"/>
        <v>1.2271349401932391E-2</v>
      </c>
      <c r="AN99" s="6">
        <f t="shared" si="61"/>
        <v>1.0624858578859409E-2</v>
      </c>
      <c r="AO99" s="6">
        <f t="shared" si="62"/>
        <v>1.0907836592504432E-2</v>
      </c>
      <c r="AP99" s="6">
        <f t="shared" si="63"/>
        <v>5.6553660165316218E-3</v>
      </c>
      <c r="AQ99" s="6">
        <f t="shared" si="64"/>
        <v>9.3070220712636667E-3</v>
      </c>
      <c r="AR99" s="112">
        <v>11006</v>
      </c>
    </row>
    <row r="100" spans="1:44" x14ac:dyDescent="0.2">
      <c r="A100" s="2">
        <v>11101</v>
      </c>
      <c r="B100" s="3" t="s">
        <v>148</v>
      </c>
      <c r="C100" s="4">
        <v>13.006122127390499</v>
      </c>
      <c r="D100" s="4">
        <v>14.4990280837601</v>
      </c>
      <c r="E100" s="4">
        <v>13.164833183047801</v>
      </c>
      <c r="F100" s="4">
        <v>16.151555620919599</v>
      </c>
      <c r="G100" s="4">
        <v>21.782841610879998</v>
      </c>
      <c r="H100" s="5">
        <v>5.4009727274609504E-3</v>
      </c>
      <c r="I100" s="5">
        <v>4.1774649469723101E-3</v>
      </c>
      <c r="J100" s="5">
        <v>2.76643094909925E-3</v>
      </c>
      <c r="K100" s="5">
        <v>1.8256268515315999E-3</v>
      </c>
      <c r="L100" s="5">
        <v>9.5208186445328599E-4</v>
      </c>
      <c r="M100" s="7">
        <v>2.27176954387226E-3</v>
      </c>
      <c r="N100" s="6">
        <f t="shared" si="71"/>
        <v>7.0245710900062486E-2</v>
      </c>
      <c r="O100" s="6">
        <f t="shared" si="72"/>
        <v>5.4332619283214742E-2</v>
      </c>
      <c r="P100" s="6">
        <f t="shared" si="73"/>
        <v>3.5980538780977657E-2</v>
      </c>
      <c r="Q100" s="6">
        <f t="shared" si="74"/>
        <v>2.3744325790063393E-2</v>
      </c>
      <c r="R100" s="6">
        <f t="shared" si="75"/>
        <v>1.2382893004353085E-2</v>
      </c>
      <c r="S100" s="6">
        <f t="shared" si="76"/>
        <v>2.9546912132888823E-2</v>
      </c>
      <c r="T100" s="6">
        <f t="shared" si="77"/>
        <v>7.8308855255078705E-2</v>
      </c>
      <c r="U100" s="6">
        <f t="shared" si="42"/>
        <v>6.0569181585074926E-2</v>
      </c>
      <c r="V100" s="6">
        <f t="shared" si="43"/>
        <v>4.0110560022773134E-2</v>
      </c>
      <c r="W100" s="6">
        <f t="shared" si="44"/>
        <v>2.6469814990823199E-2</v>
      </c>
      <c r="X100" s="6">
        <f t="shared" si="45"/>
        <v>1.3804261690746871E-2</v>
      </c>
      <c r="Y100" s="6">
        <f t="shared" si="46"/>
        <v>3.293845041643477E-2</v>
      </c>
      <c r="Z100" s="6">
        <f t="shared" si="47"/>
        <v>7.1102904983214102E-2</v>
      </c>
      <c r="AA100" s="6">
        <f t="shared" si="48"/>
        <v>5.4995629154920088E-2</v>
      </c>
      <c r="AB100" s="6">
        <f t="shared" si="49"/>
        <v>3.6419601957312225E-2</v>
      </c>
      <c r="AC100" s="6">
        <f t="shared" si="50"/>
        <v>2.4034072954906286E-2</v>
      </c>
      <c r="AD100" s="6">
        <f t="shared" si="51"/>
        <v>1.2533998922132637E-2</v>
      </c>
      <c r="AE100" s="6">
        <f t="shared" si="52"/>
        <v>2.9907467075406896E-2</v>
      </c>
      <c r="AF100" s="6">
        <f t="shared" si="53"/>
        <v>8.7234111414655369E-2</v>
      </c>
      <c r="AG100" s="6">
        <f t="shared" si="54"/>
        <v>6.7472557445465209E-2</v>
      </c>
      <c r="AH100" s="6">
        <f t="shared" si="55"/>
        <v>4.4682163345809933E-2</v>
      </c>
      <c r="AI100" s="6">
        <f t="shared" si="56"/>
        <v>2.9486713635556962E-2</v>
      </c>
      <c r="AJ100" s="6">
        <f t="shared" si="57"/>
        <v>1.5377603189386083E-2</v>
      </c>
      <c r="AK100" s="6">
        <f t="shared" si="58"/>
        <v>3.6692612145763956E-2</v>
      </c>
      <c r="AL100" s="6">
        <f t="shared" si="59"/>
        <v>0.11764853346696443</v>
      </c>
      <c r="AM100" s="6">
        <f t="shared" si="60"/>
        <v>9.0997057274901039E-2</v>
      </c>
      <c r="AN100" s="6">
        <f t="shared" si="61"/>
        <v>6.0260727191665392E-2</v>
      </c>
      <c r="AO100" s="6">
        <f t="shared" si="62"/>
        <v>3.9767340547482377E-2</v>
      </c>
      <c r="AP100" s="6">
        <f t="shared" si="63"/>
        <v>2.0739048453977248E-2</v>
      </c>
      <c r="AQ100" s="6">
        <f t="shared" si="64"/>
        <v>4.948559615059054E-2</v>
      </c>
      <c r="AR100" s="112">
        <v>11101</v>
      </c>
    </row>
    <row r="101" spans="1:44" x14ac:dyDescent="0.2">
      <c r="A101" s="2">
        <v>11102</v>
      </c>
      <c r="B101" s="3" t="s">
        <v>149</v>
      </c>
      <c r="C101" s="4">
        <v>32.4848984074684</v>
      </c>
      <c r="D101" s="4">
        <v>37.653511326940503</v>
      </c>
      <c r="E101" s="4">
        <v>32.060439560439598</v>
      </c>
      <c r="F101" s="4">
        <v>36.909505634187497</v>
      </c>
      <c r="G101" s="4">
        <v>40.342986563335899</v>
      </c>
      <c r="H101" s="5">
        <v>2.0697765119198201E-3</v>
      </c>
      <c r="I101" s="5">
        <v>1.68290184186402E-3</v>
      </c>
      <c r="J101" s="5">
        <v>1.5862206201278501E-3</v>
      </c>
      <c r="K101" s="5">
        <v>1.2534618837839601E-3</v>
      </c>
      <c r="L101" s="5">
        <v>8.6646185162395897E-4</v>
      </c>
      <c r="M101" s="7">
        <v>1.28862714304765E-3</v>
      </c>
      <c r="N101" s="6">
        <f t="shared" si="71"/>
        <v>6.7236479715879663E-2</v>
      </c>
      <c r="O101" s="6">
        <f t="shared" si="72"/>
        <v>5.4668895362694141E-2</v>
      </c>
      <c r="P101" s="6">
        <f t="shared" si="73"/>
        <v>5.1528215696684733E-2</v>
      </c>
      <c r="Q101" s="6">
        <f t="shared" si="74"/>
        <v>4.0718581952355906E-2</v>
      </c>
      <c r="R101" s="6">
        <f t="shared" si="75"/>
        <v>2.8146925223951267E-2</v>
      </c>
      <c r="S101" s="6">
        <f t="shared" si="76"/>
        <v>4.1860921827009158E-2</v>
      </c>
      <c r="T101" s="6">
        <f t="shared" si="77"/>
        <v>7.7934353335808351E-2</v>
      </c>
      <c r="U101" s="6">
        <f t="shared" si="42"/>
        <v>6.3367163564755913E-2</v>
      </c>
      <c r="V101" s="6">
        <f t="shared" si="43"/>
        <v>5.9726776087010588E-2</v>
      </c>
      <c r="W101" s="6">
        <f t="shared" si="44"/>
        <v>4.7197241238947522E-2</v>
      </c>
      <c r="X101" s="6">
        <f t="shared" si="45"/>
        <v>3.2625331144484578E-2</v>
      </c>
      <c r="Y101" s="6">
        <f t="shared" si="46"/>
        <v>4.8521336726947667E-2</v>
      </c>
      <c r="Z101" s="6">
        <f t="shared" si="47"/>
        <v>6.6357944764022875E-2</v>
      </c>
      <c r="AA101" s="6">
        <f t="shared" si="48"/>
        <v>5.3954572787233888E-2</v>
      </c>
      <c r="AB101" s="6">
        <f t="shared" si="49"/>
        <v>5.0854930321131954E-2</v>
      </c>
      <c r="AC101" s="6">
        <f t="shared" si="50"/>
        <v>4.0186538966370415E-2</v>
      </c>
      <c r="AD101" s="6">
        <f t="shared" si="51"/>
        <v>2.777914782541652E-2</v>
      </c>
      <c r="AE101" s="6">
        <f t="shared" si="52"/>
        <v>4.1313952635621133E-2</v>
      </c>
      <c r="AF101" s="6">
        <f t="shared" si="53"/>
        <v>7.639442782821354E-2</v>
      </c>
      <c r="AG101" s="6">
        <f t="shared" si="54"/>
        <v>6.2115075014064561E-2</v>
      </c>
      <c r="AH101" s="6">
        <f t="shared" si="55"/>
        <v>5.8546618915673268E-2</v>
      </c>
      <c r="AI101" s="6">
        <f t="shared" si="56"/>
        <v>4.626465846176335E-2</v>
      </c>
      <c r="AJ101" s="6">
        <f t="shared" si="57"/>
        <v>3.1980678594323048E-2</v>
      </c>
      <c r="AK101" s="6">
        <f t="shared" si="58"/>
        <v>4.7562590796684172E-2</v>
      </c>
      <c r="AL101" s="6">
        <f t="shared" si="59"/>
        <v>8.3500966009489544E-2</v>
      </c>
      <c r="AM101" s="6">
        <f t="shared" si="60"/>
        <v>6.789328639373339E-2</v>
      </c>
      <c r="AN101" s="6">
        <f t="shared" si="61"/>
        <v>6.3992877164304185E-2</v>
      </c>
      <c r="AO101" s="6">
        <f t="shared" si="62"/>
        <v>5.0568395935150001E-2</v>
      </c>
      <c r="AP101" s="6">
        <f t="shared" si="63"/>
        <v>3.4955658837708521E-2</v>
      </c>
      <c r="AQ101" s="6">
        <f t="shared" si="64"/>
        <v>5.1987067517121267E-2</v>
      </c>
      <c r="AR101" s="112">
        <v>11102</v>
      </c>
    </row>
    <row r="102" spans="1:44" x14ac:dyDescent="0.2">
      <c r="A102" s="2">
        <v>11103</v>
      </c>
      <c r="B102" s="3" t="s">
        <v>150</v>
      </c>
      <c r="C102" s="4">
        <v>21.045854271356799</v>
      </c>
      <c r="D102" s="4">
        <v>22.701390156012199</v>
      </c>
      <c r="E102" s="4">
        <v>24.427909669947901</v>
      </c>
      <c r="F102" s="4">
        <v>28.487997640599101</v>
      </c>
      <c r="G102" s="4">
        <v>38.533129438746101</v>
      </c>
      <c r="H102" s="5">
        <v>1.2115412188531301E-3</v>
      </c>
      <c r="I102" s="5">
        <v>1.12128140350211E-3</v>
      </c>
      <c r="J102" s="5">
        <v>1.36434597190097E-3</v>
      </c>
      <c r="K102" s="5">
        <v>1.62251341545114E-3</v>
      </c>
      <c r="L102" s="5">
        <v>9.96926561859056E-4</v>
      </c>
      <c r="M102" s="7">
        <v>1.2339373862752399E-3</v>
      </c>
      <c r="N102" s="6">
        <f t="shared" si="71"/>
        <v>2.5497919935724971E-2</v>
      </c>
      <c r="O102" s="6">
        <f t="shared" si="72"/>
        <v>2.3598325015287826E-2</v>
      </c>
      <c r="P102" s="6">
        <f t="shared" si="73"/>
        <v>2.8713826500340472E-2</v>
      </c>
      <c r="Q102" s="6">
        <f t="shared" si="74"/>
        <v>3.4147180894906079E-2</v>
      </c>
      <c r="R102" s="6">
        <f t="shared" si="75"/>
        <v>2.0981171140130463E-2</v>
      </c>
      <c r="S102" s="6">
        <f t="shared" si="76"/>
        <v>2.5969266411527601E-2</v>
      </c>
      <c r="T102" s="6">
        <f t="shared" si="77"/>
        <v>2.7503669899275468E-2</v>
      </c>
      <c r="U102" s="6">
        <f t="shared" si="42"/>
        <v>2.5454646615582343E-2</v>
      </c>
      <c r="V102" s="6">
        <f t="shared" si="43"/>
        <v>3.0972550215907575E-2</v>
      </c>
      <c r="W102" s="6">
        <f t="shared" si="44"/>
        <v>3.6833310077520241E-2</v>
      </c>
      <c r="X102" s="6">
        <f t="shared" si="45"/>
        <v>2.2631618837654261E-2</v>
      </c>
      <c r="Y102" s="6">
        <f t="shared" si="46"/>
        <v>2.8012094033924153E-2</v>
      </c>
      <c r="Z102" s="6">
        <f t="shared" si="47"/>
        <v>2.9595419455562842E-2</v>
      </c>
      <c r="AA102" s="6">
        <f t="shared" si="48"/>
        <v>2.7390560839341948E-2</v>
      </c>
      <c r="AB102" s="6">
        <f t="shared" si="49"/>
        <v>3.332812016015417E-2</v>
      </c>
      <c r="AC102" s="6">
        <f t="shared" si="50"/>
        <v>3.9634611150919097E-2</v>
      </c>
      <c r="AD102" s="6">
        <f t="shared" si="51"/>
        <v>2.4352832000664747E-2</v>
      </c>
      <c r="AE102" s="6">
        <f t="shared" si="52"/>
        <v>3.0142511010303172E-2</v>
      </c>
      <c r="AF102" s="6">
        <f t="shared" si="53"/>
        <v>3.4514383384176527E-2</v>
      </c>
      <c r="AG102" s="6">
        <f t="shared" si="54"/>
        <v>3.1943061977415761E-2</v>
      </c>
      <c r="AH102" s="6">
        <f t="shared" si="55"/>
        <v>3.8867484828475719E-2</v>
      </c>
      <c r="AI102" s="6">
        <f t="shared" si="56"/>
        <v>4.6222158351212461E-2</v>
      </c>
      <c r="AJ102" s="6">
        <f t="shared" si="57"/>
        <v>2.840044154209136E-2</v>
      </c>
      <c r="AK102" s="6">
        <f t="shared" si="58"/>
        <v>3.515240534885606E-2</v>
      </c>
      <c r="AL102" s="6">
        <f t="shared" si="59"/>
        <v>4.6684474606443878E-2</v>
      </c>
      <c r="AM102" s="6">
        <f t="shared" si="60"/>
        <v>4.32064814584057E-2</v>
      </c>
      <c r="AN102" s="6">
        <f t="shared" si="61"/>
        <v>5.2572519934491926E-2</v>
      </c>
      <c r="AO102" s="6">
        <f t="shared" si="62"/>
        <v>6.2520519453680812E-2</v>
      </c>
      <c r="AP102" s="6">
        <f t="shared" si="63"/>
        <v>3.8414700249039126E-2</v>
      </c>
      <c r="AQ102" s="6">
        <f t="shared" si="64"/>
        <v>4.7547469024651866E-2</v>
      </c>
      <c r="AR102" s="112">
        <v>11103</v>
      </c>
    </row>
    <row r="103" spans="1:44" x14ac:dyDescent="0.2">
      <c r="A103" s="2">
        <v>11105</v>
      </c>
      <c r="B103" s="3" t="s">
        <v>152</v>
      </c>
      <c r="C103" s="4">
        <v>22.8716312056738</v>
      </c>
      <c r="D103" s="4">
        <v>19.086081732530101</v>
      </c>
      <c r="E103" s="4">
        <v>22.8635477582846</v>
      </c>
      <c r="F103" s="4">
        <v>31.501887684686199</v>
      </c>
      <c r="G103" s="4">
        <v>26.783607282930699</v>
      </c>
      <c r="H103" s="5">
        <v>2.6469521781612702E-4</v>
      </c>
      <c r="I103" s="5">
        <v>9.8783550389964594E-5</v>
      </c>
      <c r="J103" s="5">
        <v>1.9630134870881201E-4</v>
      </c>
      <c r="K103" s="5">
        <v>2.2133911627166E-4</v>
      </c>
      <c r="L103" s="5">
        <v>4.2978790485206599E-4</v>
      </c>
      <c r="M103" s="7">
        <v>2.8620110901195098E-4</v>
      </c>
      <c r="N103" s="6">
        <f t="shared" si="71"/>
        <v>6.0540114037959548E-3</v>
      </c>
      <c r="O103" s="6">
        <f t="shared" si="72"/>
        <v>2.2593409337063647E-3</v>
      </c>
      <c r="P103" s="6">
        <f t="shared" si="73"/>
        <v>4.4897320528443189E-3</v>
      </c>
      <c r="Q103" s="6">
        <f t="shared" si="74"/>
        <v>5.0623866387551602E-3</v>
      </c>
      <c r="R103" s="6">
        <f t="shared" si="75"/>
        <v>9.8299504564356745E-3</v>
      </c>
      <c r="S103" s="6">
        <f t="shared" si="76"/>
        <v>6.5458862159761873E-3</v>
      </c>
      <c r="T103" s="6">
        <f t="shared" si="77"/>
        <v>5.0519945614484578E-3</v>
      </c>
      <c r="U103" s="6">
        <f t="shared" si="42"/>
        <v>1.8853909165723699E-3</v>
      </c>
      <c r="V103" s="6">
        <f t="shared" si="43"/>
        <v>3.7466235856622779E-3</v>
      </c>
      <c r="W103" s="6">
        <f t="shared" si="44"/>
        <v>4.2244964637668855E-3</v>
      </c>
      <c r="X103" s="6">
        <f t="shared" si="45"/>
        <v>8.2029670796594026E-3</v>
      </c>
      <c r="Y103" s="6">
        <f t="shared" si="46"/>
        <v>5.4624577585428531E-3</v>
      </c>
      <c r="Z103" s="6">
        <f t="shared" si="47"/>
        <v>6.0518717539285649E-3</v>
      </c>
      <c r="AA103" s="6">
        <f t="shared" si="48"/>
        <v>2.258542422073869E-3</v>
      </c>
      <c r="AB103" s="6">
        <f t="shared" si="49"/>
        <v>4.4881452612196022E-3</v>
      </c>
      <c r="AC103" s="6">
        <f t="shared" si="50"/>
        <v>5.0605974556536069E-3</v>
      </c>
      <c r="AD103" s="6">
        <f t="shared" si="51"/>
        <v>9.826476288518288E-3</v>
      </c>
      <c r="AE103" s="6">
        <f t="shared" si="52"/>
        <v>6.5435727243687578E-3</v>
      </c>
      <c r="AF103" s="6">
        <f t="shared" si="53"/>
        <v>8.3383990223171826E-3</v>
      </c>
      <c r="AG103" s="6">
        <f t="shared" si="54"/>
        <v>3.1118683094792043E-3</v>
      </c>
      <c r="AH103" s="6">
        <f t="shared" si="55"/>
        <v>6.1838630393774158E-3</v>
      </c>
      <c r="AI103" s="6">
        <f t="shared" si="56"/>
        <v>6.9725999810175332E-3</v>
      </c>
      <c r="AJ103" s="6">
        <f t="shared" si="57"/>
        <v>1.3539130306886383E-2</v>
      </c>
      <c r="AK103" s="6">
        <f t="shared" si="58"/>
        <v>9.01587519132711E-3</v>
      </c>
      <c r="AL103" s="6">
        <f t="shared" si="59"/>
        <v>7.0894927636569478E-3</v>
      </c>
      <c r="AM103" s="6">
        <f t="shared" si="60"/>
        <v>2.6457798196584076E-3</v>
      </c>
      <c r="AN103" s="6">
        <f t="shared" si="61"/>
        <v>5.257658232926456E-3</v>
      </c>
      <c r="AO103" s="6">
        <f t="shared" si="62"/>
        <v>5.9282599665710775E-3</v>
      </c>
      <c r="AP103" s="6">
        <f t="shared" si="63"/>
        <v>1.1511270458511321E-2</v>
      </c>
      <c r="AQ103" s="6">
        <f t="shared" si="64"/>
        <v>7.6654981077153329E-3</v>
      </c>
      <c r="AR103" s="112">
        <v>11105</v>
      </c>
    </row>
    <row r="104" spans="1:44" x14ac:dyDescent="0.2">
      <c r="A104" s="2">
        <v>11201</v>
      </c>
      <c r="B104" s="3" t="s">
        <v>153</v>
      </c>
      <c r="C104" s="4">
        <v>1855.1390984360601</v>
      </c>
      <c r="D104" s="4">
        <v>1840.54734993582</v>
      </c>
      <c r="E104" s="4">
        <v>2093.6923311946198</v>
      </c>
      <c r="F104" s="4">
        <v>2332.1090213559701</v>
      </c>
      <c r="G104" s="4">
        <v>2868.6320970997699</v>
      </c>
      <c r="H104" s="5">
        <v>4.8795172960574597E-3</v>
      </c>
      <c r="I104" s="5">
        <v>5.0724076691812999E-3</v>
      </c>
      <c r="J104" s="5">
        <v>5.7010427402496401E-3</v>
      </c>
      <c r="K104" s="5">
        <v>6.2460720485333502E-3</v>
      </c>
      <c r="L104" s="5">
        <v>4.5300711917880499E-3</v>
      </c>
      <c r="M104" s="7">
        <v>5.21222144796505E-3</v>
      </c>
      <c r="N104" s="6">
        <f t="shared" si="71"/>
        <v>9.0521833174111972</v>
      </c>
      <c r="O104" s="6">
        <f t="shared" si="72"/>
        <v>9.4100217903051533</v>
      </c>
      <c r="P104" s="6">
        <f t="shared" si="73"/>
        <v>10.576227289292163</v>
      </c>
      <c r="Q104" s="6">
        <f t="shared" si="74"/>
        <v>11.587332468882835</v>
      </c>
      <c r="R104" s="6">
        <f t="shared" si="75"/>
        <v>8.4039121865848507</v>
      </c>
      <c r="S104" s="6">
        <f t="shared" si="76"/>
        <v>9.6693957978269776</v>
      </c>
      <c r="T104" s="6">
        <f t="shared" si="77"/>
        <v>8.980982628224556</v>
      </c>
      <c r="U104" s="6">
        <f t="shared" si="42"/>
        <v>9.3360064933057707</v>
      </c>
      <c r="V104" s="6">
        <f t="shared" si="43"/>
        <v>10.493039107437321</v>
      </c>
      <c r="W104" s="6">
        <f t="shared" si="44"/>
        <v>11.496191356436256</v>
      </c>
      <c r="X104" s="6">
        <f t="shared" si="45"/>
        <v>8.3378105270660967</v>
      </c>
      <c r="Y104" s="6">
        <f t="shared" si="46"/>
        <v>9.5933403733307152</v>
      </c>
      <c r="Z104" s="6">
        <f t="shared" si="47"/>
        <v>10.21620794268701</v>
      </c>
      <c r="AA104" s="6">
        <f t="shared" si="48"/>
        <v>10.620061037657663</v>
      </c>
      <c r="AB104" s="6">
        <f t="shared" si="49"/>
        <v>11.936229465073433</v>
      </c>
      <c r="AC104" s="6">
        <f t="shared" si="50"/>
        <v>13.077353148103343</v>
      </c>
      <c r="AD104" s="6">
        <f t="shared" si="51"/>
        <v>9.4845753140123126</v>
      </c>
      <c r="AE104" s="6">
        <f t="shared" si="52"/>
        <v>10.912788074092543</v>
      </c>
      <c r="AF104" s="6">
        <f t="shared" si="53"/>
        <v>11.379566305998091</v>
      </c>
      <c r="AG104" s="6">
        <f t="shared" si="54"/>
        <v>11.829407685292919</v>
      </c>
      <c r="AH104" s="6">
        <f t="shared" si="55"/>
        <v>13.295453205672146</v>
      </c>
      <c r="AI104" s="6">
        <f t="shared" si="56"/>
        <v>14.566520972423991</v>
      </c>
      <c r="AJ104" s="6">
        <f t="shared" si="57"/>
        <v>10.564619893753703</v>
      </c>
      <c r="AK104" s="6">
        <f t="shared" si="58"/>
        <v>12.15546866010437</v>
      </c>
      <c r="AL104" s="6">
        <f t="shared" si="59"/>
        <v>13.997539933823909</v>
      </c>
      <c r="AM104" s="6">
        <f t="shared" si="60"/>
        <v>14.550871449388508</v>
      </c>
      <c r="AN104" s="6">
        <f t="shared" si="61"/>
        <v>16.354194191617744</v>
      </c>
      <c r="AO104" s="6">
        <f t="shared" si="62"/>
        <v>17.917682759220479</v>
      </c>
      <c r="AP104" s="6">
        <f t="shared" si="63"/>
        <v>12.995107622910208</v>
      </c>
      <c r="AQ104" s="6">
        <f t="shared" si="64"/>
        <v>14.95194574282438</v>
      </c>
      <c r="AR104" s="112">
        <v>11201</v>
      </c>
    </row>
    <row r="105" spans="1:44" x14ac:dyDescent="0.2">
      <c r="A105" s="2">
        <v>11202</v>
      </c>
      <c r="B105" s="3" t="s">
        <v>154</v>
      </c>
      <c r="C105" s="4">
        <v>2756.41616438356</v>
      </c>
      <c r="D105" s="4">
        <v>3284.0562740206201</v>
      </c>
      <c r="E105" s="4">
        <v>4021.8587291795202</v>
      </c>
      <c r="F105" s="4">
        <v>4986.8061751832502</v>
      </c>
      <c r="G105" s="4">
        <v>5654.3468040124799</v>
      </c>
      <c r="H105" s="5">
        <v>2.7460281654339302E-3</v>
      </c>
      <c r="I105" s="5">
        <v>2.1741546319674998E-3</v>
      </c>
      <c r="J105" s="5">
        <v>2.50695205910389E-3</v>
      </c>
      <c r="K105" s="5">
        <v>2.5313815376072201E-3</v>
      </c>
      <c r="L105" s="5">
        <v>1.9929640630599599E-3</v>
      </c>
      <c r="M105" s="7">
        <v>2.2913957118380198E-3</v>
      </c>
      <c r="N105" s="6">
        <f t="shared" si="71"/>
        <v>7.5691964230546178</v>
      </c>
      <c r="O105" s="6">
        <f t="shared" si="72"/>
        <v>5.9928749714246061</v>
      </c>
      <c r="P105" s="6">
        <f t="shared" si="73"/>
        <v>6.9102031790486125</v>
      </c>
      <c r="Q105" s="6">
        <f t="shared" si="74"/>
        <v>6.9775409884826525</v>
      </c>
      <c r="R105" s="6">
        <f t="shared" si="75"/>
        <v>5.4934383584540099</v>
      </c>
      <c r="S105" s="6">
        <f t="shared" si="76"/>
        <v>6.3160401791094918</v>
      </c>
      <c r="T105" s="6">
        <f t="shared" si="77"/>
        <v>9.0181110253306311</v>
      </c>
      <c r="U105" s="6">
        <f t="shared" si="42"/>
        <v>7.1400461598038598</v>
      </c>
      <c r="V105" s="6">
        <f t="shared" si="43"/>
        <v>8.2329716383690421</v>
      </c>
      <c r="W105" s="6">
        <f t="shared" si="44"/>
        <v>8.3131994205189557</v>
      </c>
      <c r="X105" s="6">
        <f t="shared" si="45"/>
        <v>6.5450061351896878</v>
      </c>
      <c r="Y105" s="6">
        <f t="shared" si="46"/>
        <v>7.5250724637255937</v>
      </c>
      <c r="Z105" s="6">
        <f t="shared" si="47"/>
        <v>11.044137347723275</v>
      </c>
      <c r="AA105" s="6">
        <f t="shared" si="48"/>
        <v>8.744142785164577</v>
      </c>
      <c r="AB105" s="6">
        <f t="shared" si="49"/>
        <v>10.082607022541552</v>
      </c>
      <c r="AC105" s="6">
        <f t="shared" si="50"/>
        <v>10.180858933909475</v>
      </c>
      <c r="AD105" s="6">
        <f t="shared" si="51"/>
        <v>8.0154199139587838</v>
      </c>
      <c r="AE105" s="6">
        <f t="shared" si="52"/>
        <v>9.2156698456602602</v>
      </c>
      <c r="AF105" s="6">
        <f t="shared" si="53"/>
        <v>13.693910212613055</v>
      </c>
      <c r="AG105" s="6">
        <f t="shared" si="54"/>
        <v>10.842087744498794</v>
      </c>
      <c r="AH105" s="6">
        <f t="shared" si="55"/>
        <v>12.501684009227644</v>
      </c>
      <c r="AI105" s="6">
        <f t="shared" si="56"/>
        <v>12.623509083484556</v>
      </c>
      <c r="AJ105" s="6">
        <f t="shared" si="57"/>
        <v>9.9385254965857079</v>
      </c>
      <c r="AK105" s="6">
        <f t="shared" si="58"/>
        <v>11.426746285582256</v>
      </c>
      <c r="AL105" s="6">
        <f t="shared" si="59"/>
        <v>15.526995580949597</v>
      </c>
      <c r="AM105" s="6">
        <f t="shared" si="60"/>
        <v>12.293424294694361</v>
      </c>
      <c r="AN105" s="6">
        <f t="shared" si="61"/>
        <v>14.175176363206585</v>
      </c>
      <c r="AO105" s="6">
        <f t="shared" si="62"/>
        <v>14.313309106905582</v>
      </c>
      <c r="AP105" s="6">
        <f t="shared" si="63"/>
        <v>11.268909980474811</v>
      </c>
      <c r="AQ105" s="6">
        <f t="shared" si="64"/>
        <v>12.956346019959209</v>
      </c>
      <c r="AR105" s="112">
        <v>11202</v>
      </c>
    </row>
    <row r="106" spans="1:44" x14ac:dyDescent="0.2">
      <c r="A106" s="2">
        <v>11203</v>
      </c>
      <c r="B106" s="3" t="s">
        <v>155</v>
      </c>
      <c r="C106" s="4">
        <v>832.08765100671098</v>
      </c>
      <c r="D106" s="4">
        <v>802.24598220486098</v>
      </c>
      <c r="E106" s="4">
        <v>656.91472868217102</v>
      </c>
      <c r="F106" s="4">
        <v>659.17770270270296</v>
      </c>
      <c r="G106" s="4">
        <v>994.254954217923</v>
      </c>
      <c r="H106" s="5">
        <v>2.85875620167866E-4</v>
      </c>
      <c r="I106" s="5">
        <v>3.9907919107915401E-4</v>
      </c>
      <c r="J106" s="5">
        <v>6.6598213319409298E-4</v>
      </c>
      <c r="K106" s="5">
        <v>1.44387134032481E-3</v>
      </c>
      <c r="L106" s="5">
        <v>1.1081140827443501E-3</v>
      </c>
      <c r="M106" s="7">
        <v>9.4218519357981397E-4</v>
      </c>
      <c r="N106" s="6">
        <f t="shared" si="71"/>
        <v>0.23787357326556635</v>
      </c>
      <c r="O106" s="6">
        <f t="shared" si="72"/>
        <v>0.33206886667071162</v>
      </c>
      <c r="P106" s="6">
        <f t="shared" si="73"/>
        <v>0.55415550882191134</v>
      </c>
      <c r="Q106" s="6">
        <f t="shared" si="74"/>
        <v>1.2014275119267825</v>
      </c>
      <c r="R106" s="6">
        <f t="shared" si="75"/>
        <v>0.92204804415820241</v>
      </c>
      <c r="S106" s="6">
        <f t="shared" si="76"/>
        <v>0.78398066453913062</v>
      </c>
      <c r="T106" s="6">
        <f t="shared" si="77"/>
        <v>0.22934256768999342</v>
      </c>
      <c r="U106" s="6">
        <f t="shared" si="42"/>
        <v>0.32015967762481728</v>
      </c>
      <c r="V106" s="6">
        <f t="shared" si="43"/>
        <v>0.5342814905751837</v>
      </c>
      <c r="W106" s="6">
        <f t="shared" si="44"/>
        <v>1.1583399815963262</v>
      </c>
      <c r="X106" s="6">
        <f t="shared" si="45"/>
        <v>0.88898007070627971</v>
      </c>
      <c r="Y106" s="6">
        <f t="shared" si="46"/>
        <v>0.75586428604231493</v>
      </c>
      <c r="Z106" s="6">
        <f t="shared" si="47"/>
        <v>0.18779590545942107</v>
      </c>
      <c r="AA106" s="6">
        <f t="shared" si="48"/>
        <v>0.26216099853046276</v>
      </c>
      <c r="AB106" s="6">
        <f t="shared" si="49"/>
        <v>0.43749347233437108</v>
      </c>
      <c r="AC106" s="6">
        <f t="shared" si="50"/>
        <v>0.94850034978143516</v>
      </c>
      <c r="AD106" s="6">
        <f t="shared" si="51"/>
        <v>0.72793646201489759</v>
      </c>
      <c r="AE106" s="6">
        <f t="shared" si="52"/>
        <v>0.61893533080884222</v>
      </c>
      <c r="AF106" s="6">
        <f t="shared" si="53"/>
        <v>0.18844283456096442</v>
      </c>
      <c r="AG106" s="6">
        <f t="shared" si="54"/>
        <v>0.26306410437200978</v>
      </c>
      <c r="AH106" s="6">
        <f t="shared" si="55"/>
        <v>0.43900057259992775</v>
      </c>
      <c r="AI106" s="6">
        <f t="shared" si="56"/>
        <v>0.95176779311358084</v>
      </c>
      <c r="AJ106" s="6">
        <f t="shared" si="57"/>
        <v>0.73044409539593358</v>
      </c>
      <c r="AK106" s="6">
        <f t="shared" si="58"/>
        <v>0.6210674714244433</v>
      </c>
      <c r="AL106" s="6">
        <f t="shared" si="59"/>
        <v>0.28423325164202196</v>
      </c>
      <c r="AM106" s="6">
        <f t="shared" si="60"/>
        <v>0.39678646285572999</v>
      </c>
      <c r="AN106" s="6">
        <f t="shared" si="61"/>
        <v>0.66215603534884759</v>
      </c>
      <c r="AO106" s="6">
        <f t="shared" si="62"/>
        <v>1.435576233371215</v>
      </c>
      <c r="AP106" s="6">
        <f t="shared" si="63"/>
        <v>1.1017479166072195</v>
      </c>
      <c r="AQ106" s="6">
        <f t="shared" si="64"/>
        <v>0.93677229650750282</v>
      </c>
      <c r="AR106" s="112">
        <v>11203</v>
      </c>
    </row>
    <row r="107" spans="1:44" x14ac:dyDescent="0.2">
      <c r="A107" s="2">
        <v>11204</v>
      </c>
      <c r="B107" s="3" t="s">
        <v>156</v>
      </c>
      <c r="C107" s="4">
        <v>2851.7598425196902</v>
      </c>
      <c r="D107" s="4">
        <v>2939.5742231999998</v>
      </c>
      <c r="E107" s="4">
        <v>3275.4776119403</v>
      </c>
      <c r="F107" s="4">
        <v>3616.0625</v>
      </c>
      <c r="G107" s="4">
        <v>3860.95</v>
      </c>
      <c r="H107" s="5">
        <v>7.4014534671453596E-5</v>
      </c>
      <c r="I107" s="5">
        <v>3.7637806495877099E-5</v>
      </c>
      <c r="J107" s="5">
        <v>5.8238419779861202E-5</v>
      </c>
      <c r="K107" s="5">
        <v>5.30604677767597E-5</v>
      </c>
      <c r="L107" s="5">
        <v>3.6300224562839198E-5</v>
      </c>
      <c r="M107" s="7">
        <v>4.7332484675848501E-5</v>
      </c>
      <c r="N107" s="6">
        <f t="shared" si="71"/>
        <v>0.21107167773883265</v>
      </c>
      <c r="O107" s="6">
        <f t="shared" si="72"/>
        <v>0.10733398512546904</v>
      </c>
      <c r="P107" s="6">
        <f t="shared" si="73"/>
        <v>0.1660819868200126</v>
      </c>
      <c r="Q107" s="6">
        <f t="shared" si="74"/>
        <v>0.15131571123107335</v>
      </c>
      <c r="R107" s="6">
        <f t="shared" si="75"/>
        <v>0.10351952268275171</v>
      </c>
      <c r="S107" s="6">
        <f t="shared" si="76"/>
        <v>0.13498087904526337</v>
      </c>
      <c r="T107" s="6">
        <f t="shared" si="77"/>
        <v>0.21757121826234765</v>
      </c>
      <c r="U107" s="6">
        <f t="shared" si="42"/>
        <v>0.11063912579306984</v>
      </c>
      <c r="V107" s="6">
        <f t="shared" si="43"/>
        <v>0.17119615758478099</v>
      </c>
      <c r="W107" s="6">
        <f t="shared" si="44"/>
        <v>0.15597518334749702</v>
      </c>
      <c r="X107" s="6">
        <f t="shared" si="45"/>
        <v>0.10670720442129358</v>
      </c>
      <c r="Y107" s="6">
        <f t="shared" si="46"/>
        <v>0.13913735187313325</v>
      </c>
      <c r="Z107" s="6">
        <f t="shared" si="47"/>
        <v>0.24243295127452535</v>
      </c>
      <c r="AA107" s="6">
        <f t="shared" si="48"/>
        <v>0.12328179253978663</v>
      </c>
      <c r="AB107" s="6">
        <f t="shared" si="49"/>
        <v>0.19075864014371649</v>
      </c>
      <c r="AC107" s="6">
        <f t="shared" si="50"/>
        <v>0.1737983742818561</v>
      </c>
      <c r="AD107" s="6">
        <f t="shared" si="51"/>
        <v>0.11890057286398516</v>
      </c>
      <c r="AE107" s="6">
        <f t="shared" si="52"/>
        <v>0.15503649387324908</v>
      </c>
      <c r="AF107" s="6">
        <f t="shared" si="53"/>
        <v>0.26764118328039316</v>
      </c>
      <c r="AG107" s="6">
        <f t="shared" si="54"/>
        <v>0.13610066065199758</v>
      </c>
      <c r="AH107" s="6">
        <f t="shared" si="55"/>
        <v>0.21059376582521436</v>
      </c>
      <c r="AI107" s="6">
        <f t="shared" si="56"/>
        <v>0.19186996775999912</v>
      </c>
      <c r="AJ107" s="6">
        <f t="shared" si="57"/>
        <v>0.1312638807832617</v>
      </c>
      <c r="AK107" s="6">
        <f t="shared" si="58"/>
        <v>0.17115722286816043</v>
      </c>
      <c r="AL107" s="6">
        <f t="shared" si="59"/>
        <v>0.28576641763974875</v>
      </c>
      <c r="AM107" s="6">
        <f t="shared" si="60"/>
        <v>0.14531768899025668</v>
      </c>
      <c r="AN107" s="6">
        <f t="shared" si="61"/>
        <v>0.22485562684905511</v>
      </c>
      <c r="AO107" s="6">
        <f t="shared" si="62"/>
        <v>0.20486381306268037</v>
      </c>
      <c r="AP107" s="6">
        <f t="shared" si="63"/>
        <v>0.14015335202589399</v>
      </c>
      <c r="AQ107" s="6">
        <f t="shared" si="64"/>
        <v>0.18274835670921727</v>
      </c>
      <c r="AR107" s="112">
        <v>11204</v>
      </c>
    </row>
    <row r="108" spans="1:44" x14ac:dyDescent="0.2">
      <c r="A108" s="2">
        <v>11301</v>
      </c>
      <c r="B108" s="3" t="s">
        <v>157</v>
      </c>
      <c r="C108" s="4">
        <v>17695.924255319202</v>
      </c>
      <c r="D108" s="4">
        <v>19211.0052471042</v>
      </c>
      <c r="E108" s="4">
        <v>17915.2642857143</v>
      </c>
      <c r="F108" s="4">
        <v>18590.579710144899</v>
      </c>
      <c r="G108" s="4">
        <v>21673.1415300546</v>
      </c>
      <c r="H108" s="5">
        <v>1.61641169622913E-3</v>
      </c>
      <c r="I108" s="5">
        <v>1.07582831247505E-3</v>
      </c>
      <c r="J108" s="5">
        <v>1.1355122123392299E-3</v>
      </c>
      <c r="K108" s="5">
        <v>9.6171830483547096E-4</v>
      </c>
      <c r="L108" s="5">
        <v>8.0827549256071998E-4</v>
      </c>
      <c r="M108" s="7">
        <v>1.00541881873252E-3</v>
      </c>
      <c r="N108" s="6">
        <f t="shared" si="71"/>
        <v>28.603898941882715</v>
      </c>
      <c r="O108" s="6">
        <f t="shared" si="72"/>
        <v>19.037776329286363</v>
      </c>
      <c r="P108" s="6">
        <f t="shared" si="73"/>
        <v>20.093938100544946</v>
      </c>
      <c r="Q108" s="6">
        <f t="shared" si="74"/>
        <v>17.018494277322475</v>
      </c>
      <c r="R108" s="6">
        <f t="shared" si="75"/>
        <v>14.30318189378532</v>
      </c>
      <c r="S108" s="6">
        <f t="shared" si="76"/>
        <v>17.79181526116318</v>
      </c>
      <c r="T108" s="6">
        <f t="shared" si="77"/>
        <v>31.052893577738416</v>
      </c>
      <c r="U108" s="6">
        <f t="shared" si="42"/>
        <v>20.667743355941443</v>
      </c>
      <c r="V108" s="6">
        <f t="shared" si="43"/>
        <v>21.814331069399845</v>
      </c>
      <c r="W108" s="6">
        <f t="shared" si="44"/>
        <v>18.47557540043039</v>
      </c>
      <c r="X108" s="6">
        <f t="shared" si="45"/>
        <v>15.527784728689722</v>
      </c>
      <c r="Y108" s="6">
        <f t="shared" si="46"/>
        <v>19.315106202207748</v>
      </c>
      <c r="Z108" s="6">
        <f t="shared" si="47"/>
        <v>28.958442732464604</v>
      </c>
      <c r="AA108" s="6">
        <f t="shared" si="48"/>
        <v>19.273748544044548</v>
      </c>
      <c r="AB108" s="6">
        <f t="shared" si="49"/>
        <v>20.343001383713439</v>
      </c>
      <c r="AC108" s="6">
        <f t="shared" si="50"/>
        <v>17.22943759953661</v>
      </c>
      <c r="AD108" s="6">
        <f t="shared" si="51"/>
        <v>14.480469064891201</v>
      </c>
      <c r="AE108" s="6">
        <f t="shared" si="52"/>
        <v>18.012343855423776</v>
      </c>
      <c r="AF108" s="6">
        <f t="shared" si="53"/>
        <v>30.050030483158164</v>
      </c>
      <c r="AG108" s="6">
        <f t="shared" si="54"/>
        <v>20.000271997498089</v>
      </c>
      <c r="AH108" s="6">
        <f t="shared" si="55"/>
        <v>21.109830295335435</v>
      </c>
      <c r="AI108" s="6">
        <f t="shared" si="56"/>
        <v>17.878900804749254</v>
      </c>
      <c r="AJ108" s="6">
        <f t="shared" si="57"/>
        <v>15.026309972206695</v>
      </c>
      <c r="AK108" s="6">
        <f t="shared" si="58"/>
        <v>18.691318691726639</v>
      </c>
      <c r="AL108" s="6">
        <f t="shared" si="59"/>
        <v>35.03271946320956</v>
      </c>
      <c r="AM108" s="6">
        <f t="shared" si="60"/>
        <v>23.316579278311561</v>
      </c>
      <c r="AN108" s="6">
        <f t="shared" si="61"/>
        <v>24.610116887133543</v>
      </c>
      <c r="AO108" s="6">
        <f t="shared" si="62"/>
        <v>20.843456932743354</v>
      </c>
      <c r="AP108" s="6">
        <f t="shared" si="63"/>
        <v>17.517869145543077</v>
      </c>
      <c r="AQ108" s="6">
        <f t="shared" si="64"/>
        <v>21.790584355370218</v>
      </c>
      <c r="AR108" s="112">
        <v>11301</v>
      </c>
    </row>
    <row r="109" spans="1:44" x14ac:dyDescent="0.2">
      <c r="A109" s="2">
        <v>11302</v>
      </c>
      <c r="B109" s="3" t="s">
        <v>158</v>
      </c>
      <c r="C109" s="4">
        <v>3017.8835664335702</v>
      </c>
      <c r="D109" s="4">
        <v>3502.1595008130098</v>
      </c>
      <c r="E109" s="4">
        <v>4052.5754716981101</v>
      </c>
      <c r="F109" s="4">
        <v>4721.8367346938803</v>
      </c>
      <c r="G109" s="4">
        <v>5668.6850393700797</v>
      </c>
      <c r="H109" s="5">
        <v>3.1200322625368402E-4</v>
      </c>
      <c r="I109" s="5">
        <v>2.52814695730864E-4</v>
      </c>
      <c r="J109" s="5">
        <v>2.5356121568790403E-4</v>
      </c>
      <c r="K109" s="5">
        <v>3.6196186432018801E-4</v>
      </c>
      <c r="L109" s="5">
        <v>3.1567412597195298E-4</v>
      </c>
      <c r="M109" s="7">
        <v>3.0699973123955802E-4</v>
      </c>
      <c r="N109" s="6">
        <f t="shared" si="71"/>
        <v>0.94158940918524803</v>
      </c>
      <c r="O109" s="6">
        <f t="shared" si="72"/>
        <v>0.76296531559907776</v>
      </c>
      <c r="P109" s="6">
        <f t="shared" si="73"/>
        <v>0.76521822590944355</v>
      </c>
      <c r="Q109" s="6">
        <f t="shared" si="74"/>
        <v>1.092358762007553</v>
      </c>
      <c r="R109" s="6">
        <f t="shared" si="75"/>
        <v>0.95266775711903751</v>
      </c>
      <c r="S109" s="6">
        <f t="shared" si="76"/>
        <v>0.92648944380738485</v>
      </c>
      <c r="T109" s="6">
        <f t="shared" si="77"/>
        <v>1.0926850631086507</v>
      </c>
      <c r="U109" s="6">
        <f t="shared" si="42"/>
        <v>0.88539738859899564</v>
      </c>
      <c r="V109" s="6">
        <f t="shared" si="43"/>
        <v>0.88801182055908989</v>
      </c>
      <c r="W109" s="6">
        <f t="shared" si="44"/>
        <v>1.267648182060936</v>
      </c>
      <c r="X109" s="6">
        <f t="shared" si="45"/>
        <v>1.1055411394335179</v>
      </c>
      <c r="Y109" s="6">
        <f t="shared" si="46"/>
        <v>1.0751620255076586</v>
      </c>
      <c r="Z109" s="6">
        <f t="shared" si="47"/>
        <v>1.2644166218063557</v>
      </c>
      <c r="AA109" s="6">
        <f t="shared" si="48"/>
        <v>1.0245506348037203</v>
      </c>
      <c r="AB109" s="6">
        <f t="shared" si="49"/>
        <v>1.027575963270754</v>
      </c>
      <c r="AC109" s="6">
        <f t="shared" si="50"/>
        <v>1.4668777730341132</v>
      </c>
      <c r="AD109" s="6">
        <f t="shared" si="51"/>
        <v>1.279293219963676</v>
      </c>
      <c r="AE109" s="6">
        <f t="shared" si="52"/>
        <v>1.2441395806393449</v>
      </c>
      <c r="AF109" s="6">
        <f t="shared" si="53"/>
        <v>1.4732282950676512</v>
      </c>
      <c r="AG109" s="6">
        <f t="shared" si="54"/>
        <v>1.1937497173724498</v>
      </c>
      <c r="AH109" s="6">
        <f t="shared" si="55"/>
        <v>1.1972746627287834</v>
      </c>
      <c r="AI109" s="6">
        <f t="shared" si="56"/>
        <v>1.7091248275053459</v>
      </c>
      <c r="AJ109" s="6">
        <f t="shared" si="57"/>
        <v>1.4905616842067511</v>
      </c>
      <c r="AK109" s="6">
        <f t="shared" si="58"/>
        <v>1.4496026085080935</v>
      </c>
      <c r="AL109" s="6">
        <f t="shared" si="59"/>
        <v>1.7686480208994566</v>
      </c>
      <c r="AM109" s="6">
        <f t="shared" si="60"/>
        <v>1.4331268834224475</v>
      </c>
      <c r="AN109" s="6">
        <f t="shared" si="61"/>
        <v>1.4373586699345116</v>
      </c>
      <c r="AO109" s="6">
        <f t="shared" si="62"/>
        <v>2.0518478050943525</v>
      </c>
      <c r="AP109" s="6">
        <f t="shared" si="63"/>
        <v>1.7894571952134357</v>
      </c>
      <c r="AQ109" s="6">
        <f t="shared" si="64"/>
        <v>1.740284783568318</v>
      </c>
      <c r="AR109" s="112">
        <v>11302</v>
      </c>
    </row>
    <row r="110" spans="1:44" x14ac:dyDescent="0.2">
      <c r="A110" s="2">
        <v>11303</v>
      </c>
      <c r="B110" s="3" t="s">
        <v>159</v>
      </c>
      <c r="C110" s="4">
        <v>27888.562745097999</v>
      </c>
      <c r="D110" s="4">
        <v>27205.1538461538</v>
      </c>
      <c r="E110" s="4">
        <v>28230.769230769201</v>
      </c>
      <c r="F110" s="4">
        <v>33041.666666666701</v>
      </c>
      <c r="G110" s="4">
        <v>35714.666666666701</v>
      </c>
      <c r="H110" s="5">
        <v>9.53165693502786E-5</v>
      </c>
      <c r="I110" s="5">
        <v>6.3092869353959303E-5</v>
      </c>
      <c r="J110" s="5">
        <v>8.2654759636131299E-5</v>
      </c>
      <c r="K110" s="5">
        <v>1.65015539147955E-4</v>
      </c>
      <c r="L110" s="5">
        <v>2.0124800567628299E-4</v>
      </c>
      <c r="M110" s="7">
        <v>1.45684845773429E-4</v>
      </c>
      <c r="N110" s="6">
        <f t="shared" si="71"/>
        <v>2.6582421249727295</v>
      </c>
      <c r="O110" s="6">
        <f t="shared" si="72"/>
        <v>1.7595694457461646</v>
      </c>
      <c r="P110" s="6">
        <f t="shared" si="73"/>
        <v>2.3051224502932413</v>
      </c>
      <c r="Q110" s="6">
        <f t="shared" si="74"/>
        <v>4.6020462174439185</v>
      </c>
      <c r="R110" s="6">
        <f t="shared" si="75"/>
        <v>5.6125176336288565</v>
      </c>
      <c r="S110" s="6">
        <f t="shared" si="76"/>
        <v>4.0629409623621999</v>
      </c>
      <c r="T110" s="6">
        <f t="shared" si="77"/>
        <v>2.5931019332619174</v>
      </c>
      <c r="U110" s="6">
        <f t="shared" si="42"/>
        <v>1.7164512173697453</v>
      </c>
      <c r="V110" s="6">
        <f t="shared" si="43"/>
        <v>2.2486354520178153</v>
      </c>
      <c r="W110" s="6">
        <f t="shared" si="44"/>
        <v>4.489273129526131</v>
      </c>
      <c r="X110" s="6">
        <f t="shared" si="45"/>
        <v>5.4749829556549123</v>
      </c>
      <c r="Y110" s="6">
        <f t="shared" si="46"/>
        <v>3.9633786423193254</v>
      </c>
      <c r="Z110" s="6">
        <f t="shared" si="47"/>
        <v>2.6908600731963239</v>
      </c>
      <c r="AA110" s="6">
        <f t="shared" si="48"/>
        <v>1.7811602348386955</v>
      </c>
      <c r="AB110" s="6">
        <f t="shared" si="49"/>
        <v>2.3334074451123197</v>
      </c>
      <c r="AC110" s="6">
        <f t="shared" si="50"/>
        <v>4.6585156051768788</v>
      </c>
      <c r="AD110" s="6">
        <f t="shared" si="51"/>
        <v>5.6813860063996753</v>
      </c>
      <c r="AE110" s="6">
        <f t="shared" si="52"/>
        <v>4.1127952614498762</v>
      </c>
      <c r="AF110" s="6">
        <f t="shared" si="53"/>
        <v>3.1494183122821253</v>
      </c>
      <c r="AG110" s="6">
        <f t="shared" si="54"/>
        <v>2.084693558237074</v>
      </c>
      <c r="AH110" s="6">
        <f t="shared" si="55"/>
        <v>2.731051016310508</v>
      </c>
      <c r="AI110" s="6">
        <f t="shared" si="56"/>
        <v>5.4523884393470192</v>
      </c>
      <c r="AJ110" s="6">
        <f t="shared" si="57"/>
        <v>6.6495695208871908</v>
      </c>
      <c r="AK110" s="6">
        <f t="shared" si="58"/>
        <v>4.8136701124303887</v>
      </c>
      <c r="AL110" s="6">
        <f t="shared" si="59"/>
        <v>3.4041995021554201</v>
      </c>
      <c r="AM110" s="6">
        <f t="shared" si="60"/>
        <v>2.2533407980202074</v>
      </c>
      <c r="AN110" s="6">
        <f t="shared" si="61"/>
        <v>2.9519871888178866</v>
      </c>
      <c r="AO110" s="6">
        <f t="shared" si="62"/>
        <v>5.8934749754895028</v>
      </c>
      <c r="AP110" s="6">
        <f t="shared" si="63"/>
        <v>7.187505440059895</v>
      </c>
      <c r="AQ110" s="6">
        <f t="shared" si="64"/>
        <v>5.2030857051827644</v>
      </c>
      <c r="AR110" s="112">
        <v>11303</v>
      </c>
    </row>
    <row r="111" spans="1:44" x14ac:dyDescent="0.2">
      <c r="A111" s="2">
        <v>11304</v>
      </c>
      <c r="B111" s="3" t="s">
        <v>160</v>
      </c>
      <c r="C111" s="4">
        <v>3779.9206349206302</v>
      </c>
      <c r="D111" s="4">
        <v>4064.5663424242398</v>
      </c>
      <c r="E111" s="4">
        <v>4914.8461538461497</v>
      </c>
      <c r="F111" s="4">
        <v>6610.7142857142899</v>
      </c>
      <c r="G111" s="4">
        <v>7204.1269841269796</v>
      </c>
      <c r="H111" s="5">
        <v>8.6099383572740793E-5</v>
      </c>
      <c r="I111" s="5">
        <v>6.8383283148801307E-5</v>
      </c>
      <c r="J111" s="5">
        <v>5.8444504554685601E-5</v>
      </c>
      <c r="K111" s="5">
        <v>2.9831607623225799E-5</v>
      </c>
      <c r="L111" s="5">
        <v>7.0292557233304201E-5</v>
      </c>
      <c r="M111" s="7">
        <v>6.0457075745679803E-5</v>
      </c>
      <c r="N111" s="6">
        <f t="shared" si="71"/>
        <v>0.32544883662054924</v>
      </c>
      <c r="O111" s="6">
        <f t="shared" si="72"/>
        <v>0.25848338305777424</v>
      </c>
      <c r="P111" s="6">
        <f t="shared" si="73"/>
        <v>0.22091558876396886</v>
      </c>
      <c r="Q111" s="6">
        <f t="shared" si="74"/>
        <v>0.11276110922788678</v>
      </c>
      <c r="R111" s="6">
        <f t="shared" si="75"/>
        <v>0.26570028756750597</v>
      </c>
      <c r="S111" s="6">
        <f t="shared" si="76"/>
        <v>0.22852294813805463</v>
      </c>
      <c r="T111" s="6">
        <f t="shared" si="77"/>
        <v>0.34995665657323671</v>
      </c>
      <c r="U111" s="6">
        <f t="shared" si="42"/>
        <v>0.27794839107108449</v>
      </c>
      <c r="V111" s="6">
        <f t="shared" si="43"/>
        <v>0.23755156611263528</v>
      </c>
      <c r="W111" s="6">
        <f t="shared" si="44"/>
        <v>0.12125254828576995</v>
      </c>
      <c r="X111" s="6">
        <f t="shared" si="45"/>
        <v>0.28570876225341779</v>
      </c>
      <c r="Y111" s="6">
        <f t="shared" si="46"/>
        <v>0.24573179523728297</v>
      </c>
      <c r="Z111" s="6">
        <f t="shared" si="47"/>
        <v>0.42316522420100944</v>
      </c>
      <c r="AA111" s="6">
        <f t="shared" si="48"/>
        <v>0.33609331617125832</v>
      </c>
      <c r="AB111" s="6">
        <f t="shared" si="49"/>
        <v>0.28724574842404033</v>
      </c>
      <c r="AC111" s="6">
        <f t="shared" si="50"/>
        <v>0.1466177619900588</v>
      </c>
      <c r="AD111" s="6">
        <f t="shared" si="51"/>
        <v>0.3454771045621155</v>
      </c>
      <c r="AE111" s="6">
        <f t="shared" si="52"/>
        <v>0.29713722620143973</v>
      </c>
      <c r="AF111" s="6">
        <f t="shared" si="53"/>
        <v>0.56917842497551185</v>
      </c>
      <c r="AG111" s="6">
        <f t="shared" si="54"/>
        <v>0.45206234681582608</v>
      </c>
      <c r="AH111" s="6">
        <f t="shared" si="55"/>
        <v>0.38635992118115398</v>
      </c>
      <c r="AI111" s="6">
        <f t="shared" si="56"/>
        <v>0.1972082346806821</v>
      </c>
      <c r="AJ111" s="6">
        <f t="shared" si="57"/>
        <v>0.46468401228159339</v>
      </c>
      <c r="AK111" s="6">
        <f t="shared" si="58"/>
        <v>0.39966445430447639</v>
      </c>
      <c r="AL111" s="6">
        <f t="shared" si="59"/>
        <v>0.6202708925130811</v>
      </c>
      <c r="AM111" s="6">
        <f t="shared" si="60"/>
        <v>0.49264185539547528</v>
      </c>
      <c r="AN111" s="6">
        <f t="shared" si="61"/>
        <v>0.42104163233634267</v>
      </c>
      <c r="AO111" s="6">
        <f t="shared" si="62"/>
        <v>0.21491068945836908</v>
      </c>
      <c r="AP111" s="6">
        <f t="shared" si="63"/>
        <v>0.50639650834773686</v>
      </c>
      <c r="AQ111" s="6">
        <f t="shared" si="64"/>
        <v>0.43554045076086062</v>
      </c>
      <c r="AR111" s="112">
        <v>11304</v>
      </c>
    </row>
    <row r="112" spans="1:44" x14ac:dyDescent="0.2">
      <c r="A112" s="2">
        <v>11305</v>
      </c>
      <c r="B112" s="3" t="s">
        <v>161</v>
      </c>
      <c r="C112" s="4">
        <v>16717.1231404959</v>
      </c>
      <c r="D112" s="4">
        <v>18118.020733333298</v>
      </c>
      <c r="E112" s="4">
        <v>15735.3857142857</v>
      </c>
      <c r="F112" s="4">
        <v>20771.604938271601</v>
      </c>
      <c r="G112" s="4">
        <v>28510.192307692301</v>
      </c>
      <c r="H112" s="5">
        <v>4.1225249922075902E-4</v>
      </c>
      <c r="I112" s="5">
        <v>2.9812107435979598E-4</v>
      </c>
      <c r="J112" s="5">
        <v>3.9196949411867798E-4</v>
      </c>
      <c r="K112" s="5">
        <v>4.6654584901716599E-4</v>
      </c>
      <c r="L112" s="5">
        <v>3.3783843471102897E-4</v>
      </c>
      <c r="M112" s="7">
        <v>3.7727530820160101E-4</v>
      </c>
      <c r="N112" s="6">
        <f t="shared" si="71"/>
        <v>6.8916757944506184</v>
      </c>
      <c r="O112" s="6">
        <f t="shared" si="72"/>
        <v>4.9837267108496439</v>
      </c>
      <c r="P112" s="6">
        <f t="shared" si="73"/>
        <v>6.5526023004998235</v>
      </c>
      <c r="Q112" s="6">
        <f t="shared" si="74"/>
        <v>7.7993044087071715</v>
      </c>
      <c r="R112" s="6">
        <f t="shared" si="75"/>
        <v>5.6476867146566558</v>
      </c>
      <c r="S112" s="6">
        <f t="shared" si="76"/>
        <v>6.3069577850747072</v>
      </c>
      <c r="T112" s="6">
        <f t="shared" si="77"/>
        <v>7.4691993282501814</v>
      </c>
      <c r="U112" s="6">
        <f t="shared" si="42"/>
        <v>5.4013638062943814</v>
      </c>
      <c r="V112" s="6">
        <f t="shared" si="43"/>
        <v>7.1017114212763719</v>
      </c>
      <c r="W112" s="6">
        <f t="shared" si="44"/>
        <v>8.4528873655435994</v>
      </c>
      <c r="X112" s="6">
        <f t="shared" si="45"/>
        <v>6.1209637646112904</v>
      </c>
      <c r="Y112" s="6">
        <f t="shared" si="46"/>
        <v>6.8354818561713175</v>
      </c>
      <c r="Z112" s="6">
        <f t="shared" si="47"/>
        <v>6.4869520869169079</v>
      </c>
      <c r="AA112" s="6">
        <f t="shared" si="48"/>
        <v>4.691050094608638</v>
      </c>
      <c r="AB112" s="6">
        <f t="shared" si="49"/>
        <v>6.1677911781908383</v>
      </c>
      <c r="AC112" s="6">
        <f t="shared" si="50"/>
        <v>7.3412788876840063</v>
      </c>
      <c r="AD112" s="6">
        <f t="shared" si="51"/>
        <v>5.3160180792885674</v>
      </c>
      <c r="AE112" s="6">
        <f t="shared" si="52"/>
        <v>5.9365724950282068</v>
      </c>
      <c r="AF112" s="6">
        <f t="shared" si="53"/>
        <v>8.5631460486287274</v>
      </c>
      <c r="AG112" s="6">
        <f t="shared" si="54"/>
        <v>6.1924531803747733</v>
      </c>
      <c r="AH112" s="6">
        <f t="shared" si="55"/>
        <v>8.1418354796873533</v>
      </c>
      <c r="AI112" s="6">
        <f t="shared" si="56"/>
        <v>9.690906061375081</v>
      </c>
      <c r="AJ112" s="6">
        <f t="shared" si="57"/>
        <v>7.017446498781557</v>
      </c>
      <c r="AK112" s="6">
        <f t="shared" si="58"/>
        <v>7.8366136549283159</v>
      </c>
      <c r="AL112" s="6">
        <f t="shared" si="59"/>
        <v>11.75339803211061</v>
      </c>
      <c r="AM112" s="6">
        <f t="shared" si="60"/>
        <v>8.499489160973619</v>
      </c>
      <c r="AN112" s="6">
        <f t="shared" si="61"/>
        <v>11.175125656072376</v>
      </c>
      <c r="AO112" s="6">
        <f t="shared" si="62"/>
        <v>13.30131187583498</v>
      </c>
      <c r="AP112" s="6">
        <f t="shared" si="63"/>
        <v>9.631838742541186</v>
      </c>
      <c r="AQ112" s="6">
        <f t="shared" si="64"/>
        <v>10.756191589771527</v>
      </c>
      <c r="AR112" s="112">
        <v>11305</v>
      </c>
    </row>
    <row r="113" spans="1:44" x14ac:dyDescent="0.2">
      <c r="A113" s="2">
        <v>11306</v>
      </c>
      <c r="B113" s="3" t="s">
        <v>162</v>
      </c>
      <c r="C113" s="4">
        <v>15502.7301369863</v>
      </c>
      <c r="D113" s="4">
        <v>17721.6417910448</v>
      </c>
      <c r="E113" s="4">
        <v>18972.727272727301</v>
      </c>
      <c r="F113" s="4">
        <v>18292.857142857101</v>
      </c>
      <c r="G113" s="4">
        <v>23830.769230769201</v>
      </c>
      <c r="H113" s="5">
        <v>9.7002753324125604E-5</v>
      </c>
      <c r="I113" s="5">
        <v>1.1424151591062599E-4</v>
      </c>
      <c r="J113" s="5">
        <v>8.4090277541678499E-5</v>
      </c>
      <c r="K113" s="5">
        <v>1.3359241628498601E-4</v>
      </c>
      <c r="L113" s="5">
        <v>1.14976447986644E-4</v>
      </c>
      <c r="M113" s="7">
        <v>1.12158144986186E-4</v>
      </c>
      <c r="N113" s="6">
        <f t="shared" si="71"/>
        <v>1.5038075073285699</v>
      </c>
      <c r="O113" s="6">
        <f t="shared" si="72"/>
        <v>1.7710553916026615</v>
      </c>
      <c r="P113" s="6">
        <f t="shared" si="73"/>
        <v>1.3036288798729214</v>
      </c>
      <c r="Q113" s="6">
        <f t="shared" si="74"/>
        <v>2.071047178014072</v>
      </c>
      <c r="R113" s="6">
        <f t="shared" si="75"/>
        <v>1.7824488452461837</v>
      </c>
      <c r="S113" s="6">
        <f t="shared" si="76"/>
        <v>1.7387574543858246</v>
      </c>
      <c r="T113" s="6">
        <f t="shared" si="77"/>
        <v>1.7190480471552343</v>
      </c>
      <c r="U113" s="6">
        <f t="shared" si="42"/>
        <v>2.0245472226340588</v>
      </c>
      <c r="V113" s="6">
        <f t="shared" si="43"/>
        <v>1.4902177767031657</v>
      </c>
      <c r="W113" s="6">
        <f t="shared" si="44"/>
        <v>2.367476947402662</v>
      </c>
      <c r="X113" s="6">
        <f t="shared" si="45"/>
        <v>2.0375714256259991</v>
      </c>
      <c r="Y113" s="6">
        <f t="shared" si="46"/>
        <v>1.9876264693932557</v>
      </c>
      <c r="Z113" s="6">
        <f t="shared" si="47"/>
        <v>1.8404067835222768</v>
      </c>
      <c r="AA113" s="6">
        <f t="shared" si="48"/>
        <v>2.1674731245952437</v>
      </c>
      <c r="AB113" s="6">
        <f t="shared" si="49"/>
        <v>1.5954219020862117</v>
      </c>
      <c r="AC113" s="6">
        <f t="shared" si="50"/>
        <v>2.534612479879693</v>
      </c>
      <c r="AD113" s="6">
        <f t="shared" si="51"/>
        <v>2.1814167904375128</v>
      </c>
      <c r="AE113" s="6">
        <f t="shared" si="52"/>
        <v>2.1279458962379141</v>
      </c>
      <c r="AF113" s="6">
        <f t="shared" si="53"/>
        <v>1.7744575090220365</v>
      </c>
      <c r="AG113" s="6">
        <f t="shared" si="54"/>
        <v>2.0898037303365178</v>
      </c>
      <c r="AH113" s="6">
        <f t="shared" si="55"/>
        <v>1.5382514341731297</v>
      </c>
      <c r="AI113" s="6">
        <f t="shared" si="56"/>
        <v>2.4437869864703456</v>
      </c>
      <c r="AJ113" s="6">
        <f t="shared" si="57"/>
        <v>2.1032477378128189</v>
      </c>
      <c r="AK113" s="6">
        <f t="shared" si="58"/>
        <v>2.0516929236401551</v>
      </c>
      <c r="AL113" s="6">
        <f t="shared" si="59"/>
        <v>2.3116502292164673</v>
      </c>
      <c r="AM113" s="6">
        <f t="shared" si="60"/>
        <v>2.7224632022393762</v>
      </c>
      <c r="AN113" s="6">
        <f t="shared" si="61"/>
        <v>2.0039359986470742</v>
      </c>
      <c r="AO113" s="6">
        <f t="shared" si="62"/>
        <v>3.183610043468355</v>
      </c>
      <c r="AP113" s="6">
        <f t="shared" si="63"/>
        <v>2.7399771989432513</v>
      </c>
      <c r="AQ113" s="6">
        <f t="shared" si="64"/>
        <v>2.6728148705169521</v>
      </c>
      <c r="AR113" s="112">
        <v>11306</v>
      </c>
    </row>
    <row r="114" spans="1:44" x14ac:dyDescent="0.2">
      <c r="A114" s="2">
        <v>11401</v>
      </c>
      <c r="B114" s="3" t="s">
        <v>163</v>
      </c>
      <c r="C114" s="4">
        <v>2992.1157894736798</v>
      </c>
      <c r="D114" s="4">
        <v>3081.3376045977002</v>
      </c>
      <c r="E114" s="4">
        <v>3281.23217247098</v>
      </c>
      <c r="F114" s="4">
        <v>3505.4945762088601</v>
      </c>
      <c r="G114" s="4">
        <v>3774.3889491967002</v>
      </c>
      <c r="H114" s="5">
        <v>2.7852802349299199E-3</v>
      </c>
      <c r="I114" s="5">
        <v>2.4515919040799801E-3</v>
      </c>
      <c r="J114" s="5">
        <v>4.2464962473006797E-3</v>
      </c>
      <c r="K114" s="5">
        <v>3.3983701978318299E-3</v>
      </c>
      <c r="L114" s="5">
        <v>2.0989722528556602E-3</v>
      </c>
      <c r="M114" s="7">
        <v>2.86017854348779E-3</v>
      </c>
      <c r="N114" s="6">
        <f t="shared" si="71"/>
        <v>8.3338809690427738</v>
      </c>
      <c r="O114" s="6">
        <f t="shared" si="72"/>
        <v>7.3354468455435518</v>
      </c>
      <c r="P114" s="6">
        <f t="shared" si="73"/>
        <v>12.706008471489092</v>
      </c>
      <c r="Q114" s="6">
        <f t="shared" si="74"/>
        <v>10.168317127409411</v>
      </c>
      <c r="R114" s="6">
        <f t="shared" si="75"/>
        <v>6.2803680194365619</v>
      </c>
      <c r="S114" s="6">
        <f t="shared" si="76"/>
        <v>8.5579853806836486</v>
      </c>
      <c r="T114" s="6">
        <f t="shared" si="77"/>
        <v>8.5823887272322796</v>
      </c>
      <c r="U114" s="6">
        <f t="shared" si="42"/>
        <v>7.5541823251689202</v>
      </c>
      <c r="V114" s="6">
        <f t="shared" si="43"/>
        <v>13.0848885745906</v>
      </c>
      <c r="W114" s="6">
        <f t="shared" si="44"/>
        <v>10.471525884923343</v>
      </c>
      <c r="X114" s="6">
        <f t="shared" si="45"/>
        <v>6.4676421337312986</v>
      </c>
      <c r="Y114" s="6">
        <f t="shared" si="46"/>
        <v>8.8131757019124066</v>
      </c>
      <c r="Z114" s="6">
        <f t="shared" si="47"/>
        <v>9.1391511161995833</v>
      </c>
      <c r="AA114" s="6">
        <f t="shared" si="48"/>
        <v>8.0442422294366196</v>
      </c>
      <c r="AB114" s="6">
        <f t="shared" si="49"/>
        <v>13.933740106920274</v>
      </c>
      <c r="AC114" s="6">
        <f t="shared" si="50"/>
        <v>11.150841627092369</v>
      </c>
      <c r="AD114" s="6">
        <f t="shared" si="51"/>
        <v>6.8872152851938848</v>
      </c>
      <c r="AE114" s="6">
        <f t="shared" si="52"/>
        <v>9.3849098559033255</v>
      </c>
      <c r="AF114" s="6">
        <f t="shared" si="53"/>
        <v>9.7637847567685743</v>
      </c>
      <c r="AG114" s="6">
        <f t="shared" si="54"/>
        <v>8.5940421228299222</v>
      </c>
      <c r="AH114" s="6">
        <f t="shared" si="55"/>
        <v>14.886069562803812</v>
      </c>
      <c r="AI114" s="6">
        <f t="shared" si="56"/>
        <v>11.912968296449311</v>
      </c>
      <c r="AJ114" s="6">
        <f t="shared" si="57"/>
        <v>7.3579358479984087</v>
      </c>
      <c r="AK114" s="6">
        <f t="shared" si="58"/>
        <v>10.026340371185405</v>
      </c>
      <c r="AL114" s="6">
        <f t="shared" si="59"/>
        <v>10.512730939135478</v>
      </c>
      <c r="AM114" s="6">
        <f t="shared" si="60"/>
        <v>9.2532613906995742</v>
      </c>
      <c r="AN114" s="6">
        <f t="shared" si="61"/>
        <v>16.027928508616942</v>
      </c>
      <c r="AO114" s="6">
        <f t="shared" si="62"/>
        <v>12.826770919975862</v>
      </c>
      <c r="AP114" s="6">
        <f t="shared" si="63"/>
        <v>7.9223376758489055</v>
      </c>
      <c r="AQ114" s="6">
        <f t="shared" si="64"/>
        <v>10.795426287269828</v>
      </c>
      <c r="AR114" s="112">
        <v>11401</v>
      </c>
    </row>
    <row r="115" spans="1:44" x14ac:dyDescent="0.2">
      <c r="A115" s="2">
        <v>11402</v>
      </c>
      <c r="B115" s="3" t="s">
        <v>164</v>
      </c>
      <c r="C115" s="4">
        <v>2435.27104337632</v>
      </c>
      <c r="D115" s="4">
        <v>2655.0112009975101</v>
      </c>
      <c r="E115" s="4">
        <v>2725.1690340909099</v>
      </c>
      <c r="F115" s="4">
        <v>2955.2443759278299</v>
      </c>
      <c r="G115" s="4">
        <v>3212.0344682639802</v>
      </c>
      <c r="H115" s="5">
        <v>4.1585451878604299E-3</v>
      </c>
      <c r="I115" s="5">
        <v>3.7786339452231298E-3</v>
      </c>
      <c r="J115" s="5">
        <v>2.73910988934501E-3</v>
      </c>
      <c r="K115" s="5">
        <v>1.88930452097754E-3</v>
      </c>
      <c r="L115" s="5">
        <v>1.1425962663568501E-3</v>
      </c>
      <c r="M115" s="7">
        <v>2.19176727947409E-3</v>
      </c>
      <c r="N115" s="6">
        <f t="shared" si="71"/>
        <v>10.127184678568444</v>
      </c>
      <c r="O115" s="6">
        <f t="shared" si="72"/>
        <v>9.2019978303207122</v>
      </c>
      <c r="P115" s="6">
        <f t="shared" si="73"/>
        <v>6.6704749981476184</v>
      </c>
      <c r="Q115" s="6">
        <f t="shared" si="74"/>
        <v>4.6009685920565726</v>
      </c>
      <c r="R115" s="6">
        <f t="shared" si="75"/>
        <v>2.782531601728734</v>
      </c>
      <c r="S115" s="6">
        <f t="shared" si="76"/>
        <v>5.3375473895229453</v>
      </c>
      <c r="T115" s="6">
        <f t="shared" si="77"/>
        <v>11.040984053623736</v>
      </c>
      <c r="U115" s="6">
        <f t="shared" si="42"/>
        <v>10.032315449036821</v>
      </c>
      <c r="V115" s="6">
        <f t="shared" si="43"/>
        <v>7.2723674369740516</v>
      </c>
      <c r="W115" s="6">
        <f t="shared" si="44"/>
        <v>5.0161246652906044</v>
      </c>
      <c r="X115" s="6">
        <f t="shared" si="45"/>
        <v>3.0336058853953713</v>
      </c>
      <c r="Y115" s="6">
        <f t="shared" si="46"/>
        <v>5.8191666769835493</v>
      </c>
      <c r="Z115" s="6">
        <f t="shared" si="47"/>
        <v>11.33273857282501</v>
      </c>
      <c r="AA115" s="6">
        <f t="shared" si="48"/>
        <v>10.297416218686841</v>
      </c>
      <c r="AB115" s="6">
        <f t="shared" si="49"/>
        <v>7.4645374514152003</v>
      </c>
      <c r="AC115" s="6">
        <f t="shared" si="50"/>
        <v>5.1486741765359518</v>
      </c>
      <c r="AD115" s="6">
        <f t="shared" si="51"/>
        <v>3.1137679635435771</v>
      </c>
      <c r="AE115" s="6">
        <f t="shared" si="52"/>
        <v>5.9729363199564673</v>
      </c>
      <c r="AF115" s="6">
        <f t="shared" si="53"/>
        <v>12.289517278466276</v>
      </c>
      <c r="AG115" s="6">
        <f t="shared" si="54"/>
        <v>11.166786715310641</v>
      </c>
      <c r="AH115" s="6">
        <f t="shared" si="55"/>
        <v>8.0947390955351413</v>
      </c>
      <c r="AI115" s="6">
        <f t="shared" si="56"/>
        <v>5.5833565600338977</v>
      </c>
      <c r="AJ115" s="6">
        <f t="shared" si="57"/>
        <v>3.3766511901072178</v>
      </c>
      <c r="AK115" s="6">
        <f t="shared" si="58"/>
        <v>6.477207926008445</v>
      </c>
      <c r="AL115" s="6">
        <f t="shared" si="59"/>
        <v>13.35739048124101</v>
      </c>
      <c r="AM115" s="6">
        <f t="shared" si="60"/>
        <v>12.137102475009002</v>
      </c>
      <c r="AN115" s="6">
        <f t="shared" si="61"/>
        <v>8.7981153769389095</v>
      </c>
      <c r="AO115" s="6">
        <f t="shared" si="62"/>
        <v>6.068511242426827</v>
      </c>
      <c r="AP115" s="6">
        <f t="shared" si="63"/>
        <v>3.6700585908479342</v>
      </c>
      <c r="AQ115" s="6">
        <f t="shared" si="64"/>
        <v>7.0400320480839493</v>
      </c>
      <c r="AR115" s="112">
        <v>11402</v>
      </c>
    </row>
    <row r="116" spans="1:44" x14ac:dyDescent="0.2">
      <c r="A116" s="2">
        <v>11403</v>
      </c>
      <c r="B116" s="3" t="s">
        <v>165</v>
      </c>
      <c r="C116" s="4">
        <v>22.162500000000001</v>
      </c>
      <c r="D116" s="4">
        <v>20.3004114444444</v>
      </c>
      <c r="E116" s="4">
        <v>20.153846153846199</v>
      </c>
      <c r="F116" s="4">
        <v>19.25</v>
      </c>
      <c r="G116" s="4">
        <v>25.040293040293001</v>
      </c>
      <c r="H116" s="5">
        <v>2.9986184185533101E-4</v>
      </c>
      <c r="I116" s="5">
        <v>8.0883326260727193E-5</v>
      </c>
      <c r="J116" s="5">
        <v>2.7674089182034699E-5</v>
      </c>
      <c r="K116" s="5">
        <v>1.60727399625167E-6</v>
      </c>
      <c r="L116" s="5">
        <v>7.8745393990688706E-6</v>
      </c>
      <c r="M116" s="7">
        <v>4.5609523209412302E-5</v>
      </c>
      <c r="N116" s="6">
        <f t="shared" si="71"/>
        <v>6.6456880701187739E-3</v>
      </c>
      <c r="O116" s="6">
        <f t="shared" si="72"/>
        <v>1.7925767182533664E-3</v>
      </c>
      <c r="P116" s="6">
        <f t="shared" si="73"/>
        <v>6.1332700149684409E-4</v>
      </c>
      <c r="Q116" s="6">
        <f t="shared" si="74"/>
        <v>3.5621209941927636E-5</v>
      </c>
      <c r="R116" s="6">
        <f t="shared" si="75"/>
        <v>1.7451947943186385E-4</v>
      </c>
      <c r="S116" s="6">
        <f t="shared" si="76"/>
        <v>1.0108210581286001E-3</v>
      </c>
      <c r="T116" s="6">
        <f t="shared" si="77"/>
        <v>6.0873187661521387E-3</v>
      </c>
      <c r="U116" s="6">
        <f t="shared" si="42"/>
        <v>1.6419648020879966E-3</v>
      </c>
      <c r="V116" s="6">
        <f t="shared" si="43"/>
        <v>5.6179539674555213E-4</v>
      </c>
      <c r="W116" s="6">
        <f t="shared" si="44"/>
        <v>3.2628323427865287E-5</v>
      </c>
      <c r="X116" s="6">
        <f t="shared" si="45"/>
        <v>1.5985638973658602E-4</v>
      </c>
      <c r="Y116" s="6">
        <f t="shared" si="46"/>
        <v>9.2589208693600602E-4</v>
      </c>
      <c r="Z116" s="6">
        <f t="shared" si="47"/>
        <v>6.0433694281613005E-3</v>
      </c>
      <c r="AA116" s="6">
        <f t="shared" si="48"/>
        <v>1.630110113870044E-3</v>
      </c>
      <c r="AB116" s="6">
        <f t="shared" si="49"/>
        <v>5.5773933582254677E-4</v>
      </c>
      <c r="AC116" s="6">
        <f t="shared" si="50"/>
        <v>3.2392752847533728E-5</v>
      </c>
      <c r="AD116" s="6">
        <f t="shared" si="51"/>
        <v>1.5870225558123452E-4</v>
      </c>
      <c r="AE116" s="6">
        <f t="shared" si="52"/>
        <v>9.1920731391277306E-4</v>
      </c>
      <c r="AF116" s="6">
        <f t="shared" si="53"/>
        <v>5.7723404557151218E-3</v>
      </c>
      <c r="AG116" s="6">
        <f t="shared" si="54"/>
        <v>1.5570040305189984E-3</v>
      </c>
      <c r="AH116" s="6">
        <f t="shared" si="55"/>
        <v>5.3272621675416797E-4</v>
      </c>
      <c r="AI116" s="6">
        <f t="shared" si="56"/>
        <v>3.0940024427844647E-5</v>
      </c>
      <c r="AJ116" s="6">
        <f t="shared" si="57"/>
        <v>1.5158488343207575E-4</v>
      </c>
      <c r="AK116" s="6">
        <f t="shared" si="58"/>
        <v>8.7798332178118681E-4</v>
      </c>
      <c r="AL116" s="6">
        <f t="shared" si="59"/>
        <v>7.5086283916594859E-3</v>
      </c>
      <c r="AM116" s="6">
        <f t="shared" si="60"/>
        <v>2.0253421916422354E-3</v>
      </c>
      <c r="AN116" s="6">
        <f t="shared" si="61"/>
        <v>6.9296730274135126E-4</v>
      </c>
      <c r="AO116" s="6">
        <f t="shared" si="62"/>
        <v>4.024661186218461E-5</v>
      </c>
      <c r="AP116" s="6">
        <f t="shared" si="63"/>
        <v>1.9718077411001728E-4</v>
      </c>
      <c r="AQ116" s="6">
        <f t="shared" si="64"/>
        <v>1.1420758265917289E-3</v>
      </c>
      <c r="AR116" s="113">
        <v>11403</v>
      </c>
    </row>
    <row r="117" spans="1:44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AM117" s="1"/>
    </row>
    <row r="118" spans="1:44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8">
        <f>SUM(N2:N116)</f>
        <v>1650.8862532054814</v>
      </c>
      <c r="O118" s="8">
        <f t="shared" ref="N118:AQ119" si="78">SUM(O2:O116)</f>
        <v>1436.497832237505</v>
      </c>
      <c r="P118" s="8">
        <f t="shared" si="78"/>
        <v>1235.9434423133332</v>
      </c>
      <c r="Q118" s="8">
        <f t="shared" si="78"/>
        <v>1135.4869294111106</v>
      </c>
      <c r="R118" s="8">
        <f t="shared" si="78"/>
        <v>777.70141108653297</v>
      </c>
      <c r="S118" s="8">
        <f t="shared" si="78"/>
        <v>1098.8467207181598</v>
      </c>
      <c r="T118" s="8">
        <f t="shared" si="78"/>
        <v>1983.6612791165933</v>
      </c>
      <c r="U118" s="8">
        <f t="shared" si="78"/>
        <v>1725.0661852105434</v>
      </c>
      <c r="V118" s="8">
        <f t="shared" si="78"/>
        <v>1477.7833715247018</v>
      </c>
      <c r="W118" s="8">
        <f t="shared" si="78"/>
        <v>1348.8136028810704</v>
      </c>
      <c r="X118" s="8">
        <f t="shared" si="78"/>
        <v>922.04916026708997</v>
      </c>
      <c r="Y118" s="8">
        <f t="shared" si="78"/>
        <v>1310.6924843518343</v>
      </c>
      <c r="Z118" s="8">
        <f t="shared" si="78"/>
        <v>2078.6755609039287</v>
      </c>
      <c r="AA118" s="8">
        <f t="shared" si="78"/>
        <v>1808.9870916229027</v>
      </c>
      <c r="AB118" s="8">
        <f t="shared" si="78"/>
        <v>1550.4555953543509</v>
      </c>
      <c r="AC118" s="8">
        <f t="shared" si="78"/>
        <v>1414.7999147023927</v>
      </c>
      <c r="AD118" s="8">
        <f t="shared" si="78"/>
        <v>968.16853796210944</v>
      </c>
      <c r="AE118" s="8">
        <f t="shared" si="78"/>
        <v>1375.0264991478884</v>
      </c>
      <c r="AF118" s="8">
        <f t="shared" si="78"/>
        <v>2421.726563977656</v>
      </c>
      <c r="AG118" s="8">
        <f t="shared" si="78"/>
        <v>2108.0529554939158</v>
      </c>
      <c r="AH118" s="8">
        <f t="shared" si="78"/>
        <v>1803.1078443598303</v>
      </c>
      <c r="AI118" s="8">
        <f t="shared" si="78"/>
        <v>1642.6569668953082</v>
      </c>
      <c r="AJ118" s="8">
        <f t="shared" si="78"/>
        <v>1129.5361018306937</v>
      </c>
      <c r="AK118" s="8">
        <f t="shared" si="78"/>
        <v>1600.8348915880824</v>
      </c>
      <c r="AL118" s="8">
        <f t="shared" si="78"/>
        <v>2682.5965894130295</v>
      </c>
      <c r="AM118" s="8">
        <f t="shared" si="78"/>
        <v>2342.4407824198502</v>
      </c>
      <c r="AN118" s="8">
        <f t="shared" si="78"/>
        <v>2013.9577132667803</v>
      </c>
      <c r="AO118" s="8">
        <f t="shared" si="78"/>
        <v>1846.0877457794465</v>
      </c>
      <c r="AP118" s="8">
        <f t="shared" si="78"/>
        <v>1271.7821090393036</v>
      </c>
      <c r="AQ118" s="8">
        <f t="shared" si="78"/>
        <v>1790.9274859205511</v>
      </c>
    </row>
    <row r="123" spans="1:44" x14ac:dyDescent="0.2">
      <c r="N123" s="1" t="s">
        <v>446</v>
      </c>
      <c r="O123" s="1" t="s">
        <v>447</v>
      </c>
      <c r="P123" s="1" t="s">
        <v>448</v>
      </c>
      <c r="Q123" s="1" t="s">
        <v>449</v>
      </c>
      <c r="R123" s="1" t="s">
        <v>450</v>
      </c>
      <c r="S123" s="1" t="s">
        <v>466</v>
      </c>
    </row>
    <row r="124" spans="1:44" x14ac:dyDescent="0.2">
      <c r="M124" s="1">
        <v>2018</v>
      </c>
      <c r="N124" s="1">
        <v>1650.8862532054814</v>
      </c>
      <c r="O124" s="1">
        <v>1436.497832237505</v>
      </c>
      <c r="P124" s="1">
        <v>1235.9434423133332</v>
      </c>
      <c r="Q124" s="1">
        <v>1135.4869294111106</v>
      </c>
      <c r="R124" s="1">
        <v>777.70141108653297</v>
      </c>
      <c r="S124" s="1">
        <v>1098.8467207181598</v>
      </c>
    </row>
    <row r="125" spans="1:44" x14ac:dyDescent="0.2">
      <c r="M125" s="1">
        <v>2019</v>
      </c>
      <c r="N125" s="1">
        <v>1983.6612791165933</v>
      </c>
      <c r="O125" s="1">
        <v>1725.0661852105434</v>
      </c>
      <c r="P125" s="1">
        <v>1477.7833715247018</v>
      </c>
      <c r="Q125" s="1">
        <v>1348.8136028810704</v>
      </c>
      <c r="R125" s="1">
        <v>922.04916026708997</v>
      </c>
      <c r="S125" s="1">
        <v>1310.6924843518343</v>
      </c>
    </row>
    <row r="126" spans="1:44" x14ac:dyDescent="0.2">
      <c r="M126" s="1">
        <v>2020</v>
      </c>
      <c r="N126" s="1">
        <v>2078.6755609039287</v>
      </c>
      <c r="O126" s="1">
        <v>1808.9870916229027</v>
      </c>
      <c r="P126" s="1">
        <v>1550.4555953543509</v>
      </c>
      <c r="Q126" s="1">
        <v>1414.7999147023927</v>
      </c>
      <c r="R126" s="1">
        <v>968.16853796210944</v>
      </c>
      <c r="S126" s="1">
        <v>1375.0264991478884</v>
      </c>
    </row>
    <row r="127" spans="1:44" x14ac:dyDescent="0.2">
      <c r="M127" s="1">
        <v>2021</v>
      </c>
      <c r="N127" s="1">
        <v>2421.726563977656</v>
      </c>
      <c r="O127" s="1">
        <v>2108.0529554939158</v>
      </c>
      <c r="P127" s="1">
        <v>1803.1078443598303</v>
      </c>
      <c r="Q127" s="1">
        <v>1642.6569668953082</v>
      </c>
      <c r="R127" s="1">
        <v>1129.5361018306937</v>
      </c>
      <c r="S127" s="1">
        <v>1600.8348915880824</v>
      </c>
    </row>
    <row r="128" spans="1:44" x14ac:dyDescent="0.2">
      <c r="M128" s="1">
        <v>2022</v>
      </c>
      <c r="N128" s="1">
        <v>2682.5965894130295</v>
      </c>
      <c r="O128">
        <v>2342.4407824198502</v>
      </c>
      <c r="P128" s="1">
        <v>2013.9577132667803</v>
      </c>
      <c r="Q128" s="1">
        <v>1846.0877457794465</v>
      </c>
      <c r="R128" s="1">
        <v>1271.7821090393036</v>
      </c>
      <c r="S128" s="1">
        <v>1790.9274859205511</v>
      </c>
    </row>
  </sheetData>
  <conditionalFormatting sqref="H2:H11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6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16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16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1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E5C4-C259-2E4B-BF24-EC952DC515BD}">
  <dimension ref="A1:T64"/>
  <sheetViews>
    <sheetView tabSelected="1" zoomScale="87" workbookViewId="0">
      <selection activeCell="G8" sqref="G8"/>
    </sheetView>
  </sheetViews>
  <sheetFormatPr baseColWidth="10" defaultRowHeight="16" x14ac:dyDescent="0.2"/>
  <cols>
    <col min="1" max="16384" width="10.83203125" style="10"/>
  </cols>
  <sheetData>
    <row r="1" spans="1:20" x14ac:dyDescent="0.2">
      <c r="A1" s="9" t="s">
        <v>468</v>
      </c>
      <c r="B1" s="13">
        <v>2018</v>
      </c>
      <c r="C1" s="13">
        <v>2019</v>
      </c>
      <c r="D1" s="13">
        <v>2020</v>
      </c>
      <c r="E1" s="13">
        <v>2021</v>
      </c>
      <c r="F1" s="13">
        <v>2022</v>
      </c>
      <c r="H1" s="9" t="s">
        <v>469</v>
      </c>
      <c r="I1" s="13">
        <v>2018</v>
      </c>
      <c r="J1" s="13">
        <v>2019</v>
      </c>
      <c r="K1" s="13">
        <v>2020</v>
      </c>
      <c r="L1" s="13">
        <v>2021</v>
      </c>
      <c r="M1" s="13">
        <v>2022</v>
      </c>
      <c r="O1" s="9" t="s">
        <v>467</v>
      </c>
      <c r="P1" s="13">
        <v>2018</v>
      </c>
      <c r="Q1" s="13">
        <v>2019</v>
      </c>
      <c r="R1" s="13">
        <v>2020</v>
      </c>
      <c r="S1" s="13">
        <v>2021</v>
      </c>
      <c r="T1" s="13">
        <v>2022</v>
      </c>
    </row>
    <row r="2" spans="1:20" x14ac:dyDescent="0.2">
      <c r="A2" s="9" t="s">
        <v>446</v>
      </c>
      <c r="B2" s="114">
        <v>1650.8862532054814</v>
      </c>
      <c r="C2" s="114">
        <v>1983.6612791165933</v>
      </c>
      <c r="D2" s="114">
        <v>2078.6755609039287</v>
      </c>
      <c r="E2" s="114">
        <v>2421.726563977656</v>
      </c>
      <c r="F2" s="114">
        <v>2682.5965894130295</v>
      </c>
      <c r="H2" s="9" t="s">
        <v>446</v>
      </c>
      <c r="I2" s="11">
        <v>55.077755585316453</v>
      </c>
      <c r="J2" s="11">
        <v>58.552327883221011</v>
      </c>
      <c r="K2" s="11">
        <v>60.596575000000016</v>
      </c>
      <c r="L2" s="11">
        <v>63.435316666666665</v>
      </c>
      <c r="M2" s="11">
        <v>72.861083333333326</v>
      </c>
      <c r="O2" s="9" t="s">
        <v>446</v>
      </c>
      <c r="P2" s="11">
        <f>SUM(B2,I2)</f>
        <v>1705.9640087907978</v>
      </c>
      <c r="Q2" s="11">
        <f t="shared" ref="Q2:T6" si="0">SUM(C2,J2)</f>
        <v>2042.2136069998144</v>
      </c>
      <c r="R2" s="11">
        <f t="shared" si="0"/>
        <v>2139.2721359039288</v>
      </c>
      <c r="S2" s="11">
        <f t="shared" si="0"/>
        <v>2485.1618806443225</v>
      </c>
      <c r="T2" s="11">
        <f t="shared" si="0"/>
        <v>2755.4576727463627</v>
      </c>
    </row>
    <row r="3" spans="1:20" x14ac:dyDescent="0.2">
      <c r="A3" s="9" t="s">
        <v>447</v>
      </c>
      <c r="B3" s="114">
        <v>1436.497832237505</v>
      </c>
      <c r="C3" s="114">
        <v>1725.0661852105434</v>
      </c>
      <c r="D3" s="114">
        <v>1808.9870916229027</v>
      </c>
      <c r="E3" s="114">
        <v>2108.0529554939158</v>
      </c>
      <c r="F3" s="115">
        <v>2342.4407824198502</v>
      </c>
      <c r="H3" s="9" t="s">
        <v>447</v>
      </c>
      <c r="I3" s="11">
        <v>59.132773005206005</v>
      </c>
      <c r="J3" s="11">
        <v>62.726540710425809</v>
      </c>
      <c r="K3" s="11">
        <v>64.895941666666673</v>
      </c>
      <c r="L3" s="11">
        <v>68.073975000000004</v>
      </c>
      <c r="M3" s="11">
        <v>78.094958333333324</v>
      </c>
      <c r="O3" s="9" t="s">
        <v>447</v>
      </c>
      <c r="P3" s="11">
        <f>SUM(B3,I3)</f>
        <v>1495.630605242711</v>
      </c>
      <c r="Q3" s="11">
        <f t="shared" si="0"/>
        <v>1787.7927259209691</v>
      </c>
      <c r="R3" s="11">
        <f t="shared" si="0"/>
        <v>1873.8830332895693</v>
      </c>
      <c r="S3" s="11">
        <f t="shared" si="0"/>
        <v>2176.1269304939156</v>
      </c>
      <c r="T3" s="11">
        <f t="shared" si="0"/>
        <v>2420.5357407531833</v>
      </c>
    </row>
    <row r="4" spans="1:20" x14ac:dyDescent="0.2">
      <c r="A4" s="9" t="s">
        <v>448</v>
      </c>
      <c r="B4" s="114">
        <v>1235.9434423133332</v>
      </c>
      <c r="C4" s="114">
        <v>1477.7833715247018</v>
      </c>
      <c r="D4" s="114">
        <v>1550.4555953543509</v>
      </c>
      <c r="E4" s="114">
        <v>1803.1078443598303</v>
      </c>
      <c r="F4" s="114">
        <v>2013.9577132667803</v>
      </c>
      <c r="H4" s="9" t="s">
        <v>448</v>
      </c>
      <c r="I4" s="11">
        <v>63.801707879414415</v>
      </c>
      <c r="J4" s="11">
        <v>67.502625803376077</v>
      </c>
      <c r="K4" s="11">
        <v>69.595941666666675</v>
      </c>
      <c r="L4" s="11">
        <v>73.321366666666677</v>
      </c>
      <c r="M4" s="11">
        <v>84.096424999999996</v>
      </c>
      <c r="O4" s="9" t="s">
        <v>448</v>
      </c>
      <c r="P4" s="11">
        <f>SUM(B4,I4)</f>
        <v>1299.7451501927476</v>
      </c>
      <c r="Q4" s="11">
        <f t="shared" si="0"/>
        <v>1545.2859973280779</v>
      </c>
      <c r="R4" s="11">
        <f t="shared" si="0"/>
        <v>1620.0515370210176</v>
      </c>
      <c r="S4" s="11">
        <f t="shared" si="0"/>
        <v>1876.4292110264969</v>
      </c>
      <c r="T4" s="11">
        <f t="shared" si="0"/>
        <v>2098.0541382667802</v>
      </c>
    </row>
    <row r="5" spans="1:20" x14ac:dyDescent="0.2">
      <c r="A5" s="9" t="s">
        <v>449</v>
      </c>
      <c r="B5" s="114">
        <v>1135.4869294111106</v>
      </c>
      <c r="C5" s="114">
        <v>1348.8136028810704</v>
      </c>
      <c r="D5" s="114">
        <v>1414.7999147023927</v>
      </c>
      <c r="E5" s="114">
        <v>1642.6569668953082</v>
      </c>
      <c r="F5" s="114">
        <v>1846.0877457794465</v>
      </c>
      <c r="H5" s="9" t="s">
        <v>449</v>
      </c>
      <c r="I5" s="11">
        <v>67.498762059162516</v>
      </c>
      <c r="J5" s="11">
        <v>71.32555700766963</v>
      </c>
      <c r="K5" s="11">
        <v>73.495583333333343</v>
      </c>
      <c r="L5" s="11">
        <v>77.543583333333345</v>
      </c>
      <c r="M5" s="11">
        <v>88.896558333333331</v>
      </c>
      <c r="O5" s="9" t="s">
        <v>449</v>
      </c>
      <c r="P5" s="11">
        <f>SUM(B5,I5)</f>
        <v>1202.9856914702732</v>
      </c>
      <c r="Q5" s="11">
        <f t="shared" si="0"/>
        <v>1420.1391598887401</v>
      </c>
      <c r="R5" s="11">
        <f t="shared" si="0"/>
        <v>1488.295498035726</v>
      </c>
      <c r="S5" s="11">
        <f t="shared" si="0"/>
        <v>1720.2005502286415</v>
      </c>
      <c r="T5" s="11">
        <f t="shared" si="0"/>
        <v>1934.9843041127799</v>
      </c>
    </row>
    <row r="6" spans="1:20" x14ac:dyDescent="0.2">
      <c r="A6" s="9" t="s">
        <v>450</v>
      </c>
      <c r="B6" s="114">
        <v>777.70141108653297</v>
      </c>
      <c r="C6" s="114">
        <v>922.04916026708997</v>
      </c>
      <c r="D6" s="114">
        <v>968.16853796210944</v>
      </c>
      <c r="E6" s="114">
        <v>1129.5361018306937</v>
      </c>
      <c r="F6" s="114">
        <v>1271.7821090393036</v>
      </c>
      <c r="H6" s="9" t="s">
        <v>450</v>
      </c>
      <c r="I6" s="11">
        <v>75.690850282333315</v>
      </c>
      <c r="J6" s="11">
        <v>79.666650362669145</v>
      </c>
      <c r="K6" s="11">
        <v>81.794575000000009</v>
      </c>
      <c r="L6" s="11">
        <v>86.879641666666686</v>
      </c>
      <c r="M6" s="11">
        <v>99.837216666666663</v>
      </c>
      <c r="O6" s="9" t="s">
        <v>450</v>
      </c>
      <c r="P6" s="11">
        <f>SUM(B6,I6)</f>
        <v>853.39226136886623</v>
      </c>
      <c r="Q6" s="11">
        <f t="shared" si="0"/>
        <v>1001.7158106297591</v>
      </c>
      <c r="R6" s="11">
        <f t="shared" si="0"/>
        <v>1049.9631129621093</v>
      </c>
      <c r="S6" s="11">
        <f t="shared" si="0"/>
        <v>1216.4157434973604</v>
      </c>
      <c r="T6" s="11">
        <f t="shared" si="0"/>
        <v>1371.6193257059701</v>
      </c>
    </row>
    <row r="7" spans="1:20" x14ac:dyDescent="0.2">
      <c r="A7" s="9" t="s">
        <v>466</v>
      </c>
      <c r="B7" s="114">
        <v>1098.8467207181598</v>
      </c>
      <c r="C7" s="114">
        <v>1310.6924843518343</v>
      </c>
      <c r="D7" s="114">
        <v>1375.0264991478884</v>
      </c>
      <c r="E7" s="114">
        <v>1600.8348915880824</v>
      </c>
      <c r="F7" s="114">
        <v>1790.9274859205511</v>
      </c>
      <c r="H7" s="9" t="s">
        <v>466</v>
      </c>
      <c r="I7" s="11">
        <v>67.782471474609054</v>
      </c>
      <c r="J7" s="11">
        <v>71.574071532109571</v>
      </c>
      <c r="K7" s="11">
        <v>73.695416666666659</v>
      </c>
      <c r="L7" s="11">
        <v>77.861900000000006</v>
      </c>
      <c r="M7" s="11">
        <v>89.370074999999986</v>
      </c>
      <c r="O7" s="9" t="s">
        <v>466</v>
      </c>
      <c r="P7" s="11">
        <f>B7+I7</f>
        <v>1166.6291921927689</v>
      </c>
      <c r="Q7" s="11">
        <f>C7+J7</f>
        <v>1382.266555883944</v>
      </c>
      <c r="R7" s="11">
        <f>D7+K7</f>
        <v>1448.7219158145551</v>
      </c>
      <c r="S7" s="11">
        <f>E7+L7</f>
        <v>1678.6967915880825</v>
      </c>
      <c r="T7" s="11">
        <f>F7+M7</f>
        <v>1880.2975609205512</v>
      </c>
    </row>
    <row r="10" spans="1:20" x14ac:dyDescent="0.2">
      <c r="A10" s="9" t="s">
        <v>478</v>
      </c>
      <c r="B10" s="9">
        <v>2018</v>
      </c>
      <c r="C10" s="9">
        <v>2019</v>
      </c>
      <c r="D10" s="9">
        <v>2020</v>
      </c>
      <c r="E10" s="9">
        <v>2021</v>
      </c>
      <c r="F10" s="9">
        <v>2022</v>
      </c>
      <c r="H10" s="9" t="s">
        <v>485</v>
      </c>
      <c r="I10" s="9">
        <v>2019</v>
      </c>
      <c r="J10" s="9">
        <v>2020</v>
      </c>
      <c r="K10" s="9">
        <v>2021</v>
      </c>
      <c r="L10" s="9">
        <v>2022</v>
      </c>
    </row>
    <row r="11" spans="1:20" x14ac:dyDescent="0.2">
      <c r="A11" s="73" t="s">
        <v>454</v>
      </c>
      <c r="B11" s="12">
        <f t="shared" ref="B11:F15" si="1">B2*B$16/B$7</f>
        <v>150.23808344502606</v>
      </c>
      <c r="C11" s="12">
        <f t="shared" si="1"/>
        <v>180.52210938211255</v>
      </c>
      <c r="D11" s="12">
        <f t="shared" si="1"/>
        <v>189.1688369006911</v>
      </c>
      <c r="E11" s="12">
        <f t="shared" si="1"/>
        <v>220.38802303517977</v>
      </c>
      <c r="F11" s="12">
        <f t="shared" si="1"/>
        <v>244.12837012061129</v>
      </c>
      <c r="H11" s="9" t="s">
        <v>446</v>
      </c>
      <c r="I11" s="51">
        <f>(C11-B11)/B11</f>
        <v>0.20157356405686427</v>
      </c>
      <c r="J11" s="51">
        <f>(D11-C11)/C11</f>
        <v>4.7898440518861669E-2</v>
      </c>
      <c r="K11" s="51">
        <f t="shared" ref="I11:L16" si="2">(E11-D11)/D11</f>
        <v>0.16503345184110824</v>
      </c>
      <c r="L11" s="51">
        <f t="shared" si="2"/>
        <v>0.10772067718780677</v>
      </c>
    </row>
    <row r="12" spans="1:20" x14ac:dyDescent="0.2">
      <c r="A12" s="73" t="s">
        <v>456</v>
      </c>
      <c r="B12" s="12">
        <f t="shared" si="1"/>
        <v>130.72777168581536</v>
      </c>
      <c r="C12" s="12">
        <f t="shared" si="1"/>
        <v>156.98879131050353</v>
      </c>
      <c r="D12" s="12">
        <f t="shared" si="1"/>
        <v>164.62597171338192</v>
      </c>
      <c r="E12" s="12">
        <f t="shared" si="1"/>
        <v>191.8423121030184</v>
      </c>
      <c r="F12" s="12">
        <f t="shared" si="1"/>
        <v>213.17265986733159</v>
      </c>
      <c r="H12" s="9" t="s">
        <v>447</v>
      </c>
      <c r="I12" s="52">
        <f>(C12-B12)/B12</f>
        <v>0.20088324987136327</v>
      </c>
      <c r="J12" s="52">
        <f t="shared" si="2"/>
        <v>4.8647934283238291E-2</v>
      </c>
      <c r="K12" s="52">
        <f t="shared" si="2"/>
        <v>0.16532227634787081</v>
      </c>
      <c r="L12" s="52">
        <f t="shared" si="2"/>
        <v>0.11118687806920766</v>
      </c>
    </row>
    <row r="13" spans="1:20" x14ac:dyDescent="0.2">
      <c r="A13" s="73" t="s">
        <v>457</v>
      </c>
      <c r="B13" s="12">
        <f t="shared" si="1"/>
        <v>112.47641905010853</v>
      </c>
      <c r="C13" s="12">
        <f t="shared" si="1"/>
        <v>134.48494168130065</v>
      </c>
      <c r="D13" s="12">
        <f t="shared" si="1"/>
        <v>141.0984413131832</v>
      </c>
      <c r="E13" s="12">
        <f t="shared" si="1"/>
        <v>164.09093373654471</v>
      </c>
      <c r="F13" s="12">
        <f t="shared" si="1"/>
        <v>183.27922132311068</v>
      </c>
      <c r="H13" s="9" t="s">
        <v>448</v>
      </c>
      <c r="I13" s="51">
        <f t="shared" si="2"/>
        <v>0.19567232684912619</v>
      </c>
      <c r="J13" s="51">
        <f t="shared" si="2"/>
        <v>4.9176506672063462E-2</v>
      </c>
      <c r="K13" s="51">
        <f t="shared" si="2"/>
        <v>0.16295355362804609</v>
      </c>
      <c r="L13" s="51">
        <f t="shared" si="2"/>
        <v>0.11693691509717175</v>
      </c>
    </row>
    <row r="14" spans="1:20" x14ac:dyDescent="0.2">
      <c r="A14" s="73" t="s">
        <v>458</v>
      </c>
      <c r="B14" s="12">
        <f t="shared" si="1"/>
        <v>103.33442399218377</v>
      </c>
      <c r="C14" s="12">
        <f t="shared" si="1"/>
        <v>122.74811194772852</v>
      </c>
      <c r="D14" s="12">
        <f t="shared" si="1"/>
        <v>128.75316347831833</v>
      </c>
      <c r="E14" s="12">
        <f t="shared" si="1"/>
        <v>149.48918133201843</v>
      </c>
      <c r="F14" s="12">
        <f t="shared" si="1"/>
        <v>168.00229831626757</v>
      </c>
      <c r="H14" s="9" t="s">
        <v>449</v>
      </c>
      <c r="I14" s="52">
        <f t="shared" si="2"/>
        <v>0.18787241662094326</v>
      </c>
      <c r="J14" s="52">
        <f t="shared" si="2"/>
        <v>4.8921742544985311E-2</v>
      </c>
      <c r="K14" s="52">
        <f t="shared" si="2"/>
        <v>0.16105249217579024</v>
      </c>
      <c r="L14" s="52">
        <f t="shared" si="2"/>
        <v>0.12384252037029447</v>
      </c>
    </row>
    <row r="15" spans="1:20" x14ac:dyDescent="0.2">
      <c r="A15" s="73" t="s">
        <v>459</v>
      </c>
      <c r="B15" s="12">
        <f t="shared" si="1"/>
        <v>70.77433061621737</v>
      </c>
      <c r="C15" s="12">
        <f t="shared" si="1"/>
        <v>83.910625830004534</v>
      </c>
      <c r="D15" s="12">
        <f t="shared" si="1"/>
        <v>88.107696888730331</v>
      </c>
      <c r="E15" s="12">
        <f t="shared" si="1"/>
        <v>102.79287188412196</v>
      </c>
      <c r="F15" s="12">
        <f t="shared" si="1"/>
        <v>115.73789911372901</v>
      </c>
      <c r="H15" s="9" t="s">
        <v>450</v>
      </c>
      <c r="I15" s="51">
        <f>(C15-B15)/B15</f>
        <v>0.18560818731045811</v>
      </c>
      <c r="J15" s="51">
        <f>(D15-C15)/C15</f>
        <v>5.0018350086301219E-2</v>
      </c>
      <c r="K15" s="51">
        <f t="shared" si="2"/>
        <v>0.16667300944135771</v>
      </c>
      <c r="L15" s="51">
        <f t="shared" si="2"/>
        <v>0.12593312155146255</v>
      </c>
      <c r="P15" s="14"/>
      <c r="Q15" s="14"/>
      <c r="R15" s="14"/>
      <c r="S15" s="14"/>
    </row>
    <row r="16" spans="1:20" x14ac:dyDescent="0.2">
      <c r="A16" s="73" t="s">
        <v>455</v>
      </c>
      <c r="B16" s="11">
        <v>100</v>
      </c>
      <c r="C16" s="11">
        <f>C7*B16/B7</f>
        <v>119.27891849149088</v>
      </c>
      <c r="D16" s="11">
        <f>D7*C16/C7</f>
        <v>125.13360355202489</v>
      </c>
      <c r="E16" s="11">
        <f>E7*D16/D7</f>
        <v>145.68318414253847</v>
      </c>
      <c r="F16" s="11">
        <f>F7*E16/E7</f>
        <v>162.98246626700367</v>
      </c>
      <c r="H16" s="9" t="s">
        <v>466</v>
      </c>
      <c r="I16" s="52">
        <f t="shared" si="2"/>
        <v>0.19278918491490885</v>
      </c>
      <c r="J16" s="52">
        <f t="shared" si="2"/>
        <v>4.9083988474892745E-2</v>
      </c>
      <c r="K16" s="52">
        <f t="shared" si="2"/>
        <v>0.16422112052395249</v>
      </c>
      <c r="L16" s="52">
        <f t="shared" si="2"/>
        <v>0.11874590898246258</v>
      </c>
    </row>
    <row r="18" spans="1:18" x14ac:dyDescent="0.2">
      <c r="A18" s="9" t="s">
        <v>477</v>
      </c>
      <c r="B18" s="9">
        <v>2018</v>
      </c>
      <c r="C18" s="9">
        <v>2019</v>
      </c>
      <c r="D18" s="9">
        <v>2020</v>
      </c>
      <c r="E18" s="9">
        <v>2021</v>
      </c>
      <c r="F18" s="9">
        <v>2022</v>
      </c>
      <c r="H18" s="9" t="s">
        <v>486</v>
      </c>
      <c r="I18" s="9">
        <v>2019</v>
      </c>
      <c r="J18" s="9">
        <v>2020</v>
      </c>
      <c r="K18" s="9">
        <v>2021</v>
      </c>
      <c r="L18" s="9">
        <v>2022</v>
      </c>
    </row>
    <row r="19" spans="1:18" x14ac:dyDescent="0.2">
      <c r="A19" s="73" t="s">
        <v>454</v>
      </c>
      <c r="B19" s="12">
        <f>I2*B$24/I$7</f>
        <v>81.256635214235715</v>
      </c>
      <c r="C19" s="12">
        <f t="shared" ref="C19:F23" si="3">J2*C$24/J$7</f>
        <v>86.382698372328321</v>
      </c>
      <c r="D19" s="12">
        <f t="shared" si="3"/>
        <v>89.398591821337121</v>
      </c>
      <c r="E19" s="12">
        <f t="shared" si="3"/>
        <v>93.586609172887989</v>
      </c>
      <c r="F19" s="12">
        <f t="shared" si="3"/>
        <v>107.4925150237797</v>
      </c>
      <c r="H19" s="9" t="s">
        <v>446</v>
      </c>
      <c r="I19" s="51">
        <f t="shared" ref="I19:I24" si="4">(C19-B19)/B19</f>
        <v>6.3084856326841202E-2</v>
      </c>
      <c r="J19" s="51">
        <f t="shared" ref="J19:J24" si="5">(D19-C19)/C19</f>
        <v>3.4913165550925947E-2</v>
      </c>
      <c r="K19" s="51">
        <f t="shared" ref="K19:K24" si="6">(E19-D19)/D19</f>
        <v>4.6846569573720041E-2</v>
      </c>
      <c r="L19" s="51">
        <f t="shared" ref="L19:L24" si="7">(F19-E19)/E19</f>
        <v>0.14858862794358244</v>
      </c>
      <c r="P19" s="14"/>
      <c r="Q19" s="14"/>
      <c r="R19" s="14"/>
    </row>
    <row r="20" spans="1:18" x14ac:dyDescent="0.2">
      <c r="A20" s="73" t="s">
        <v>456</v>
      </c>
      <c r="B20" s="12">
        <f>I3*B$24/I$7</f>
        <v>87.239033512309774</v>
      </c>
      <c r="C20" s="12">
        <f t="shared" si="3"/>
        <v>92.540946568941266</v>
      </c>
      <c r="D20" s="12">
        <f t="shared" si="3"/>
        <v>95.741480437130932</v>
      </c>
      <c r="E20" s="12">
        <f t="shared" si="3"/>
        <v>100.43005738659167</v>
      </c>
      <c r="F20" s="12">
        <f t="shared" si="3"/>
        <v>115.21409095061881</v>
      </c>
      <c r="H20" s="9" t="s">
        <v>447</v>
      </c>
      <c r="I20" s="52">
        <f t="shared" si="4"/>
        <v>6.0774550601633733E-2</v>
      </c>
      <c r="J20" s="52">
        <f t="shared" si="5"/>
        <v>3.4585056527440296E-2</v>
      </c>
      <c r="K20" s="52">
        <f t="shared" si="6"/>
        <v>4.8971218410806941E-2</v>
      </c>
      <c r="L20" s="52">
        <f t="shared" si="7"/>
        <v>0.14720725994527753</v>
      </c>
      <c r="P20" s="14"/>
      <c r="Q20" s="14"/>
      <c r="R20" s="14"/>
    </row>
    <row r="21" spans="1:18" x14ac:dyDescent="0.2">
      <c r="A21" s="73" t="s">
        <v>457</v>
      </c>
      <c r="B21" s="12">
        <f>I4*B$24/I$7</f>
        <v>94.127148938961582</v>
      </c>
      <c r="C21" s="12">
        <f t="shared" si="3"/>
        <v>99.587141535053348</v>
      </c>
      <c r="D21" s="12">
        <f t="shared" si="3"/>
        <v>102.67542648210598</v>
      </c>
      <c r="E21" s="12">
        <f t="shared" si="3"/>
        <v>108.17157455542537</v>
      </c>
      <c r="F21" s="12">
        <f t="shared" si="3"/>
        <v>124.068100750062</v>
      </c>
      <c r="H21" s="9" t="s">
        <v>448</v>
      </c>
      <c r="I21" s="51">
        <f t="shared" si="4"/>
        <v>5.8006565137040271E-2</v>
      </c>
      <c r="J21" s="51">
        <f t="shared" si="5"/>
        <v>3.1010880515790214E-2</v>
      </c>
      <c r="K21" s="51">
        <f t="shared" si="6"/>
        <v>5.3529342527515525E-2</v>
      </c>
      <c r="L21" s="51">
        <f t="shared" si="7"/>
        <v>0.14695659428061217</v>
      </c>
      <c r="P21" s="14"/>
      <c r="Q21" s="14"/>
      <c r="R21" s="14"/>
    </row>
    <row r="22" spans="1:18" x14ac:dyDescent="0.2">
      <c r="A22" s="73" t="s">
        <v>458</v>
      </c>
      <c r="B22" s="12">
        <f>I5*B$24/I$7</f>
        <v>99.581441323583476</v>
      </c>
      <c r="C22" s="12">
        <f t="shared" si="3"/>
        <v>105.22714125935612</v>
      </c>
      <c r="D22" s="12">
        <f t="shared" si="3"/>
        <v>108.42859773985137</v>
      </c>
      <c r="E22" s="12">
        <f t="shared" si="3"/>
        <v>114.40064318454476</v>
      </c>
      <c r="F22" s="12">
        <f t="shared" si="3"/>
        <v>131.14977426964063</v>
      </c>
      <c r="H22" s="9" t="s">
        <v>449</v>
      </c>
      <c r="I22" s="52">
        <f t="shared" si="4"/>
        <v>5.6694298262136032E-2</v>
      </c>
      <c r="J22" s="52">
        <f t="shared" si="5"/>
        <v>3.0424246465125745E-2</v>
      </c>
      <c r="K22" s="52">
        <f t="shared" si="6"/>
        <v>5.5078139616099211E-2</v>
      </c>
      <c r="L22" s="52">
        <f t="shared" si="7"/>
        <v>0.14640766536668068</v>
      </c>
      <c r="P22" s="14"/>
      <c r="Q22" s="14"/>
      <c r="R22" s="14"/>
    </row>
    <row r="23" spans="1:18" x14ac:dyDescent="0.2">
      <c r="A23" s="73" t="s">
        <v>459</v>
      </c>
      <c r="B23" s="12">
        <f>I6*B$24/I$7</f>
        <v>111.66729190552854</v>
      </c>
      <c r="C23" s="12">
        <f>J6*C$24/J$7</f>
        <v>117.53282025502986</v>
      </c>
      <c r="D23" s="12">
        <f t="shared" si="3"/>
        <v>120.67216379184377</v>
      </c>
      <c r="E23" s="12">
        <f t="shared" si="3"/>
        <v>128.17420164328374</v>
      </c>
      <c r="F23" s="12">
        <f t="shared" si="3"/>
        <v>147.29061141428744</v>
      </c>
      <c r="H23" s="9" t="s">
        <v>450</v>
      </c>
      <c r="I23" s="51">
        <f t="shared" si="4"/>
        <v>5.2526825441988903E-2</v>
      </c>
      <c r="J23" s="51">
        <f t="shared" si="5"/>
        <v>2.6710356562549699E-2</v>
      </c>
      <c r="K23" s="51">
        <f t="shared" si="6"/>
        <v>6.2168752226742022E-2</v>
      </c>
      <c r="L23" s="51">
        <f t="shared" si="7"/>
        <v>0.14914397379439728</v>
      </c>
    </row>
    <row r="24" spans="1:18" x14ac:dyDescent="0.2">
      <c r="A24" s="73" t="s">
        <v>455</v>
      </c>
      <c r="B24" s="12">
        <v>100</v>
      </c>
      <c r="C24" s="12">
        <f>B24*J7/I7</f>
        <v>105.59377664315595</v>
      </c>
      <c r="D24" s="12">
        <f>C24*K7/J7</f>
        <v>108.72341338906854</v>
      </c>
      <c r="E24" s="12">
        <f>D24*L7/K7</f>
        <v>114.87025820409433</v>
      </c>
      <c r="F24" s="12">
        <f>E24*M7/L7</f>
        <v>131.84835703944128</v>
      </c>
      <c r="H24" s="9" t="s">
        <v>466</v>
      </c>
      <c r="I24" s="52">
        <f t="shared" si="4"/>
        <v>5.5937766431559482E-2</v>
      </c>
      <c r="J24" s="52">
        <f t="shared" si="5"/>
        <v>2.9638458301277541E-2</v>
      </c>
      <c r="K24" s="52">
        <f t="shared" si="6"/>
        <v>5.6536532688034734E-2</v>
      </c>
      <c r="L24" s="52">
        <f t="shared" si="7"/>
        <v>0.1478023911566502</v>
      </c>
    </row>
    <row r="26" spans="1:18" x14ac:dyDescent="0.2">
      <c r="A26" s="9" t="s">
        <v>476</v>
      </c>
      <c r="B26" s="9">
        <v>2018</v>
      </c>
      <c r="C26" s="9">
        <v>2019</v>
      </c>
      <c r="D26" s="9">
        <v>2020</v>
      </c>
      <c r="E26" s="9">
        <v>2021</v>
      </c>
      <c r="F26" s="9">
        <v>2022</v>
      </c>
      <c r="H26" s="9" t="s">
        <v>486</v>
      </c>
      <c r="I26" s="9">
        <v>2019</v>
      </c>
      <c r="J26" s="9">
        <v>2020</v>
      </c>
      <c r="K26" s="9">
        <v>2021</v>
      </c>
      <c r="L26" s="9">
        <v>2022</v>
      </c>
    </row>
    <row r="27" spans="1:18" x14ac:dyDescent="0.2">
      <c r="A27" s="73" t="s">
        <v>454</v>
      </c>
      <c r="B27" s="12">
        <f>P2/P$7*B$32</f>
        <v>146.230183524236</v>
      </c>
      <c r="C27" s="12">
        <f t="shared" ref="B27:F31" si="8">Q2/Q$7*C$32</f>
        <v>175.05250345753117</v>
      </c>
      <c r="D27" s="12">
        <f t="shared" si="8"/>
        <v>183.37207316773922</v>
      </c>
      <c r="E27" s="12">
        <f t="shared" si="8"/>
        <v>213.02071791751334</v>
      </c>
      <c r="F27" s="12">
        <f t="shared" si="8"/>
        <v>236.18967287860073</v>
      </c>
      <c r="H27" s="9" t="s">
        <v>446</v>
      </c>
      <c r="I27" s="51">
        <f t="shared" ref="I27:I32" si="9">(C27-B27)/B27</f>
        <v>0.19710239868855942</v>
      </c>
      <c r="J27" s="51">
        <f t="shared" ref="J27:J32" si="10">(D27-C27)/C27</f>
        <v>4.7526139563187811E-2</v>
      </c>
      <c r="K27" s="51">
        <f t="shared" ref="K27:K32" si="11">(E27-D27)/D27</f>
        <v>0.16168571493791797</v>
      </c>
      <c r="L27" s="51">
        <f t="shared" ref="L27:L32" si="12">(F27-E27)/E27</f>
        <v>0.10876385727917301</v>
      </c>
    </row>
    <row r="28" spans="1:18" x14ac:dyDescent="0.2">
      <c r="A28" s="73" t="s">
        <v>456</v>
      </c>
      <c r="B28" s="12">
        <f t="shared" si="8"/>
        <v>128.20102696312262</v>
      </c>
      <c r="C28" s="12">
        <f t="shared" si="8"/>
        <v>153.24429886420688</v>
      </c>
      <c r="D28" s="12">
        <f t="shared" si="8"/>
        <v>160.62370510097239</v>
      </c>
      <c r="E28" s="12">
        <f t="shared" si="8"/>
        <v>186.53115703402887</v>
      </c>
      <c r="F28" s="12">
        <f t="shared" si="8"/>
        <v>207.48115656214645</v>
      </c>
      <c r="H28" s="9" t="s">
        <v>447</v>
      </c>
      <c r="I28" s="52">
        <f t="shared" si="9"/>
        <v>0.19534376981463678</v>
      </c>
      <c r="J28" s="52">
        <f t="shared" si="10"/>
        <v>4.8154523799313127E-2</v>
      </c>
      <c r="K28" s="52">
        <f t="shared" si="11"/>
        <v>0.16129282982714385</v>
      </c>
      <c r="L28" s="52">
        <f t="shared" si="12"/>
        <v>0.11231367381855505</v>
      </c>
    </row>
    <row r="29" spans="1:18" x14ac:dyDescent="0.2">
      <c r="A29" s="73" t="s">
        <v>457</v>
      </c>
      <c r="B29" s="12">
        <f t="shared" si="8"/>
        <v>111.4103057673173</v>
      </c>
      <c r="C29" s="12">
        <f t="shared" si="8"/>
        <v>132.4573401445231</v>
      </c>
      <c r="D29" s="12">
        <f t="shared" si="8"/>
        <v>138.86602082843538</v>
      </c>
      <c r="E29" s="12">
        <f t="shared" si="8"/>
        <v>160.84195591742434</v>
      </c>
      <c r="F29" s="12">
        <f t="shared" si="8"/>
        <v>179.83898845556291</v>
      </c>
      <c r="H29" s="9" t="s">
        <v>448</v>
      </c>
      <c r="I29" s="51">
        <f t="shared" si="9"/>
        <v>0.18891460922082887</v>
      </c>
      <c r="J29" s="51">
        <f t="shared" si="10"/>
        <v>4.8382978828653979E-2</v>
      </c>
      <c r="K29" s="51">
        <f t="shared" si="11"/>
        <v>0.15825278896800493</v>
      </c>
      <c r="L29" s="51">
        <f t="shared" si="12"/>
        <v>0.1181099323853757</v>
      </c>
    </row>
    <row r="30" spans="1:18" x14ac:dyDescent="0.2">
      <c r="A30" s="73" t="s">
        <v>458</v>
      </c>
      <c r="B30" s="12">
        <f t="shared" si="8"/>
        <v>103.11637146754143</v>
      </c>
      <c r="C30" s="12">
        <f t="shared" si="8"/>
        <v>121.73012379533209</v>
      </c>
      <c r="D30" s="12">
        <f t="shared" si="8"/>
        <v>127.57228329237681</v>
      </c>
      <c r="E30" s="12">
        <f t="shared" si="8"/>
        <v>147.45049770230702</v>
      </c>
      <c r="F30" s="12">
        <f t="shared" si="8"/>
        <v>165.86112511687014</v>
      </c>
      <c r="H30" s="9" t="s">
        <v>449</v>
      </c>
      <c r="I30" s="52">
        <f t="shared" si="9"/>
        <v>0.18051209582805994</v>
      </c>
      <c r="J30" s="52">
        <f t="shared" si="10"/>
        <v>4.7992717947673229E-2</v>
      </c>
      <c r="K30" s="52">
        <f t="shared" si="11"/>
        <v>0.15581922575119456</v>
      </c>
      <c r="L30" s="52">
        <f t="shared" si="12"/>
        <v>0.12485971699961966</v>
      </c>
    </row>
    <row r="31" spans="1:18" x14ac:dyDescent="0.2">
      <c r="A31" s="73" t="s">
        <v>459</v>
      </c>
      <c r="B31" s="12">
        <f t="shared" si="8"/>
        <v>73.150257775124771</v>
      </c>
      <c r="C31" s="12">
        <f>Q6/Q$7*C$32</f>
        <v>85.864113236096685</v>
      </c>
      <c r="D31" s="12">
        <f t="shared" si="8"/>
        <v>89.999729133180992</v>
      </c>
      <c r="E31" s="12">
        <f t="shared" si="8"/>
        <v>104.26755576131384</v>
      </c>
      <c r="F31" s="12">
        <f t="shared" si="8"/>
        <v>117.5711472749886</v>
      </c>
      <c r="H31" s="9" t="s">
        <v>450</v>
      </c>
      <c r="I31" s="51">
        <f t="shared" si="9"/>
        <v>0.17380465698502767</v>
      </c>
      <c r="J31" s="51">
        <f t="shared" si="10"/>
        <v>4.8164660895207642E-2</v>
      </c>
      <c r="K31" s="51">
        <f t="shared" si="11"/>
        <v>0.15853188410177788</v>
      </c>
      <c r="L31" s="51">
        <f t="shared" si="12"/>
        <v>0.12759090223740299</v>
      </c>
    </row>
    <row r="32" spans="1:18" x14ac:dyDescent="0.2">
      <c r="A32" s="73" t="s">
        <v>455</v>
      </c>
      <c r="B32" s="9">
        <v>100</v>
      </c>
      <c r="C32" s="12">
        <f>Q7*B32/P7</f>
        <v>118.48379631970877</v>
      </c>
      <c r="D32" s="12">
        <f>R7*C32/Q7</f>
        <v>124.18015300059238</v>
      </c>
      <c r="E32" s="12">
        <f>S7*D32/R7</f>
        <v>143.89291840304833</v>
      </c>
      <c r="F32" s="12">
        <f>T7*E32/S7</f>
        <v>161.17353941627229</v>
      </c>
      <c r="H32" s="9" t="s">
        <v>466</v>
      </c>
      <c r="I32" s="52">
        <f t="shared" si="9"/>
        <v>0.18483796319708773</v>
      </c>
      <c r="J32" s="52">
        <f t="shared" si="10"/>
        <v>4.8077094571758502E-2</v>
      </c>
      <c r="K32" s="52">
        <f t="shared" si="11"/>
        <v>0.15874328486583444</v>
      </c>
      <c r="L32" s="52">
        <f t="shared" si="12"/>
        <v>0.12009361687154355</v>
      </c>
    </row>
    <row r="35" spans="2:3" x14ac:dyDescent="0.2">
      <c r="B35" s="12"/>
      <c r="C35" s="10">
        <f>(C19-B19)/B19</f>
        <v>6.3084856326841202E-2</v>
      </c>
    </row>
    <row r="36" spans="2:3" x14ac:dyDescent="0.2">
      <c r="B36" s="12">
        <f>B19/B27</f>
        <v>0.55567621715231141</v>
      </c>
      <c r="C36" s="10">
        <f>(C27-B27)/B27</f>
        <v>0.19710239868855942</v>
      </c>
    </row>
    <row r="50" spans="1:6" x14ac:dyDescent="0.2">
      <c r="B50" s="43"/>
      <c r="C50" s="43"/>
      <c r="D50" s="43"/>
      <c r="E50" s="43"/>
      <c r="F50" s="43"/>
    </row>
    <row r="51" spans="1:6" x14ac:dyDescent="0.2">
      <c r="B51" s="43"/>
      <c r="C51" s="43"/>
      <c r="D51" s="43"/>
      <c r="E51" s="43"/>
      <c r="F51" s="43"/>
    </row>
    <row r="52" spans="1:6" x14ac:dyDescent="0.2">
      <c r="B52" s="43"/>
      <c r="C52" s="43"/>
      <c r="D52" s="43"/>
      <c r="E52" s="43"/>
      <c r="F52" s="43"/>
    </row>
    <row r="53" spans="1:6" x14ac:dyDescent="0.2">
      <c r="B53" s="43"/>
      <c r="C53" s="43"/>
      <c r="D53" s="43"/>
      <c r="E53" s="43"/>
      <c r="F53" s="43"/>
    </row>
    <row r="54" spans="1:6" x14ac:dyDescent="0.2">
      <c r="B54" s="43"/>
      <c r="C54" s="43"/>
      <c r="D54" s="43"/>
      <c r="E54" s="43"/>
      <c r="F54" s="43"/>
    </row>
    <row r="55" spans="1:6" x14ac:dyDescent="0.2">
      <c r="B55" s="43"/>
      <c r="C55" s="43"/>
      <c r="D55" s="43"/>
      <c r="E55" s="43"/>
      <c r="F55" s="43"/>
    </row>
    <row r="57" spans="1:6" x14ac:dyDescent="0.2">
      <c r="B57" s="10">
        <v>5</v>
      </c>
      <c r="C57" s="10">
        <v>1</v>
      </c>
      <c r="D57" s="10">
        <v>2</v>
      </c>
      <c r="E57" s="10">
        <v>3</v>
      </c>
      <c r="F57" s="10">
        <v>4</v>
      </c>
    </row>
    <row r="58" spans="1:6" x14ac:dyDescent="0.2">
      <c r="A58" s="10">
        <v>2019</v>
      </c>
      <c r="B58" s="72">
        <v>6.1335440000080003E-2</v>
      </c>
      <c r="C58" s="72">
        <v>7.8822731150810385E-2</v>
      </c>
      <c r="D58" s="72">
        <v>7.5520491514677907E-2</v>
      </c>
      <c r="E58" s="72">
        <v>7.1355893609034271E-2</v>
      </c>
      <c r="F58" s="72">
        <v>6.2707188597168534E-2</v>
      </c>
    </row>
    <row r="59" spans="1:6" x14ac:dyDescent="0.2">
      <c r="A59" s="10">
        <v>2020</v>
      </c>
      <c r="B59" s="72">
        <v>3.4204280989898299E-2</v>
      </c>
      <c r="C59" s="72">
        <v>4.8202029142558361E-2</v>
      </c>
      <c r="D59" s="72">
        <v>4.6533057613218007E-2</v>
      </c>
      <c r="E59" s="72">
        <v>4.2331739290435502E-2</v>
      </c>
      <c r="F59" s="72">
        <v>3.4204280989898299E-2</v>
      </c>
    </row>
    <row r="60" spans="1:6" x14ac:dyDescent="0.2">
      <c r="A60" s="10">
        <v>2021</v>
      </c>
      <c r="B60" s="72">
        <v>7.5429060597762373E-2</v>
      </c>
      <c r="C60" s="72">
        <v>8.1674501766007809E-2</v>
      </c>
      <c r="D60" s="72">
        <v>7.9296128031809118E-2</v>
      </c>
      <c r="E60" s="72">
        <v>7.8234366335592415E-2</v>
      </c>
      <c r="F60" s="72">
        <v>7.5429060597762373E-2</v>
      </c>
    </row>
    <row r="61" spans="1:6" x14ac:dyDescent="0.2">
      <c r="A61" s="10">
        <v>2022</v>
      </c>
      <c r="B61" s="14">
        <v>0.15560046167005584</v>
      </c>
      <c r="C61" s="14">
        <v>0.16287239652550206</v>
      </c>
      <c r="D61" s="72">
        <v>0.16048928415604022</v>
      </c>
      <c r="E61" s="72">
        <v>0.15833884474904228</v>
      </c>
      <c r="F61" s="72">
        <v>0.15560046167005584</v>
      </c>
    </row>
    <row r="62" spans="1:6" x14ac:dyDescent="0.2">
      <c r="B62" s="14"/>
      <c r="C62" s="14"/>
      <c r="D62" s="14"/>
      <c r="E62" s="14"/>
      <c r="F62" s="14"/>
    </row>
    <row r="64" spans="1:6" x14ac:dyDescent="0.2">
      <c r="B64" s="1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BEE4-636D-D947-ABD5-055040AA25D1}">
  <sheetPr filterMode="1"/>
  <dimension ref="A1:J133"/>
  <sheetViews>
    <sheetView workbookViewId="0">
      <selection sqref="A1:J133"/>
    </sheetView>
  </sheetViews>
  <sheetFormatPr baseColWidth="10" defaultRowHeight="16" x14ac:dyDescent="0.2"/>
  <cols>
    <col min="1" max="1" width="18.83203125" style="96" bestFit="1" customWidth="1"/>
    <col min="2" max="2" width="46" style="96" customWidth="1"/>
    <col min="3" max="16384" width="10.83203125" style="96"/>
  </cols>
  <sheetData>
    <row r="1" spans="1:10" x14ac:dyDescent="0.2">
      <c r="A1" s="96" t="s">
        <v>35</v>
      </c>
      <c r="B1" s="95"/>
      <c r="C1" s="95">
        <v>2018</v>
      </c>
      <c r="D1" s="96">
        <v>2019</v>
      </c>
      <c r="E1" s="96">
        <v>2020</v>
      </c>
      <c r="F1" s="96">
        <v>2021</v>
      </c>
      <c r="G1" s="96">
        <v>2022</v>
      </c>
      <c r="H1" s="96" t="s">
        <v>460</v>
      </c>
      <c r="I1" s="96" t="s">
        <v>464</v>
      </c>
      <c r="J1" s="96" t="s">
        <v>509</v>
      </c>
    </row>
    <row r="2" spans="1:10" x14ac:dyDescent="0.2">
      <c r="A2" s="96">
        <v>10101</v>
      </c>
      <c r="B2" s="101" t="s">
        <v>36</v>
      </c>
      <c r="C2" s="99">
        <v>1250.60993892947</v>
      </c>
      <c r="D2" s="99">
        <v>1344.45711351605</v>
      </c>
      <c r="E2" s="99">
        <v>1410.98031995937</v>
      </c>
      <c r="F2" s="99">
        <v>1593.42461450007</v>
      </c>
      <c r="G2" s="99">
        <v>1991.7254371874501</v>
      </c>
      <c r="H2" s="100">
        <v>2.2983595753642599E-2</v>
      </c>
      <c r="I2" s="100">
        <v>7.4857419727153004E-3</v>
      </c>
      <c r="J2" s="96">
        <f>IF(I2&gt;H2,1,0)</f>
        <v>0</v>
      </c>
    </row>
    <row r="3" spans="1:10" x14ac:dyDescent="0.2">
      <c r="A3" s="96">
        <v>10102</v>
      </c>
      <c r="B3" s="101" t="s">
        <v>37</v>
      </c>
      <c r="C3" s="99">
        <v>2532.4037284234801</v>
      </c>
      <c r="D3" s="99">
        <v>2664.3310226449598</v>
      </c>
      <c r="E3" s="99">
        <v>2810.4236077481801</v>
      </c>
      <c r="F3" s="99">
        <v>3176.0762882671102</v>
      </c>
      <c r="G3" s="99">
        <v>3921.7887591298099</v>
      </c>
      <c r="H3" s="100">
        <v>1.5685470925482298E-2</v>
      </c>
      <c r="I3" s="100">
        <v>5.0268533364235604E-3</v>
      </c>
      <c r="J3" s="96">
        <f t="shared" ref="J3:J66" si="0">IF(I3&gt;H3,1,0)</f>
        <v>0</v>
      </c>
    </row>
    <row r="4" spans="1:10" x14ac:dyDescent="0.2">
      <c r="A4" s="96">
        <v>10103</v>
      </c>
      <c r="B4" s="101" t="s">
        <v>38</v>
      </c>
      <c r="C4" s="99">
        <v>1475.8943597560999</v>
      </c>
      <c r="D4" s="99">
        <v>1566.1997095808399</v>
      </c>
      <c r="E4" s="99">
        <v>1566.6355353075201</v>
      </c>
      <c r="F4" s="99">
        <v>1652.57769765478</v>
      </c>
      <c r="G4" s="99">
        <v>1996.9019191391101</v>
      </c>
      <c r="H4" s="100">
        <v>1.80715691623974E-3</v>
      </c>
      <c r="I4" s="100">
        <v>9.4960362596802495E-4</v>
      </c>
      <c r="J4" s="96">
        <f t="shared" si="0"/>
        <v>0</v>
      </c>
    </row>
    <row r="5" spans="1:10" x14ac:dyDescent="0.2">
      <c r="A5" s="96">
        <v>10104</v>
      </c>
      <c r="B5" s="101" t="s">
        <v>39</v>
      </c>
      <c r="C5" s="99">
        <v>1158.4719738824699</v>
      </c>
      <c r="D5" s="99">
        <v>1222.4865481811701</v>
      </c>
      <c r="E5" s="99">
        <v>1278.3266604799201</v>
      </c>
      <c r="F5" s="99">
        <v>1399.1759237261001</v>
      </c>
      <c r="G5" s="99">
        <v>1647.1477208057399</v>
      </c>
      <c r="H5" s="100">
        <v>1.8604336776289001E-2</v>
      </c>
      <c r="I5" s="100">
        <v>3.5826320948249201E-3</v>
      </c>
      <c r="J5" s="96">
        <f t="shared" si="0"/>
        <v>0</v>
      </c>
    </row>
    <row r="6" spans="1:10" x14ac:dyDescent="0.2">
      <c r="A6" s="96">
        <v>10105</v>
      </c>
      <c r="B6" s="101" t="s">
        <v>40</v>
      </c>
      <c r="C6" s="99">
        <v>999.70162162162205</v>
      </c>
      <c r="D6" s="99">
        <v>1077.95713025952</v>
      </c>
      <c r="E6" s="99">
        <v>1097.9646869983901</v>
      </c>
      <c r="F6" s="99">
        <v>1185.96960486322</v>
      </c>
      <c r="G6" s="99">
        <v>1462.54777714539</v>
      </c>
      <c r="H6" s="100">
        <v>8.68573571881385E-4</v>
      </c>
      <c r="I6" s="100">
        <v>1.3303750433398901E-4</v>
      </c>
      <c r="J6" s="96">
        <f t="shared" si="0"/>
        <v>0</v>
      </c>
    </row>
    <row r="7" spans="1:10" x14ac:dyDescent="0.2">
      <c r="A7" s="96">
        <v>10106</v>
      </c>
      <c r="B7" s="101" t="s">
        <v>41</v>
      </c>
      <c r="C7" s="99">
        <v>2967.6450479233199</v>
      </c>
      <c r="D7" s="99">
        <v>3131.3603607954501</v>
      </c>
      <c r="E7" s="99">
        <v>3560.7910750507099</v>
      </c>
      <c r="F7" s="99">
        <v>4304.1866438356201</v>
      </c>
      <c r="G7" s="99">
        <v>5232.6114902506997</v>
      </c>
      <c r="H7" s="100">
        <v>2.2170414676883101E-4</v>
      </c>
      <c r="I7" s="100">
        <v>9.6222312230006296E-5</v>
      </c>
      <c r="J7" s="96">
        <f t="shared" si="0"/>
        <v>0</v>
      </c>
    </row>
    <row r="8" spans="1:10" x14ac:dyDescent="0.2">
      <c r="A8" s="96">
        <v>10107</v>
      </c>
      <c r="B8" s="101" t="s">
        <v>42</v>
      </c>
      <c r="C8" s="99">
        <v>2249.41942902458</v>
      </c>
      <c r="D8" s="99">
        <v>2539.8624667967902</v>
      </c>
      <c r="E8" s="99">
        <v>2619.5533869115998</v>
      </c>
      <c r="F8" s="99">
        <v>2872.8966999649601</v>
      </c>
      <c r="G8" s="99">
        <v>3292.7488940821299</v>
      </c>
      <c r="H8" s="100">
        <v>4.8552721064427503E-3</v>
      </c>
      <c r="I8" s="100">
        <v>1.1711714714026599E-3</v>
      </c>
      <c r="J8" s="96">
        <f t="shared" si="0"/>
        <v>0</v>
      </c>
    </row>
    <row r="9" spans="1:10" x14ac:dyDescent="0.2">
      <c r="A9" s="96">
        <v>10108</v>
      </c>
      <c r="B9" s="101" t="s">
        <v>43</v>
      </c>
      <c r="C9" s="99">
        <v>4995.5811824900502</v>
      </c>
      <c r="D9" s="99">
        <v>6334.2139226640202</v>
      </c>
      <c r="E9" s="99">
        <v>4276.8729351969496</v>
      </c>
      <c r="F9" s="99">
        <v>4489.2887281494905</v>
      </c>
      <c r="G9" s="99">
        <v>5735.3219485749696</v>
      </c>
      <c r="H9" s="100">
        <v>1.0074548636917399E-3</v>
      </c>
      <c r="I9" s="100">
        <v>6.1098719433730797E-4</v>
      </c>
      <c r="J9" s="96">
        <f t="shared" si="0"/>
        <v>0</v>
      </c>
    </row>
    <row r="10" spans="1:10" x14ac:dyDescent="0.2">
      <c r="A10" s="96">
        <v>10109</v>
      </c>
      <c r="B10" s="101" t="s">
        <v>44</v>
      </c>
      <c r="C10" s="99">
        <v>3023.125975212</v>
      </c>
      <c r="D10" s="99">
        <v>3287.59212532431</v>
      </c>
      <c r="E10" s="99">
        <v>3412.8726353790598</v>
      </c>
      <c r="F10" s="99">
        <v>3885.9892166078998</v>
      </c>
      <c r="G10" s="99">
        <v>4925.8012572774496</v>
      </c>
      <c r="H10" s="100">
        <v>2.25674587753916E-2</v>
      </c>
      <c r="I10" s="100">
        <v>8.3546712698295104E-3</v>
      </c>
      <c r="J10" s="96">
        <f t="shared" si="0"/>
        <v>0</v>
      </c>
    </row>
    <row r="11" spans="1:10" x14ac:dyDescent="0.2">
      <c r="A11" s="96">
        <v>10110</v>
      </c>
      <c r="B11" s="101" t="s">
        <v>45</v>
      </c>
      <c r="C11" s="99">
        <v>5967.0617196701996</v>
      </c>
      <c r="D11" s="99">
        <v>7436.1936297438597</v>
      </c>
      <c r="E11" s="99">
        <v>7711.1536293164199</v>
      </c>
      <c r="F11" s="99">
        <v>8086.3188756599702</v>
      </c>
      <c r="G11" s="99">
        <v>10673.5147427907</v>
      </c>
      <c r="H11" s="100">
        <v>1.38716973285653E-3</v>
      </c>
      <c r="I11" s="100">
        <v>1.1705599727534499E-3</v>
      </c>
      <c r="J11" s="96">
        <f t="shared" si="0"/>
        <v>0</v>
      </c>
    </row>
    <row r="12" spans="1:10" x14ac:dyDescent="0.2">
      <c r="A12" s="96">
        <v>10111</v>
      </c>
      <c r="B12" s="101" t="s">
        <v>46</v>
      </c>
      <c r="C12" s="99">
        <v>16752.3193315266</v>
      </c>
      <c r="D12" s="99">
        <v>18072.3147770664</v>
      </c>
      <c r="E12" s="99">
        <v>17651.214953270999</v>
      </c>
      <c r="F12" s="99">
        <v>20270.047368421099</v>
      </c>
      <c r="G12" s="99">
        <v>24247.3886386386</v>
      </c>
      <c r="H12" s="100">
        <v>1.9593712991757E-3</v>
      </c>
      <c r="I12" s="100">
        <v>1.9283005998873199E-3</v>
      </c>
      <c r="J12" s="96">
        <f t="shared" si="0"/>
        <v>0</v>
      </c>
    </row>
    <row r="13" spans="1:10" x14ac:dyDescent="0.2">
      <c r="A13" s="96">
        <v>10112</v>
      </c>
      <c r="B13" s="101" t="s">
        <v>47</v>
      </c>
      <c r="C13" s="99">
        <v>2027.4414957265001</v>
      </c>
      <c r="D13" s="99">
        <v>2502.6719479094099</v>
      </c>
      <c r="E13" s="99">
        <v>2781.06587712805</v>
      </c>
      <c r="F13" s="99">
        <v>3056.98751920123</v>
      </c>
      <c r="G13" s="99">
        <v>3518.03265629719</v>
      </c>
      <c r="H13" s="100">
        <v>7.8913225126488705E-4</v>
      </c>
      <c r="I13" s="100">
        <v>1.8047114787591E-4</v>
      </c>
      <c r="J13" s="96">
        <f t="shared" si="0"/>
        <v>0</v>
      </c>
    </row>
    <row r="14" spans="1:10" x14ac:dyDescent="0.2">
      <c r="A14" s="96">
        <v>10113</v>
      </c>
      <c r="B14" s="101" t="s">
        <v>48</v>
      </c>
      <c r="C14" s="99">
        <v>2738.6580530973501</v>
      </c>
      <c r="D14" s="99">
        <v>2856.23542876086</v>
      </c>
      <c r="E14" s="99">
        <v>3162.2115925717499</v>
      </c>
      <c r="F14" s="99">
        <v>3530.9219413267501</v>
      </c>
      <c r="G14" s="99">
        <v>4738.2704659681403</v>
      </c>
      <c r="H14" s="100">
        <v>1.3323441792065999E-3</v>
      </c>
      <c r="I14" s="100">
        <v>6.4534170174291195E-4</v>
      </c>
      <c r="J14" s="96">
        <f t="shared" si="0"/>
        <v>0</v>
      </c>
    </row>
    <row r="15" spans="1:10" hidden="1" x14ac:dyDescent="0.2">
      <c r="A15" s="96">
        <v>10114</v>
      </c>
      <c r="B15" s="101" t="s">
        <v>49</v>
      </c>
      <c r="C15" s="99">
        <v>21284.164236111101</v>
      </c>
      <c r="D15" s="99">
        <v>22875.244965251</v>
      </c>
      <c r="E15" s="99">
        <v>22101.276923076901</v>
      </c>
      <c r="F15" s="99">
        <v>23136.8421052632</v>
      </c>
      <c r="G15" s="99">
        <v>26045.297405189602</v>
      </c>
      <c r="H15" s="100">
        <v>8.3935711802637198E-4</v>
      </c>
      <c r="I15" s="100">
        <v>1.2815350751864999E-3</v>
      </c>
      <c r="J15" s="96">
        <f t="shared" si="0"/>
        <v>1</v>
      </c>
    </row>
    <row r="16" spans="1:10" x14ac:dyDescent="0.2">
      <c r="A16" s="96">
        <v>10115</v>
      </c>
      <c r="B16" s="101" t="s">
        <v>508</v>
      </c>
      <c r="C16" s="99">
        <v>1844.5597603946401</v>
      </c>
      <c r="D16" s="99">
        <v>1988.1811216078099</v>
      </c>
      <c r="E16" s="99">
        <v>2882.0245398773</v>
      </c>
      <c r="F16" s="99">
        <v>2803.7224864188402</v>
      </c>
      <c r="G16" s="99">
        <v>4090.5348962149001</v>
      </c>
      <c r="H16" s="100">
        <v>1.7543918380659601E-3</v>
      </c>
      <c r="I16" s="100">
        <v>7.8755760137002998E-4</v>
      </c>
      <c r="J16" s="96">
        <f t="shared" si="0"/>
        <v>0</v>
      </c>
    </row>
    <row r="17" spans="1:10" x14ac:dyDescent="0.2">
      <c r="A17" s="96">
        <v>10201</v>
      </c>
      <c r="B17" s="101" t="s">
        <v>51</v>
      </c>
      <c r="C17" s="99">
        <v>5939.9754772599699</v>
      </c>
      <c r="D17" s="99">
        <v>7787.7045610743598</v>
      </c>
      <c r="E17" s="99">
        <v>8143.1163054027802</v>
      </c>
      <c r="F17" s="99">
        <v>9590.0277713935502</v>
      </c>
      <c r="G17" s="99">
        <v>9802.5126555425195</v>
      </c>
      <c r="H17" s="100">
        <v>7.37141357950266E-2</v>
      </c>
      <c r="I17" s="100">
        <v>2.2141090685963399E-2</v>
      </c>
      <c r="J17" s="96">
        <f t="shared" si="0"/>
        <v>0</v>
      </c>
    </row>
    <row r="18" spans="1:10" x14ac:dyDescent="0.2">
      <c r="A18" s="96">
        <v>10202</v>
      </c>
      <c r="B18" s="101" t="s">
        <v>52</v>
      </c>
      <c r="C18" s="99">
        <v>7040.3162564632903</v>
      </c>
      <c r="D18" s="99">
        <v>9552.5844415762404</v>
      </c>
      <c r="E18" s="99">
        <v>9857.3458980044306</v>
      </c>
      <c r="F18" s="99">
        <v>11614.2073635244</v>
      </c>
      <c r="G18" s="99">
        <v>12262.1601353266</v>
      </c>
      <c r="H18" s="100">
        <v>3.1333362133741501E-2</v>
      </c>
      <c r="I18" s="100">
        <v>1.7583299238446599E-2</v>
      </c>
      <c r="J18" s="96">
        <f t="shared" si="0"/>
        <v>0</v>
      </c>
    </row>
    <row r="19" spans="1:10" x14ac:dyDescent="0.2">
      <c r="A19" s="96">
        <v>10203</v>
      </c>
      <c r="B19" s="101" t="s">
        <v>53</v>
      </c>
      <c r="C19" s="99">
        <v>4921.2405315614596</v>
      </c>
      <c r="D19" s="99">
        <v>6621.1322950058102</v>
      </c>
      <c r="E19" s="99">
        <v>6906.39704069051</v>
      </c>
      <c r="F19" s="99">
        <v>7718.9448545375599</v>
      </c>
      <c r="G19" s="99">
        <v>8153.5321696887504</v>
      </c>
      <c r="H19" s="100">
        <v>1.5997812615496401E-2</v>
      </c>
      <c r="I19" s="100">
        <v>1.4372601334783799E-3</v>
      </c>
      <c r="J19" s="96">
        <f t="shared" si="0"/>
        <v>0</v>
      </c>
    </row>
    <row r="20" spans="1:10" x14ac:dyDescent="0.2">
      <c r="A20" s="96">
        <v>10204</v>
      </c>
      <c r="B20" s="101" t="s">
        <v>54</v>
      </c>
      <c r="C20" s="99">
        <v>5754.6971526195903</v>
      </c>
      <c r="D20" s="99">
        <v>7277.7959975190797</v>
      </c>
      <c r="E20" s="99">
        <v>7756.3617710583203</v>
      </c>
      <c r="F20" s="99">
        <v>8947.5737149164306</v>
      </c>
      <c r="G20" s="99">
        <v>9273.99613951012</v>
      </c>
      <c r="H20" s="100">
        <v>5.7537066523249301E-3</v>
      </c>
      <c r="I20" s="100">
        <v>2.4618485141643899E-3</v>
      </c>
      <c r="J20" s="96">
        <f t="shared" si="0"/>
        <v>0</v>
      </c>
    </row>
    <row r="21" spans="1:10" x14ac:dyDescent="0.2">
      <c r="A21" s="96">
        <v>10205</v>
      </c>
      <c r="B21" s="101" t="s">
        <v>55</v>
      </c>
      <c r="C21" s="99">
        <v>5207.5943089430903</v>
      </c>
      <c r="D21" s="99">
        <v>6462.6666666666697</v>
      </c>
      <c r="E21" s="99">
        <v>6850.5517241379303</v>
      </c>
      <c r="F21" s="99">
        <v>7635</v>
      </c>
      <c r="G21" s="99">
        <v>7574.21875</v>
      </c>
      <c r="H21" s="100">
        <v>1.3111076123830401E-3</v>
      </c>
      <c r="I21" s="100">
        <v>1.3794578376454E-4</v>
      </c>
      <c r="J21" s="96">
        <f t="shared" si="0"/>
        <v>0</v>
      </c>
    </row>
    <row r="22" spans="1:10" x14ac:dyDescent="0.2">
      <c r="A22" s="96">
        <v>10206</v>
      </c>
      <c r="B22" s="101" t="s">
        <v>56</v>
      </c>
      <c r="C22" s="99">
        <v>26773.503973509902</v>
      </c>
      <c r="D22" s="99">
        <v>29593.485978947399</v>
      </c>
      <c r="E22" s="99">
        <v>29714.720930232601</v>
      </c>
      <c r="F22" s="99">
        <v>37572.530864197499</v>
      </c>
      <c r="G22" s="99">
        <v>37482.6218708827</v>
      </c>
      <c r="H22" s="100">
        <v>4.4939084346030901E-3</v>
      </c>
      <c r="I22" s="100">
        <v>1.23320572615664E-3</v>
      </c>
      <c r="J22" s="96">
        <f t="shared" si="0"/>
        <v>0</v>
      </c>
    </row>
    <row r="23" spans="1:10" hidden="1" x14ac:dyDescent="0.2">
      <c r="A23" s="96">
        <v>10207</v>
      </c>
      <c r="B23" s="101" t="s">
        <v>57</v>
      </c>
      <c r="C23" s="99">
        <v>7022.2562429057898</v>
      </c>
      <c r="D23" s="99">
        <v>8636.3300847632108</v>
      </c>
      <c r="E23" s="99">
        <v>9264.8864468864504</v>
      </c>
      <c r="F23" s="99">
        <v>10332.8202288667</v>
      </c>
      <c r="G23" s="99">
        <v>12997.824890510899</v>
      </c>
      <c r="H23" s="100">
        <v>1.6583555588150999E-3</v>
      </c>
      <c r="I23" s="100">
        <v>2.3986496619055001E-3</v>
      </c>
      <c r="J23" s="96">
        <f t="shared" si="0"/>
        <v>1</v>
      </c>
    </row>
    <row r="24" spans="1:10" hidden="1" x14ac:dyDescent="0.2">
      <c r="A24" s="96">
        <v>10208</v>
      </c>
      <c r="B24" s="101" t="s">
        <v>58</v>
      </c>
      <c r="C24" s="99">
        <v>11407.782121807501</v>
      </c>
      <c r="D24" s="99">
        <v>12406.1067826748</v>
      </c>
      <c r="E24" s="99">
        <v>15140.0880503145</v>
      </c>
      <c r="F24" s="99">
        <v>16059.9489795918</v>
      </c>
      <c r="G24" s="99">
        <v>17555.759689922499</v>
      </c>
      <c r="H24" s="100">
        <v>2.7976196687082901E-4</v>
      </c>
      <c r="I24" s="100">
        <v>8.72906849050435E-4</v>
      </c>
      <c r="J24" s="96">
        <f t="shared" si="0"/>
        <v>1</v>
      </c>
    </row>
    <row r="25" spans="1:10" hidden="1" x14ac:dyDescent="0.2">
      <c r="A25" s="96">
        <v>10209</v>
      </c>
      <c r="B25" s="101" t="s">
        <v>59</v>
      </c>
      <c r="C25" s="99">
        <v>15816.9733944954</v>
      </c>
      <c r="D25" s="99">
        <v>15603.409090909099</v>
      </c>
      <c r="E25" s="99">
        <v>20070.538461538501</v>
      </c>
      <c r="F25" s="99">
        <v>20696.666666666701</v>
      </c>
      <c r="G25" s="99">
        <v>25019.200000000001</v>
      </c>
      <c r="H25" s="100">
        <v>1.0113136566914999E-4</v>
      </c>
      <c r="I25" s="100">
        <v>2.0261071345927399E-4</v>
      </c>
      <c r="J25" s="96">
        <f t="shared" si="0"/>
        <v>1</v>
      </c>
    </row>
    <row r="26" spans="1:10" hidden="1" x14ac:dyDescent="0.2">
      <c r="A26" s="96">
        <v>10210</v>
      </c>
      <c r="B26" s="101" t="s">
        <v>60</v>
      </c>
      <c r="C26" s="99">
        <v>8639.2857142857101</v>
      </c>
      <c r="D26" s="99">
        <v>10000</v>
      </c>
      <c r="E26" s="99">
        <v>10000</v>
      </c>
      <c r="F26" s="99">
        <v>8500</v>
      </c>
      <c r="G26" s="99">
        <v>11500</v>
      </c>
      <c r="H26" s="100">
        <v>3.6340988557223902E-6</v>
      </c>
      <c r="I26" s="100">
        <v>1.9211498201473798E-5</v>
      </c>
      <c r="J26" s="96">
        <f t="shared" si="0"/>
        <v>1</v>
      </c>
    </row>
    <row r="27" spans="1:10" x14ac:dyDescent="0.2">
      <c r="A27" s="96">
        <v>10211</v>
      </c>
      <c r="B27" s="101" t="s">
        <v>61</v>
      </c>
      <c r="C27" s="99">
        <v>5352.2727272727298</v>
      </c>
      <c r="D27" s="99">
        <v>6500</v>
      </c>
      <c r="E27" s="99">
        <v>7050</v>
      </c>
      <c r="F27" s="99">
        <v>7900</v>
      </c>
      <c r="G27" s="99">
        <v>14600</v>
      </c>
      <c r="H27" s="100">
        <v>8.1614090601907397E-6</v>
      </c>
      <c r="I27" s="100">
        <v>5.2316686678562497E-7</v>
      </c>
      <c r="J27" s="96">
        <f t="shared" si="0"/>
        <v>0</v>
      </c>
    </row>
    <row r="28" spans="1:10" x14ac:dyDescent="0.2">
      <c r="A28" s="96">
        <v>10212</v>
      </c>
      <c r="B28" s="101" t="s">
        <v>62</v>
      </c>
      <c r="C28" s="99">
        <v>2629.8757344300798</v>
      </c>
      <c r="D28" s="99">
        <v>3290.2328099317701</v>
      </c>
      <c r="E28" s="99">
        <v>3629.4670658682599</v>
      </c>
      <c r="F28" s="99">
        <v>4520.4743381955705</v>
      </c>
      <c r="G28" s="99">
        <v>4975.4467744284302</v>
      </c>
      <c r="H28" s="100">
        <v>5.3513426666775598E-3</v>
      </c>
      <c r="I28" s="100">
        <v>5.7538742970271396E-4</v>
      </c>
      <c r="J28" s="96">
        <f t="shared" si="0"/>
        <v>0</v>
      </c>
    </row>
    <row r="29" spans="1:10" x14ac:dyDescent="0.2">
      <c r="A29" s="96">
        <v>10213</v>
      </c>
      <c r="B29" s="101" t="s">
        <v>63</v>
      </c>
      <c r="C29" s="99">
        <v>8013.9194525334897</v>
      </c>
      <c r="D29" s="99">
        <v>8907.6897801102605</v>
      </c>
      <c r="E29" s="99">
        <v>9675.0695384615392</v>
      </c>
      <c r="F29" s="99">
        <v>11215.890615749</v>
      </c>
      <c r="G29" s="99">
        <v>12779.103742284</v>
      </c>
      <c r="H29" s="100">
        <v>3.1860539391064101E-3</v>
      </c>
      <c r="I29" s="100">
        <v>3.0507725426328499E-3</v>
      </c>
      <c r="J29" s="96">
        <f t="shared" si="0"/>
        <v>0</v>
      </c>
    </row>
    <row r="30" spans="1:10" hidden="1" x14ac:dyDescent="0.2">
      <c r="A30" s="96">
        <v>10214</v>
      </c>
      <c r="B30" s="101" t="s">
        <v>64</v>
      </c>
      <c r="C30" s="99">
        <v>6965.6776898734197</v>
      </c>
      <c r="D30" s="99">
        <v>7735.4928507588502</v>
      </c>
      <c r="E30" s="99">
        <v>8966.1365740740694</v>
      </c>
      <c r="F30" s="99">
        <v>10116.054872279999</v>
      </c>
      <c r="G30" s="99">
        <v>12576.3118422021</v>
      </c>
      <c r="H30" s="100">
        <v>3.6563971292882699E-4</v>
      </c>
      <c r="I30" s="100">
        <v>3.6630904912084199E-4</v>
      </c>
      <c r="J30" s="96">
        <f t="shared" si="0"/>
        <v>1</v>
      </c>
    </row>
    <row r="31" spans="1:10" x14ac:dyDescent="0.2">
      <c r="A31" s="96">
        <v>10215</v>
      </c>
      <c r="B31" s="101" t="s">
        <v>65</v>
      </c>
      <c r="C31" s="99">
        <v>8255.1036741214102</v>
      </c>
      <c r="D31" s="99">
        <v>9281.8057878916206</v>
      </c>
      <c r="E31" s="99">
        <v>9811.8805418719203</v>
      </c>
      <c r="F31" s="99">
        <v>10896.6473319673</v>
      </c>
      <c r="G31" s="99">
        <v>12458.881551652599</v>
      </c>
      <c r="H31" s="100">
        <v>5.7200647898392101E-4</v>
      </c>
      <c r="I31" s="100">
        <v>4.2444418990502801E-4</v>
      </c>
      <c r="J31" s="96">
        <f t="shared" si="0"/>
        <v>0</v>
      </c>
    </row>
    <row r="32" spans="1:10" x14ac:dyDescent="0.2">
      <c r="A32" s="96">
        <v>10216</v>
      </c>
      <c r="B32" s="101" t="s">
        <v>66</v>
      </c>
      <c r="C32" s="99">
        <v>5778.6790594059403</v>
      </c>
      <c r="D32" s="99">
        <v>6686.1668957754</v>
      </c>
      <c r="E32" s="99">
        <v>7782.2178770949704</v>
      </c>
      <c r="F32" s="99">
        <v>9002.0355793110903</v>
      </c>
      <c r="G32" s="99">
        <v>10437.468900939301</v>
      </c>
      <c r="H32" s="100">
        <v>4.6765060906799102E-3</v>
      </c>
      <c r="I32" s="100">
        <v>2.67036910891036E-3</v>
      </c>
      <c r="J32" s="96">
        <f t="shared" si="0"/>
        <v>0</v>
      </c>
    </row>
    <row r="33" spans="1:10" x14ac:dyDescent="0.2">
      <c r="A33" s="96">
        <v>10217</v>
      </c>
      <c r="B33" s="101" t="s">
        <v>67</v>
      </c>
      <c r="C33" s="99">
        <v>2615.9424460431701</v>
      </c>
      <c r="D33" s="99">
        <v>3006.84403097113</v>
      </c>
      <c r="E33" s="99">
        <v>3474.0495495495502</v>
      </c>
      <c r="F33" s="99">
        <v>4218.4640522875798</v>
      </c>
      <c r="G33" s="99">
        <v>4794.5245751033499</v>
      </c>
      <c r="H33" s="100">
        <v>1.6245349487134101E-3</v>
      </c>
      <c r="I33" s="100">
        <v>2.5349426832468799E-4</v>
      </c>
      <c r="J33" s="96">
        <f t="shared" si="0"/>
        <v>0</v>
      </c>
    </row>
    <row r="34" spans="1:10" hidden="1" x14ac:dyDescent="0.2">
      <c r="A34" s="96">
        <v>10301</v>
      </c>
      <c r="B34" s="101" t="s">
        <v>68</v>
      </c>
      <c r="C34" s="99">
        <v>6708.0672268907601</v>
      </c>
      <c r="D34" s="99">
        <v>9233.9195402298792</v>
      </c>
      <c r="E34" s="99">
        <v>7814.5833333333303</v>
      </c>
      <c r="F34" s="99">
        <v>11105</v>
      </c>
      <c r="G34" s="99">
        <v>12404.166666666701</v>
      </c>
      <c r="H34" s="100">
        <v>6.2430898548829699E-5</v>
      </c>
      <c r="I34" s="100">
        <v>1.42121083232056E-4</v>
      </c>
      <c r="J34" s="96">
        <f t="shared" si="0"/>
        <v>1</v>
      </c>
    </row>
    <row r="35" spans="1:10" hidden="1" x14ac:dyDescent="0.2">
      <c r="A35" s="96">
        <v>10302</v>
      </c>
      <c r="B35" s="101" t="s">
        <v>69</v>
      </c>
      <c r="C35" s="99">
        <v>12866.4285714286</v>
      </c>
      <c r="D35" s="99">
        <v>13366.9444444444</v>
      </c>
      <c r="E35" s="99">
        <v>6722.2222222222199</v>
      </c>
      <c r="F35" s="99">
        <v>20000</v>
      </c>
      <c r="G35" s="99">
        <v>13933.333333333299</v>
      </c>
      <c r="H35" s="100">
        <v>3.7615056443363802E-5</v>
      </c>
      <c r="I35" s="100">
        <v>5.4078976728864698E-5</v>
      </c>
      <c r="J35" s="96">
        <f t="shared" si="0"/>
        <v>1</v>
      </c>
    </row>
    <row r="36" spans="1:10" hidden="1" x14ac:dyDescent="0.2">
      <c r="A36" s="96">
        <v>10303</v>
      </c>
      <c r="B36" s="101" t="s">
        <v>70</v>
      </c>
      <c r="C36" s="99">
        <v>10855.0439739414</v>
      </c>
      <c r="D36" s="99">
        <v>11683.0595722449</v>
      </c>
      <c r="E36" s="99">
        <v>13588.9180327869</v>
      </c>
      <c r="F36" s="99">
        <v>13110.633802816899</v>
      </c>
      <c r="G36" s="99">
        <v>18326.799603174601</v>
      </c>
      <c r="H36" s="100">
        <v>7.6711375266128899E-5</v>
      </c>
      <c r="I36" s="100">
        <v>1.38665248329817E-4</v>
      </c>
      <c r="J36" s="96">
        <f t="shared" si="0"/>
        <v>1</v>
      </c>
    </row>
    <row r="37" spans="1:10" hidden="1" x14ac:dyDescent="0.2">
      <c r="A37" s="96">
        <v>10304</v>
      </c>
      <c r="B37" s="101" t="s">
        <v>71</v>
      </c>
      <c r="C37" s="98">
        <v>9132.5615384615394</v>
      </c>
      <c r="D37" s="98">
        <v>10938.142857142901</v>
      </c>
      <c r="E37" s="98">
        <v>10900</v>
      </c>
      <c r="F37" s="98">
        <v>26000</v>
      </c>
      <c r="G37" s="98">
        <v>24750</v>
      </c>
      <c r="H37" s="100">
        <v>0</v>
      </c>
      <c r="I37" s="100">
        <v>4.6642401018016996E-6</v>
      </c>
      <c r="J37" s="96">
        <f t="shared" si="0"/>
        <v>1</v>
      </c>
    </row>
    <row r="38" spans="1:10" x14ac:dyDescent="0.2">
      <c r="A38" s="96">
        <v>10401</v>
      </c>
      <c r="B38" s="101" t="s">
        <v>72</v>
      </c>
      <c r="C38" s="98">
        <v>2074.18880400751</v>
      </c>
      <c r="D38" s="98">
        <v>2136.3597642495101</v>
      </c>
      <c r="E38" s="98">
        <v>2294.9901740595201</v>
      </c>
      <c r="F38" s="98">
        <v>2649.44015935879</v>
      </c>
      <c r="G38" s="98">
        <v>3163.6421948576899</v>
      </c>
      <c r="H38" s="100">
        <v>3.1501095964446703E-2</v>
      </c>
      <c r="I38" s="100">
        <v>1.10555639657902E-2</v>
      </c>
      <c r="J38" s="96">
        <f t="shared" si="0"/>
        <v>0</v>
      </c>
    </row>
    <row r="39" spans="1:10" x14ac:dyDescent="0.2">
      <c r="A39" s="96">
        <v>10402</v>
      </c>
      <c r="B39" s="101" t="s">
        <v>73</v>
      </c>
      <c r="C39" s="98">
        <v>2406.6989963503702</v>
      </c>
      <c r="D39" s="98">
        <v>2525.5890575881599</v>
      </c>
      <c r="E39" s="98">
        <v>2674.3251956181498</v>
      </c>
      <c r="F39" s="98">
        <v>3042.97410780669</v>
      </c>
      <c r="G39" s="98">
        <v>3668.4977405480599</v>
      </c>
      <c r="H39" s="100">
        <v>6.2600102150122397E-3</v>
      </c>
      <c r="I39" s="100">
        <v>3.97367176844661E-3</v>
      </c>
      <c r="J39" s="96">
        <f t="shared" si="0"/>
        <v>0</v>
      </c>
    </row>
    <row r="40" spans="1:10" hidden="1" x14ac:dyDescent="0.2">
      <c r="A40" s="96">
        <v>10403</v>
      </c>
      <c r="B40" s="101" t="s">
        <v>74</v>
      </c>
      <c r="C40" s="98">
        <v>346.723312444047</v>
      </c>
      <c r="D40" s="98">
        <v>354.58774604848202</v>
      </c>
      <c r="E40" s="98">
        <v>369.34000920810303</v>
      </c>
      <c r="F40" s="98">
        <v>461.13656442740501</v>
      </c>
      <c r="G40" s="98">
        <v>479.56351412377802</v>
      </c>
      <c r="H40" s="100">
        <v>4.6802963379280497E-3</v>
      </c>
      <c r="I40" s="100">
        <v>4.7231331494858699E-3</v>
      </c>
      <c r="J40" s="96">
        <f t="shared" si="0"/>
        <v>1</v>
      </c>
    </row>
    <row r="41" spans="1:10" x14ac:dyDescent="0.2">
      <c r="A41" s="96">
        <v>10404</v>
      </c>
      <c r="B41" s="101" t="s">
        <v>75</v>
      </c>
      <c r="C41" s="98">
        <v>11149.192151162801</v>
      </c>
      <c r="D41" s="98">
        <v>12651.5121263889</v>
      </c>
      <c r="E41" s="98">
        <v>14163.239520958099</v>
      </c>
      <c r="F41" s="98">
        <v>15585.8917480035</v>
      </c>
      <c r="G41" s="98">
        <v>19188.3506743738</v>
      </c>
      <c r="H41" s="100">
        <v>3.0173555033535201E-3</v>
      </c>
      <c r="I41" s="100">
        <v>1.31910326980169E-3</v>
      </c>
      <c r="J41" s="96">
        <f t="shared" si="0"/>
        <v>0</v>
      </c>
    </row>
    <row r="42" spans="1:10" x14ac:dyDescent="0.2">
      <c r="A42" s="96">
        <v>10405</v>
      </c>
      <c r="B42" s="101" t="s">
        <v>76</v>
      </c>
      <c r="C42" s="98">
        <v>3226.43291139241</v>
      </c>
      <c r="D42" s="98">
        <v>3710.39809608939</v>
      </c>
      <c r="E42" s="98">
        <v>4084.15602836879</v>
      </c>
      <c r="F42" s="98">
        <v>5264.3518518518504</v>
      </c>
      <c r="G42" s="98">
        <v>5292.6972909305096</v>
      </c>
      <c r="H42" s="100">
        <v>7.9209163322607398E-4</v>
      </c>
      <c r="I42" s="100">
        <v>5.4835496303925904E-4</v>
      </c>
      <c r="J42" s="96">
        <f t="shared" si="0"/>
        <v>0</v>
      </c>
    </row>
    <row r="43" spans="1:10" x14ac:dyDescent="0.2">
      <c r="A43" s="96">
        <v>10406</v>
      </c>
      <c r="B43" s="101" t="s">
        <v>77</v>
      </c>
      <c r="C43" s="98">
        <v>2969.3744496855302</v>
      </c>
      <c r="D43" s="98">
        <v>3708.84672580288</v>
      </c>
      <c r="E43" s="98">
        <v>4279.6055776892399</v>
      </c>
      <c r="F43" s="98">
        <v>5660.4950530286897</v>
      </c>
      <c r="G43" s="98">
        <v>5361.1747414129604</v>
      </c>
      <c r="H43" s="100">
        <v>8.8624045249126901E-4</v>
      </c>
      <c r="I43" s="100">
        <v>4.3403458844514501E-4</v>
      </c>
      <c r="J43" s="96">
        <f t="shared" si="0"/>
        <v>0</v>
      </c>
    </row>
    <row r="44" spans="1:10" x14ac:dyDescent="0.2">
      <c r="A44" s="96">
        <v>10407</v>
      </c>
      <c r="B44" s="101" t="s">
        <v>78</v>
      </c>
      <c r="C44" s="98">
        <v>8167.5837499999998</v>
      </c>
      <c r="D44" s="98">
        <v>8611.6915373134307</v>
      </c>
      <c r="E44" s="98">
        <v>9091.6511627907003</v>
      </c>
      <c r="F44" s="98">
        <v>12719.642857142901</v>
      </c>
      <c r="G44" s="98">
        <v>14093.8271604938</v>
      </c>
      <c r="H44" s="100">
        <v>1.3278896765421601E-4</v>
      </c>
      <c r="I44" s="100">
        <v>4.2771824146263198E-5</v>
      </c>
      <c r="J44" s="96">
        <f t="shared" si="0"/>
        <v>0</v>
      </c>
    </row>
    <row r="45" spans="1:10" hidden="1" x14ac:dyDescent="0.2">
      <c r="A45" s="96">
        <v>10408</v>
      </c>
      <c r="B45" s="101" t="s">
        <v>79</v>
      </c>
      <c r="C45" s="98">
        <v>14394.2576309795</v>
      </c>
      <c r="D45" s="98">
        <v>16127.608909198099</v>
      </c>
      <c r="E45" s="98">
        <v>17982.198501872699</v>
      </c>
      <c r="F45" s="98">
        <v>21508.140271493201</v>
      </c>
      <c r="G45" s="98">
        <v>23312.616966581001</v>
      </c>
      <c r="H45" s="100">
        <v>5.6159352218811099E-5</v>
      </c>
      <c r="I45" s="100">
        <v>3.4152943739409097E-4</v>
      </c>
      <c r="J45" s="96">
        <f t="shared" si="0"/>
        <v>1</v>
      </c>
    </row>
    <row r="46" spans="1:10" x14ac:dyDescent="0.2">
      <c r="A46" s="96">
        <v>10409</v>
      </c>
      <c r="B46" s="101" t="s">
        <v>80</v>
      </c>
      <c r="C46" s="98">
        <v>7460.5817073170701</v>
      </c>
      <c r="D46" s="98">
        <v>7539.3260573770503</v>
      </c>
      <c r="E46" s="98">
        <v>8180.7878787878799</v>
      </c>
      <c r="F46" s="98">
        <v>12760</v>
      </c>
      <c r="G46" s="98">
        <v>12367.5</v>
      </c>
      <c r="H46" s="100">
        <v>1.20353010807228E-4</v>
      </c>
      <c r="I46" s="100">
        <v>4.17220474793987E-5</v>
      </c>
      <c r="J46" s="96">
        <f t="shared" si="0"/>
        <v>0</v>
      </c>
    </row>
    <row r="47" spans="1:10" hidden="1" x14ac:dyDescent="0.2">
      <c r="A47" s="96">
        <v>10410</v>
      </c>
      <c r="B47" s="101" t="s">
        <v>81</v>
      </c>
      <c r="C47" s="98">
        <v>7822.5905109489004</v>
      </c>
      <c r="D47" s="98">
        <v>7123.7600577777803</v>
      </c>
      <c r="E47" s="98">
        <v>7624.8039215686304</v>
      </c>
      <c r="F47" s="98">
        <v>10298.0769230769</v>
      </c>
      <c r="G47" s="98">
        <v>12213.809523809499</v>
      </c>
      <c r="H47" s="100">
        <v>8.2058280031392598E-5</v>
      </c>
      <c r="I47" s="100">
        <v>1.0049178927433701E-4</v>
      </c>
      <c r="J47" s="96">
        <f t="shared" si="0"/>
        <v>1</v>
      </c>
    </row>
    <row r="48" spans="1:10" x14ac:dyDescent="0.2">
      <c r="A48" s="96">
        <v>10411</v>
      </c>
      <c r="B48" s="101" t="s">
        <v>82</v>
      </c>
      <c r="C48" s="98">
        <v>7071.3789389067497</v>
      </c>
      <c r="D48" s="98">
        <v>7076.7452109195401</v>
      </c>
      <c r="E48" s="98">
        <v>7809.5842391304304</v>
      </c>
      <c r="F48" s="98">
        <v>8606.4529664324691</v>
      </c>
      <c r="G48" s="98">
        <v>9726.9732142857101</v>
      </c>
      <c r="H48" s="100">
        <v>8.5236071182581002E-4</v>
      </c>
      <c r="I48" s="100">
        <v>2.34879685928642E-4</v>
      </c>
      <c r="J48" s="96">
        <f t="shared" si="0"/>
        <v>0</v>
      </c>
    </row>
    <row r="49" spans="1:10" x14ac:dyDescent="0.2">
      <c r="A49" s="96">
        <v>10412</v>
      </c>
      <c r="B49" s="101" t="s">
        <v>83</v>
      </c>
      <c r="C49" s="98">
        <v>5275.9179714091197</v>
      </c>
      <c r="D49" s="98">
        <v>5640.0637711570198</v>
      </c>
      <c r="E49" s="98">
        <v>5812.2245862884201</v>
      </c>
      <c r="F49" s="98">
        <v>6420.2060610288199</v>
      </c>
      <c r="G49" s="98">
        <v>7838.1370898801997</v>
      </c>
      <c r="H49" s="100">
        <v>5.9549493587695505E-4</v>
      </c>
      <c r="I49" s="100">
        <v>3.51161813369277E-4</v>
      </c>
      <c r="J49" s="96">
        <f t="shared" si="0"/>
        <v>0</v>
      </c>
    </row>
    <row r="50" spans="1:10" x14ac:dyDescent="0.2">
      <c r="A50" s="96">
        <v>10413</v>
      </c>
      <c r="B50" s="101" t="s">
        <v>84</v>
      </c>
      <c r="C50" s="98">
        <v>7819.5413793103398</v>
      </c>
      <c r="D50" s="98">
        <v>8169.3857158730198</v>
      </c>
      <c r="E50" s="98">
        <v>8688.1230769230806</v>
      </c>
      <c r="F50" s="98">
        <v>10738.6575481256</v>
      </c>
      <c r="G50" s="98">
        <v>12427.3035492246</v>
      </c>
      <c r="H50" s="100">
        <v>2.3255174136222899E-4</v>
      </c>
      <c r="I50" s="100">
        <v>2.23816154998956E-4</v>
      </c>
      <c r="J50" s="96">
        <f t="shared" si="0"/>
        <v>0</v>
      </c>
    </row>
    <row r="51" spans="1:10" hidden="1" x14ac:dyDescent="0.2">
      <c r="A51" s="96">
        <v>10414</v>
      </c>
      <c r="B51" s="101" t="s">
        <v>85</v>
      </c>
      <c r="C51" s="98">
        <v>7978.125</v>
      </c>
      <c r="D51" s="98">
        <v>5850</v>
      </c>
      <c r="E51" s="98">
        <v>6500</v>
      </c>
      <c r="F51" s="98">
        <v>6500</v>
      </c>
      <c r="G51" s="98">
        <v>8000</v>
      </c>
      <c r="H51" s="100">
        <v>8.3899571944262598E-8</v>
      </c>
      <c r="I51" s="100">
        <v>1.63765391464307E-5</v>
      </c>
      <c r="J51" s="96">
        <f t="shared" si="0"/>
        <v>1</v>
      </c>
    </row>
    <row r="52" spans="1:10" hidden="1" x14ac:dyDescent="0.2">
      <c r="A52" s="96">
        <v>10415</v>
      </c>
      <c r="B52" s="101" t="s">
        <v>86</v>
      </c>
      <c r="C52" s="98">
        <v>2995.4896221917802</v>
      </c>
      <c r="D52" s="98">
        <v>4302.2024352851604</v>
      </c>
      <c r="E52" s="98">
        <v>4546.6443298969098</v>
      </c>
      <c r="F52" s="98">
        <v>6533.4342507645297</v>
      </c>
      <c r="G52" s="98">
        <v>7214.0784101688496</v>
      </c>
      <c r="H52" s="100">
        <v>1.4345004230646801E-3</v>
      </c>
      <c r="I52" s="100">
        <v>6.5218010096171003E-3</v>
      </c>
      <c r="J52" s="96">
        <f t="shared" si="0"/>
        <v>1</v>
      </c>
    </row>
    <row r="53" spans="1:10" x14ac:dyDescent="0.2">
      <c r="A53" s="96">
        <v>10501</v>
      </c>
      <c r="B53" s="101" t="s">
        <v>87</v>
      </c>
      <c r="C53" s="98">
        <v>4470.3473965071198</v>
      </c>
      <c r="D53" s="98">
        <v>5106.7517551659703</v>
      </c>
      <c r="E53" s="98">
        <v>5280.1569124424004</v>
      </c>
      <c r="F53" s="98">
        <v>6180.74056004472</v>
      </c>
      <c r="G53" s="98">
        <v>8403.8860760786592</v>
      </c>
      <c r="H53" s="100">
        <v>3.87542848707614E-3</v>
      </c>
      <c r="I53" s="100">
        <v>1.3452845940958699E-3</v>
      </c>
      <c r="J53" s="96">
        <f t="shared" si="0"/>
        <v>0</v>
      </c>
    </row>
    <row r="54" spans="1:10" hidden="1" x14ac:dyDescent="0.2">
      <c r="A54" s="96">
        <v>10502</v>
      </c>
      <c r="B54" s="101" t="s">
        <v>88</v>
      </c>
      <c r="C54" s="98">
        <v>5080.8333333333303</v>
      </c>
      <c r="D54" s="98">
        <v>8619.3548387096798</v>
      </c>
      <c r="E54" s="98">
        <v>6625</v>
      </c>
      <c r="F54" s="98">
        <v>8070</v>
      </c>
      <c r="G54" s="98">
        <v>8886.6666666666697</v>
      </c>
      <c r="H54" s="100">
        <v>5.9842796496824102E-6</v>
      </c>
      <c r="I54" s="100">
        <v>9.2994822925615399E-6</v>
      </c>
      <c r="J54" s="96">
        <f t="shared" si="0"/>
        <v>1</v>
      </c>
    </row>
    <row r="55" spans="1:10" x14ac:dyDescent="0.2">
      <c r="A55" s="96">
        <v>10503</v>
      </c>
      <c r="B55" s="101" t="s">
        <v>89</v>
      </c>
      <c r="C55" s="98">
        <v>3771.5327611443799</v>
      </c>
      <c r="D55" s="98">
        <v>3951.2162999811399</v>
      </c>
      <c r="E55" s="98">
        <v>4158.4753721037296</v>
      </c>
      <c r="F55" s="98">
        <v>5401.1353101754503</v>
      </c>
      <c r="G55" s="98">
        <v>8343.89708358795</v>
      </c>
      <c r="H55" s="100">
        <v>5.2437592079015603E-3</v>
      </c>
      <c r="I55" s="100">
        <v>1.3380141271123801E-3</v>
      </c>
      <c r="J55" s="96">
        <f t="shared" si="0"/>
        <v>0</v>
      </c>
    </row>
    <row r="56" spans="1:10" x14ac:dyDescent="0.2">
      <c r="A56" s="96">
        <v>10504</v>
      </c>
      <c r="B56" s="101" t="s">
        <v>90</v>
      </c>
      <c r="C56" s="98">
        <v>1935.5390438247</v>
      </c>
      <c r="D56" s="98">
        <v>2069.3219581227399</v>
      </c>
      <c r="E56" s="98">
        <v>2191.7380952381</v>
      </c>
      <c r="F56" s="98">
        <v>2278.5416666666702</v>
      </c>
      <c r="G56" s="98">
        <v>2728.8150098749202</v>
      </c>
      <c r="H56" s="100">
        <v>6.3459284027538E-4</v>
      </c>
      <c r="I56" s="100">
        <v>3.6646588666647398E-5</v>
      </c>
      <c r="J56" s="96">
        <f t="shared" si="0"/>
        <v>0</v>
      </c>
    </row>
    <row r="57" spans="1:10" x14ac:dyDescent="0.2">
      <c r="A57" s="96">
        <v>10505</v>
      </c>
      <c r="B57" s="101" t="s">
        <v>91</v>
      </c>
      <c r="C57" s="98">
        <v>8238.4958456973309</v>
      </c>
      <c r="D57" s="98">
        <v>9137.0538119284302</v>
      </c>
      <c r="E57" s="98">
        <v>10150.919431279601</v>
      </c>
      <c r="F57" s="98">
        <v>12631.1151079137</v>
      </c>
      <c r="G57" s="98">
        <v>14623.1930248156</v>
      </c>
      <c r="H57" s="100">
        <v>1.69835852499543E-3</v>
      </c>
      <c r="I57" s="100">
        <v>6.1796608961657096E-4</v>
      </c>
      <c r="J57" s="96">
        <f t="shared" si="0"/>
        <v>0</v>
      </c>
    </row>
    <row r="58" spans="1:10" x14ac:dyDescent="0.2">
      <c r="A58" s="96">
        <v>10506</v>
      </c>
      <c r="B58" s="101" t="s">
        <v>92</v>
      </c>
      <c r="C58" s="98">
        <v>10686.296</v>
      </c>
      <c r="D58" s="98">
        <v>12361.3652009709</v>
      </c>
      <c r="E58" s="98">
        <v>14206.959497206701</v>
      </c>
      <c r="F58" s="98">
        <v>18095.645378151301</v>
      </c>
      <c r="G58" s="98">
        <v>22198.826673793901</v>
      </c>
      <c r="H58" s="100">
        <v>6.1999629193632097E-4</v>
      </c>
      <c r="I58" s="100">
        <v>2.7606148435372003E-4</v>
      </c>
      <c r="J58" s="96">
        <f t="shared" si="0"/>
        <v>0</v>
      </c>
    </row>
    <row r="59" spans="1:10" hidden="1" x14ac:dyDescent="0.2">
      <c r="A59" s="96">
        <v>10507</v>
      </c>
      <c r="B59" s="101" t="s">
        <v>93</v>
      </c>
      <c r="C59" s="98">
        <v>12737.816568047299</v>
      </c>
      <c r="D59" s="98">
        <v>13867.8211291391</v>
      </c>
      <c r="E59" s="98">
        <v>15958.330935251801</v>
      </c>
      <c r="F59" s="98">
        <v>19521.706467661701</v>
      </c>
      <c r="G59" s="98">
        <v>21398.8322323149</v>
      </c>
      <c r="H59" s="100">
        <v>6.64409105336905E-5</v>
      </c>
      <c r="I59" s="100">
        <v>8.2797768516348094E-5</v>
      </c>
      <c r="J59" s="96">
        <f t="shared" si="0"/>
        <v>1</v>
      </c>
    </row>
    <row r="60" spans="1:10" x14ac:dyDescent="0.2">
      <c r="A60" s="96">
        <v>10508</v>
      </c>
      <c r="B60" s="101" t="s">
        <v>94</v>
      </c>
      <c r="C60" s="98">
        <v>5461.5214659685898</v>
      </c>
      <c r="D60" s="98">
        <v>6277.4591753246796</v>
      </c>
      <c r="E60" s="98">
        <v>7063.4586466165401</v>
      </c>
      <c r="F60" s="98">
        <v>8036.5909090909099</v>
      </c>
      <c r="G60" s="98">
        <v>8685.6837606837598</v>
      </c>
      <c r="H60" s="100">
        <v>1.66847110659131E-4</v>
      </c>
      <c r="I60" s="100">
        <v>2.8227084398628802E-5</v>
      </c>
      <c r="J60" s="96">
        <f t="shared" si="0"/>
        <v>0</v>
      </c>
    </row>
    <row r="61" spans="1:10" x14ac:dyDescent="0.2">
      <c r="A61" s="96">
        <v>10601</v>
      </c>
      <c r="B61" s="101" t="s">
        <v>95</v>
      </c>
      <c r="C61" s="98">
        <v>5195.9776297529797</v>
      </c>
      <c r="D61" s="98">
        <v>5757.30036072243</v>
      </c>
      <c r="E61" s="98">
        <v>6279.7101958814701</v>
      </c>
      <c r="F61" s="98">
        <v>7538.6669870017904</v>
      </c>
      <c r="G61" s="98">
        <v>8300.5102903600491</v>
      </c>
      <c r="H61" s="100">
        <v>3.8296083131485899E-3</v>
      </c>
      <c r="I61" s="100">
        <v>3.24034796605864E-3</v>
      </c>
      <c r="J61" s="96">
        <f t="shared" si="0"/>
        <v>0</v>
      </c>
    </row>
    <row r="62" spans="1:10" x14ac:dyDescent="0.2">
      <c r="A62" s="96">
        <v>10602</v>
      </c>
      <c r="B62" s="101" t="s">
        <v>96</v>
      </c>
      <c r="C62" s="98">
        <v>5425.1912678421504</v>
      </c>
      <c r="D62" s="98">
        <v>6146.3646857843096</v>
      </c>
      <c r="E62" s="98">
        <v>6791.6701846965698</v>
      </c>
      <c r="F62" s="98">
        <v>8415.6081205429</v>
      </c>
      <c r="G62" s="98">
        <v>9913.2501124606406</v>
      </c>
      <c r="H62" s="100">
        <v>7.9776379041459201E-4</v>
      </c>
      <c r="I62" s="100">
        <v>7.8260849282619702E-4</v>
      </c>
      <c r="J62" s="96">
        <f t="shared" si="0"/>
        <v>0</v>
      </c>
    </row>
    <row r="63" spans="1:10" hidden="1" x14ac:dyDescent="0.2">
      <c r="A63" s="96">
        <v>10603</v>
      </c>
      <c r="B63" s="101" t="s">
        <v>97</v>
      </c>
      <c r="C63" s="98">
        <v>8666.4934931506905</v>
      </c>
      <c r="D63" s="98">
        <v>9553.4526896341504</v>
      </c>
      <c r="E63" s="98">
        <v>10395.8277777778</v>
      </c>
      <c r="F63" s="98">
        <v>12325.711656441699</v>
      </c>
      <c r="G63" s="98">
        <v>14052.997835497799</v>
      </c>
      <c r="H63" s="100">
        <v>3.6847333507417399E-4</v>
      </c>
      <c r="I63" s="100">
        <v>5.4648830053141099E-4</v>
      </c>
      <c r="J63" s="96">
        <f t="shared" si="0"/>
        <v>1</v>
      </c>
    </row>
    <row r="64" spans="1:10" x14ac:dyDescent="0.2">
      <c r="A64" s="96">
        <v>10604</v>
      </c>
      <c r="B64" s="101" t="s">
        <v>98</v>
      </c>
      <c r="C64" s="98">
        <v>1929.4925000000001</v>
      </c>
      <c r="D64" s="98">
        <v>2264.7257086192499</v>
      </c>
      <c r="E64" s="98">
        <v>2362.9786096256698</v>
      </c>
      <c r="F64" s="98">
        <v>2768.8705234159802</v>
      </c>
      <c r="G64" s="98">
        <v>3198.69144144144</v>
      </c>
      <c r="H64" s="100">
        <v>3.40238353991213E-4</v>
      </c>
      <c r="I64" s="100">
        <v>2.5749759757888701E-4</v>
      </c>
      <c r="J64" s="96">
        <f t="shared" si="0"/>
        <v>0</v>
      </c>
    </row>
    <row r="65" spans="1:10" x14ac:dyDescent="0.2">
      <c r="A65" s="96">
        <v>10605</v>
      </c>
      <c r="B65" s="101" t="s">
        <v>99</v>
      </c>
      <c r="C65" s="98">
        <v>6356.2447004608302</v>
      </c>
      <c r="D65" s="98">
        <v>7005.2374678124997</v>
      </c>
      <c r="E65" s="98">
        <v>7306.2517482517496</v>
      </c>
      <c r="F65" s="98">
        <v>8625.9244306418204</v>
      </c>
      <c r="G65" s="98">
        <v>10223.897108843499</v>
      </c>
      <c r="H65" s="100">
        <v>3.9778597514859301E-4</v>
      </c>
      <c r="I65" s="100">
        <v>3.1347781799745102E-4</v>
      </c>
      <c r="J65" s="96">
        <f t="shared" si="0"/>
        <v>0</v>
      </c>
    </row>
    <row r="66" spans="1:10" x14ac:dyDescent="0.2">
      <c r="A66" s="96">
        <v>10606</v>
      </c>
      <c r="B66" s="101" t="s">
        <v>100</v>
      </c>
      <c r="C66" s="98">
        <v>6924.5810909090897</v>
      </c>
      <c r="D66" s="98">
        <v>7641.8006242741003</v>
      </c>
      <c r="E66" s="98">
        <v>8225.5755258126192</v>
      </c>
      <c r="F66" s="98">
        <v>10054.521978022</v>
      </c>
      <c r="G66" s="98">
        <v>12698.072655866499</v>
      </c>
      <c r="H66" s="100">
        <v>6.49884692942792E-4</v>
      </c>
      <c r="I66" s="100">
        <v>4.1811858125480301E-4</v>
      </c>
      <c r="J66" s="96">
        <f t="shared" si="0"/>
        <v>0</v>
      </c>
    </row>
    <row r="67" spans="1:10" hidden="1" x14ac:dyDescent="0.2">
      <c r="A67" s="96">
        <v>10607</v>
      </c>
      <c r="B67" s="101" t="s">
        <v>101</v>
      </c>
      <c r="C67" s="98">
        <v>6639.5423728813603</v>
      </c>
      <c r="D67" s="98">
        <v>8376.25</v>
      </c>
      <c r="E67" s="98">
        <v>7318.5483870967701</v>
      </c>
      <c r="F67" s="98">
        <v>8508.3333333333303</v>
      </c>
      <c r="G67" s="98">
        <v>11447.857142857099</v>
      </c>
      <c r="H67" s="100">
        <v>1.20095159244024E-5</v>
      </c>
      <c r="I67" s="100">
        <v>1.63708533548403E-5</v>
      </c>
      <c r="J67" s="96">
        <f t="shared" ref="J67:J130" si="1">IF(I67&gt;H67,1,0)</f>
        <v>1</v>
      </c>
    </row>
    <row r="68" spans="1:10" hidden="1" x14ac:dyDescent="0.2">
      <c r="A68" s="96">
        <v>10608</v>
      </c>
      <c r="B68" s="101" t="s">
        <v>102</v>
      </c>
      <c r="C68" s="98">
        <v>9625.7203463203496</v>
      </c>
      <c r="D68" s="98">
        <v>11090.7592140078</v>
      </c>
      <c r="E68" s="98">
        <v>13185.1111111111</v>
      </c>
      <c r="F68" s="98">
        <v>15703.8461538462</v>
      </c>
      <c r="G68" s="98">
        <v>16665.8845789972</v>
      </c>
      <c r="H68" s="100">
        <v>3.5024201874771798E-5</v>
      </c>
      <c r="I68" s="100">
        <v>1.21891284544303E-4</v>
      </c>
      <c r="J68" s="96">
        <f t="shared" si="1"/>
        <v>1</v>
      </c>
    </row>
    <row r="69" spans="1:10" hidden="1" x14ac:dyDescent="0.2">
      <c r="A69" s="96">
        <v>10609</v>
      </c>
      <c r="B69" s="101" t="s">
        <v>103</v>
      </c>
      <c r="C69" s="98">
        <v>6178.0942317508898</v>
      </c>
      <c r="D69" s="98">
        <v>6388.70544071518</v>
      </c>
      <c r="E69" s="98">
        <v>7043.8779979144902</v>
      </c>
      <c r="F69" s="98">
        <v>8135.6926923915398</v>
      </c>
      <c r="G69" s="98">
        <v>9558.9982399889504</v>
      </c>
      <c r="H69" s="100">
        <v>1.4143337860529901E-3</v>
      </c>
      <c r="I69" s="100">
        <v>2.2274717227664899E-3</v>
      </c>
      <c r="J69" s="96">
        <f t="shared" si="1"/>
        <v>1</v>
      </c>
    </row>
    <row r="70" spans="1:10" x14ac:dyDescent="0.2">
      <c r="A70" s="96">
        <v>10701</v>
      </c>
      <c r="B70" s="101" t="s">
        <v>104</v>
      </c>
      <c r="C70" s="98">
        <v>1132.2662656177699</v>
      </c>
      <c r="D70" s="98">
        <v>1054.2837019153201</v>
      </c>
      <c r="E70" s="98">
        <v>1155.0476360180601</v>
      </c>
      <c r="F70" s="98">
        <v>1088.7568386600201</v>
      </c>
      <c r="G70" s="98">
        <v>1714.6081009859399</v>
      </c>
      <c r="H70" s="100">
        <v>1.00592177530384E-2</v>
      </c>
      <c r="I70" s="100">
        <v>3.0837559351324299E-3</v>
      </c>
      <c r="J70" s="96">
        <f t="shared" si="1"/>
        <v>0</v>
      </c>
    </row>
    <row r="71" spans="1:10" x14ac:dyDescent="0.2">
      <c r="A71" s="96">
        <v>10702</v>
      </c>
      <c r="B71" s="101" t="s">
        <v>105</v>
      </c>
      <c r="C71" s="98">
        <v>1616.7849572919999</v>
      </c>
      <c r="D71" s="98">
        <v>1639.8052375878599</v>
      </c>
      <c r="E71" s="98">
        <v>1803.80131789137</v>
      </c>
      <c r="F71" s="98">
        <v>2003.5086189247299</v>
      </c>
      <c r="G71" s="98">
        <v>2709.6931326280301</v>
      </c>
      <c r="H71" s="100">
        <v>2.5573025094583102E-3</v>
      </c>
      <c r="I71" s="100">
        <v>1.21240180819652E-3</v>
      </c>
      <c r="J71" s="96">
        <f t="shared" si="1"/>
        <v>0</v>
      </c>
    </row>
    <row r="72" spans="1:10" x14ac:dyDescent="0.2">
      <c r="A72" s="96">
        <v>10703</v>
      </c>
      <c r="B72" s="101" t="s">
        <v>106</v>
      </c>
      <c r="C72" s="98">
        <v>1536.09898496241</v>
      </c>
      <c r="D72" s="98">
        <v>1469.3608487056299</v>
      </c>
      <c r="E72" s="98">
        <v>1625.6360798153901</v>
      </c>
      <c r="F72" s="98">
        <v>1846.5325524273101</v>
      </c>
      <c r="G72" s="98">
        <v>2653.5999526439</v>
      </c>
      <c r="H72" s="100">
        <v>3.5440342329477398E-3</v>
      </c>
      <c r="I72" s="100">
        <v>1.52932511561764E-3</v>
      </c>
      <c r="J72" s="96">
        <f t="shared" si="1"/>
        <v>0</v>
      </c>
    </row>
    <row r="73" spans="1:10" x14ac:dyDescent="0.2">
      <c r="A73" s="96">
        <v>10704</v>
      </c>
      <c r="B73" s="101" t="s">
        <v>107</v>
      </c>
      <c r="C73" s="98">
        <v>1814.40463009562</v>
      </c>
      <c r="D73" s="98">
        <v>1636.0323242004999</v>
      </c>
      <c r="E73" s="98">
        <v>2176.9547645532102</v>
      </c>
      <c r="F73" s="98">
        <v>2093.7785667439598</v>
      </c>
      <c r="G73" s="98">
        <v>2753.6797057988401</v>
      </c>
      <c r="H73" s="100">
        <v>9.6551880404961905E-4</v>
      </c>
      <c r="I73" s="100">
        <v>3.7552960317806402E-4</v>
      </c>
      <c r="J73" s="96">
        <f t="shared" si="1"/>
        <v>0</v>
      </c>
    </row>
    <row r="74" spans="1:10" x14ac:dyDescent="0.2">
      <c r="A74" s="96">
        <v>10705</v>
      </c>
      <c r="B74" s="101" t="s">
        <v>108</v>
      </c>
      <c r="C74" s="98">
        <v>1702.3155032371999</v>
      </c>
      <c r="D74" s="98">
        <v>1733.0745775963501</v>
      </c>
      <c r="E74" s="98">
        <v>2110.5025349326102</v>
      </c>
      <c r="F74" s="98">
        <v>2561.0520095839902</v>
      </c>
      <c r="G74" s="98">
        <v>3036.5827004293401</v>
      </c>
      <c r="H74" s="100">
        <v>4.4159495159140898E-3</v>
      </c>
      <c r="I74" s="100">
        <v>1.3143095695832799E-3</v>
      </c>
      <c r="J74" s="96">
        <f t="shared" si="1"/>
        <v>0</v>
      </c>
    </row>
    <row r="75" spans="1:10" x14ac:dyDescent="0.2">
      <c r="A75" s="96">
        <v>10706</v>
      </c>
      <c r="B75" s="101" t="s">
        <v>109</v>
      </c>
      <c r="C75" s="98">
        <v>7.7351987023519904</v>
      </c>
      <c r="D75" s="98">
        <v>10.8241403859732</v>
      </c>
      <c r="E75" s="98">
        <v>11.7568093385214</v>
      </c>
      <c r="F75" s="98">
        <v>14.6086476136736</v>
      </c>
      <c r="G75" s="98">
        <v>19.0404137987897</v>
      </c>
      <c r="H75" s="100">
        <v>4.6961636712119901E-4</v>
      </c>
      <c r="I75" s="100">
        <v>2.5178268204321502E-4</v>
      </c>
      <c r="J75" s="96">
        <f t="shared" si="1"/>
        <v>0</v>
      </c>
    </row>
    <row r="76" spans="1:10" hidden="1" x14ac:dyDescent="0.2">
      <c r="A76" s="96">
        <v>10707</v>
      </c>
      <c r="B76" s="101" t="s">
        <v>110</v>
      </c>
      <c r="C76" s="98">
        <v>5065.6395038167902</v>
      </c>
      <c r="D76" s="98">
        <v>5559.6089351136397</v>
      </c>
      <c r="E76" s="98">
        <v>6015.9562937062901</v>
      </c>
      <c r="F76" s="98">
        <v>7551.6291766586701</v>
      </c>
      <c r="G76" s="98">
        <v>9842.93382428941</v>
      </c>
      <c r="H76" s="100">
        <v>3.2415578093531502E-4</v>
      </c>
      <c r="I76" s="100">
        <v>5.5667173772170101E-4</v>
      </c>
      <c r="J76" s="96">
        <f t="shared" si="1"/>
        <v>1</v>
      </c>
    </row>
    <row r="77" spans="1:10" hidden="1" x14ac:dyDescent="0.2">
      <c r="A77" s="96">
        <v>10708</v>
      </c>
      <c r="B77" s="101" t="s">
        <v>111</v>
      </c>
      <c r="C77" s="98">
        <v>4721.5972905168101</v>
      </c>
      <c r="D77" s="98">
        <v>5064.54037216495</v>
      </c>
      <c r="E77" s="98">
        <v>5538.0842945874001</v>
      </c>
      <c r="F77" s="98">
        <v>6865.1748492678698</v>
      </c>
      <c r="G77" s="98">
        <v>8150.2758576548904</v>
      </c>
      <c r="H77" s="100">
        <v>7.8971042643304101E-4</v>
      </c>
      <c r="I77" s="100">
        <v>1.0665506593552801E-3</v>
      </c>
      <c r="J77" s="96">
        <f t="shared" si="1"/>
        <v>1</v>
      </c>
    </row>
    <row r="78" spans="1:10" x14ac:dyDescent="0.2">
      <c r="A78" s="96">
        <v>10709</v>
      </c>
      <c r="B78" s="101" t="s">
        <v>112</v>
      </c>
      <c r="C78" s="98">
        <v>3590.9839302112</v>
      </c>
      <c r="D78" s="98">
        <v>4510.6885169491497</v>
      </c>
      <c r="E78" s="98">
        <v>4490.44088669951</v>
      </c>
      <c r="F78" s="98">
        <v>5160.0898058252396</v>
      </c>
      <c r="G78" s="98">
        <v>6177.3716939890701</v>
      </c>
      <c r="H78" s="100">
        <v>3.9345802555779699E-4</v>
      </c>
      <c r="I78" s="100">
        <v>1.8638457991773801E-4</v>
      </c>
      <c r="J78" s="96">
        <f t="shared" si="1"/>
        <v>0</v>
      </c>
    </row>
    <row r="79" spans="1:10" hidden="1" x14ac:dyDescent="0.2">
      <c r="A79" s="96">
        <v>10710</v>
      </c>
      <c r="B79" s="101" t="s">
        <v>113</v>
      </c>
      <c r="C79" s="98">
        <v>5148.74747274529</v>
      </c>
      <c r="D79" s="98">
        <v>5653.7827251874096</v>
      </c>
      <c r="E79" s="98">
        <v>6073.7452054794503</v>
      </c>
      <c r="F79" s="98">
        <v>6303.3633093525204</v>
      </c>
      <c r="G79" s="98">
        <v>8346.4981357196102</v>
      </c>
      <c r="H79" s="100">
        <v>3.3391386215178098E-4</v>
      </c>
      <c r="I79" s="100">
        <v>4.0656276152337102E-4</v>
      </c>
      <c r="J79" s="96">
        <f t="shared" si="1"/>
        <v>1</v>
      </c>
    </row>
    <row r="80" spans="1:10" hidden="1" x14ac:dyDescent="0.2">
      <c r="A80" s="96">
        <v>10711</v>
      </c>
      <c r="B80" s="101" t="s">
        <v>114</v>
      </c>
      <c r="C80" s="98">
        <v>5335.1234383954197</v>
      </c>
      <c r="D80" s="98">
        <v>5820.4328402840101</v>
      </c>
      <c r="E80" s="98">
        <v>6320.4860813704499</v>
      </c>
      <c r="F80" s="98">
        <v>6453.8487732388903</v>
      </c>
      <c r="G80" s="98">
        <v>8577.8158122814802</v>
      </c>
      <c r="H80" s="100">
        <v>6.6439818510232005E-4</v>
      </c>
      <c r="I80" s="100">
        <v>7.1749933423478896E-4</v>
      </c>
      <c r="J80" s="96">
        <f t="shared" si="1"/>
        <v>1</v>
      </c>
    </row>
    <row r="81" spans="1:10" hidden="1" x14ac:dyDescent="0.2">
      <c r="A81" s="96">
        <v>10712</v>
      </c>
      <c r="B81" s="101" t="s">
        <v>115</v>
      </c>
      <c r="C81" s="98">
        <v>4438.5660810810796</v>
      </c>
      <c r="D81" s="98">
        <v>4777.4625807585098</v>
      </c>
      <c r="E81" s="98">
        <v>5065.9664045747004</v>
      </c>
      <c r="F81" s="98">
        <v>6432.92387050872</v>
      </c>
      <c r="G81" s="98">
        <v>8471.6794846480407</v>
      </c>
      <c r="H81" s="100">
        <v>5.8234045932482198E-4</v>
      </c>
      <c r="I81" s="100">
        <v>6.1681176654203003E-4</v>
      </c>
      <c r="J81" s="96">
        <f t="shared" si="1"/>
        <v>1</v>
      </c>
    </row>
    <row r="82" spans="1:10" hidden="1" x14ac:dyDescent="0.2">
      <c r="A82" s="96">
        <v>10713</v>
      </c>
      <c r="B82" s="101" t="s">
        <v>116</v>
      </c>
      <c r="C82" s="98">
        <v>46.216574074074103</v>
      </c>
      <c r="D82" s="98">
        <v>46.4806523826134</v>
      </c>
      <c r="E82" s="98">
        <v>37.693163751987299</v>
      </c>
      <c r="F82" s="98">
        <v>46.382606836876398</v>
      </c>
      <c r="G82" s="98">
        <v>54.357258398331702</v>
      </c>
      <c r="H82" s="100">
        <v>9.2404115909402605E-4</v>
      </c>
      <c r="I82" s="100">
        <v>1.0282262791593E-3</v>
      </c>
      <c r="J82" s="96">
        <f t="shared" si="1"/>
        <v>1</v>
      </c>
    </row>
    <row r="83" spans="1:10" hidden="1" x14ac:dyDescent="0.2">
      <c r="A83" s="96">
        <v>10714</v>
      </c>
      <c r="B83" s="101" t="s">
        <v>117</v>
      </c>
      <c r="C83" s="98">
        <v>5986.57754551585</v>
      </c>
      <c r="D83" s="98">
        <v>6220.8771182769196</v>
      </c>
      <c r="E83" s="98">
        <v>5911.6773858921197</v>
      </c>
      <c r="F83" s="98">
        <v>7172.0002698996304</v>
      </c>
      <c r="G83" s="98">
        <v>10064.092634569201</v>
      </c>
      <c r="H83" s="100">
        <v>3.7764190883688402E-4</v>
      </c>
      <c r="I83" s="100">
        <v>9.6377471107406598E-4</v>
      </c>
      <c r="J83" s="96">
        <f t="shared" si="1"/>
        <v>1</v>
      </c>
    </row>
    <row r="84" spans="1:10" x14ac:dyDescent="0.2">
      <c r="A84" s="96">
        <v>10715</v>
      </c>
      <c r="B84" s="101" t="s">
        <v>118</v>
      </c>
      <c r="C84" s="98">
        <v>6292</v>
      </c>
      <c r="D84" s="98">
        <v>6292</v>
      </c>
      <c r="E84" s="98">
        <v>6292.3977591036401</v>
      </c>
      <c r="F84" s="98">
        <v>7256.8430246470398</v>
      </c>
      <c r="G84" s="98">
        <v>9113.9732405259092</v>
      </c>
      <c r="H84" s="100"/>
      <c r="I84" s="100"/>
      <c r="J84" s="96">
        <f t="shared" si="1"/>
        <v>0</v>
      </c>
    </row>
    <row r="85" spans="1:10" hidden="1" x14ac:dyDescent="0.2">
      <c r="A85" s="96">
        <v>10801</v>
      </c>
      <c r="B85" s="101" t="s">
        <v>119</v>
      </c>
      <c r="C85" s="98">
        <v>8.8313636363636405</v>
      </c>
      <c r="D85" s="98">
        <v>9.8899305505952402</v>
      </c>
      <c r="E85" s="98">
        <v>10.590163934426201</v>
      </c>
      <c r="F85" s="98">
        <v>10.1735849020616</v>
      </c>
      <c r="G85" s="98">
        <v>14.633802816901399</v>
      </c>
      <c r="H85" s="100">
        <v>2.80474652741165E-5</v>
      </c>
      <c r="I85" s="100">
        <v>5.8095812262127701E-5</v>
      </c>
      <c r="J85" s="96">
        <f t="shared" si="1"/>
        <v>1</v>
      </c>
    </row>
    <row r="86" spans="1:10" hidden="1" x14ac:dyDescent="0.2">
      <c r="A86" s="96">
        <v>10802</v>
      </c>
      <c r="B86" s="101" t="s">
        <v>120</v>
      </c>
      <c r="C86" s="98">
        <v>8.0158730158730194</v>
      </c>
      <c r="D86" s="98">
        <v>9.3211538461538499</v>
      </c>
      <c r="E86" s="98">
        <v>10.199999999999999</v>
      </c>
      <c r="F86" s="98">
        <v>8.9717948681268904</v>
      </c>
      <c r="G86" s="98">
        <v>13.220684523809499</v>
      </c>
      <c r="H86" s="100">
        <v>4.2148268847085697E-6</v>
      </c>
      <c r="I86" s="100">
        <v>2.0793772515138599E-5</v>
      </c>
      <c r="J86" s="96">
        <f t="shared" si="1"/>
        <v>1</v>
      </c>
    </row>
    <row r="87" spans="1:10" hidden="1" x14ac:dyDescent="0.2">
      <c r="A87" s="96">
        <v>10803</v>
      </c>
      <c r="B87" s="101" t="s">
        <v>121</v>
      </c>
      <c r="C87" s="98">
        <v>8.1689189189189193</v>
      </c>
      <c r="D87" s="98">
        <v>8.0174033154696094</v>
      </c>
      <c r="E87" s="98">
        <v>14.533333333333299</v>
      </c>
      <c r="F87" s="98">
        <v>9.1060606060606109</v>
      </c>
      <c r="G87" s="98">
        <v>26.418421052631601</v>
      </c>
      <c r="H87" s="100">
        <v>2.9208039756859299E-5</v>
      </c>
      <c r="I87" s="100">
        <v>5.6273207032007601E-5</v>
      </c>
      <c r="J87" s="96">
        <f t="shared" si="1"/>
        <v>1</v>
      </c>
    </row>
    <row r="88" spans="1:10" x14ac:dyDescent="0.2">
      <c r="A88" s="96">
        <v>10804</v>
      </c>
      <c r="B88" s="101" t="s">
        <v>122</v>
      </c>
      <c r="C88" s="98">
        <v>10.935</v>
      </c>
      <c r="D88" s="98">
        <v>14.14</v>
      </c>
      <c r="E88" s="98">
        <v>11.3333333333333</v>
      </c>
      <c r="F88" s="98">
        <v>14.5428571428571</v>
      </c>
      <c r="G88" s="98">
        <v>26.6294117647059</v>
      </c>
      <c r="H88" s="100">
        <v>5.4047492992268298E-6</v>
      </c>
      <c r="I88" s="100">
        <v>2.9660862205585101E-6</v>
      </c>
      <c r="J88" s="96">
        <f t="shared" si="1"/>
        <v>0</v>
      </c>
    </row>
    <row r="89" spans="1:10" hidden="1" x14ac:dyDescent="0.2">
      <c r="A89" s="96">
        <v>10805</v>
      </c>
      <c r="B89" s="101" t="s">
        <v>123</v>
      </c>
      <c r="C89" s="98">
        <v>8.2347826086956495</v>
      </c>
      <c r="D89" s="98">
        <v>14.8451314354839</v>
      </c>
      <c r="E89" s="98">
        <v>19.319148936170201</v>
      </c>
      <c r="F89" s="98">
        <v>11.2152380348387</v>
      </c>
      <c r="G89" s="98">
        <v>27.156618240516501</v>
      </c>
      <c r="H89" s="100">
        <v>1.73197270266792E-6</v>
      </c>
      <c r="I89" s="100">
        <v>4.8496588186641202E-6</v>
      </c>
      <c r="J89" s="96">
        <f t="shared" si="1"/>
        <v>1</v>
      </c>
    </row>
    <row r="90" spans="1:10" x14ac:dyDescent="0.2">
      <c r="A90" s="96">
        <v>10901</v>
      </c>
      <c r="B90" s="101" t="s">
        <v>124</v>
      </c>
      <c r="C90" s="98">
        <v>2341.0603343465</v>
      </c>
      <c r="D90" s="98">
        <v>2382.9220745217699</v>
      </c>
      <c r="E90" s="98">
        <v>2459.6911423988599</v>
      </c>
      <c r="F90" s="98">
        <v>2754.5444923843702</v>
      </c>
      <c r="G90" s="98">
        <v>3505.4740289648198</v>
      </c>
      <c r="H90" s="100">
        <v>3.6052647862263201E-3</v>
      </c>
      <c r="I90" s="100">
        <v>8.80687049762881E-4</v>
      </c>
      <c r="J90" s="96">
        <f t="shared" si="1"/>
        <v>0</v>
      </c>
    </row>
    <row r="91" spans="1:10" x14ac:dyDescent="0.2">
      <c r="A91" s="96">
        <v>10902</v>
      </c>
      <c r="B91" s="101" t="s">
        <v>125</v>
      </c>
      <c r="C91" s="98">
        <v>3546.0963725490201</v>
      </c>
      <c r="D91" s="98">
        <v>3757.2384630136999</v>
      </c>
      <c r="E91" s="98">
        <v>4031.0549450549502</v>
      </c>
      <c r="F91" s="98">
        <v>4506.2028657616902</v>
      </c>
      <c r="G91" s="98">
        <v>5136.3731273991098</v>
      </c>
      <c r="H91" s="100">
        <v>2.61487751285235E-4</v>
      </c>
      <c r="I91" s="100">
        <v>1.48664945842357E-4</v>
      </c>
      <c r="J91" s="96">
        <f t="shared" si="1"/>
        <v>0</v>
      </c>
    </row>
    <row r="92" spans="1:10" hidden="1" x14ac:dyDescent="0.2">
      <c r="A92" s="96">
        <v>10903</v>
      </c>
      <c r="B92" s="101" t="s">
        <v>126</v>
      </c>
      <c r="C92" s="98">
        <v>24.875</v>
      </c>
      <c r="D92" s="98">
        <v>14.3</v>
      </c>
      <c r="E92" s="98">
        <v>16</v>
      </c>
      <c r="F92" s="98">
        <v>21.75</v>
      </c>
      <c r="G92" s="98">
        <v>27.921428544180699</v>
      </c>
      <c r="H92" s="100">
        <v>0</v>
      </c>
      <c r="I92" s="100">
        <v>6.4433386819392602E-7</v>
      </c>
      <c r="J92" s="96">
        <f t="shared" si="1"/>
        <v>1</v>
      </c>
    </row>
    <row r="93" spans="1:10" x14ac:dyDescent="0.2">
      <c r="A93" s="96">
        <v>10904</v>
      </c>
      <c r="B93" s="101" t="s">
        <v>127</v>
      </c>
      <c r="C93" s="98">
        <v>6671.6365585774101</v>
      </c>
      <c r="D93" s="98">
        <v>7196.2662718085103</v>
      </c>
      <c r="E93" s="98">
        <v>7643.73048128342</v>
      </c>
      <c r="F93" s="98">
        <v>8445.3230134158894</v>
      </c>
      <c r="G93" s="98">
        <v>9931.5754208754206</v>
      </c>
      <c r="H93" s="100">
        <v>1.40962518391888E-3</v>
      </c>
      <c r="I93" s="100">
        <v>5.2702724985403504E-4</v>
      </c>
      <c r="J93" s="96">
        <f t="shared" si="1"/>
        <v>0</v>
      </c>
    </row>
    <row r="94" spans="1:10" x14ac:dyDescent="0.2">
      <c r="A94" s="96">
        <v>10905</v>
      </c>
      <c r="B94" s="101" t="s">
        <v>128</v>
      </c>
      <c r="C94" s="98">
        <v>9031.8204996326203</v>
      </c>
      <c r="D94" s="98">
        <v>10021.5205750433</v>
      </c>
      <c r="E94" s="98">
        <v>10196.9711673699</v>
      </c>
      <c r="F94" s="98">
        <v>11121.485613103099</v>
      </c>
      <c r="G94" s="98">
        <v>13724.920853099</v>
      </c>
      <c r="H94" s="100">
        <v>2.3175703819598901E-3</v>
      </c>
      <c r="I94" s="100">
        <v>1.4203527723454601E-3</v>
      </c>
      <c r="J94" s="96">
        <f t="shared" si="1"/>
        <v>0</v>
      </c>
    </row>
    <row r="95" spans="1:10" hidden="1" x14ac:dyDescent="0.2">
      <c r="A95" s="96">
        <v>10906</v>
      </c>
      <c r="B95" s="101" t="s">
        <v>129</v>
      </c>
      <c r="C95" s="98">
        <v>17.604263275990998</v>
      </c>
      <c r="D95" s="98">
        <v>18.231490307312601</v>
      </c>
      <c r="E95" s="98">
        <v>17.519685039370099</v>
      </c>
      <c r="F95" s="98">
        <v>19.031811546834899</v>
      </c>
      <c r="G95" s="98">
        <v>26.421643096280899</v>
      </c>
      <c r="H95" s="100">
        <v>6.8461068066965301E-4</v>
      </c>
      <c r="I95" s="100">
        <v>7.9794999909543296E-4</v>
      </c>
      <c r="J95" s="96">
        <f t="shared" si="1"/>
        <v>1</v>
      </c>
    </row>
    <row r="96" spans="1:10" x14ac:dyDescent="0.2">
      <c r="A96" s="96">
        <v>10907</v>
      </c>
      <c r="B96" s="101" t="s">
        <v>130</v>
      </c>
      <c r="C96" s="98">
        <v>18.377765237020299</v>
      </c>
      <c r="D96" s="98">
        <v>18.528363372701602</v>
      </c>
      <c r="E96" s="98">
        <v>19.4677754677755</v>
      </c>
      <c r="F96" s="98">
        <v>23.4141390614217</v>
      </c>
      <c r="G96" s="98">
        <v>27.3869759460244</v>
      </c>
      <c r="H96" s="100">
        <v>5.1426660347747598E-4</v>
      </c>
      <c r="I96" s="100">
        <v>3.4597549660322002E-4</v>
      </c>
      <c r="J96" s="96">
        <f t="shared" si="1"/>
        <v>0</v>
      </c>
    </row>
    <row r="97" spans="1:10" hidden="1" x14ac:dyDescent="0.2">
      <c r="A97" s="96">
        <v>10908</v>
      </c>
      <c r="B97" s="101" t="s">
        <v>131</v>
      </c>
      <c r="C97" s="98">
        <v>7.9346820809248602</v>
      </c>
      <c r="D97" s="98">
        <v>8.2700028608247393</v>
      </c>
      <c r="E97" s="98">
        <v>7.9069767441860499</v>
      </c>
      <c r="F97" s="98">
        <v>8.6612820600852007</v>
      </c>
      <c r="G97" s="98">
        <v>12.5091991366762</v>
      </c>
      <c r="H97" s="100">
        <v>2.1836959154946999E-4</v>
      </c>
      <c r="I97" s="100">
        <v>2.40808687488976E-4</v>
      </c>
      <c r="J97" s="96">
        <f t="shared" si="1"/>
        <v>1</v>
      </c>
    </row>
    <row r="98" spans="1:10" x14ac:dyDescent="0.2">
      <c r="A98" s="96">
        <v>10909</v>
      </c>
      <c r="B98" s="101" t="s">
        <v>132</v>
      </c>
      <c r="C98" s="98">
        <v>8.1771351714862099</v>
      </c>
      <c r="D98" s="98">
        <v>8.0568783267365696</v>
      </c>
      <c r="E98" s="98">
        <v>8.3214750542299392</v>
      </c>
      <c r="F98" s="98">
        <v>9.6527034547970594</v>
      </c>
      <c r="G98" s="98">
        <v>14.200796524365099</v>
      </c>
      <c r="H98" s="100">
        <v>1.57266346401936E-3</v>
      </c>
      <c r="I98" s="100">
        <v>1.3730365309393101E-3</v>
      </c>
      <c r="J98" s="96">
        <f t="shared" si="1"/>
        <v>0</v>
      </c>
    </row>
    <row r="99" spans="1:10" hidden="1" x14ac:dyDescent="0.2">
      <c r="A99" s="96">
        <v>10910</v>
      </c>
      <c r="B99" s="101" t="s">
        <v>133</v>
      </c>
      <c r="C99" s="98">
        <v>9.7110232762406703</v>
      </c>
      <c r="D99" s="98">
        <v>9.9384797838180905</v>
      </c>
      <c r="E99" s="98">
        <v>10.674269005848</v>
      </c>
      <c r="F99" s="98">
        <v>11.4324164749413</v>
      </c>
      <c r="G99" s="98">
        <v>15.6272967195072</v>
      </c>
      <c r="H99" s="100">
        <v>1.40123690529993E-3</v>
      </c>
      <c r="I99" s="100">
        <v>1.95120882657453E-3</v>
      </c>
      <c r="J99" s="96">
        <f t="shared" si="1"/>
        <v>1</v>
      </c>
    </row>
    <row r="100" spans="1:10" x14ac:dyDescent="0.2">
      <c r="A100" s="96">
        <v>10911</v>
      </c>
      <c r="B100" s="101" t="s">
        <v>134</v>
      </c>
      <c r="C100" s="98">
        <v>92.402374670184699</v>
      </c>
      <c r="D100" s="98">
        <v>103.954333304</v>
      </c>
      <c r="E100" s="98">
        <v>106.238805970149</v>
      </c>
      <c r="F100" s="98">
        <v>124.304526748971</v>
      </c>
      <c r="G100" s="98">
        <v>148.83888888888899</v>
      </c>
      <c r="H100" s="100">
        <v>3.4058856540257102E-5</v>
      </c>
      <c r="I100" s="100">
        <v>2.9952452757674699E-5</v>
      </c>
      <c r="J100" s="96">
        <f t="shared" si="1"/>
        <v>0</v>
      </c>
    </row>
    <row r="101" spans="1:10" hidden="1" x14ac:dyDescent="0.2">
      <c r="A101" s="96">
        <v>10912</v>
      </c>
      <c r="B101" s="101" t="s">
        <v>135</v>
      </c>
      <c r="C101" s="98">
        <v>17.05</v>
      </c>
      <c r="D101" s="98">
        <v>22.75</v>
      </c>
      <c r="E101" s="98">
        <v>18.75</v>
      </c>
      <c r="F101" s="98">
        <v>5</v>
      </c>
      <c r="G101" s="98">
        <v>29.94</v>
      </c>
      <c r="H101" s="100">
        <v>2.2412654941632199E-6</v>
      </c>
      <c r="I101" s="100">
        <v>3.6056476073090601E-6</v>
      </c>
      <c r="J101" s="96">
        <f t="shared" si="1"/>
        <v>1</v>
      </c>
    </row>
    <row r="102" spans="1:10" hidden="1" x14ac:dyDescent="0.2">
      <c r="A102" s="96">
        <v>10913</v>
      </c>
      <c r="B102" s="101" t="s">
        <v>136</v>
      </c>
      <c r="C102" s="98">
        <v>2097.1914203917599</v>
      </c>
      <c r="D102" s="98">
        <v>4409.9501220555603</v>
      </c>
      <c r="E102" s="98">
        <v>14.9176470588235</v>
      </c>
      <c r="F102" s="98">
        <v>200.66781609853101</v>
      </c>
      <c r="G102" s="98">
        <v>31.101304347826101</v>
      </c>
      <c r="H102" s="100">
        <v>4.9178861807942899E-3</v>
      </c>
      <c r="I102" s="100">
        <v>6.8104478408214904E-3</v>
      </c>
      <c r="J102" s="96">
        <f t="shared" si="1"/>
        <v>1</v>
      </c>
    </row>
    <row r="103" spans="1:10" x14ac:dyDescent="0.2">
      <c r="A103" s="96">
        <v>11001</v>
      </c>
      <c r="B103" s="101" t="s">
        <v>137</v>
      </c>
      <c r="C103" s="98">
        <v>1.17779187817259</v>
      </c>
      <c r="D103" s="98">
        <v>1.2481246254793801</v>
      </c>
      <c r="E103" s="98">
        <v>1.5097186353133101</v>
      </c>
      <c r="F103" s="98">
        <v>1.55766771881757</v>
      </c>
      <c r="G103" s="98">
        <v>2.2226004742738299</v>
      </c>
      <c r="H103" s="100">
        <v>9.2889962955745799E-4</v>
      </c>
      <c r="I103" s="100">
        <v>2.46359870231026E-4</v>
      </c>
      <c r="J103" s="96">
        <f t="shared" si="1"/>
        <v>0</v>
      </c>
    </row>
    <row r="104" spans="1:10" hidden="1" x14ac:dyDescent="0.2">
      <c r="A104" s="96">
        <v>11002</v>
      </c>
      <c r="B104" s="101" t="s">
        <v>138</v>
      </c>
      <c r="C104" s="98">
        <v>9.5834710743801708</v>
      </c>
      <c r="D104" s="98">
        <v>9.8048710355072508</v>
      </c>
      <c r="E104" s="98">
        <v>11.621794871794901</v>
      </c>
      <c r="F104" s="98">
        <v>11.545800000476801</v>
      </c>
      <c r="G104" s="98">
        <v>14.481897756999899</v>
      </c>
      <c r="H104" s="100">
        <v>7.7702702351621997E-6</v>
      </c>
      <c r="I104" s="100">
        <v>9.5607295871191806E-6</v>
      </c>
      <c r="J104" s="96">
        <f t="shared" si="1"/>
        <v>1</v>
      </c>
    </row>
    <row r="105" spans="1:10" hidden="1" x14ac:dyDescent="0.2">
      <c r="A105" s="96">
        <v>11003</v>
      </c>
      <c r="B105" s="101" t="s">
        <v>139</v>
      </c>
      <c r="C105" s="98">
        <v>6.2922192749779002</v>
      </c>
      <c r="D105" s="98">
        <v>6.8968239892773902</v>
      </c>
      <c r="E105" s="98">
        <v>7.5221893491124296</v>
      </c>
      <c r="F105" s="98">
        <v>9.9637628917592593</v>
      </c>
      <c r="G105" s="98">
        <v>13.290436162973</v>
      </c>
      <c r="H105" s="100">
        <v>6.8228803630144796E-5</v>
      </c>
      <c r="I105" s="100">
        <v>9.3065309805763906E-5</v>
      </c>
      <c r="J105" s="96">
        <f t="shared" si="1"/>
        <v>1</v>
      </c>
    </row>
    <row r="106" spans="1:10" x14ac:dyDescent="0.2">
      <c r="A106" s="96">
        <v>11004</v>
      </c>
      <c r="B106" s="101" t="s">
        <v>140</v>
      </c>
      <c r="C106" s="98">
        <v>5484.5982863460504</v>
      </c>
      <c r="D106" s="98">
        <v>5884.0262007651099</v>
      </c>
      <c r="E106" s="98">
        <v>6274.0783582089598</v>
      </c>
      <c r="F106" s="98">
        <v>6668.7182539682499</v>
      </c>
      <c r="G106" s="98">
        <v>8743.5022172948993</v>
      </c>
      <c r="H106" s="100">
        <v>6.5394343598451697E-4</v>
      </c>
      <c r="I106" s="100">
        <v>4.4528569850041697E-4</v>
      </c>
      <c r="J106" s="96">
        <f t="shared" si="1"/>
        <v>0</v>
      </c>
    </row>
    <row r="107" spans="1:10" x14ac:dyDescent="0.2">
      <c r="A107" s="96">
        <v>11005</v>
      </c>
      <c r="B107" s="101" t="s">
        <v>141</v>
      </c>
      <c r="C107" s="98">
        <v>15.4220844811754</v>
      </c>
      <c r="D107" s="98">
        <v>16.780426593181801</v>
      </c>
      <c r="E107" s="98">
        <v>15.8274111675127</v>
      </c>
      <c r="F107" s="98">
        <v>16.565533318850701</v>
      </c>
      <c r="G107" s="98">
        <v>22.212000809304101</v>
      </c>
      <c r="H107" s="100">
        <v>2.25046642063901E-4</v>
      </c>
      <c r="I107" s="100">
        <v>4.5973684835860697E-5</v>
      </c>
      <c r="J107" s="96">
        <f t="shared" si="1"/>
        <v>0</v>
      </c>
    </row>
    <row r="108" spans="1:10" x14ac:dyDescent="0.2">
      <c r="A108" s="96">
        <v>11006</v>
      </c>
      <c r="B108" s="92" t="s">
        <v>142</v>
      </c>
      <c r="C108" s="98">
        <v>14.1354117647059</v>
      </c>
      <c r="D108" s="98">
        <v>14.5336319752804</v>
      </c>
      <c r="E108" s="98">
        <v>14.789749798224401</v>
      </c>
      <c r="F108" s="98">
        <v>14.350678257057799</v>
      </c>
      <c r="G108" s="98">
        <v>23.333363138949601</v>
      </c>
      <c r="H108" s="100">
        <v>6.1572665134166098E-4</v>
      </c>
      <c r="I108" s="100">
        <v>2.4237251967725601E-4</v>
      </c>
      <c r="J108" s="96">
        <f t="shared" si="1"/>
        <v>0</v>
      </c>
    </row>
    <row r="109" spans="1:10" hidden="1" x14ac:dyDescent="0.2">
      <c r="A109" s="96">
        <v>11007</v>
      </c>
      <c r="B109" s="92" t="s">
        <v>143</v>
      </c>
      <c r="C109" s="98">
        <v>7942.4110091743096</v>
      </c>
      <c r="D109" s="98">
        <v>10775.7183625954</v>
      </c>
      <c r="E109" s="98">
        <v>9.7200000000000006</v>
      </c>
      <c r="F109" s="98">
        <v>11.635483869429599</v>
      </c>
      <c r="G109" s="98">
        <v>15.149425300510501</v>
      </c>
      <c r="H109" s="100">
        <v>1.6036607311119299E-4</v>
      </c>
      <c r="I109" s="100">
        <v>2.6835310246226403E-4</v>
      </c>
      <c r="J109" s="96">
        <f t="shared" si="1"/>
        <v>1</v>
      </c>
    </row>
    <row r="110" spans="1:10" hidden="1" x14ac:dyDescent="0.2">
      <c r="A110" s="96">
        <v>11008</v>
      </c>
      <c r="B110" s="92" t="s">
        <v>144</v>
      </c>
      <c r="C110" s="98">
        <v>1998.1257723214301</v>
      </c>
      <c r="D110" s="98">
        <v>1560.0451078792501</v>
      </c>
      <c r="E110" s="98">
        <v>12351.6453900709</v>
      </c>
      <c r="F110" s="98">
        <v>13229.481203007501</v>
      </c>
      <c r="G110" s="98">
        <v>19921.063684463701</v>
      </c>
      <c r="H110" s="100">
        <v>1.4650890981169899E-3</v>
      </c>
      <c r="I110" s="100">
        <v>5.3141535445802796E-3</v>
      </c>
      <c r="J110" s="96">
        <f t="shared" si="1"/>
        <v>1</v>
      </c>
    </row>
    <row r="111" spans="1:10" x14ac:dyDescent="0.2">
      <c r="A111" s="96">
        <v>11009</v>
      </c>
      <c r="B111" s="92" t="s">
        <v>145</v>
      </c>
      <c r="C111" s="98">
        <v>24</v>
      </c>
      <c r="D111" s="98">
        <v>24</v>
      </c>
      <c r="E111" s="98">
        <v>23.835294117647098</v>
      </c>
      <c r="F111" s="98">
        <v>17.6786624228119</v>
      </c>
      <c r="G111" s="98">
        <v>29.037633457085501</v>
      </c>
      <c r="H111" s="100"/>
      <c r="I111" s="100"/>
      <c r="J111" s="96">
        <f t="shared" si="1"/>
        <v>0</v>
      </c>
    </row>
    <row r="112" spans="1:10" x14ac:dyDescent="0.2">
      <c r="A112" s="96">
        <v>11010</v>
      </c>
      <c r="B112" s="92" t="s">
        <v>146</v>
      </c>
      <c r="C112" s="98">
        <v>17</v>
      </c>
      <c r="D112" s="98">
        <v>17</v>
      </c>
      <c r="E112" s="98">
        <v>17.368029739777</v>
      </c>
      <c r="F112" s="98">
        <v>17.3912077332464</v>
      </c>
      <c r="G112" s="98">
        <v>29.751060612005599</v>
      </c>
      <c r="H112" s="100"/>
      <c r="I112" s="100"/>
      <c r="J112" s="96">
        <f t="shared" si="1"/>
        <v>0</v>
      </c>
    </row>
    <row r="113" spans="1:10" x14ac:dyDescent="0.2">
      <c r="A113" s="96">
        <v>11011</v>
      </c>
      <c r="B113" s="92" t="s">
        <v>147</v>
      </c>
      <c r="C113" s="98">
        <v>7</v>
      </c>
      <c r="D113" s="98">
        <v>7</v>
      </c>
      <c r="E113" s="98">
        <v>7.3606557377049198</v>
      </c>
      <c r="F113" s="98">
        <v>144.156000003815</v>
      </c>
      <c r="G113" s="98">
        <v>45.687211703958702</v>
      </c>
      <c r="H113" s="100"/>
      <c r="I113" s="100"/>
      <c r="J113" s="96">
        <f t="shared" si="1"/>
        <v>0</v>
      </c>
    </row>
    <row r="114" spans="1:10" x14ac:dyDescent="0.2">
      <c r="A114" s="96">
        <v>11101</v>
      </c>
      <c r="B114" s="92" t="s">
        <v>148</v>
      </c>
      <c r="C114" s="98">
        <v>13.006122127390499</v>
      </c>
      <c r="D114" s="98">
        <v>14.4990280837601</v>
      </c>
      <c r="E114" s="98">
        <v>13.164833183047801</v>
      </c>
      <c r="F114" s="98">
        <v>16.151555620919599</v>
      </c>
      <c r="G114" s="98">
        <v>21.782841610879998</v>
      </c>
      <c r="H114" s="100">
        <v>5.4009727274609504E-3</v>
      </c>
      <c r="I114" s="100">
        <v>9.5208186445328599E-4</v>
      </c>
      <c r="J114" s="96">
        <f t="shared" si="1"/>
        <v>0</v>
      </c>
    </row>
    <row r="115" spans="1:10" x14ac:dyDescent="0.2">
      <c r="A115" s="96">
        <v>11102</v>
      </c>
      <c r="B115" s="92" t="s">
        <v>149</v>
      </c>
      <c r="C115" s="98">
        <v>32.4848984074684</v>
      </c>
      <c r="D115" s="98">
        <v>37.653511326940503</v>
      </c>
      <c r="E115" s="98">
        <v>32.060439560439598</v>
      </c>
      <c r="F115" s="98">
        <v>36.909505634187497</v>
      </c>
      <c r="G115" s="98">
        <v>40.342986563335899</v>
      </c>
      <c r="H115" s="100">
        <v>2.0697765119198201E-3</v>
      </c>
      <c r="I115" s="100">
        <v>8.6646185162395897E-4</v>
      </c>
      <c r="J115" s="96">
        <f t="shared" si="1"/>
        <v>0</v>
      </c>
    </row>
    <row r="116" spans="1:10" x14ac:dyDescent="0.2">
      <c r="A116" s="96">
        <v>11103</v>
      </c>
      <c r="B116" s="92" t="s">
        <v>150</v>
      </c>
      <c r="C116" s="98">
        <v>21.045854271356799</v>
      </c>
      <c r="D116" s="98">
        <v>22.701390156012199</v>
      </c>
      <c r="E116" s="98">
        <v>24.427909669947901</v>
      </c>
      <c r="F116" s="98">
        <v>28.487997640599101</v>
      </c>
      <c r="G116" s="98">
        <v>38.533129438746101</v>
      </c>
      <c r="H116" s="100">
        <v>1.2115412188531301E-3</v>
      </c>
      <c r="I116" s="100">
        <v>9.96926561859056E-4</v>
      </c>
      <c r="J116" s="96">
        <f t="shared" si="1"/>
        <v>0</v>
      </c>
    </row>
    <row r="117" spans="1:10" x14ac:dyDescent="0.2">
      <c r="A117" s="96">
        <v>11104</v>
      </c>
      <c r="B117" s="92" t="s">
        <v>151</v>
      </c>
      <c r="C117" s="98">
        <v>21.086111111111101</v>
      </c>
      <c r="D117" s="98">
        <v>14.012499999999999</v>
      </c>
      <c r="E117" s="98">
        <v>15.285714285714301</v>
      </c>
      <c r="F117" s="98">
        <v>12.8363636363636</v>
      </c>
      <c r="G117" s="98">
        <v>39.42</v>
      </c>
      <c r="H117" s="100">
        <v>2.1952834020894199E-5</v>
      </c>
      <c r="I117" s="100">
        <v>9.6047132574925105E-6</v>
      </c>
      <c r="J117" s="96">
        <f t="shared" si="1"/>
        <v>0</v>
      </c>
    </row>
    <row r="118" spans="1:10" hidden="1" x14ac:dyDescent="0.2">
      <c r="A118" s="96">
        <v>11105</v>
      </c>
      <c r="B118" s="92" t="s">
        <v>152</v>
      </c>
      <c r="C118" s="98">
        <v>22.8716312056738</v>
      </c>
      <c r="D118" s="98">
        <v>19.086081732530101</v>
      </c>
      <c r="E118" s="98">
        <v>22.8635477582846</v>
      </c>
      <c r="F118" s="98">
        <v>31.501887684686199</v>
      </c>
      <c r="G118" s="98">
        <v>26.783607282930699</v>
      </c>
      <c r="H118" s="100">
        <v>2.6469521781612702E-4</v>
      </c>
      <c r="I118" s="100">
        <v>4.2978790485206599E-4</v>
      </c>
      <c r="J118" s="96">
        <f t="shared" si="1"/>
        <v>1</v>
      </c>
    </row>
    <row r="119" spans="1:10" x14ac:dyDescent="0.2">
      <c r="A119" s="96">
        <v>11201</v>
      </c>
      <c r="B119" s="92" t="s">
        <v>153</v>
      </c>
      <c r="C119" s="98">
        <v>1855.1390984360601</v>
      </c>
      <c r="D119" s="98">
        <v>1840.54734993582</v>
      </c>
      <c r="E119" s="98">
        <v>2093.6923311946198</v>
      </c>
      <c r="F119" s="98">
        <v>2332.1090213559701</v>
      </c>
      <c r="G119" s="98">
        <v>2868.6320970997699</v>
      </c>
      <c r="H119" s="100">
        <v>4.8795172960574597E-3</v>
      </c>
      <c r="I119" s="100">
        <v>4.5300711917880499E-3</v>
      </c>
      <c r="J119" s="96">
        <f t="shared" si="1"/>
        <v>0</v>
      </c>
    </row>
    <row r="120" spans="1:10" x14ac:dyDescent="0.2">
      <c r="A120" s="96">
        <v>11202</v>
      </c>
      <c r="B120" s="92" t="s">
        <v>154</v>
      </c>
      <c r="C120" s="98">
        <v>2756.41616438356</v>
      </c>
      <c r="D120" s="98">
        <v>3284.0562740206201</v>
      </c>
      <c r="E120" s="98">
        <v>4021.8587291795202</v>
      </c>
      <c r="F120" s="98">
        <v>4986.8061751832502</v>
      </c>
      <c r="G120" s="98">
        <v>5654.3468040124799</v>
      </c>
      <c r="H120" s="100">
        <v>2.7460281654339302E-3</v>
      </c>
      <c r="I120" s="100">
        <v>1.9929640630599599E-3</v>
      </c>
      <c r="J120" s="96">
        <f t="shared" si="1"/>
        <v>0</v>
      </c>
    </row>
    <row r="121" spans="1:10" hidden="1" x14ac:dyDescent="0.2">
      <c r="A121" s="96">
        <v>11203</v>
      </c>
      <c r="B121" s="92" t="s">
        <v>155</v>
      </c>
      <c r="C121" s="98">
        <v>832.08765100671098</v>
      </c>
      <c r="D121" s="98">
        <v>802.24598220486098</v>
      </c>
      <c r="E121" s="98">
        <v>656.91472868217102</v>
      </c>
      <c r="F121" s="98">
        <v>659.17770270270296</v>
      </c>
      <c r="G121" s="98">
        <v>994.254954217923</v>
      </c>
      <c r="H121" s="100">
        <v>2.85875620167866E-4</v>
      </c>
      <c r="I121" s="100">
        <v>1.1081140827443501E-3</v>
      </c>
      <c r="J121" s="96">
        <f t="shared" si="1"/>
        <v>1</v>
      </c>
    </row>
    <row r="122" spans="1:10" x14ac:dyDescent="0.2">
      <c r="A122" s="96">
        <v>11204</v>
      </c>
      <c r="B122" s="92" t="s">
        <v>156</v>
      </c>
      <c r="C122" s="98">
        <v>2851.7598425196902</v>
      </c>
      <c r="D122" s="98">
        <v>2939.5742231999998</v>
      </c>
      <c r="E122" s="98">
        <v>3275.4776119403</v>
      </c>
      <c r="F122" s="98">
        <v>3616.0625</v>
      </c>
      <c r="G122" s="98">
        <v>3860.95</v>
      </c>
      <c r="H122" s="100">
        <v>7.4014534671453596E-5</v>
      </c>
      <c r="I122" s="100">
        <v>3.6300224562839198E-5</v>
      </c>
      <c r="J122" s="96">
        <f t="shared" si="1"/>
        <v>0</v>
      </c>
    </row>
    <row r="123" spans="1:10" x14ac:dyDescent="0.2">
      <c r="A123" s="96">
        <v>11301</v>
      </c>
      <c r="B123" s="92" t="s">
        <v>157</v>
      </c>
      <c r="C123" s="98">
        <v>17695.924255319202</v>
      </c>
      <c r="D123" s="98">
        <v>19211.0052471042</v>
      </c>
      <c r="E123" s="98">
        <v>17915.2642857143</v>
      </c>
      <c r="F123" s="98">
        <v>18590.579710144899</v>
      </c>
      <c r="G123" s="98">
        <v>21673.1415300546</v>
      </c>
      <c r="H123" s="100">
        <v>1.61641169622913E-3</v>
      </c>
      <c r="I123" s="100">
        <v>8.0827549256071998E-4</v>
      </c>
      <c r="J123" s="96">
        <f t="shared" si="1"/>
        <v>0</v>
      </c>
    </row>
    <row r="124" spans="1:10" hidden="1" x14ac:dyDescent="0.2">
      <c r="A124" s="96">
        <v>11302</v>
      </c>
      <c r="B124" s="92" t="s">
        <v>158</v>
      </c>
      <c r="C124" s="98">
        <v>3017.8835664335702</v>
      </c>
      <c r="D124" s="98">
        <v>3502.1595008130098</v>
      </c>
      <c r="E124" s="98">
        <v>4052.5754716981101</v>
      </c>
      <c r="F124" s="98">
        <v>4721.8367346938803</v>
      </c>
      <c r="G124" s="98">
        <v>5668.6850393700797</v>
      </c>
      <c r="H124" s="100">
        <v>3.1200322625368402E-4</v>
      </c>
      <c r="I124" s="100">
        <v>3.1567412597195298E-4</v>
      </c>
      <c r="J124" s="96">
        <f t="shared" si="1"/>
        <v>1</v>
      </c>
    </row>
    <row r="125" spans="1:10" hidden="1" x14ac:dyDescent="0.2">
      <c r="A125" s="96">
        <v>11303</v>
      </c>
      <c r="B125" s="92" t="s">
        <v>159</v>
      </c>
      <c r="C125" s="98">
        <v>27888.562745097999</v>
      </c>
      <c r="D125" s="98">
        <v>27205.1538461538</v>
      </c>
      <c r="E125" s="98">
        <v>28230.769230769201</v>
      </c>
      <c r="F125" s="98">
        <v>33041.666666666701</v>
      </c>
      <c r="G125" s="98">
        <v>35714.666666666701</v>
      </c>
      <c r="H125" s="100">
        <v>9.53165693502786E-5</v>
      </c>
      <c r="I125" s="100">
        <v>2.0124800567628299E-4</v>
      </c>
      <c r="J125" s="96">
        <f t="shared" si="1"/>
        <v>1</v>
      </c>
    </row>
    <row r="126" spans="1:10" x14ac:dyDescent="0.2">
      <c r="A126" s="96">
        <v>11304</v>
      </c>
      <c r="B126" s="92" t="s">
        <v>160</v>
      </c>
      <c r="C126" s="98">
        <v>3779.9206349206302</v>
      </c>
      <c r="D126" s="98">
        <v>4064.5663424242398</v>
      </c>
      <c r="E126" s="98">
        <v>4914.8461538461497</v>
      </c>
      <c r="F126" s="98">
        <v>6610.7142857142899</v>
      </c>
      <c r="G126" s="98">
        <v>7204.1269841269796</v>
      </c>
      <c r="H126" s="100">
        <v>8.6099383572740793E-5</v>
      </c>
      <c r="I126" s="100">
        <v>7.0292557233304201E-5</v>
      </c>
      <c r="J126" s="96">
        <f t="shared" si="1"/>
        <v>0</v>
      </c>
    </row>
    <row r="127" spans="1:10" x14ac:dyDescent="0.2">
      <c r="A127" s="96">
        <v>11305</v>
      </c>
      <c r="B127" s="92" t="s">
        <v>161</v>
      </c>
      <c r="C127" s="98">
        <v>16717.1231404959</v>
      </c>
      <c r="D127" s="98">
        <v>18118.020733333298</v>
      </c>
      <c r="E127" s="98">
        <v>15735.3857142857</v>
      </c>
      <c r="F127" s="98">
        <v>20771.604938271601</v>
      </c>
      <c r="G127" s="98">
        <v>28510.192307692301</v>
      </c>
      <c r="H127" s="100">
        <v>4.1225249922075902E-4</v>
      </c>
      <c r="I127" s="100">
        <v>3.3783843471102897E-4</v>
      </c>
      <c r="J127" s="96">
        <f t="shared" si="1"/>
        <v>0</v>
      </c>
    </row>
    <row r="128" spans="1:10" hidden="1" x14ac:dyDescent="0.2">
      <c r="A128" s="96">
        <v>11306</v>
      </c>
      <c r="B128" s="92" t="s">
        <v>162</v>
      </c>
      <c r="C128" s="98">
        <v>15502.7301369863</v>
      </c>
      <c r="D128" s="98">
        <v>17721.6417910448</v>
      </c>
      <c r="E128" s="98">
        <v>18972.727272727301</v>
      </c>
      <c r="F128" s="98">
        <v>18292.857142857101</v>
      </c>
      <c r="G128" s="98">
        <v>23830.769230769201</v>
      </c>
      <c r="H128" s="100">
        <v>9.7002753324125604E-5</v>
      </c>
      <c r="I128" s="100">
        <v>1.14976447986644E-4</v>
      </c>
      <c r="J128" s="96">
        <f t="shared" si="1"/>
        <v>1</v>
      </c>
    </row>
    <row r="129" spans="1:10" x14ac:dyDescent="0.2">
      <c r="A129" s="96">
        <v>11401</v>
      </c>
      <c r="B129" s="92" t="s">
        <v>163</v>
      </c>
      <c r="C129" s="98">
        <v>2992.1157894736798</v>
      </c>
      <c r="D129" s="98">
        <v>3081.3376045977002</v>
      </c>
      <c r="E129" s="98">
        <v>3281.23217247098</v>
      </c>
      <c r="F129" s="98">
        <v>3505.4945762088601</v>
      </c>
      <c r="G129" s="98">
        <v>3774.3889491967002</v>
      </c>
      <c r="H129" s="100">
        <v>2.7852802349299199E-3</v>
      </c>
      <c r="I129" s="100">
        <v>2.0989722528556602E-3</v>
      </c>
      <c r="J129" s="96">
        <f t="shared" si="1"/>
        <v>0</v>
      </c>
    </row>
    <row r="130" spans="1:10" x14ac:dyDescent="0.2">
      <c r="A130" s="96">
        <v>11402</v>
      </c>
      <c r="B130" s="92" t="s">
        <v>164</v>
      </c>
      <c r="C130" s="98">
        <v>2435.27104337632</v>
      </c>
      <c r="D130" s="98">
        <v>2655.0112009975101</v>
      </c>
      <c r="E130" s="98">
        <v>2725.1690340909099</v>
      </c>
      <c r="F130" s="98">
        <v>2955.2443759278299</v>
      </c>
      <c r="G130" s="98">
        <v>3212.0344682639802</v>
      </c>
      <c r="H130" s="100">
        <v>4.1585451878604299E-3</v>
      </c>
      <c r="I130" s="100">
        <v>1.1425962663568501E-3</v>
      </c>
      <c r="J130" s="96">
        <f t="shared" si="1"/>
        <v>0</v>
      </c>
    </row>
    <row r="131" spans="1:10" x14ac:dyDescent="0.2">
      <c r="A131" s="96">
        <v>11403</v>
      </c>
      <c r="B131" s="92" t="s">
        <v>165</v>
      </c>
      <c r="C131" s="98">
        <v>22.162500000000001</v>
      </c>
      <c r="D131" s="98">
        <v>20.3004114444444</v>
      </c>
      <c r="E131" s="98">
        <v>20.153846153846199</v>
      </c>
      <c r="F131" s="98">
        <v>19.25</v>
      </c>
      <c r="G131" s="98">
        <v>25.040293040293001</v>
      </c>
      <c r="H131" s="100">
        <v>2.9986184185533101E-4</v>
      </c>
      <c r="I131" s="100">
        <v>7.8745393990688706E-6</v>
      </c>
      <c r="J131" s="96">
        <f>IF(I131&gt;H131,1,0)</f>
        <v>0</v>
      </c>
    </row>
    <row r="132" spans="1:10" x14ac:dyDescent="0.2">
      <c r="A132" s="96">
        <v>11404</v>
      </c>
      <c r="B132" s="92" t="s">
        <v>166</v>
      </c>
      <c r="C132" s="98">
        <v>150</v>
      </c>
      <c r="D132" s="98"/>
      <c r="E132" s="98"/>
      <c r="F132" s="98">
        <v>14</v>
      </c>
      <c r="G132" s="98"/>
      <c r="H132" s="100">
        <v>0</v>
      </c>
      <c r="I132" s="100">
        <v>0</v>
      </c>
      <c r="J132" s="96">
        <f>IF(I132&gt;H132,1,0)</f>
        <v>0</v>
      </c>
    </row>
    <row r="133" spans="1:10" x14ac:dyDescent="0.2">
      <c r="A133" s="96">
        <v>11405</v>
      </c>
      <c r="B133" s="92" t="s">
        <v>167</v>
      </c>
      <c r="C133" s="98"/>
      <c r="D133" s="98"/>
      <c r="E133" s="98"/>
      <c r="F133" s="98"/>
      <c r="G133" s="98"/>
      <c r="H133" s="100">
        <v>0</v>
      </c>
      <c r="I133" s="100">
        <v>0</v>
      </c>
      <c r="J133" s="96">
        <f>IF(I133&gt;H133,1,0)</f>
        <v>0</v>
      </c>
    </row>
  </sheetData>
  <autoFilter ref="A1:J133" xr:uid="{34E0BEE4-636D-D947-ABD5-055040AA25D1}">
    <filterColumn colId="9">
      <filters>
        <filter val="0"/>
      </filters>
    </filterColumn>
  </autoFilter>
  <conditionalFormatting sqref="H2:H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90591-1A6C-734F-8E50-B376A9E4BDA5}">
  <dimension ref="A1:U86"/>
  <sheetViews>
    <sheetView workbookViewId="0">
      <selection activeCell="J3" sqref="J3"/>
    </sheetView>
  </sheetViews>
  <sheetFormatPr baseColWidth="10" defaultRowHeight="16" x14ac:dyDescent="0.2"/>
  <cols>
    <col min="1" max="16384" width="10.83203125" style="82"/>
  </cols>
  <sheetData>
    <row r="1" spans="1:21" x14ac:dyDescent="0.2">
      <c r="A1" s="106" t="s">
        <v>35</v>
      </c>
      <c r="C1" s="106">
        <v>2018</v>
      </c>
      <c r="D1" s="106">
        <v>2019</v>
      </c>
      <c r="E1" s="106">
        <v>2020</v>
      </c>
      <c r="F1" s="106">
        <v>2021</v>
      </c>
      <c r="G1" s="106">
        <v>2022</v>
      </c>
      <c r="H1" s="106" t="s">
        <v>460</v>
      </c>
      <c r="I1" s="106" t="s">
        <v>464</v>
      </c>
      <c r="L1" s="106" t="s">
        <v>35</v>
      </c>
      <c r="M1" s="95"/>
      <c r="N1" s="95">
        <v>2018</v>
      </c>
      <c r="O1" s="106">
        <v>2019</v>
      </c>
      <c r="P1" s="106">
        <v>2020</v>
      </c>
      <c r="Q1" s="106">
        <v>2021</v>
      </c>
      <c r="R1" s="106">
        <v>2022</v>
      </c>
      <c r="S1" s="106" t="s">
        <v>460</v>
      </c>
      <c r="T1" s="106" t="s">
        <v>464</v>
      </c>
      <c r="U1" s="106"/>
    </row>
    <row r="2" spans="1:21" x14ac:dyDescent="0.2">
      <c r="A2" s="82">
        <v>10114</v>
      </c>
      <c r="B2" s="82" t="s">
        <v>49</v>
      </c>
      <c r="C2" s="102">
        <v>21284.164236111101</v>
      </c>
      <c r="D2" s="102">
        <v>22875.244965251</v>
      </c>
      <c r="E2" s="102">
        <v>22101.276923076901</v>
      </c>
      <c r="F2" s="102">
        <v>23136.8421052632</v>
      </c>
      <c r="G2" s="102">
        <v>26045.297405189602</v>
      </c>
      <c r="H2" s="103">
        <v>8.3935711802637198E-4</v>
      </c>
      <c r="I2" s="103">
        <v>1.2815350751864999E-3</v>
      </c>
      <c r="J2" s="104">
        <f>LN(D2/C2)</f>
        <v>7.2091986851415268E-2</v>
      </c>
      <c r="L2" s="96">
        <v>10101</v>
      </c>
      <c r="M2" s="101" t="s">
        <v>36</v>
      </c>
      <c r="N2" s="99">
        <v>1250.60993892947</v>
      </c>
      <c r="O2" s="99">
        <v>1344.45711351605</v>
      </c>
      <c r="P2" s="99">
        <v>1410.98031995937</v>
      </c>
      <c r="Q2" s="99">
        <v>1593.42461450007</v>
      </c>
      <c r="R2" s="99">
        <v>1991.7254371874501</v>
      </c>
      <c r="S2" s="100">
        <v>2.2983595753642599E-2</v>
      </c>
      <c r="T2" s="100">
        <v>7.4857419727153004E-3</v>
      </c>
      <c r="U2" s="97">
        <f>LN(O2/N2)</f>
        <v>7.2358915050139264E-2</v>
      </c>
    </row>
    <row r="3" spans="1:21" x14ac:dyDescent="0.2">
      <c r="A3" s="82">
        <v>10207</v>
      </c>
      <c r="B3" s="82" t="s">
        <v>57</v>
      </c>
      <c r="C3" s="102">
        <v>7022.2562429057898</v>
      </c>
      <c r="D3" s="102">
        <v>8636.3300847632108</v>
      </c>
      <c r="E3" s="102">
        <v>9264.8864468864504</v>
      </c>
      <c r="F3" s="102">
        <v>10332.8202288667</v>
      </c>
      <c r="G3" s="102">
        <v>12997.824890510899</v>
      </c>
      <c r="H3" s="103">
        <v>1.6583555588150999E-3</v>
      </c>
      <c r="I3" s="103">
        <v>2.3986496619055001E-3</v>
      </c>
      <c r="J3" s="104">
        <f t="shared" ref="J3:J48" si="0">LN(D3/C3)</f>
        <v>0.20689316535001606</v>
      </c>
      <c r="L3" s="96">
        <v>10102</v>
      </c>
      <c r="M3" s="101" t="s">
        <v>37</v>
      </c>
      <c r="N3" s="99">
        <v>2532.4037284234801</v>
      </c>
      <c r="O3" s="99">
        <v>2664.3310226449598</v>
      </c>
      <c r="P3" s="99">
        <v>2810.4236077481801</v>
      </c>
      <c r="Q3" s="99">
        <v>3176.0762882671102</v>
      </c>
      <c r="R3" s="99">
        <v>3921.7887591298099</v>
      </c>
      <c r="S3" s="100">
        <v>1.5685470925482298E-2</v>
      </c>
      <c r="T3" s="100">
        <v>5.0268533364235604E-3</v>
      </c>
      <c r="U3" s="97">
        <f t="shared" ref="U3:U66" si="1">LN(O3/N3)</f>
        <v>5.0784060733114318E-2</v>
      </c>
    </row>
    <row r="4" spans="1:21" x14ac:dyDescent="0.2">
      <c r="A4" s="82">
        <v>10208</v>
      </c>
      <c r="B4" s="82" t="s">
        <v>58</v>
      </c>
      <c r="C4" s="102">
        <v>11407.782121807501</v>
      </c>
      <c r="D4" s="102">
        <v>12406.1067826748</v>
      </c>
      <c r="E4" s="102">
        <v>15140.0880503145</v>
      </c>
      <c r="F4" s="102">
        <v>16059.9489795918</v>
      </c>
      <c r="G4" s="102">
        <v>17555.759689922499</v>
      </c>
      <c r="H4" s="103">
        <v>2.7976196687082901E-4</v>
      </c>
      <c r="I4" s="103">
        <v>8.72906849050435E-4</v>
      </c>
      <c r="J4" s="104">
        <f t="shared" si="0"/>
        <v>8.3893069085054256E-2</v>
      </c>
      <c r="L4" s="96">
        <v>10103</v>
      </c>
      <c r="M4" s="101" t="s">
        <v>38</v>
      </c>
      <c r="N4" s="99">
        <v>1475.8943597560999</v>
      </c>
      <c r="O4" s="99">
        <v>1566.1997095808399</v>
      </c>
      <c r="P4" s="99">
        <v>1566.6355353075201</v>
      </c>
      <c r="Q4" s="99">
        <v>1652.57769765478</v>
      </c>
      <c r="R4" s="99">
        <v>1996.9019191391101</v>
      </c>
      <c r="S4" s="100">
        <v>1.80715691623974E-3</v>
      </c>
      <c r="T4" s="100">
        <v>9.4960362596802495E-4</v>
      </c>
      <c r="U4" s="97">
        <f t="shared" si="1"/>
        <v>5.9387966269594583E-2</v>
      </c>
    </row>
    <row r="5" spans="1:21" x14ac:dyDescent="0.2">
      <c r="A5" s="82">
        <v>10209</v>
      </c>
      <c r="B5" s="82" t="s">
        <v>59</v>
      </c>
      <c r="C5" s="102">
        <v>15816.9733944954</v>
      </c>
      <c r="D5" s="102">
        <v>15603.409090909099</v>
      </c>
      <c r="E5" s="102">
        <v>20070.538461538501</v>
      </c>
      <c r="F5" s="102">
        <v>20696.666666666701</v>
      </c>
      <c r="G5" s="102">
        <v>25019.200000000001</v>
      </c>
      <c r="H5" s="103">
        <v>1.0113136566914999E-4</v>
      </c>
      <c r="I5" s="103">
        <v>2.0261071345927399E-4</v>
      </c>
      <c r="J5" s="104">
        <f t="shared" si="0"/>
        <v>-1.359420704757674E-2</v>
      </c>
      <c r="L5" s="96">
        <v>10104</v>
      </c>
      <c r="M5" s="101" t="s">
        <v>39</v>
      </c>
      <c r="N5" s="99">
        <v>1158.4719738824699</v>
      </c>
      <c r="O5" s="99">
        <v>1222.4865481811701</v>
      </c>
      <c r="P5" s="99">
        <v>1278.3266604799201</v>
      </c>
      <c r="Q5" s="99">
        <v>1399.1759237261001</v>
      </c>
      <c r="R5" s="99">
        <v>1647.1477208057399</v>
      </c>
      <c r="S5" s="100">
        <v>1.8604336776289001E-2</v>
      </c>
      <c r="T5" s="100">
        <v>3.5826320948249201E-3</v>
      </c>
      <c r="U5" s="97">
        <f t="shared" si="1"/>
        <v>5.3785065904450396E-2</v>
      </c>
    </row>
    <row r="6" spans="1:21" x14ac:dyDescent="0.2">
      <c r="A6" s="82">
        <v>10210</v>
      </c>
      <c r="B6" s="82" t="s">
        <v>60</v>
      </c>
      <c r="C6" s="102">
        <v>8639.2857142857101</v>
      </c>
      <c r="D6" s="102">
        <v>10000</v>
      </c>
      <c r="E6" s="102">
        <v>10000</v>
      </c>
      <c r="F6" s="102">
        <v>8500</v>
      </c>
      <c r="G6" s="102">
        <v>11500</v>
      </c>
      <c r="H6" s="103">
        <v>3.6340988557223902E-6</v>
      </c>
      <c r="I6" s="103">
        <v>1.9211498201473798E-5</v>
      </c>
      <c r="J6" s="104">
        <f t="shared" si="0"/>
        <v>0.14626518555326842</v>
      </c>
      <c r="L6" s="96">
        <v>10105</v>
      </c>
      <c r="M6" s="101" t="s">
        <v>40</v>
      </c>
      <c r="N6" s="99">
        <v>999.70162162162205</v>
      </c>
      <c r="O6" s="99">
        <v>1077.95713025952</v>
      </c>
      <c r="P6" s="99">
        <v>1097.9646869983901</v>
      </c>
      <c r="Q6" s="99">
        <v>1185.96960486322</v>
      </c>
      <c r="R6" s="99">
        <v>1462.54777714539</v>
      </c>
      <c r="S6" s="100">
        <v>8.68573571881385E-4</v>
      </c>
      <c r="T6" s="100">
        <v>1.3303750433398901E-4</v>
      </c>
      <c r="U6" s="97">
        <f t="shared" si="1"/>
        <v>7.5366126749794926E-2</v>
      </c>
    </row>
    <row r="7" spans="1:21" x14ac:dyDescent="0.2">
      <c r="A7" s="82">
        <v>10214</v>
      </c>
      <c r="B7" s="82" t="s">
        <v>64</v>
      </c>
      <c r="C7" s="102">
        <v>6965.6776898734197</v>
      </c>
      <c r="D7" s="102">
        <v>7735.4928507588502</v>
      </c>
      <c r="E7" s="102">
        <v>8966.1365740740694</v>
      </c>
      <c r="F7" s="102">
        <v>10116.054872279999</v>
      </c>
      <c r="G7" s="102">
        <v>12576.3118422021</v>
      </c>
      <c r="H7" s="103">
        <v>3.6563971292882699E-4</v>
      </c>
      <c r="I7" s="103">
        <v>3.6630904912084199E-4</v>
      </c>
      <c r="J7" s="104">
        <f t="shared" si="0"/>
        <v>0.10482429713042529</v>
      </c>
      <c r="L7" s="96">
        <v>10106</v>
      </c>
      <c r="M7" s="101" t="s">
        <v>41</v>
      </c>
      <c r="N7" s="99">
        <v>2967.6450479233199</v>
      </c>
      <c r="O7" s="99">
        <v>3131.3603607954501</v>
      </c>
      <c r="P7" s="99">
        <v>3560.7910750507099</v>
      </c>
      <c r="Q7" s="99">
        <v>4304.1866438356201</v>
      </c>
      <c r="R7" s="99">
        <v>5232.6114902506997</v>
      </c>
      <c r="S7" s="100">
        <v>2.2170414676883101E-4</v>
      </c>
      <c r="T7" s="100">
        <v>9.6222312230006296E-5</v>
      </c>
      <c r="U7" s="97">
        <f t="shared" si="1"/>
        <v>5.3698805058994076E-2</v>
      </c>
    </row>
    <row r="8" spans="1:21" x14ac:dyDescent="0.2">
      <c r="A8" s="82">
        <v>10301</v>
      </c>
      <c r="B8" s="82" t="s">
        <v>68</v>
      </c>
      <c r="C8" s="102">
        <v>6708.0672268907601</v>
      </c>
      <c r="D8" s="102">
        <v>9233.9195402298792</v>
      </c>
      <c r="E8" s="102">
        <v>7814.5833333333303</v>
      </c>
      <c r="F8" s="102">
        <v>11105</v>
      </c>
      <c r="G8" s="102">
        <v>12404.166666666701</v>
      </c>
      <c r="H8" s="103">
        <v>6.2430898548829699E-5</v>
      </c>
      <c r="I8" s="103">
        <v>1.42121083232056E-4</v>
      </c>
      <c r="J8" s="104">
        <f t="shared" si="0"/>
        <v>0.31957274481284659</v>
      </c>
      <c r="L8" s="96">
        <v>10107</v>
      </c>
      <c r="M8" s="101" t="s">
        <v>42</v>
      </c>
      <c r="N8" s="99">
        <v>2249.41942902458</v>
      </c>
      <c r="O8" s="99">
        <v>2539.8624667967902</v>
      </c>
      <c r="P8" s="99">
        <v>2619.5533869115998</v>
      </c>
      <c r="Q8" s="99">
        <v>2872.8966999649601</v>
      </c>
      <c r="R8" s="99">
        <v>3292.7488940821299</v>
      </c>
      <c r="S8" s="100">
        <v>4.8552721064427503E-3</v>
      </c>
      <c r="T8" s="100">
        <v>1.1711714714026599E-3</v>
      </c>
      <c r="U8" s="97">
        <f t="shared" si="1"/>
        <v>0.12143778125821879</v>
      </c>
    </row>
    <row r="9" spans="1:21" x14ac:dyDescent="0.2">
      <c r="A9" s="82">
        <v>10302</v>
      </c>
      <c r="B9" s="82" t="s">
        <v>69</v>
      </c>
      <c r="C9" s="102">
        <v>12866.4285714286</v>
      </c>
      <c r="D9" s="102">
        <v>13366.9444444444</v>
      </c>
      <c r="E9" s="102">
        <v>6722.2222222222199</v>
      </c>
      <c r="F9" s="102">
        <v>20000</v>
      </c>
      <c r="G9" s="102">
        <v>13933.333333333299</v>
      </c>
      <c r="H9" s="103">
        <v>3.7615056443363802E-5</v>
      </c>
      <c r="I9" s="103">
        <v>5.4078976728864698E-5</v>
      </c>
      <c r="J9" s="104">
        <f t="shared" si="0"/>
        <v>3.8163343988153645E-2</v>
      </c>
      <c r="L9" s="96">
        <v>10108</v>
      </c>
      <c r="M9" s="101" t="s">
        <v>43</v>
      </c>
      <c r="N9" s="99">
        <v>4995.5811824900502</v>
      </c>
      <c r="O9" s="99">
        <v>6334.2139226640202</v>
      </c>
      <c r="P9" s="99">
        <v>4276.8729351969496</v>
      </c>
      <c r="Q9" s="99">
        <v>4489.2887281494905</v>
      </c>
      <c r="R9" s="99">
        <v>5735.3219485749696</v>
      </c>
      <c r="S9" s="100">
        <v>1.0074548636917399E-3</v>
      </c>
      <c r="T9" s="100">
        <v>6.1098719433730797E-4</v>
      </c>
      <c r="U9" s="97">
        <f t="shared" si="1"/>
        <v>0.23741196307083229</v>
      </c>
    </row>
    <row r="10" spans="1:21" x14ac:dyDescent="0.2">
      <c r="A10" s="82">
        <v>10303</v>
      </c>
      <c r="B10" s="82" t="s">
        <v>70</v>
      </c>
      <c r="C10" s="102">
        <v>10855.0439739414</v>
      </c>
      <c r="D10" s="102">
        <v>11683.0595722449</v>
      </c>
      <c r="E10" s="102">
        <v>13588.9180327869</v>
      </c>
      <c r="F10" s="102">
        <v>13110.633802816899</v>
      </c>
      <c r="G10" s="102">
        <v>18326.799603174601</v>
      </c>
      <c r="H10" s="103">
        <v>7.6711375266128899E-5</v>
      </c>
      <c r="I10" s="103">
        <v>1.38665248329817E-4</v>
      </c>
      <c r="J10" s="104">
        <f t="shared" si="0"/>
        <v>7.3510038422715945E-2</v>
      </c>
      <c r="L10" s="96">
        <v>10109</v>
      </c>
      <c r="M10" s="101" t="s">
        <v>44</v>
      </c>
      <c r="N10" s="99">
        <v>3023.125975212</v>
      </c>
      <c r="O10" s="99">
        <v>3287.59212532431</v>
      </c>
      <c r="P10" s="99">
        <v>3412.8726353790598</v>
      </c>
      <c r="Q10" s="99">
        <v>3885.9892166078998</v>
      </c>
      <c r="R10" s="99">
        <v>4925.8012572774496</v>
      </c>
      <c r="S10" s="100">
        <v>2.25674587753916E-2</v>
      </c>
      <c r="T10" s="100">
        <v>8.3546712698295104E-3</v>
      </c>
      <c r="U10" s="97">
        <f t="shared" si="1"/>
        <v>8.3864032844446448E-2</v>
      </c>
    </row>
    <row r="11" spans="1:21" x14ac:dyDescent="0.2">
      <c r="A11" s="82">
        <v>10304</v>
      </c>
      <c r="B11" s="82" t="s">
        <v>71</v>
      </c>
      <c r="C11" s="105">
        <v>9132.5615384615394</v>
      </c>
      <c r="D11" s="105">
        <v>10938.142857142901</v>
      </c>
      <c r="E11" s="105">
        <v>10900</v>
      </c>
      <c r="F11" s="105">
        <v>26000</v>
      </c>
      <c r="G11" s="105">
        <v>24750</v>
      </c>
      <c r="H11" s="103">
        <v>0</v>
      </c>
      <c r="I11" s="103">
        <v>4.6642401018016996E-6</v>
      </c>
      <c r="J11" s="104">
        <f t="shared" si="0"/>
        <v>0.18040980739955315</v>
      </c>
      <c r="L11" s="96">
        <v>10110</v>
      </c>
      <c r="M11" s="101" t="s">
        <v>45</v>
      </c>
      <c r="N11" s="99">
        <v>5967.0617196701996</v>
      </c>
      <c r="O11" s="99">
        <v>7436.1936297438597</v>
      </c>
      <c r="P11" s="99">
        <v>7711.1536293164199</v>
      </c>
      <c r="Q11" s="99">
        <v>8086.3188756599702</v>
      </c>
      <c r="R11" s="99">
        <v>10673.5147427907</v>
      </c>
      <c r="S11" s="100">
        <v>1.38716973285653E-3</v>
      </c>
      <c r="T11" s="100">
        <v>1.1705599727534499E-3</v>
      </c>
      <c r="U11" s="97">
        <f t="shared" si="1"/>
        <v>0.22010447703570901</v>
      </c>
    </row>
    <row r="12" spans="1:21" x14ac:dyDescent="0.2">
      <c r="A12" s="82">
        <v>10403</v>
      </c>
      <c r="B12" s="82" t="s">
        <v>74</v>
      </c>
      <c r="C12" s="105">
        <v>346.723312444047</v>
      </c>
      <c r="D12" s="105">
        <v>354.58774604848202</v>
      </c>
      <c r="E12" s="105">
        <v>369.34000920810303</v>
      </c>
      <c r="F12" s="105">
        <v>461.13656442740501</v>
      </c>
      <c r="G12" s="105">
        <v>479.56351412377802</v>
      </c>
      <c r="H12" s="103">
        <v>4.6802963379280497E-3</v>
      </c>
      <c r="I12" s="103">
        <v>4.7231331494858699E-3</v>
      </c>
      <c r="J12" s="104">
        <f t="shared" si="0"/>
        <v>2.2428744532438673E-2</v>
      </c>
      <c r="L12" s="96">
        <v>10111</v>
      </c>
      <c r="M12" s="101" t="s">
        <v>46</v>
      </c>
      <c r="N12" s="99">
        <v>16752.3193315266</v>
      </c>
      <c r="O12" s="99">
        <v>18072.3147770664</v>
      </c>
      <c r="P12" s="99">
        <v>17651.214953270999</v>
      </c>
      <c r="Q12" s="99">
        <v>20270.047368421099</v>
      </c>
      <c r="R12" s="99">
        <v>24247.3886386386</v>
      </c>
      <c r="S12" s="100">
        <v>1.9593712991757E-3</v>
      </c>
      <c r="T12" s="100">
        <v>1.9283005998873199E-3</v>
      </c>
      <c r="U12" s="97">
        <f t="shared" si="1"/>
        <v>7.5844480717883939E-2</v>
      </c>
    </row>
    <row r="13" spans="1:21" x14ac:dyDescent="0.2">
      <c r="A13" s="82">
        <v>10408</v>
      </c>
      <c r="B13" s="82" t="s">
        <v>79</v>
      </c>
      <c r="C13" s="105">
        <v>14394.2576309795</v>
      </c>
      <c r="D13" s="105">
        <v>16127.608909198099</v>
      </c>
      <c r="E13" s="105">
        <v>17982.198501872699</v>
      </c>
      <c r="F13" s="105">
        <v>21508.140271493201</v>
      </c>
      <c r="G13" s="105">
        <v>23312.616966581001</v>
      </c>
      <c r="H13" s="103">
        <v>5.6159352218811099E-5</v>
      </c>
      <c r="I13" s="103">
        <v>3.4152943739409097E-4</v>
      </c>
      <c r="J13" s="104">
        <f t="shared" si="0"/>
        <v>0.11370329098988965</v>
      </c>
      <c r="L13" s="96">
        <v>10112</v>
      </c>
      <c r="M13" s="101" t="s">
        <v>47</v>
      </c>
      <c r="N13" s="99">
        <v>2027.4414957265001</v>
      </c>
      <c r="O13" s="99">
        <v>2502.6719479094099</v>
      </c>
      <c r="P13" s="99">
        <v>2781.06587712805</v>
      </c>
      <c r="Q13" s="99">
        <v>3056.98751920123</v>
      </c>
      <c r="R13" s="99">
        <v>3518.03265629719</v>
      </c>
      <c r="S13" s="100">
        <v>7.8913225126488705E-4</v>
      </c>
      <c r="T13" s="100">
        <v>1.8047114787591E-4</v>
      </c>
      <c r="U13" s="97">
        <f t="shared" si="1"/>
        <v>0.21058428908432664</v>
      </c>
    </row>
    <row r="14" spans="1:21" x14ac:dyDescent="0.2">
      <c r="A14" s="82">
        <v>10410</v>
      </c>
      <c r="B14" s="82" t="s">
        <v>81</v>
      </c>
      <c r="C14" s="105">
        <v>7822.5905109489004</v>
      </c>
      <c r="D14" s="105">
        <v>7123.7600577777803</v>
      </c>
      <c r="E14" s="105">
        <v>7624.8039215686304</v>
      </c>
      <c r="F14" s="105">
        <v>10298.0769230769</v>
      </c>
      <c r="G14" s="105">
        <v>12213.809523809499</v>
      </c>
      <c r="H14" s="103">
        <v>8.2058280031392598E-5</v>
      </c>
      <c r="I14" s="103">
        <v>1.0049178927433701E-4</v>
      </c>
      <c r="J14" s="104">
        <f t="shared" si="0"/>
        <v>-9.3580083053358673E-2</v>
      </c>
      <c r="L14" s="96">
        <v>10113</v>
      </c>
      <c r="M14" s="101" t="s">
        <v>48</v>
      </c>
      <c r="N14" s="99">
        <v>2738.6580530973501</v>
      </c>
      <c r="O14" s="99">
        <v>2856.23542876086</v>
      </c>
      <c r="P14" s="99">
        <v>3162.2115925717499</v>
      </c>
      <c r="Q14" s="99">
        <v>3530.9219413267501</v>
      </c>
      <c r="R14" s="99">
        <v>4738.2704659681403</v>
      </c>
      <c r="S14" s="100">
        <v>1.3323441792065999E-3</v>
      </c>
      <c r="T14" s="100">
        <v>6.4534170174291195E-4</v>
      </c>
      <c r="U14" s="97">
        <f t="shared" si="1"/>
        <v>4.2036435335169708E-2</v>
      </c>
    </row>
    <row r="15" spans="1:21" x14ac:dyDescent="0.2">
      <c r="A15" s="82">
        <v>10414</v>
      </c>
      <c r="B15" s="82" t="s">
        <v>85</v>
      </c>
      <c r="C15" s="105">
        <v>7978.125</v>
      </c>
      <c r="D15" s="105">
        <v>5850</v>
      </c>
      <c r="E15" s="105">
        <v>6500</v>
      </c>
      <c r="F15" s="105">
        <v>6500</v>
      </c>
      <c r="G15" s="105">
        <v>8000</v>
      </c>
      <c r="H15" s="103">
        <v>8.3899571944262598E-8</v>
      </c>
      <c r="I15" s="103">
        <v>1.63765391464307E-5</v>
      </c>
      <c r="J15" s="104">
        <f t="shared" si="0"/>
        <v>-0.31026176020394652</v>
      </c>
      <c r="L15" s="96">
        <v>10115</v>
      </c>
      <c r="M15" s="101" t="s">
        <v>508</v>
      </c>
      <c r="N15" s="99">
        <v>1844.5597603946401</v>
      </c>
      <c r="O15" s="99">
        <v>1988.1811216078099</v>
      </c>
      <c r="P15" s="99">
        <v>2882.0245398773</v>
      </c>
      <c r="Q15" s="99">
        <v>2803.7224864188402</v>
      </c>
      <c r="R15" s="99">
        <v>4090.5348962149001</v>
      </c>
      <c r="S15" s="100">
        <v>1.7543918380659601E-3</v>
      </c>
      <c r="T15" s="100">
        <v>7.8755760137002998E-4</v>
      </c>
      <c r="U15" s="97">
        <f t="shared" si="1"/>
        <v>7.4979574765117157E-2</v>
      </c>
    </row>
    <row r="16" spans="1:21" x14ac:dyDescent="0.2">
      <c r="A16" s="82">
        <v>10415</v>
      </c>
      <c r="B16" s="82" t="s">
        <v>86</v>
      </c>
      <c r="C16" s="105">
        <v>2995.4896221917802</v>
      </c>
      <c r="D16" s="105">
        <v>4302.2024352851604</v>
      </c>
      <c r="E16" s="105">
        <v>4546.6443298969098</v>
      </c>
      <c r="F16" s="105">
        <v>6533.4342507645297</v>
      </c>
      <c r="G16" s="105">
        <v>7214.0784101688496</v>
      </c>
      <c r="H16" s="103">
        <v>1.4345004230646801E-3</v>
      </c>
      <c r="I16" s="103">
        <v>6.5218010096171003E-3</v>
      </c>
      <c r="J16" s="104">
        <f t="shared" si="0"/>
        <v>0.36201938775544101</v>
      </c>
      <c r="L16" s="96">
        <v>10201</v>
      </c>
      <c r="M16" s="101" t="s">
        <v>51</v>
      </c>
      <c r="N16" s="99">
        <v>5939.9754772599699</v>
      </c>
      <c r="O16" s="99">
        <v>7787.7045610743598</v>
      </c>
      <c r="P16" s="99">
        <v>8143.1163054027802</v>
      </c>
      <c r="Q16" s="99">
        <v>9590.0277713935502</v>
      </c>
      <c r="R16" s="99">
        <v>9802.5126555425195</v>
      </c>
      <c r="S16" s="100">
        <v>7.37141357950266E-2</v>
      </c>
      <c r="T16" s="100">
        <v>2.2141090685963399E-2</v>
      </c>
      <c r="U16" s="97">
        <f t="shared" si="1"/>
        <v>0.27084114668467485</v>
      </c>
    </row>
    <row r="17" spans="1:21" x14ac:dyDescent="0.2">
      <c r="A17" s="82">
        <v>10502</v>
      </c>
      <c r="B17" s="82" t="s">
        <v>88</v>
      </c>
      <c r="C17" s="105">
        <v>5080.8333333333303</v>
      </c>
      <c r="D17" s="105">
        <v>8619.3548387096798</v>
      </c>
      <c r="E17" s="105">
        <v>6625</v>
      </c>
      <c r="F17" s="105">
        <v>8070</v>
      </c>
      <c r="G17" s="105">
        <v>8886.6666666666697</v>
      </c>
      <c r="H17" s="103">
        <v>5.9842796496824102E-6</v>
      </c>
      <c r="I17" s="103">
        <v>9.2994822925615399E-6</v>
      </c>
      <c r="J17" s="104">
        <f t="shared" si="0"/>
        <v>0.52853494704562087</v>
      </c>
      <c r="L17" s="96">
        <v>10202</v>
      </c>
      <c r="M17" s="101" t="s">
        <v>52</v>
      </c>
      <c r="N17" s="99">
        <v>7040.3162564632903</v>
      </c>
      <c r="O17" s="99">
        <v>9552.5844415762404</v>
      </c>
      <c r="P17" s="99">
        <v>9857.3458980044306</v>
      </c>
      <c r="Q17" s="99">
        <v>11614.2073635244</v>
      </c>
      <c r="R17" s="99">
        <v>12262.1601353266</v>
      </c>
      <c r="S17" s="100">
        <v>3.1333362133741501E-2</v>
      </c>
      <c r="T17" s="100">
        <v>1.7583299238446599E-2</v>
      </c>
      <c r="U17" s="97">
        <f t="shared" si="1"/>
        <v>0.30515864808161525</v>
      </c>
    </row>
    <row r="18" spans="1:21" x14ac:dyDescent="0.2">
      <c r="A18" s="82">
        <v>10507</v>
      </c>
      <c r="B18" s="82" t="s">
        <v>93</v>
      </c>
      <c r="C18" s="105">
        <v>12737.816568047299</v>
      </c>
      <c r="D18" s="105">
        <v>13867.8211291391</v>
      </c>
      <c r="E18" s="105">
        <v>15958.330935251801</v>
      </c>
      <c r="F18" s="105">
        <v>19521.706467661701</v>
      </c>
      <c r="G18" s="105">
        <v>21398.8322323149</v>
      </c>
      <c r="H18" s="103">
        <v>6.64409105336905E-5</v>
      </c>
      <c r="I18" s="103">
        <v>8.2797768516348094E-5</v>
      </c>
      <c r="J18" s="104">
        <f t="shared" si="0"/>
        <v>8.4995878166491776E-2</v>
      </c>
      <c r="L18" s="96">
        <v>10203</v>
      </c>
      <c r="M18" s="101" t="s">
        <v>53</v>
      </c>
      <c r="N18" s="99">
        <v>4921.2405315614596</v>
      </c>
      <c r="O18" s="99">
        <v>6621.1322950058102</v>
      </c>
      <c r="P18" s="99">
        <v>6906.39704069051</v>
      </c>
      <c r="Q18" s="99">
        <v>7718.9448545375599</v>
      </c>
      <c r="R18" s="99">
        <v>8153.5321696887504</v>
      </c>
      <c r="S18" s="100">
        <v>1.5997812615496401E-2</v>
      </c>
      <c r="T18" s="100">
        <v>1.4372601334783799E-3</v>
      </c>
      <c r="U18" s="97">
        <f t="shared" si="1"/>
        <v>0.29670575758124323</v>
      </c>
    </row>
    <row r="19" spans="1:21" x14ac:dyDescent="0.2">
      <c r="A19" s="82">
        <v>10603</v>
      </c>
      <c r="B19" s="82" t="s">
        <v>97</v>
      </c>
      <c r="C19" s="105">
        <v>8666.4934931506905</v>
      </c>
      <c r="D19" s="105">
        <v>9553.4526896341504</v>
      </c>
      <c r="E19" s="105">
        <v>10395.8277777778</v>
      </c>
      <c r="F19" s="105">
        <v>12325.711656441699</v>
      </c>
      <c r="G19" s="105">
        <v>14052.997835497799</v>
      </c>
      <c r="H19" s="103">
        <v>3.6847333507417399E-4</v>
      </c>
      <c r="I19" s="103">
        <v>5.4648830053141099E-4</v>
      </c>
      <c r="J19" s="104">
        <f t="shared" si="0"/>
        <v>9.7438359740842237E-2</v>
      </c>
      <c r="L19" s="96">
        <v>10204</v>
      </c>
      <c r="M19" s="101" t="s">
        <v>54</v>
      </c>
      <c r="N19" s="99">
        <v>5754.6971526195903</v>
      </c>
      <c r="O19" s="99">
        <v>7277.7959975190797</v>
      </c>
      <c r="P19" s="99">
        <v>7756.3617710583203</v>
      </c>
      <c r="Q19" s="99">
        <v>8947.5737149164306</v>
      </c>
      <c r="R19" s="99">
        <v>9273.99613951012</v>
      </c>
      <c r="S19" s="100">
        <v>5.7537066523249301E-3</v>
      </c>
      <c r="T19" s="100">
        <v>2.4618485141643899E-3</v>
      </c>
      <c r="U19" s="97">
        <f t="shared" si="1"/>
        <v>0.23481165133876994</v>
      </c>
    </row>
    <row r="20" spans="1:21" x14ac:dyDescent="0.2">
      <c r="A20" s="82">
        <v>10607</v>
      </c>
      <c r="B20" s="82" t="s">
        <v>101</v>
      </c>
      <c r="C20" s="105">
        <v>6639.5423728813603</v>
      </c>
      <c r="D20" s="105">
        <v>8376.25</v>
      </c>
      <c r="E20" s="105">
        <v>7318.5483870967701</v>
      </c>
      <c r="F20" s="105">
        <v>8508.3333333333303</v>
      </c>
      <c r="G20" s="105">
        <v>11447.857142857099</v>
      </c>
      <c r="H20" s="103">
        <v>1.20095159244024E-5</v>
      </c>
      <c r="I20" s="103">
        <v>1.63708533548403E-5</v>
      </c>
      <c r="J20" s="104">
        <f t="shared" si="0"/>
        <v>0.2323572789387589</v>
      </c>
      <c r="L20" s="96">
        <v>10205</v>
      </c>
      <c r="M20" s="101" t="s">
        <v>55</v>
      </c>
      <c r="N20" s="99">
        <v>5207.5943089430903</v>
      </c>
      <c r="O20" s="99">
        <v>6462.6666666666697</v>
      </c>
      <c r="P20" s="99">
        <v>6850.5517241379303</v>
      </c>
      <c r="Q20" s="99">
        <v>7635</v>
      </c>
      <c r="R20" s="99">
        <v>7574.21875</v>
      </c>
      <c r="S20" s="100">
        <v>1.3111076123830401E-3</v>
      </c>
      <c r="T20" s="100">
        <v>1.3794578376454E-4</v>
      </c>
      <c r="U20" s="97">
        <f t="shared" si="1"/>
        <v>0.21592402511131067</v>
      </c>
    </row>
    <row r="21" spans="1:21" x14ac:dyDescent="0.2">
      <c r="A21" s="82">
        <v>10608</v>
      </c>
      <c r="B21" s="82" t="s">
        <v>102</v>
      </c>
      <c r="C21" s="105">
        <v>9625.7203463203496</v>
      </c>
      <c r="D21" s="105">
        <v>11090.7592140078</v>
      </c>
      <c r="E21" s="105">
        <v>13185.1111111111</v>
      </c>
      <c r="F21" s="105">
        <v>15703.8461538462</v>
      </c>
      <c r="G21" s="105">
        <v>16665.8845789972</v>
      </c>
      <c r="H21" s="103">
        <v>3.5024201874771798E-5</v>
      </c>
      <c r="I21" s="103">
        <v>1.21891284544303E-4</v>
      </c>
      <c r="J21" s="104">
        <f t="shared" si="0"/>
        <v>0.14167353980295083</v>
      </c>
      <c r="L21" s="96">
        <v>10206</v>
      </c>
      <c r="M21" s="101" t="s">
        <v>56</v>
      </c>
      <c r="N21" s="99">
        <v>26773.503973509902</v>
      </c>
      <c r="O21" s="99">
        <v>29593.485978947399</v>
      </c>
      <c r="P21" s="99">
        <v>29714.720930232601</v>
      </c>
      <c r="Q21" s="99">
        <v>37572.530864197499</v>
      </c>
      <c r="R21" s="99">
        <v>37482.6218708827</v>
      </c>
      <c r="S21" s="100">
        <v>4.4939084346030901E-3</v>
      </c>
      <c r="T21" s="100">
        <v>1.23320572615664E-3</v>
      </c>
      <c r="U21" s="97">
        <f t="shared" si="1"/>
        <v>0.10014152806506399</v>
      </c>
    </row>
    <row r="22" spans="1:21" x14ac:dyDescent="0.2">
      <c r="A22" s="82">
        <v>10609</v>
      </c>
      <c r="B22" s="82" t="s">
        <v>103</v>
      </c>
      <c r="C22" s="105">
        <v>6178.0942317508898</v>
      </c>
      <c r="D22" s="105">
        <v>6388.70544071518</v>
      </c>
      <c r="E22" s="105">
        <v>7043.8779979144902</v>
      </c>
      <c r="F22" s="105">
        <v>8135.6926923915398</v>
      </c>
      <c r="G22" s="105">
        <v>9558.9982399889504</v>
      </c>
      <c r="H22" s="103">
        <v>1.4143337860529901E-3</v>
      </c>
      <c r="I22" s="103">
        <v>2.2274717227664899E-3</v>
      </c>
      <c r="J22" s="104">
        <f t="shared" si="0"/>
        <v>3.3521809255274967E-2</v>
      </c>
      <c r="L22" s="96">
        <v>10211</v>
      </c>
      <c r="M22" s="101" t="s">
        <v>61</v>
      </c>
      <c r="N22" s="99">
        <v>5352.2727272727298</v>
      </c>
      <c r="O22" s="99">
        <v>6500</v>
      </c>
      <c r="P22" s="99">
        <v>7050</v>
      </c>
      <c r="Q22" s="99">
        <v>7900</v>
      </c>
      <c r="R22" s="99">
        <v>14600</v>
      </c>
      <c r="S22" s="100">
        <v>8.1614090601907397E-6</v>
      </c>
      <c r="T22" s="100">
        <v>5.2316686678562497E-7</v>
      </c>
      <c r="U22" s="97">
        <f t="shared" si="1"/>
        <v>0.19428089736337975</v>
      </c>
    </row>
    <row r="23" spans="1:21" x14ac:dyDescent="0.2">
      <c r="A23" s="82">
        <v>10707</v>
      </c>
      <c r="B23" s="82" t="s">
        <v>110</v>
      </c>
      <c r="C23" s="105">
        <v>5065.6395038167902</v>
      </c>
      <c r="D23" s="105">
        <v>5559.6089351136397</v>
      </c>
      <c r="E23" s="105">
        <v>6015.9562937062901</v>
      </c>
      <c r="F23" s="105">
        <v>7551.6291766586701</v>
      </c>
      <c r="G23" s="105">
        <v>9842.93382428941</v>
      </c>
      <c r="H23" s="103">
        <v>3.2415578093531502E-4</v>
      </c>
      <c r="I23" s="103">
        <v>5.5667173772170101E-4</v>
      </c>
      <c r="J23" s="104">
        <f t="shared" si="0"/>
        <v>9.304738125575196E-2</v>
      </c>
      <c r="L23" s="96">
        <v>10212</v>
      </c>
      <c r="M23" s="101" t="s">
        <v>62</v>
      </c>
      <c r="N23" s="99">
        <v>2629.8757344300798</v>
      </c>
      <c r="O23" s="99">
        <v>3290.2328099317701</v>
      </c>
      <c r="P23" s="99">
        <v>3629.4670658682599</v>
      </c>
      <c r="Q23" s="99">
        <v>4520.4743381955705</v>
      </c>
      <c r="R23" s="99">
        <v>4975.4467744284302</v>
      </c>
      <c r="S23" s="100">
        <v>5.3513426666775598E-3</v>
      </c>
      <c r="T23" s="100">
        <v>5.7538742970271396E-4</v>
      </c>
      <c r="U23" s="97">
        <f t="shared" si="1"/>
        <v>0.22402172936363735</v>
      </c>
    </row>
    <row r="24" spans="1:21" x14ac:dyDescent="0.2">
      <c r="A24" s="82">
        <v>10708</v>
      </c>
      <c r="B24" s="82" t="s">
        <v>111</v>
      </c>
      <c r="C24" s="105">
        <v>4721.5972905168101</v>
      </c>
      <c r="D24" s="105">
        <v>5064.54037216495</v>
      </c>
      <c r="E24" s="105">
        <v>5538.0842945874001</v>
      </c>
      <c r="F24" s="105">
        <v>6865.1748492678698</v>
      </c>
      <c r="G24" s="105">
        <v>8150.2758576548904</v>
      </c>
      <c r="H24" s="103">
        <v>7.8971042643304101E-4</v>
      </c>
      <c r="I24" s="103">
        <v>1.0665506593552801E-3</v>
      </c>
      <c r="J24" s="104">
        <f t="shared" si="0"/>
        <v>7.0116236354450509E-2</v>
      </c>
      <c r="L24" s="96">
        <v>10213</v>
      </c>
      <c r="M24" s="101" t="s">
        <v>63</v>
      </c>
      <c r="N24" s="99">
        <v>8013.9194525334897</v>
      </c>
      <c r="O24" s="99">
        <v>8907.6897801102605</v>
      </c>
      <c r="P24" s="99">
        <v>9675.0695384615392</v>
      </c>
      <c r="Q24" s="99">
        <v>11215.890615749</v>
      </c>
      <c r="R24" s="99">
        <v>12779.103742284</v>
      </c>
      <c r="S24" s="100">
        <v>3.1860539391064101E-3</v>
      </c>
      <c r="T24" s="100">
        <v>3.0507725426328499E-3</v>
      </c>
      <c r="U24" s="97">
        <f t="shared" si="1"/>
        <v>0.10573496260547713</v>
      </c>
    </row>
    <row r="25" spans="1:21" x14ac:dyDescent="0.2">
      <c r="A25" s="82">
        <v>10710</v>
      </c>
      <c r="B25" s="82" t="s">
        <v>113</v>
      </c>
      <c r="C25" s="105">
        <v>5148.74747274529</v>
      </c>
      <c r="D25" s="105">
        <v>5653.7827251874096</v>
      </c>
      <c r="E25" s="105">
        <v>6073.7452054794503</v>
      </c>
      <c r="F25" s="105">
        <v>6303.3633093525204</v>
      </c>
      <c r="G25" s="105">
        <v>8346.4981357196102</v>
      </c>
      <c r="H25" s="103">
        <v>3.3391386215178098E-4</v>
      </c>
      <c r="I25" s="103">
        <v>4.0656276152337102E-4</v>
      </c>
      <c r="J25" s="104">
        <f t="shared" si="0"/>
        <v>9.3571354100163512E-2</v>
      </c>
      <c r="L25" s="96">
        <v>10215</v>
      </c>
      <c r="M25" s="101" t="s">
        <v>65</v>
      </c>
      <c r="N25" s="99">
        <v>8255.1036741214102</v>
      </c>
      <c r="O25" s="99">
        <v>9281.8057878916206</v>
      </c>
      <c r="P25" s="99">
        <v>9811.8805418719203</v>
      </c>
      <c r="Q25" s="99">
        <v>10896.6473319673</v>
      </c>
      <c r="R25" s="99">
        <v>12458.881551652599</v>
      </c>
      <c r="S25" s="100">
        <v>5.7200647898392101E-4</v>
      </c>
      <c r="T25" s="100">
        <v>4.2444418990502801E-4</v>
      </c>
      <c r="U25" s="97">
        <f t="shared" si="1"/>
        <v>0.11722448083862796</v>
      </c>
    </row>
    <row r="26" spans="1:21" x14ac:dyDescent="0.2">
      <c r="A26" s="82">
        <v>10711</v>
      </c>
      <c r="B26" s="82" t="s">
        <v>114</v>
      </c>
      <c r="C26" s="105">
        <v>5335.1234383954197</v>
      </c>
      <c r="D26" s="105">
        <v>5820.4328402840101</v>
      </c>
      <c r="E26" s="105">
        <v>6320.4860813704499</v>
      </c>
      <c r="F26" s="105">
        <v>6453.8487732388903</v>
      </c>
      <c r="G26" s="105">
        <v>8577.8158122814802</v>
      </c>
      <c r="H26" s="103">
        <v>6.6439818510232005E-4</v>
      </c>
      <c r="I26" s="103">
        <v>7.1749933423478896E-4</v>
      </c>
      <c r="J26" s="104">
        <f t="shared" si="0"/>
        <v>8.7062608206034856E-2</v>
      </c>
      <c r="L26" s="96">
        <v>10216</v>
      </c>
      <c r="M26" s="101" t="s">
        <v>66</v>
      </c>
      <c r="N26" s="99">
        <v>5778.6790594059403</v>
      </c>
      <c r="O26" s="99">
        <v>6686.1668957754</v>
      </c>
      <c r="P26" s="99">
        <v>7782.2178770949704</v>
      </c>
      <c r="Q26" s="99">
        <v>9002.0355793110903</v>
      </c>
      <c r="R26" s="99">
        <v>10437.468900939301</v>
      </c>
      <c r="S26" s="100">
        <v>4.6765060906799102E-3</v>
      </c>
      <c r="T26" s="100">
        <v>2.67036910891036E-3</v>
      </c>
      <c r="U26" s="97">
        <f t="shared" si="1"/>
        <v>0.14586562953204257</v>
      </c>
    </row>
    <row r="27" spans="1:21" x14ac:dyDescent="0.2">
      <c r="A27" s="82">
        <v>10712</v>
      </c>
      <c r="B27" s="82" t="s">
        <v>115</v>
      </c>
      <c r="C27" s="105">
        <v>4438.5660810810796</v>
      </c>
      <c r="D27" s="105">
        <v>4777.4625807585098</v>
      </c>
      <c r="E27" s="105">
        <v>5065.9664045747004</v>
      </c>
      <c r="F27" s="105">
        <v>6432.92387050872</v>
      </c>
      <c r="G27" s="105">
        <v>8471.6794846480407</v>
      </c>
      <c r="H27" s="103">
        <v>5.8234045932482198E-4</v>
      </c>
      <c r="I27" s="103">
        <v>6.1681176654203003E-4</v>
      </c>
      <c r="J27" s="104">
        <f t="shared" si="0"/>
        <v>7.3578195140419689E-2</v>
      </c>
      <c r="L27" s="96">
        <v>10217</v>
      </c>
      <c r="M27" s="101" t="s">
        <v>67</v>
      </c>
      <c r="N27" s="99">
        <v>2615.9424460431701</v>
      </c>
      <c r="O27" s="99">
        <v>3006.84403097113</v>
      </c>
      <c r="P27" s="99">
        <v>3474.0495495495502</v>
      </c>
      <c r="Q27" s="99">
        <v>4218.4640522875798</v>
      </c>
      <c r="R27" s="99">
        <v>4794.5245751033499</v>
      </c>
      <c r="S27" s="100">
        <v>1.6245349487134101E-3</v>
      </c>
      <c r="T27" s="100">
        <v>2.5349426832468799E-4</v>
      </c>
      <c r="U27" s="97">
        <f t="shared" si="1"/>
        <v>0.13926660140681726</v>
      </c>
    </row>
    <row r="28" spans="1:21" x14ac:dyDescent="0.2">
      <c r="A28" s="82">
        <v>10713</v>
      </c>
      <c r="B28" s="82" t="s">
        <v>116</v>
      </c>
      <c r="C28" s="105">
        <v>46.216574074074103</v>
      </c>
      <c r="D28" s="105">
        <v>46.4806523826134</v>
      </c>
      <c r="E28" s="105">
        <v>37.693163751987299</v>
      </c>
      <c r="F28" s="105">
        <v>46.382606836876398</v>
      </c>
      <c r="G28" s="105">
        <v>54.357258398331702</v>
      </c>
      <c r="H28" s="103">
        <v>9.2404115909402605E-4</v>
      </c>
      <c r="I28" s="103">
        <v>1.0282262791593E-3</v>
      </c>
      <c r="J28" s="104">
        <f t="shared" si="0"/>
        <v>5.6976682699231545E-3</v>
      </c>
      <c r="L28" s="96">
        <v>10401</v>
      </c>
      <c r="M28" s="101" t="s">
        <v>72</v>
      </c>
      <c r="N28" s="98">
        <v>2074.18880400751</v>
      </c>
      <c r="O28" s="98">
        <v>2136.3597642495101</v>
      </c>
      <c r="P28" s="98">
        <v>2294.9901740595201</v>
      </c>
      <c r="Q28" s="98">
        <v>2649.44015935879</v>
      </c>
      <c r="R28" s="98">
        <v>3163.6421948576899</v>
      </c>
      <c r="S28" s="100">
        <v>3.1501095964446703E-2</v>
      </c>
      <c r="T28" s="100">
        <v>1.10555639657902E-2</v>
      </c>
      <c r="U28" s="97">
        <f t="shared" si="1"/>
        <v>2.9533196452306346E-2</v>
      </c>
    </row>
    <row r="29" spans="1:21" x14ac:dyDescent="0.2">
      <c r="A29" s="82">
        <v>10714</v>
      </c>
      <c r="B29" s="82" t="s">
        <v>117</v>
      </c>
      <c r="C29" s="105">
        <v>5986.57754551585</v>
      </c>
      <c r="D29" s="105">
        <v>6220.8771182769196</v>
      </c>
      <c r="E29" s="105">
        <v>5911.6773858921197</v>
      </c>
      <c r="F29" s="105">
        <v>7172.0002698996304</v>
      </c>
      <c r="G29" s="105">
        <v>10064.092634569201</v>
      </c>
      <c r="H29" s="103">
        <v>3.7764190883688402E-4</v>
      </c>
      <c r="I29" s="103">
        <v>9.6377471107406598E-4</v>
      </c>
      <c r="J29" s="104">
        <f t="shared" si="0"/>
        <v>3.8391025120789131E-2</v>
      </c>
      <c r="L29" s="96">
        <v>10402</v>
      </c>
      <c r="M29" s="101" t="s">
        <v>73</v>
      </c>
      <c r="N29" s="98">
        <v>2406.6989963503702</v>
      </c>
      <c r="O29" s="98">
        <v>2525.5890575881599</v>
      </c>
      <c r="P29" s="98">
        <v>2674.3251956181498</v>
      </c>
      <c r="Q29" s="98">
        <v>3042.97410780669</v>
      </c>
      <c r="R29" s="98">
        <v>3668.4977405480599</v>
      </c>
      <c r="S29" s="100">
        <v>6.2600102150122397E-3</v>
      </c>
      <c r="T29" s="100">
        <v>3.97367176844661E-3</v>
      </c>
      <c r="U29" s="97">
        <f t="shared" si="1"/>
        <v>4.8218228120357677E-2</v>
      </c>
    </row>
    <row r="30" spans="1:21" x14ac:dyDescent="0.2">
      <c r="A30" s="82">
        <v>10801</v>
      </c>
      <c r="B30" s="82" t="s">
        <v>119</v>
      </c>
      <c r="C30" s="105">
        <v>8.8313636363636405</v>
      </c>
      <c r="D30" s="105">
        <v>9.8899305505952402</v>
      </c>
      <c r="E30" s="105">
        <v>10.590163934426201</v>
      </c>
      <c r="F30" s="105">
        <v>10.1735849020616</v>
      </c>
      <c r="G30" s="105">
        <v>14.633802816901399</v>
      </c>
      <c r="H30" s="103">
        <v>2.80474652741165E-5</v>
      </c>
      <c r="I30" s="103">
        <v>5.8095812262127701E-5</v>
      </c>
      <c r="J30" s="104">
        <f t="shared" si="0"/>
        <v>0.11320768852875342</v>
      </c>
      <c r="L30" s="96">
        <v>10404</v>
      </c>
      <c r="M30" s="101" t="s">
        <v>75</v>
      </c>
      <c r="N30" s="98">
        <v>11149.192151162801</v>
      </c>
      <c r="O30" s="98">
        <v>12651.5121263889</v>
      </c>
      <c r="P30" s="98">
        <v>14163.239520958099</v>
      </c>
      <c r="Q30" s="98">
        <v>15585.8917480035</v>
      </c>
      <c r="R30" s="98">
        <v>19188.3506743738</v>
      </c>
      <c r="S30" s="100">
        <v>3.0173555033535201E-3</v>
      </c>
      <c r="T30" s="100">
        <v>1.31910326980169E-3</v>
      </c>
      <c r="U30" s="97">
        <f t="shared" si="1"/>
        <v>0.12640970124184076</v>
      </c>
    </row>
    <row r="31" spans="1:21" x14ac:dyDescent="0.2">
      <c r="A31" s="82">
        <v>10802</v>
      </c>
      <c r="B31" s="82" t="s">
        <v>120</v>
      </c>
      <c r="C31" s="105">
        <v>8.0158730158730194</v>
      </c>
      <c r="D31" s="105">
        <v>9.3211538461538499</v>
      </c>
      <c r="E31" s="105">
        <v>10.199999999999999</v>
      </c>
      <c r="F31" s="105">
        <v>8.9717948681268904</v>
      </c>
      <c r="G31" s="105">
        <v>13.220684523809499</v>
      </c>
      <c r="H31" s="103">
        <v>4.2148268847085697E-6</v>
      </c>
      <c r="I31" s="103">
        <v>2.0793772515138599E-5</v>
      </c>
      <c r="J31" s="104">
        <f t="shared" si="0"/>
        <v>0.15086272138607584</v>
      </c>
      <c r="L31" s="96">
        <v>10405</v>
      </c>
      <c r="M31" s="101" t="s">
        <v>76</v>
      </c>
      <c r="N31" s="98">
        <v>3226.43291139241</v>
      </c>
      <c r="O31" s="98">
        <v>3710.39809608939</v>
      </c>
      <c r="P31" s="98">
        <v>4084.15602836879</v>
      </c>
      <c r="Q31" s="98">
        <v>5264.3518518518504</v>
      </c>
      <c r="R31" s="98">
        <v>5292.6972909305096</v>
      </c>
      <c r="S31" s="100">
        <v>7.9209163322607398E-4</v>
      </c>
      <c r="T31" s="100">
        <v>5.4835496303925904E-4</v>
      </c>
      <c r="U31" s="97">
        <f t="shared" si="1"/>
        <v>0.13976200921114781</v>
      </c>
    </row>
    <row r="32" spans="1:21" x14ac:dyDescent="0.2">
      <c r="A32" s="82">
        <v>10803</v>
      </c>
      <c r="B32" s="82" t="s">
        <v>121</v>
      </c>
      <c r="C32" s="105">
        <v>8.1689189189189193</v>
      </c>
      <c r="D32" s="105">
        <v>8.0174033154696094</v>
      </c>
      <c r="E32" s="105">
        <v>14.533333333333299</v>
      </c>
      <c r="F32" s="105">
        <v>9.1060606060606109</v>
      </c>
      <c r="G32" s="105">
        <v>26.418421052631601</v>
      </c>
      <c r="H32" s="103">
        <v>2.9208039756859299E-5</v>
      </c>
      <c r="I32" s="103">
        <v>5.6273207032007601E-5</v>
      </c>
      <c r="J32" s="104">
        <f t="shared" si="0"/>
        <v>-1.8721983525044908E-2</v>
      </c>
      <c r="L32" s="96">
        <v>10406</v>
      </c>
      <c r="M32" s="101" t="s">
        <v>77</v>
      </c>
      <c r="N32" s="98">
        <v>2969.3744496855302</v>
      </c>
      <c r="O32" s="98">
        <v>3708.84672580288</v>
      </c>
      <c r="P32" s="98">
        <v>4279.6055776892399</v>
      </c>
      <c r="Q32" s="98">
        <v>5660.4950530286897</v>
      </c>
      <c r="R32" s="98">
        <v>5361.1747414129604</v>
      </c>
      <c r="S32" s="100">
        <v>8.8624045249126901E-4</v>
      </c>
      <c r="T32" s="100">
        <v>4.3403458844514501E-4</v>
      </c>
      <c r="U32" s="97">
        <f t="shared" si="1"/>
        <v>0.22236966508603082</v>
      </c>
    </row>
    <row r="33" spans="1:21" x14ac:dyDescent="0.2">
      <c r="A33" s="82">
        <v>10805</v>
      </c>
      <c r="B33" s="82" t="s">
        <v>123</v>
      </c>
      <c r="C33" s="105">
        <v>8.2347826086956495</v>
      </c>
      <c r="D33" s="105">
        <v>14.8451314354839</v>
      </c>
      <c r="E33" s="105">
        <v>19.319148936170201</v>
      </c>
      <c r="F33" s="105">
        <v>11.2152380348387</v>
      </c>
      <c r="G33" s="105">
        <v>27.156618240516501</v>
      </c>
      <c r="H33" s="103">
        <v>1.73197270266792E-6</v>
      </c>
      <c r="I33" s="103">
        <v>4.8496588186641202E-6</v>
      </c>
      <c r="J33" s="104">
        <f t="shared" si="0"/>
        <v>0.58930499720913287</v>
      </c>
      <c r="L33" s="96">
        <v>10407</v>
      </c>
      <c r="M33" s="101" t="s">
        <v>78</v>
      </c>
      <c r="N33" s="98">
        <v>8167.5837499999998</v>
      </c>
      <c r="O33" s="98">
        <v>8611.6915373134307</v>
      </c>
      <c r="P33" s="98">
        <v>9091.6511627907003</v>
      </c>
      <c r="Q33" s="98">
        <v>12719.642857142901</v>
      </c>
      <c r="R33" s="98">
        <v>14093.8271604938</v>
      </c>
      <c r="S33" s="100">
        <v>1.3278896765421601E-4</v>
      </c>
      <c r="T33" s="100">
        <v>4.2771824146263198E-5</v>
      </c>
      <c r="U33" s="97">
        <f t="shared" si="1"/>
        <v>5.2947642588460152E-2</v>
      </c>
    </row>
    <row r="34" spans="1:21" x14ac:dyDescent="0.2">
      <c r="A34" s="82">
        <v>10903</v>
      </c>
      <c r="B34" s="82" t="s">
        <v>126</v>
      </c>
      <c r="C34" s="105">
        <v>24.875</v>
      </c>
      <c r="D34" s="105">
        <v>14.3</v>
      </c>
      <c r="E34" s="105">
        <v>16</v>
      </c>
      <c r="F34" s="105">
        <v>21.75</v>
      </c>
      <c r="G34" s="105">
        <v>27.921428544180699</v>
      </c>
      <c r="H34" s="103">
        <v>0</v>
      </c>
      <c r="I34" s="103">
        <v>6.4433386819392602E-7</v>
      </c>
      <c r="J34" s="104">
        <f t="shared" si="0"/>
        <v>-0.5536037457787949</v>
      </c>
      <c r="L34" s="96">
        <v>10409</v>
      </c>
      <c r="M34" s="101" t="s">
        <v>80</v>
      </c>
      <c r="N34" s="98">
        <v>7460.5817073170701</v>
      </c>
      <c r="O34" s="98">
        <v>7539.3260573770503</v>
      </c>
      <c r="P34" s="98">
        <v>8180.7878787878799</v>
      </c>
      <c r="Q34" s="98">
        <v>12760</v>
      </c>
      <c r="R34" s="98">
        <v>12367.5</v>
      </c>
      <c r="S34" s="100">
        <v>1.20353010807228E-4</v>
      </c>
      <c r="T34" s="100">
        <v>4.17220474793987E-5</v>
      </c>
      <c r="U34" s="97">
        <f t="shared" si="1"/>
        <v>1.0499407686504874E-2</v>
      </c>
    </row>
    <row r="35" spans="1:21" x14ac:dyDescent="0.2">
      <c r="A35" s="82">
        <v>10906</v>
      </c>
      <c r="B35" s="82" t="s">
        <v>129</v>
      </c>
      <c r="C35" s="105">
        <v>17.604263275990998</v>
      </c>
      <c r="D35" s="105">
        <v>18.231490307312601</v>
      </c>
      <c r="E35" s="105">
        <v>17.519685039370099</v>
      </c>
      <c r="F35" s="105">
        <v>19.031811546834899</v>
      </c>
      <c r="G35" s="105">
        <v>26.421643096280899</v>
      </c>
      <c r="H35" s="103">
        <v>6.8461068066965301E-4</v>
      </c>
      <c r="I35" s="103">
        <v>7.9794999909543296E-4</v>
      </c>
      <c r="J35" s="104">
        <f t="shared" si="0"/>
        <v>3.5009231312025511E-2</v>
      </c>
      <c r="L35" s="96">
        <v>10411</v>
      </c>
      <c r="M35" s="101" t="s">
        <v>82</v>
      </c>
      <c r="N35" s="98">
        <v>7071.3789389067497</v>
      </c>
      <c r="O35" s="98">
        <v>7076.7452109195401</v>
      </c>
      <c r="P35" s="98">
        <v>7809.5842391304304</v>
      </c>
      <c r="Q35" s="98">
        <v>8606.4529664324691</v>
      </c>
      <c r="R35" s="98">
        <v>9726.9732142857101</v>
      </c>
      <c r="S35" s="100">
        <v>8.5236071182581002E-4</v>
      </c>
      <c r="T35" s="100">
        <v>2.34879685928642E-4</v>
      </c>
      <c r="U35" s="97">
        <f t="shared" si="1"/>
        <v>7.585842777879197E-4</v>
      </c>
    </row>
    <row r="36" spans="1:21" x14ac:dyDescent="0.2">
      <c r="A36" s="82">
        <v>10908</v>
      </c>
      <c r="B36" s="82" t="s">
        <v>131</v>
      </c>
      <c r="C36" s="105">
        <v>7.9346820809248602</v>
      </c>
      <c r="D36" s="105">
        <v>8.2700028608247393</v>
      </c>
      <c r="E36" s="105">
        <v>7.9069767441860499</v>
      </c>
      <c r="F36" s="105">
        <v>8.6612820600852007</v>
      </c>
      <c r="G36" s="105">
        <v>12.5091991366762</v>
      </c>
      <c r="H36" s="103">
        <v>2.1836959154946999E-4</v>
      </c>
      <c r="I36" s="103">
        <v>2.40808687488976E-4</v>
      </c>
      <c r="J36" s="104">
        <f t="shared" si="0"/>
        <v>4.1391567203726318E-2</v>
      </c>
      <c r="L36" s="96">
        <v>10412</v>
      </c>
      <c r="M36" s="101" t="s">
        <v>83</v>
      </c>
      <c r="N36" s="98">
        <v>5275.9179714091197</v>
      </c>
      <c r="O36" s="98">
        <v>5640.0637711570198</v>
      </c>
      <c r="P36" s="98">
        <v>5812.2245862884201</v>
      </c>
      <c r="Q36" s="98">
        <v>6420.2060610288199</v>
      </c>
      <c r="R36" s="98">
        <v>7838.1370898801997</v>
      </c>
      <c r="S36" s="100">
        <v>5.9549493587695505E-4</v>
      </c>
      <c r="T36" s="100">
        <v>3.51161813369277E-4</v>
      </c>
      <c r="U36" s="97">
        <f t="shared" si="1"/>
        <v>6.6742685150950026E-2</v>
      </c>
    </row>
    <row r="37" spans="1:21" x14ac:dyDescent="0.2">
      <c r="A37" s="82">
        <v>10910</v>
      </c>
      <c r="B37" s="82" t="s">
        <v>133</v>
      </c>
      <c r="C37" s="105">
        <v>9.7110232762406703</v>
      </c>
      <c r="D37" s="105">
        <v>9.9384797838180905</v>
      </c>
      <c r="E37" s="105">
        <v>10.674269005848</v>
      </c>
      <c r="F37" s="105">
        <v>11.4324164749413</v>
      </c>
      <c r="G37" s="105">
        <v>15.6272967195072</v>
      </c>
      <c r="H37" s="103">
        <v>1.40123690529993E-3</v>
      </c>
      <c r="I37" s="103">
        <v>1.95120882657453E-3</v>
      </c>
      <c r="J37" s="104">
        <f t="shared" si="0"/>
        <v>2.315240921471217E-2</v>
      </c>
      <c r="L37" s="96">
        <v>10413</v>
      </c>
      <c r="M37" s="101" t="s">
        <v>84</v>
      </c>
      <c r="N37" s="98">
        <v>7819.5413793103398</v>
      </c>
      <c r="O37" s="98">
        <v>8169.3857158730198</v>
      </c>
      <c r="P37" s="98">
        <v>8688.1230769230806</v>
      </c>
      <c r="Q37" s="98">
        <v>10738.6575481256</v>
      </c>
      <c r="R37" s="98">
        <v>12427.3035492246</v>
      </c>
      <c r="S37" s="100">
        <v>2.3255174136222899E-4</v>
      </c>
      <c r="T37" s="100">
        <v>2.23816154998956E-4</v>
      </c>
      <c r="U37" s="97">
        <f t="shared" si="1"/>
        <v>4.3767812579135569E-2</v>
      </c>
    </row>
    <row r="38" spans="1:21" x14ac:dyDescent="0.2">
      <c r="A38" s="82">
        <v>10912</v>
      </c>
      <c r="B38" s="82" t="s">
        <v>135</v>
      </c>
      <c r="C38" s="105">
        <v>17.05</v>
      </c>
      <c r="D38" s="105">
        <v>22.75</v>
      </c>
      <c r="E38" s="105">
        <v>18.75</v>
      </c>
      <c r="F38" s="105">
        <v>5</v>
      </c>
      <c r="G38" s="105">
        <v>29.94</v>
      </c>
      <c r="H38" s="103">
        <v>2.2412654941632199E-6</v>
      </c>
      <c r="I38" s="103">
        <v>3.6056476073090601E-6</v>
      </c>
      <c r="J38" s="104">
        <f t="shared" si="0"/>
        <v>0.28841494166743359</v>
      </c>
      <c r="L38" s="96">
        <v>10501</v>
      </c>
      <c r="M38" s="101" t="s">
        <v>87</v>
      </c>
      <c r="N38" s="98">
        <v>4470.3473965071198</v>
      </c>
      <c r="O38" s="98">
        <v>5106.7517551659703</v>
      </c>
      <c r="P38" s="98">
        <v>5280.1569124424004</v>
      </c>
      <c r="Q38" s="98">
        <v>6180.74056004472</v>
      </c>
      <c r="R38" s="98">
        <v>8403.8860760786592</v>
      </c>
      <c r="S38" s="100">
        <v>3.87542848707614E-3</v>
      </c>
      <c r="T38" s="100">
        <v>1.3452845940958699E-3</v>
      </c>
      <c r="U38" s="97">
        <f t="shared" si="1"/>
        <v>0.13309741479924708</v>
      </c>
    </row>
    <row r="39" spans="1:21" x14ac:dyDescent="0.2">
      <c r="A39" s="82">
        <v>10913</v>
      </c>
      <c r="B39" s="82" t="s">
        <v>136</v>
      </c>
      <c r="C39" s="105">
        <v>2097.1914203917599</v>
      </c>
      <c r="D39" s="105">
        <v>4409.9501220555603</v>
      </c>
      <c r="E39" s="105">
        <v>14.9176470588235</v>
      </c>
      <c r="F39" s="105">
        <v>200.66781609853101</v>
      </c>
      <c r="G39" s="105">
        <v>31.101304347826101</v>
      </c>
      <c r="H39" s="103">
        <v>4.9178861807942899E-3</v>
      </c>
      <c r="I39" s="103">
        <v>6.8104478408214904E-3</v>
      </c>
      <c r="J39" s="104">
        <f t="shared" si="0"/>
        <v>0.74326434847781497</v>
      </c>
      <c r="L39" s="96">
        <v>10503</v>
      </c>
      <c r="M39" s="101" t="s">
        <v>89</v>
      </c>
      <c r="N39" s="98">
        <v>3771.5327611443799</v>
      </c>
      <c r="O39" s="98">
        <v>3951.2162999811399</v>
      </c>
      <c r="P39" s="98">
        <v>4158.4753721037296</v>
      </c>
      <c r="Q39" s="98">
        <v>5401.1353101754503</v>
      </c>
      <c r="R39" s="98">
        <v>8343.89708358795</v>
      </c>
      <c r="S39" s="100">
        <v>5.2437592079015603E-3</v>
      </c>
      <c r="T39" s="100">
        <v>1.3380141271123801E-3</v>
      </c>
      <c r="U39" s="97">
        <f t="shared" si="1"/>
        <v>4.6541968783635188E-2</v>
      </c>
    </row>
    <row r="40" spans="1:21" x14ac:dyDescent="0.2">
      <c r="A40" s="82">
        <v>11002</v>
      </c>
      <c r="B40" s="82" t="s">
        <v>138</v>
      </c>
      <c r="C40" s="105">
        <v>9.5834710743801708</v>
      </c>
      <c r="D40" s="105">
        <v>9.8048710355072508</v>
      </c>
      <c r="E40" s="105">
        <v>11.621794871794901</v>
      </c>
      <c r="F40" s="105">
        <v>11.545800000476801</v>
      </c>
      <c r="G40" s="105">
        <v>14.481897756999899</v>
      </c>
      <c r="H40" s="103">
        <v>7.7702702351621997E-6</v>
      </c>
      <c r="I40" s="103">
        <v>9.5607295871191806E-6</v>
      </c>
      <c r="J40" s="104">
        <f t="shared" si="0"/>
        <v>2.2839455179611258E-2</v>
      </c>
      <c r="L40" s="96">
        <v>10504</v>
      </c>
      <c r="M40" s="101" t="s">
        <v>90</v>
      </c>
      <c r="N40" s="98">
        <v>1935.5390438247</v>
      </c>
      <c r="O40" s="98">
        <v>2069.3219581227399</v>
      </c>
      <c r="P40" s="98">
        <v>2191.7380952381</v>
      </c>
      <c r="Q40" s="98">
        <v>2278.5416666666702</v>
      </c>
      <c r="R40" s="98">
        <v>2728.8150098749202</v>
      </c>
      <c r="S40" s="100">
        <v>6.3459284027538E-4</v>
      </c>
      <c r="T40" s="100">
        <v>3.6646588666647398E-5</v>
      </c>
      <c r="U40" s="97">
        <f t="shared" si="1"/>
        <v>6.6835133849735717E-2</v>
      </c>
    </row>
    <row r="41" spans="1:21" x14ac:dyDescent="0.2">
      <c r="A41" s="82">
        <v>11003</v>
      </c>
      <c r="B41" s="82" t="s">
        <v>139</v>
      </c>
      <c r="C41" s="105">
        <v>6.2922192749779002</v>
      </c>
      <c r="D41" s="105">
        <v>6.8968239892773902</v>
      </c>
      <c r="E41" s="105">
        <v>7.5221893491124296</v>
      </c>
      <c r="F41" s="105">
        <v>9.9637628917592593</v>
      </c>
      <c r="G41" s="105">
        <v>13.290436162973</v>
      </c>
      <c r="H41" s="103">
        <v>6.8228803630144796E-5</v>
      </c>
      <c r="I41" s="103">
        <v>9.3065309805763906E-5</v>
      </c>
      <c r="J41" s="104">
        <f t="shared" si="0"/>
        <v>9.1747179832970635E-2</v>
      </c>
      <c r="L41" s="96">
        <v>10505</v>
      </c>
      <c r="M41" s="101" t="s">
        <v>91</v>
      </c>
      <c r="N41" s="98">
        <v>8238.4958456973309</v>
      </c>
      <c r="O41" s="98">
        <v>9137.0538119284302</v>
      </c>
      <c r="P41" s="98">
        <v>10150.919431279601</v>
      </c>
      <c r="Q41" s="98">
        <v>12631.1151079137</v>
      </c>
      <c r="R41" s="98">
        <v>14623.1930248156</v>
      </c>
      <c r="S41" s="100">
        <v>1.69835852499543E-3</v>
      </c>
      <c r="T41" s="100">
        <v>6.1796608961657096E-4</v>
      </c>
      <c r="U41" s="97">
        <f t="shared" si="1"/>
        <v>0.10352020919126073</v>
      </c>
    </row>
    <row r="42" spans="1:21" x14ac:dyDescent="0.2">
      <c r="A42" s="82">
        <v>11007</v>
      </c>
      <c r="B42" s="82" t="s">
        <v>143</v>
      </c>
      <c r="C42" s="105">
        <v>7942.4110091743096</v>
      </c>
      <c r="D42" s="105">
        <v>10775.7183625954</v>
      </c>
      <c r="E42" s="105">
        <v>9.7200000000000006</v>
      </c>
      <c r="F42" s="105">
        <v>11.635483869429599</v>
      </c>
      <c r="G42" s="105">
        <v>15.149425300510501</v>
      </c>
      <c r="H42" s="103">
        <v>1.6036607311119299E-4</v>
      </c>
      <c r="I42" s="103">
        <v>2.6835310246226403E-4</v>
      </c>
      <c r="J42" s="104">
        <f t="shared" si="0"/>
        <v>0.30507842043587263</v>
      </c>
      <c r="L42" s="96">
        <v>10506</v>
      </c>
      <c r="M42" s="101" t="s">
        <v>92</v>
      </c>
      <c r="N42" s="98">
        <v>10686.296</v>
      </c>
      <c r="O42" s="98">
        <v>12361.3652009709</v>
      </c>
      <c r="P42" s="98">
        <v>14206.959497206701</v>
      </c>
      <c r="Q42" s="98">
        <v>18095.645378151301</v>
      </c>
      <c r="R42" s="98">
        <v>22198.826673793901</v>
      </c>
      <c r="S42" s="100">
        <v>6.1999629193632097E-4</v>
      </c>
      <c r="T42" s="100">
        <v>2.7606148435372003E-4</v>
      </c>
      <c r="U42" s="97">
        <f t="shared" si="1"/>
        <v>0.1456137261369593</v>
      </c>
    </row>
    <row r="43" spans="1:21" x14ac:dyDescent="0.2">
      <c r="A43" s="82">
        <v>11008</v>
      </c>
      <c r="B43" s="82" t="s">
        <v>144</v>
      </c>
      <c r="C43" s="105">
        <v>1998.1257723214301</v>
      </c>
      <c r="D43" s="105">
        <v>1560.0451078792501</v>
      </c>
      <c r="E43" s="105">
        <v>12351.6453900709</v>
      </c>
      <c r="F43" s="105">
        <v>13229.481203007501</v>
      </c>
      <c r="G43" s="105">
        <v>19921.063684463701</v>
      </c>
      <c r="H43" s="103">
        <v>1.4650890981169899E-3</v>
      </c>
      <c r="I43" s="103">
        <v>5.3141535445802796E-3</v>
      </c>
      <c r="J43" s="104">
        <f t="shared" si="0"/>
        <v>-0.2474948912043568</v>
      </c>
      <c r="L43" s="96">
        <v>10508</v>
      </c>
      <c r="M43" s="101" t="s">
        <v>94</v>
      </c>
      <c r="N43" s="98">
        <v>5461.5214659685898</v>
      </c>
      <c r="O43" s="98">
        <v>6277.4591753246796</v>
      </c>
      <c r="P43" s="98">
        <v>7063.4586466165401</v>
      </c>
      <c r="Q43" s="98">
        <v>8036.5909090909099</v>
      </c>
      <c r="R43" s="98">
        <v>8685.6837606837598</v>
      </c>
      <c r="S43" s="100">
        <v>1.66847110659131E-4</v>
      </c>
      <c r="T43" s="100">
        <v>2.8227084398628802E-5</v>
      </c>
      <c r="U43" s="97">
        <f t="shared" si="1"/>
        <v>0.13923790098504105</v>
      </c>
    </row>
    <row r="44" spans="1:21" x14ac:dyDescent="0.2">
      <c r="A44" s="82">
        <v>11105</v>
      </c>
      <c r="B44" s="82" t="s">
        <v>152</v>
      </c>
      <c r="C44" s="105">
        <v>22.8716312056738</v>
      </c>
      <c r="D44" s="105">
        <v>19.086081732530101</v>
      </c>
      <c r="E44" s="105">
        <v>22.8635477582846</v>
      </c>
      <c r="F44" s="105">
        <v>31.501887684686199</v>
      </c>
      <c r="G44" s="105">
        <v>26.783607282930699</v>
      </c>
      <c r="H44" s="103">
        <v>2.6469521781612702E-4</v>
      </c>
      <c r="I44" s="103">
        <v>4.2978790485206599E-4</v>
      </c>
      <c r="J44" s="104">
        <f t="shared" si="0"/>
        <v>-0.18093796630418779</v>
      </c>
      <c r="L44" s="96">
        <v>10601</v>
      </c>
      <c r="M44" s="101" t="s">
        <v>95</v>
      </c>
      <c r="N44" s="98">
        <v>5195.9776297529797</v>
      </c>
      <c r="O44" s="98">
        <v>5757.30036072243</v>
      </c>
      <c r="P44" s="98">
        <v>6279.7101958814701</v>
      </c>
      <c r="Q44" s="98">
        <v>7538.6669870017904</v>
      </c>
      <c r="R44" s="98">
        <v>8300.5102903600491</v>
      </c>
      <c r="S44" s="100">
        <v>3.8296083131485899E-3</v>
      </c>
      <c r="T44" s="100">
        <v>3.24034796605864E-3</v>
      </c>
      <c r="U44" s="97">
        <f t="shared" si="1"/>
        <v>0.10258388394821473</v>
      </c>
    </row>
    <row r="45" spans="1:21" x14ac:dyDescent="0.2">
      <c r="A45" s="82">
        <v>11203</v>
      </c>
      <c r="B45" s="82" t="s">
        <v>155</v>
      </c>
      <c r="C45" s="105">
        <v>832.08765100671098</v>
      </c>
      <c r="D45" s="105">
        <v>802.24598220486098</v>
      </c>
      <c r="E45" s="105">
        <v>656.91472868217102</v>
      </c>
      <c r="F45" s="105">
        <v>659.17770270270296</v>
      </c>
      <c r="G45" s="105">
        <v>994.254954217923</v>
      </c>
      <c r="H45" s="103">
        <v>2.85875620167866E-4</v>
      </c>
      <c r="I45" s="103">
        <v>1.1081140827443501E-3</v>
      </c>
      <c r="J45" s="104">
        <f t="shared" si="0"/>
        <v>-3.6522513221045709E-2</v>
      </c>
      <c r="L45" s="96">
        <v>10602</v>
      </c>
      <c r="M45" s="101" t="s">
        <v>96</v>
      </c>
      <c r="N45" s="98">
        <v>5425.1912678421504</v>
      </c>
      <c r="O45" s="98">
        <v>6146.3646857843096</v>
      </c>
      <c r="P45" s="98">
        <v>6791.6701846965698</v>
      </c>
      <c r="Q45" s="98">
        <v>8415.6081205429</v>
      </c>
      <c r="R45" s="98">
        <v>9913.2501124606406</v>
      </c>
      <c r="S45" s="100">
        <v>7.9776379041459201E-4</v>
      </c>
      <c r="T45" s="100">
        <v>7.8260849282619702E-4</v>
      </c>
      <c r="U45" s="97">
        <f t="shared" si="1"/>
        <v>0.12480764349254758</v>
      </c>
    </row>
    <row r="46" spans="1:21" x14ac:dyDescent="0.2">
      <c r="A46" s="82">
        <v>11302</v>
      </c>
      <c r="B46" s="82" t="s">
        <v>158</v>
      </c>
      <c r="C46" s="105">
        <v>3017.8835664335702</v>
      </c>
      <c r="D46" s="105">
        <v>3502.1595008130098</v>
      </c>
      <c r="E46" s="105">
        <v>4052.5754716981101</v>
      </c>
      <c r="F46" s="105">
        <v>4721.8367346938803</v>
      </c>
      <c r="G46" s="105">
        <v>5668.6850393700797</v>
      </c>
      <c r="H46" s="103">
        <v>3.1200322625368402E-4</v>
      </c>
      <c r="I46" s="103">
        <v>3.1567412597195298E-4</v>
      </c>
      <c r="J46" s="104">
        <f t="shared" si="0"/>
        <v>0.14882399857037784</v>
      </c>
      <c r="L46" s="96">
        <v>10604</v>
      </c>
      <c r="M46" s="101" t="s">
        <v>98</v>
      </c>
      <c r="N46" s="98">
        <v>1929.4925000000001</v>
      </c>
      <c r="O46" s="98">
        <v>2264.7257086192499</v>
      </c>
      <c r="P46" s="98">
        <v>2362.9786096256698</v>
      </c>
      <c r="Q46" s="98">
        <v>2768.8705234159802</v>
      </c>
      <c r="R46" s="98">
        <v>3198.69144144144</v>
      </c>
      <c r="S46" s="100">
        <v>3.40238353991213E-4</v>
      </c>
      <c r="T46" s="100">
        <v>2.5749759757888701E-4</v>
      </c>
      <c r="U46" s="97">
        <f t="shared" si="1"/>
        <v>0.16019663668383571</v>
      </c>
    </row>
    <row r="47" spans="1:21" x14ac:dyDescent="0.2">
      <c r="A47" s="82">
        <v>11303</v>
      </c>
      <c r="B47" s="82" t="s">
        <v>159</v>
      </c>
      <c r="C47" s="105">
        <v>27888.562745097999</v>
      </c>
      <c r="D47" s="105">
        <v>27205.1538461538</v>
      </c>
      <c r="E47" s="105">
        <v>28230.769230769201</v>
      </c>
      <c r="F47" s="105">
        <v>33041.666666666701</v>
      </c>
      <c r="G47" s="105">
        <v>35714.666666666701</v>
      </c>
      <c r="H47" s="103">
        <v>9.53165693502786E-5</v>
      </c>
      <c r="I47" s="103">
        <v>2.0124800567628299E-4</v>
      </c>
      <c r="J47" s="104">
        <f t="shared" si="0"/>
        <v>-2.4810232337348331E-2</v>
      </c>
      <c r="L47" s="96">
        <v>10605</v>
      </c>
      <c r="M47" s="101" t="s">
        <v>99</v>
      </c>
      <c r="N47" s="98">
        <v>6356.2447004608302</v>
      </c>
      <c r="O47" s="98">
        <v>7005.2374678124997</v>
      </c>
      <c r="P47" s="98">
        <v>7306.2517482517496</v>
      </c>
      <c r="Q47" s="98">
        <v>8625.9244306418204</v>
      </c>
      <c r="R47" s="98">
        <v>10223.897108843499</v>
      </c>
      <c r="S47" s="100">
        <v>3.9778597514859301E-4</v>
      </c>
      <c r="T47" s="100">
        <v>3.1347781799745102E-4</v>
      </c>
      <c r="U47" s="97">
        <f t="shared" si="1"/>
        <v>9.7220331911576793E-2</v>
      </c>
    </row>
    <row r="48" spans="1:21" x14ac:dyDescent="0.2">
      <c r="A48" s="82">
        <v>11306</v>
      </c>
      <c r="B48" s="82" t="s">
        <v>162</v>
      </c>
      <c r="C48" s="105">
        <v>15502.7301369863</v>
      </c>
      <c r="D48" s="105">
        <v>17721.6417910448</v>
      </c>
      <c r="E48" s="105">
        <v>18972.727272727301</v>
      </c>
      <c r="F48" s="105">
        <v>18292.857142857101</v>
      </c>
      <c r="G48" s="105">
        <v>23830.769230769201</v>
      </c>
      <c r="H48" s="103">
        <v>9.7002753324125604E-5</v>
      </c>
      <c r="I48" s="103">
        <v>1.14976447986644E-4</v>
      </c>
      <c r="J48" s="104">
        <f t="shared" si="0"/>
        <v>0.13377044646501524</v>
      </c>
      <c r="L48" s="96">
        <v>10606</v>
      </c>
      <c r="M48" s="101" t="s">
        <v>100</v>
      </c>
      <c r="N48" s="98">
        <v>6924.5810909090897</v>
      </c>
      <c r="O48" s="98">
        <v>7641.8006242741003</v>
      </c>
      <c r="P48" s="98">
        <v>8225.5755258126192</v>
      </c>
      <c r="Q48" s="98">
        <v>10054.521978022</v>
      </c>
      <c r="R48" s="98">
        <v>12698.072655866499</v>
      </c>
      <c r="S48" s="100">
        <v>6.49884692942792E-4</v>
      </c>
      <c r="T48" s="100">
        <v>4.1811858125480301E-4</v>
      </c>
      <c r="U48" s="97">
        <f t="shared" si="1"/>
        <v>9.8555701258700668E-2</v>
      </c>
    </row>
    <row r="49" spans="12:21" x14ac:dyDescent="0.2">
      <c r="L49" s="96">
        <v>10701</v>
      </c>
      <c r="M49" s="101" t="s">
        <v>104</v>
      </c>
      <c r="N49" s="98">
        <v>1132.2662656177699</v>
      </c>
      <c r="O49" s="98">
        <v>1054.2837019153201</v>
      </c>
      <c r="P49" s="98">
        <v>1155.0476360180601</v>
      </c>
      <c r="Q49" s="98">
        <v>1088.7568386600201</v>
      </c>
      <c r="R49" s="98">
        <v>1714.6081009859399</v>
      </c>
      <c r="S49" s="100">
        <v>1.00592177530384E-2</v>
      </c>
      <c r="T49" s="100">
        <v>3.0837559351324299E-3</v>
      </c>
      <c r="U49" s="97">
        <f t="shared" si="1"/>
        <v>-7.1359588295804105E-2</v>
      </c>
    </row>
    <row r="50" spans="12:21" x14ac:dyDescent="0.2">
      <c r="L50" s="96">
        <v>10702</v>
      </c>
      <c r="M50" s="101" t="s">
        <v>105</v>
      </c>
      <c r="N50" s="98">
        <v>1616.7849572919999</v>
      </c>
      <c r="O50" s="98">
        <v>1639.8052375878599</v>
      </c>
      <c r="P50" s="98">
        <v>1803.80131789137</v>
      </c>
      <c r="Q50" s="98">
        <v>2003.5086189247299</v>
      </c>
      <c r="R50" s="98">
        <v>2709.6931326280301</v>
      </c>
      <c r="S50" s="100">
        <v>2.5573025094583102E-3</v>
      </c>
      <c r="T50" s="100">
        <v>1.21240180819652E-3</v>
      </c>
      <c r="U50" s="97">
        <f t="shared" si="1"/>
        <v>1.4137894151993718E-2</v>
      </c>
    </row>
    <row r="51" spans="12:21" x14ac:dyDescent="0.2">
      <c r="L51" s="96">
        <v>10703</v>
      </c>
      <c r="M51" s="101" t="s">
        <v>106</v>
      </c>
      <c r="N51" s="98">
        <v>1536.09898496241</v>
      </c>
      <c r="O51" s="98">
        <v>1469.3608487056299</v>
      </c>
      <c r="P51" s="98">
        <v>1625.6360798153901</v>
      </c>
      <c r="Q51" s="98">
        <v>1846.5325524273101</v>
      </c>
      <c r="R51" s="98">
        <v>2653.5999526439</v>
      </c>
      <c r="S51" s="100">
        <v>3.5440342329477398E-3</v>
      </c>
      <c r="T51" s="100">
        <v>1.52932511561764E-3</v>
      </c>
      <c r="U51" s="97">
        <f t="shared" si="1"/>
        <v>-4.4418566543782817E-2</v>
      </c>
    </row>
    <row r="52" spans="12:21" x14ac:dyDescent="0.2">
      <c r="L52" s="96">
        <v>10704</v>
      </c>
      <c r="M52" s="101" t="s">
        <v>107</v>
      </c>
      <c r="N52" s="98">
        <v>1814.40463009562</v>
      </c>
      <c r="O52" s="98">
        <v>1636.0323242004999</v>
      </c>
      <c r="P52" s="98">
        <v>2176.9547645532102</v>
      </c>
      <c r="Q52" s="98">
        <v>2093.7785667439598</v>
      </c>
      <c r="R52" s="98">
        <v>2753.6797057988401</v>
      </c>
      <c r="S52" s="100">
        <v>9.6551880404961905E-4</v>
      </c>
      <c r="T52" s="100">
        <v>3.7552960317806402E-4</v>
      </c>
      <c r="U52" s="97">
        <f t="shared" si="1"/>
        <v>-0.10348339035436814</v>
      </c>
    </row>
    <row r="53" spans="12:21" x14ac:dyDescent="0.2">
      <c r="L53" s="96">
        <v>10705</v>
      </c>
      <c r="M53" s="101" t="s">
        <v>108</v>
      </c>
      <c r="N53" s="98">
        <v>1702.3155032371999</v>
      </c>
      <c r="O53" s="98">
        <v>1733.0745775963501</v>
      </c>
      <c r="P53" s="98">
        <v>2110.5025349326102</v>
      </c>
      <c r="Q53" s="98">
        <v>2561.0520095839902</v>
      </c>
      <c r="R53" s="98">
        <v>3036.5827004293401</v>
      </c>
      <c r="S53" s="100">
        <v>4.4159495159140898E-3</v>
      </c>
      <c r="T53" s="100">
        <v>1.3143095695832799E-3</v>
      </c>
      <c r="U53" s="97">
        <f t="shared" si="1"/>
        <v>1.7907658592964851E-2</v>
      </c>
    </row>
    <row r="54" spans="12:21" x14ac:dyDescent="0.2">
      <c r="L54" s="96">
        <v>10706</v>
      </c>
      <c r="M54" s="101" t="s">
        <v>109</v>
      </c>
      <c r="N54" s="98">
        <v>7.7351987023519904</v>
      </c>
      <c r="O54" s="98">
        <v>10.8241403859732</v>
      </c>
      <c r="P54" s="98">
        <v>11.7568093385214</v>
      </c>
      <c r="Q54" s="98">
        <v>14.6086476136736</v>
      </c>
      <c r="R54" s="98">
        <v>19.0404137987897</v>
      </c>
      <c r="S54" s="100">
        <v>4.6961636712119901E-4</v>
      </c>
      <c r="T54" s="100">
        <v>2.5178268204321502E-4</v>
      </c>
      <c r="U54" s="97">
        <f t="shared" si="1"/>
        <v>0.33599768823527848</v>
      </c>
    </row>
    <row r="55" spans="12:21" x14ac:dyDescent="0.2">
      <c r="L55" s="96">
        <v>10709</v>
      </c>
      <c r="M55" s="101" t="s">
        <v>112</v>
      </c>
      <c r="N55" s="98">
        <v>3590.9839302112</v>
      </c>
      <c r="O55" s="98">
        <v>4510.6885169491497</v>
      </c>
      <c r="P55" s="98">
        <v>4490.44088669951</v>
      </c>
      <c r="Q55" s="98">
        <v>5160.0898058252396</v>
      </c>
      <c r="R55" s="98">
        <v>6177.3716939890701</v>
      </c>
      <c r="S55" s="100">
        <v>3.9345802555779699E-4</v>
      </c>
      <c r="T55" s="100">
        <v>1.8638457991773801E-4</v>
      </c>
      <c r="U55" s="97">
        <f t="shared" si="1"/>
        <v>0.22802356615838654</v>
      </c>
    </row>
    <row r="56" spans="12:21" x14ac:dyDescent="0.2">
      <c r="L56" s="96">
        <v>10715</v>
      </c>
      <c r="M56" s="101" t="s">
        <v>118</v>
      </c>
      <c r="N56" s="98">
        <v>6292</v>
      </c>
      <c r="O56" s="98">
        <v>6292</v>
      </c>
      <c r="P56" s="98">
        <v>6292.3977591036401</v>
      </c>
      <c r="Q56" s="98">
        <v>7256.8430246470398</v>
      </c>
      <c r="R56" s="98">
        <v>9113.9732405259092</v>
      </c>
      <c r="S56" s="100"/>
      <c r="T56" s="100"/>
      <c r="U56" s="97">
        <f t="shared" si="1"/>
        <v>0</v>
      </c>
    </row>
    <row r="57" spans="12:21" x14ac:dyDescent="0.2">
      <c r="L57" s="96">
        <v>10804</v>
      </c>
      <c r="M57" s="101" t="s">
        <v>122</v>
      </c>
      <c r="N57" s="98">
        <v>10.935</v>
      </c>
      <c r="O57" s="98">
        <v>14.14</v>
      </c>
      <c r="P57" s="98">
        <v>11.3333333333333</v>
      </c>
      <c r="Q57" s="98">
        <v>14.5428571428571</v>
      </c>
      <c r="R57" s="98">
        <v>26.6294117647059</v>
      </c>
      <c r="S57" s="100">
        <v>5.4047492992268298E-6</v>
      </c>
      <c r="T57" s="100">
        <v>2.9660862205585101E-6</v>
      </c>
      <c r="U57" s="97">
        <f t="shared" si="1"/>
        <v>0.25703900633969551</v>
      </c>
    </row>
    <row r="58" spans="12:21" x14ac:dyDescent="0.2">
      <c r="L58" s="96">
        <v>10901</v>
      </c>
      <c r="M58" s="101" t="s">
        <v>124</v>
      </c>
      <c r="N58" s="98">
        <v>2341.0603343465</v>
      </c>
      <c r="O58" s="98">
        <v>2382.9220745217699</v>
      </c>
      <c r="P58" s="98">
        <v>2459.6911423988599</v>
      </c>
      <c r="Q58" s="98">
        <v>2754.5444923843702</v>
      </c>
      <c r="R58" s="98">
        <v>3505.4740289648198</v>
      </c>
      <c r="S58" s="100">
        <v>3.6052647862263201E-3</v>
      </c>
      <c r="T58" s="100">
        <v>8.80687049762881E-4</v>
      </c>
      <c r="U58" s="97">
        <f t="shared" si="1"/>
        <v>1.7723535932208719E-2</v>
      </c>
    </row>
    <row r="59" spans="12:21" x14ac:dyDescent="0.2">
      <c r="L59" s="96">
        <v>10902</v>
      </c>
      <c r="M59" s="101" t="s">
        <v>125</v>
      </c>
      <c r="N59" s="98">
        <v>3546.0963725490201</v>
      </c>
      <c r="O59" s="98">
        <v>3757.2384630136999</v>
      </c>
      <c r="P59" s="98">
        <v>4031.0549450549502</v>
      </c>
      <c r="Q59" s="98">
        <v>4506.2028657616902</v>
      </c>
      <c r="R59" s="98">
        <v>5136.3731273991098</v>
      </c>
      <c r="S59" s="100">
        <v>2.61487751285235E-4</v>
      </c>
      <c r="T59" s="100">
        <v>1.48664945842357E-4</v>
      </c>
      <c r="U59" s="97">
        <f t="shared" si="1"/>
        <v>5.7836851131644065E-2</v>
      </c>
    </row>
    <row r="60" spans="12:21" x14ac:dyDescent="0.2">
      <c r="L60" s="96">
        <v>10904</v>
      </c>
      <c r="M60" s="101" t="s">
        <v>127</v>
      </c>
      <c r="N60" s="98">
        <v>6671.6365585774101</v>
      </c>
      <c r="O60" s="98">
        <v>7196.2662718085103</v>
      </c>
      <c r="P60" s="98">
        <v>7643.73048128342</v>
      </c>
      <c r="Q60" s="98">
        <v>8445.3230134158894</v>
      </c>
      <c r="R60" s="98">
        <v>9931.5754208754206</v>
      </c>
      <c r="S60" s="100">
        <v>1.40962518391888E-3</v>
      </c>
      <c r="T60" s="100">
        <v>5.2702724985403504E-4</v>
      </c>
      <c r="U60" s="97">
        <f t="shared" si="1"/>
        <v>7.5697127218935456E-2</v>
      </c>
    </row>
    <row r="61" spans="12:21" x14ac:dyDescent="0.2">
      <c r="L61" s="96">
        <v>10905</v>
      </c>
      <c r="M61" s="101" t="s">
        <v>128</v>
      </c>
      <c r="N61" s="98">
        <v>9031.8204996326203</v>
      </c>
      <c r="O61" s="98">
        <v>10021.5205750433</v>
      </c>
      <c r="P61" s="98">
        <v>10196.9711673699</v>
      </c>
      <c r="Q61" s="98">
        <v>11121.485613103099</v>
      </c>
      <c r="R61" s="98">
        <v>13724.920853099</v>
      </c>
      <c r="S61" s="100">
        <v>2.3175703819598901E-3</v>
      </c>
      <c r="T61" s="100">
        <v>1.4203527723454601E-3</v>
      </c>
      <c r="U61" s="97">
        <f t="shared" si="1"/>
        <v>0.10398088531249271</v>
      </c>
    </row>
    <row r="62" spans="12:21" x14ac:dyDescent="0.2">
      <c r="L62" s="96">
        <v>10907</v>
      </c>
      <c r="M62" s="101" t="s">
        <v>130</v>
      </c>
      <c r="N62" s="98">
        <v>18.377765237020299</v>
      </c>
      <c r="O62" s="98">
        <v>18.528363372701602</v>
      </c>
      <c r="P62" s="98">
        <v>19.4677754677755</v>
      </c>
      <c r="Q62" s="98">
        <v>23.4141390614217</v>
      </c>
      <c r="R62" s="98">
        <v>27.3869759460244</v>
      </c>
      <c r="S62" s="100">
        <v>5.1426660347747598E-4</v>
      </c>
      <c r="T62" s="100">
        <v>3.4597549660322002E-4</v>
      </c>
      <c r="U62" s="97">
        <f t="shared" si="1"/>
        <v>8.1611904166762773E-3</v>
      </c>
    </row>
    <row r="63" spans="12:21" x14ac:dyDescent="0.2">
      <c r="L63" s="96">
        <v>10909</v>
      </c>
      <c r="M63" s="101" t="s">
        <v>132</v>
      </c>
      <c r="N63" s="98">
        <v>8.1771351714862099</v>
      </c>
      <c r="O63" s="98">
        <v>8.0568783267365696</v>
      </c>
      <c r="P63" s="98">
        <v>8.3214750542299392</v>
      </c>
      <c r="Q63" s="98">
        <v>9.6527034547970594</v>
      </c>
      <c r="R63" s="98">
        <v>14.200796524365099</v>
      </c>
      <c r="S63" s="100">
        <v>1.57266346401936E-3</v>
      </c>
      <c r="T63" s="100">
        <v>1.3730365309393101E-3</v>
      </c>
      <c r="U63" s="97">
        <f t="shared" si="1"/>
        <v>-1.4815688615667002E-2</v>
      </c>
    </row>
    <row r="64" spans="12:21" x14ac:dyDescent="0.2">
      <c r="L64" s="96">
        <v>10911</v>
      </c>
      <c r="M64" s="101" t="s">
        <v>134</v>
      </c>
      <c r="N64" s="98">
        <v>92.402374670184699</v>
      </c>
      <c r="O64" s="98">
        <v>103.954333304</v>
      </c>
      <c r="P64" s="98">
        <v>106.238805970149</v>
      </c>
      <c r="Q64" s="98">
        <v>124.304526748971</v>
      </c>
      <c r="R64" s="98">
        <v>148.83888888888899</v>
      </c>
      <c r="S64" s="100">
        <v>3.4058856540257102E-5</v>
      </c>
      <c r="T64" s="100">
        <v>2.9952452757674699E-5</v>
      </c>
      <c r="U64" s="97">
        <f t="shared" si="1"/>
        <v>0.11779902165015783</v>
      </c>
    </row>
    <row r="65" spans="12:21" x14ac:dyDescent="0.2">
      <c r="L65" s="96">
        <v>11001</v>
      </c>
      <c r="M65" s="101" t="s">
        <v>137</v>
      </c>
      <c r="N65" s="98">
        <v>1.17779187817259</v>
      </c>
      <c r="O65" s="98">
        <v>1.2481246254793801</v>
      </c>
      <c r="P65" s="98">
        <v>1.5097186353133101</v>
      </c>
      <c r="Q65" s="98">
        <v>1.55766771881757</v>
      </c>
      <c r="R65" s="98">
        <v>2.2226004742738299</v>
      </c>
      <c r="S65" s="100">
        <v>9.2889962955745799E-4</v>
      </c>
      <c r="T65" s="100">
        <v>2.46359870231026E-4</v>
      </c>
      <c r="U65" s="97">
        <f t="shared" si="1"/>
        <v>5.8000729377832808E-2</v>
      </c>
    </row>
    <row r="66" spans="12:21" x14ac:dyDescent="0.2">
      <c r="L66" s="96">
        <v>11004</v>
      </c>
      <c r="M66" s="101" t="s">
        <v>140</v>
      </c>
      <c r="N66" s="98">
        <v>5484.5982863460504</v>
      </c>
      <c r="O66" s="98">
        <v>5884.0262007651099</v>
      </c>
      <c r="P66" s="98">
        <v>6274.0783582089598</v>
      </c>
      <c r="Q66" s="98">
        <v>6668.7182539682499</v>
      </c>
      <c r="R66" s="98">
        <v>8743.5022172948993</v>
      </c>
      <c r="S66" s="100">
        <v>6.5394343598451697E-4</v>
      </c>
      <c r="T66" s="100">
        <v>4.4528569850041697E-4</v>
      </c>
      <c r="U66" s="97">
        <f t="shared" si="1"/>
        <v>7.0297403155196836E-2</v>
      </c>
    </row>
    <row r="67" spans="12:21" x14ac:dyDescent="0.2">
      <c r="L67" s="96">
        <v>11005</v>
      </c>
      <c r="M67" s="101" t="s">
        <v>141</v>
      </c>
      <c r="N67" s="98">
        <v>15.4220844811754</v>
      </c>
      <c r="O67" s="98">
        <v>16.780426593181801</v>
      </c>
      <c r="P67" s="98">
        <v>15.8274111675127</v>
      </c>
      <c r="Q67" s="98">
        <v>16.565533318850701</v>
      </c>
      <c r="R67" s="98">
        <v>22.212000809304101</v>
      </c>
      <c r="S67" s="100">
        <v>2.25046642063901E-4</v>
      </c>
      <c r="T67" s="100">
        <v>4.5973684835860697E-5</v>
      </c>
      <c r="U67" s="97">
        <f t="shared" ref="U67:U86" si="2">LN(O67/N67)</f>
        <v>8.4412584071633573E-2</v>
      </c>
    </row>
    <row r="68" spans="12:21" x14ac:dyDescent="0.2">
      <c r="L68" s="96">
        <v>11006</v>
      </c>
      <c r="M68" s="92" t="s">
        <v>142</v>
      </c>
      <c r="N68" s="98">
        <v>14.1354117647059</v>
      </c>
      <c r="O68" s="98">
        <v>14.5336319752804</v>
      </c>
      <c r="P68" s="98">
        <v>14.789749798224401</v>
      </c>
      <c r="Q68" s="98">
        <v>14.350678257057799</v>
      </c>
      <c r="R68" s="98">
        <v>23.333363138949601</v>
      </c>
      <c r="S68" s="100">
        <v>6.1572665134166098E-4</v>
      </c>
      <c r="T68" s="100">
        <v>2.4237251967725601E-4</v>
      </c>
      <c r="U68" s="97">
        <f t="shared" si="2"/>
        <v>2.7782288652337523E-2</v>
      </c>
    </row>
    <row r="69" spans="12:21" x14ac:dyDescent="0.2">
      <c r="L69" s="96">
        <v>11009</v>
      </c>
      <c r="M69" s="92" t="s">
        <v>145</v>
      </c>
      <c r="N69" s="98">
        <v>24</v>
      </c>
      <c r="O69" s="98">
        <v>24</v>
      </c>
      <c r="P69" s="98">
        <v>23.835294117647098</v>
      </c>
      <c r="Q69" s="98">
        <v>17.6786624228119</v>
      </c>
      <c r="R69" s="98">
        <v>29.037633457085501</v>
      </c>
      <c r="S69" s="100"/>
      <c r="T69" s="100"/>
      <c r="U69" s="97">
        <f t="shared" si="2"/>
        <v>0</v>
      </c>
    </row>
    <row r="70" spans="12:21" x14ac:dyDescent="0.2">
      <c r="L70" s="96">
        <v>11010</v>
      </c>
      <c r="M70" s="92" t="s">
        <v>146</v>
      </c>
      <c r="N70" s="98">
        <v>17</v>
      </c>
      <c r="O70" s="98">
        <v>17</v>
      </c>
      <c r="P70" s="98">
        <v>17.368029739777</v>
      </c>
      <c r="Q70" s="98">
        <v>17.3912077332464</v>
      </c>
      <c r="R70" s="98">
        <v>29.751060612005599</v>
      </c>
      <c r="S70" s="100"/>
      <c r="T70" s="100"/>
      <c r="U70" s="97">
        <f t="shared" si="2"/>
        <v>0</v>
      </c>
    </row>
    <row r="71" spans="12:21" x14ac:dyDescent="0.2">
      <c r="L71" s="96">
        <v>11011</v>
      </c>
      <c r="M71" s="92" t="s">
        <v>147</v>
      </c>
      <c r="N71" s="98">
        <v>7</v>
      </c>
      <c r="O71" s="98">
        <v>7</v>
      </c>
      <c r="P71" s="98">
        <v>7.3606557377049198</v>
      </c>
      <c r="Q71" s="98">
        <v>144.156000003815</v>
      </c>
      <c r="R71" s="98">
        <v>45.687211703958702</v>
      </c>
      <c r="S71" s="100"/>
      <c r="T71" s="100"/>
      <c r="U71" s="97">
        <f t="shared" si="2"/>
        <v>0</v>
      </c>
    </row>
    <row r="72" spans="12:21" x14ac:dyDescent="0.2">
      <c r="L72" s="96">
        <v>11101</v>
      </c>
      <c r="M72" s="92" t="s">
        <v>148</v>
      </c>
      <c r="N72" s="98">
        <v>13.006122127390499</v>
      </c>
      <c r="O72" s="98">
        <v>14.4990280837601</v>
      </c>
      <c r="P72" s="98">
        <v>13.164833183047801</v>
      </c>
      <c r="Q72" s="98">
        <v>16.151555620919599</v>
      </c>
      <c r="R72" s="98">
        <v>21.782841610879998</v>
      </c>
      <c r="S72" s="100">
        <v>5.4009727274609504E-3</v>
      </c>
      <c r="T72" s="100">
        <v>9.5208186445328599E-4</v>
      </c>
      <c r="U72" s="97">
        <f t="shared" si="2"/>
        <v>0.10866143899016062</v>
      </c>
    </row>
    <row r="73" spans="12:21" x14ac:dyDescent="0.2">
      <c r="L73" s="96">
        <v>11102</v>
      </c>
      <c r="M73" s="92" t="s">
        <v>149</v>
      </c>
      <c r="N73" s="98">
        <v>32.4848984074684</v>
      </c>
      <c r="O73" s="98">
        <v>37.653511326940503</v>
      </c>
      <c r="P73" s="98">
        <v>32.060439560439598</v>
      </c>
      <c r="Q73" s="98">
        <v>36.909505634187497</v>
      </c>
      <c r="R73" s="98">
        <v>40.342986563335899</v>
      </c>
      <c r="S73" s="100">
        <v>2.0697765119198201E-3</v>
      </c>
      <c r="T73" s="100">
        <v>8.6646185162395897E-4</v>
      </c>
      <c r="U73" s="97">
        <f t="shared" si="2"/>
        <v>0.14765089527282405</v>
      </c>
    </row>
    <row r="74" spans="12:21" x14ac:dyDescent="0.2">
      <c r="L74" s="96">
        <v>11103</v>
      </c>
      <c r="M74" s="92" t="s">
        <v>150</v>
      </c>
      <c r="N74" s="98">
        <v>21.045854271356799</v>
      </c>
      <c r="O74" s="98">
        <v>22.701390156012199</v>
      </c>
      <c r="P74" s="98">
        <v>24.427909669947901</v>
      </c>
      <c r="Q74" s="98">
        <v>28.487997640599101</v>
      </c>
      <c r="R74" s="98">
        <v>38.533129438746101</v>
      </c>
      <c r="S74" s="100">
        <v>1.2115412188531301E-3</v>
      </c>
      <c r="T74" s="100">
        <v>9.96926561859056E-4</v>
      </c>
      <c r="U74" s="97">
        <f t="shared" si="2"/>
        <v>7.5722568962259915E-2</v>
      </c>
    </row>
    <row r="75" spans="12:21" x14ac:dyDescent="0.2">
      <c r="L75" s="96">
        <v>11104</v>
      </c>
      <c r="M75" s="92" t="s">
        <v>151</v>
      </c>
      <c r="N75" s="98">
        <v>21.086111111111101</v>
      </c>
      <c r="O75" s="98">
        <v>14.012499999999999</v>
      </c>
      <c r="P75" s="98">
        <v>15.285714285714301</v>
      </c>
      <c r="Q75" s="98">
        <v>12.8363636363636</v>
      </c>
      <c r="R75" s="98">
        <v>39.42</v>
      </c>
      <c r="S75" s="100">
        <v>2.1952834020894199E-5</v>
      </c>
      <c r="T75" s="100">
        <v>9.6047132574925105E-6</v>
      </c>
      <c r="U75" s="97">
        <f t="shared" si="2"/>
        <v>-0.40866479416833384</v>
      </c>
    </row>
    <row r="76" spans="12:21" x14ac:dyDescent="0.2">
      <c r="L76" s="96">
        <v>11201</v>
      </c>
      <c r="M76" s="92" t="s">
        <v>153</v>
      </c>
      <c r="N76" s="98">
        <v>1855.1390984360601</v>
      </c>
      <c r="O76" s="98">
        <v>1840.54734993582</v>
      </c>
      <c r="P76" s="98">
        <v>2093.6923311946198</v>
      </c>
      <c r="Q76" s="98">
        <v>2332.1090213559701</v>
      </c>
      <c r="R76" s="98">
        <v>2868.6320970997699</v>
      </c>
      <c r="S76" s="100">
        <v>4.8795172960574597E-3</v>
      </c>
      <c r="T76" s="100">
        <v>4.5300711917880499E-3</v>
      </c>
      <c r="U76" s="97">
        <f t="shared" si="2"/>
        <v>-7.8966787520871485E-3</v>
      </c>
    </row>
    <row r="77" spans="12:21" x14ac:dyDescent="0.2">
      <c r="L77" s="96">
        <v>11202</v>
      </c>
      <c r="M77" s="92" t="s">
        <v>154</v>
      </c>
      <c r="N77" s="98">
        <v>2756.41616438356</v>
      </c>
      <c r="O77" s="98">
        <v>3284.0562740206201</v>
      </c>
      <c r="P77" s="98">
        <v>4021.8587291795202</v>
      </c>
      <c r="Q77" s="98">
        <v>4986.8061751832502</v>
      </c>
      <c r="R77" s="98">
        <v>5654.3468040124799</v>
      </c>
      <c r="S77" s="100">
        <v>2.7460281654339302E-3</v>
      </c>
      <c r="T77" s="100">
        <v>1.9929640630599599E-3</v>
      </c>
      <c r="U77" s="97">
        <f t="shared" si="2"/>
        <v>0.17514798246610142</v>
      </c>
    </row>
    <row r="78" spans="12:21" x14ac:dyDescent="0.2">
      <c r="L78" s="96">
        <v>11204</v>
      </c>
      <c r="M78" s="92" t="s">
        <v>156</v>
      </c>
      <c r="N78" s="98">
        <v>2851.7598425196902</v>
      </c>
      <c r="O78" s="98">
        <v>2939.5742231999998</v>
      </c>
      <c r="P78" s="98">
        <v>3275.4776119403</v>
      </c>
      <c r="Q78" s="98">
        <v>3616.0625</v>
      </c>
      <c r="R78" s="98">
        <v>3860.95</v>
      </c>
      <c r="S78" s="100">
        <v>7.4014534671453596E-5</v>
      </c>
      <c r="T78" s="100">
        <v>3.6300224562839198E-5</v>
      </c>
      <c r="U78" s="97">
        <f t="shared" si="2"/>
        <v>3.0328456505733098E-2</v>
      </c>
    </row>
    <row r="79" spans="12:21" x14ac:dyDescent="0.2">
      <c r="L79" s="96">
        <v>11301</v>
      </c>
      <c r="M79" s="92" t="s">
        <v>157</v>
      </c>
      <c r="N79" s="98">
        <v>17695.924255319202</v>
      </c>
      <c r="O79" s="98">
        <v>19211.0052471042</v>
      </c>
      <c r="P79" s="98">
        <v>17915.2642857143</v>
      </c>
      <c r="Q79" s="98">
        <v>18590.579710144899</v>
      </c>
      <c r="R79" s="98">
        <v>21673.1415300546</v>
      </c>
      <c r="S79" s="100">
        <v>1.61641169622913E-3</v>
      </c>
      <c r="T79" s="100">
        <v>8.0827549256071998E-4</v>
      </c>
      <c r="U79" s="97">
        <f t="shared" si="2"/>
        <v>8.2148959773503727E-2</v>
      </c>
    </row>
    <row r="80" spans="12:21" x14ac:dyDescent="0.2">
      <c r="L80" s="96">
        <v>11304</v>
      </c>
      <c r="M80" s="92" t="s">
        <v>160</v>
      </c>
      <c r="N80" s="98">
        <v>3779.9206349206302</v>
      </c>
      <c r="O80" s="98">
        <v>4064.5663424242398</v>
      </c>
      <c r="P80" s="98">
        <v>4914.8461538461497</v>
      </c>
      <c r="Q80" s="98">
        <v>6610.7142857142899</v>
      </c>
      <c r="R80" s="98">
        <v>7204.1269841269796</v>
      </c>
      <c r="S80" s="100">
        <v>8.6099383572740793E-5</v>
      </c>
      <c r="T80" s="100">
        <v>7.0292557233304201E-5</v>
      </c>
      <c r="U80" s="97">
        <f t="shared" si="2"/>
        <v>7.2604043120191308E-2</v>
      </c>
    </row>
    <row r="81" spans="12:21" x14ac:dyDescent="0.2">
      <c r="L81" s="96">
        <v>11305</v>
      </c>
      <c r="M81" s="92" t="s">
        <v>161</v>
      </c>
      <c r="N81" s="98">
        <v>16717.1231404959</v>
      </c>
      <c r="O81" s="98">
        <v>18118.020733333298</v>
      </c>
      <c r="P81" s="98">
        <v>15735.3857142857</v>
      </c>
      <c r="Q81" s="98">
        <v>20771.604938271601</v>
      </c>
      <c r="R81" s="98">
        <v>28510.192307692301</v>
      </c>
      <c r="S81" s="100">
        <v>4.1225249922075902E-4</v>
      </c>
      <c r="T81" s="100">
        <v>3.3783843471102897E-4</v>
      </c>
      <c r="U81" s="97">
        <f t="shared" si="2"/>
        <v>8.0473531719199048E-2</v>
      </c>
    </row>
    <row r="82" spans="12:21" x14ac:dyDescent="0.2">
      <c r="L82" s="96">
        <v>11401</v>
      </c>
      <c r="M82" s="92" t="s">
        <v>163</v>
      </c>
      <c r="N82" s="98">
        <v>2992.1157894736798</v>
      </c>
      <c r="O82" s="98">
        <v>3081.3376045977002</v>
      </c>
      <c r="P82" s="98">
        <v>3281.23217247098</v>
      </c>
      <c r="Q82" s="98">
        <v>3505.4945762088601</v>
      </c>
      <c r="R82" s="98">
        <v>3774.3889491967002</v>
      </c>
      <c r="S82" s="100">
        <v>2.7852802349299199E-3</v>
      </c>
      <c r="T82" s="100">
        <v>2.0989722528556602E-3</v>
      </c>
      <c r="U82" s="97">
        <f t="shared" si="2"/>
        <v>2.9383030863315542E-2</v>
      </c>
    </row>
    <row r="83" spans="12:21" x14ac:dyDescent="0.2">
      <c r="L83" s="96">
        <v>11402</v>
      </c>
      <c r="M83" s="92" t="s">
        <v>164</v>
      </c>
      <c r="N83" s="98">
        <v>2435.27104337632</v>
      </c>
      <c r="O83" s="98">
        <v>2655.0112009975101</v>
      </c>
      <c r="P83" s="98">
        <v>2725.1690340909099</v>
      </c>
      <c r="Q83" s="98">
        <v>2955.2443759278299</v>
      </c>
      <c r="R83" s="98">
        <v>3212.0344682639802</v>
      </c>
      <c r="S83" s="100">
        <v>4.1585451878604299E-3</v>
      </c>
      <c r="T83" s="100">
        <v>1.1425962663568501E-3</v>
      </c>
      <c r="U83" s="97">
        <f t="shared" si="2"/>
        <v>8.639081172838263E-2</v>
      </c>
    </row>
    <row r="84" spans="12:21" x14ac:dyDescent="0.2">
      <c r="L84" s="96">
        <v>11403</v>
      </c>
      <c r="M84" s="92" t="s">
        <v>165</v>
      </c>
      <c r="N84" s="98">
        <v>22.162500000000001</v>
      </c>
      <c r="O84" s="98">
        <v>20.3004114444444</v>
      </c>
      <c r="P84" s="98">
        <v>20.153846153846199</v>
      </c>
      <c r="Q84" s="98">
        <v>19.25</v>
      </c>
      <c r="R84" s="98">
        <v>25.040293040293001</v>
      </c>
      <c r="S84" s="100">
        <v>2.9986184185533101E-4</v>
      </c>
      <c r="T84" s="100">
        <v>7.8745393990688706E-6</v>
      </c>
      <c r="U84" s="97">
        <f t="shared" si="2"/>
        <v>-8.776051735875029E-2</v>
      </c>
    </row>
    <row r="85" spans="12:21" x14ac:dyDescent="0.2">
      <c r="L85" s="96">
        <v>11404</v>
      </c>
      <c r="M85" s="92" t="s">
        <v>166</v>
      </c>
      <c r="N85" s="98">
        <v>150</v>
      </c>
      <c r="O85" s="98"/>
      <c r="P85" s="98"/>
      <c r="Q85" s="98">
        <v>14</v>
      </c>
      <c r="R85" s="98"/>
      <c r="S85" s="100">
        <v>0</v>
      </c>
      <c r="T85" s="100">
        <v>0</v>
      </c>
      <c r="U85" s="97" t="e">
        <f t="shared" si="2"/>
        <v>#NUM!</v>
      </c>
    </row>
    <row r="86" spans="12:21" x14ac:dyDescent="0.2">
      <c r="L86" s="96">
        <v>11405</v>
      </c>
      <c r="M86" s="92" t="s">
        <v>167</v>
      </c>
      <c r="N86" s="98"/>
      <c r="O86" s="98"/>
      <c r="P86" s="98"/>
      <c r="Q86" s="98"/>
      <c r="R86" s="98"/>
      <c r="S86" s="100">
        <v>0</v>
      </c>
      <c r="T86" s="100">
        <v>0</v>
      </c>
      <c r="U86" s="97" t="e">
        <f t="shared" si="2"/>
        <v>#DIV/0!</v>
      </c>
    </row>
  </sheetData>
  <conditionalFormatting sqref="S2:S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D1E3-8BD5-D840-A682-81CCB225F87D}">
  <dimension ref="A1:F135"/>
  <sheetViews>
    <sheetView workbookViewId="0">
      <selection activeCell="A117" sqref="A117:F131"/>
    </sheetView>
  </sheetViews>
  <sheetFormatPr baseColWidth="10" defaultRowHeight="16" x14ac:dyDescent="0.2"/>
  <cols>
    <col min="1" max="1" width="35.5" style="42" customWidth="1"/>
    <col min="2" max="3" width="8.33203125" style="65" customWidth="1"/>
    <col min="4" max="4" width="7.6640625" style="65" customWidth="1"/>
    <col min="5" max="5" width="6.6640625" style="65" customWidth="1"/>
    <col min="6" max="6" width="7" style="65" customWidth="1"/>
    <col min="7" max="16384" width="10.83203125" style="42"/>
  </cols>
  <sheetData>
    <row r="1" spans="1:6" x14ac:dyDescent="0.2">
      <c r="B1" s="62" t="s">
        <v>460</v>
      </c>
      <c r="C1" s="62" t="s">
        <v>461</v>
      </c>
      <c r="D1" s="62" t="s">
        <v>462</v>
      </c>
      <c r="E1" s="62" t="s">
        <v>463</v>
      </c>
      <c r="F1" s="62" t="s">
        <v>464</v>
      </c>
    </row>
    <row r="2" spans="1:6" x14ac:dyDescent="0.2">
      <c r="A2" s="58" t="s">
        <v>36</v>
      </c>
      <c r="B2" s="61">
        <v>2.2983595753642599E-2</v>
      </c>
      <c r="C2" s="61">
        <v>1.9404994227411598E-2</v>
      </c>
      <c r="D2" s="61">
        <v>1.69705479982214E-2</v>
      </c>
      <c r="E2" s="61">
        <v>1.3873126436329699E-2</v>
      </c>
      <c r="F2" s="61">
        <v>7.4857419727153004E-3</v>
      </c>
    </row>
    <row r="3" spans="1:6" x14ac:dyDescent="0.2">
      <c r="A3" s="58" t="s">
        <v>37</v>
      </c>
      <c r="B3" s="61">
        <v>1.5685470925482298E-2</v>
      </c>
      <c r="C3" s="61">
        <v>1.3333195033614201E-2</v>
      </c>
      <c r="D3" s="61">
        <v>1.1031953781145701E-2</v>
      </c>
      <c r="E3" s="61">
        <v>8.8287015607851505E-3</v>
      </c>
      <c r="F3" s="61">
        <v>5.0268533364235604E-3</v>
      </c>
    </row>
    <row r="4" spans="1:6" x14ac:dyDescent="0.2">
      <c r="A4" s="58" t="s">
        <v>38</v>
      </c>
      <c r="B4" s="61">
        <v>1.80715691623974E-3</v>
      </c>
      <c r="C4" s="61">
        <v>1.66010881381954E-3</v>
      </c>
      <c r="D4" s="61">
        <v>1.5033367484448301E-3</v>
      </c>
      <c r="E4" s="61">
        <v>1.2476678781870899E-3</v>
      </c>
      <c r="F4" s="61">
        <v>9.4960362596802495E-4</v>
      </c>
    </row>
    <row r="5" spans="1:6" x14ac:dyDescent="0.2">
      <c r="A5" s="58" t="s">
        <v>39</v>
      </c>
      <c r="B5" s="61">
        <v>1.8604336776289001E-2</v>
      </c>
      <c r="C5" s="61">
        <v>1.49922645665306E-2</v>
      </c>
      <c r="D5" s="61">
        <v>1.05345795609497E-2</v>
      </c>
      <c r="E5" s="61">
        <v>7.1278477592427898E-3</v>
      </c>
      <c r="F5" s="61">
        <v>3.5826320948249201E-3</v>
      </c>
    </row>
    <row r="6" spans="1:6" x14ac:dyDescent="0.2">
      <c r="A6" s="58" t="s">
        <v>40</v>
      </c>
      <c r="B6" s="61">
        <v>8.68573571881385E-4</v>
      </c>
      <c r="C6" s="61">
        <v>5.8539785106101895E-4</v>
      </c>
      <c r="D6" s="61">
        <v>3.5598565338645298E-4</v>
      </c>
      <c r="E6" s="61">
        <v>1.7705498068176599E-4</v>
      </c>
      <c r="F6" s="61">
        <v>1.3303750433398901E-4</v>
      </c>
    </row>
    <row r="7" spans="1:6" x14ac:dyDescent="0.2">
      <c r="A7" s="58" t="s">
        <v>41</v>
      </c>
      <c r="B7" s="61">
        <v>2.2170414676883101E-4</v>
      </c>
      <c r="C7" s="61">
        <v>1.89166327516883E-4</v>
      </c>
      <c r="D7" s="61">
        <v>2.0549615122711701E-4</v>
      </c>
      <c r="E7" s="61">
        <v>1.6678303111307099E-4</v>
      </c>
      <c r="F7" s="61">
        <v>9.6222312230006296E-5</v>
      </c>
    </row>
    <row r="8" spans="1:6" x14ac:dyDescent="0.2">
      <c r="A8" s="58" t="s">
        <v>42</v>
      </c>
      <c r="B8" s="61">
        <v>4.8552721064427503E-3</v>
      </c>
      <c r="C8" s="61">
        <v>3.85870996952651E-3</v>
      </c>
      <c r="D8" s="61">
        <v>3.1260184362261602E-3</v>
      </c>
      <c r="E8" s="61">
        <v>2.3603462394211601E-3</v>
      </c>
      <c r="F8" s="61">
        <v>1.1711714714026599E-3</v>
      </c>
    </row>
    <row r="9" spans="1:6" x14ac:dyDescent="0.2">
      <c r="A9" s="58" t="s">
        <v>43</v>
      </c>
      <c r="B9" s="61">
        <v>1.0074548636917399E-3</v>
      </c>
      <c r="C9" s="61">
        <v>1.1878098452271599E-3</v>
      </c>
      <c r="D9" s="61">
        <v>1.0982167717170301E-3</v>
      </c>
      <c r="E9" s="61">
        <v>9.3191824716976101E-4</v>
      </c>
      <c r="F9" s="61">
        <v>6.1098719433730797E-4</v>
      </c>
    </row>
    <row r="10" spans="1:6" x14ac:dyDescent="0.2">
      <c r="A10" s="58" t="s">
        <v>44</v>
      </c>
      <c r="B10" s="61">
        <v>2.25674587753916E-2</v>
      </c>
      <c r="C10" s="61">
        <v>1.9760061431017401E-2</v>
      </c>
      <c r="D10" s="61">
        <v>1.7071643131247798E-2</v>
      </c>
      <c r="E10" s="61">
        <v>1.5071150934027E-2</v>
      </c>
      <c r="F10" s="61">
        <v>8.3546712698295104E-3</v>
      </c>
    </row>
    <row r="11" spans="1:6" x14ac:dyDescent="0.2">
      <c r="A11" s="58" t="s">
        <v>45</v>
      </c>
      <c r="B11" s="61">
        <v>1.38716973285653E-3</v>
      </c>
      <c r="C11" s="61">
        <v>1.4994674649233899E-3</v>
      </c>
      <c r="D11" s="61">
        <v>1.6406569029044299E-3</v>
      </c>
      <c r="E11" s="61">
        <v>1.7371515444403599E-3</v>
      </c>
      <c r="F11" s="61">
        <v>1.1705599727534499E-3</v>
      </c>
    </row>
    <row r="12" spans="1:6" x14ac:dyDescent="0.2">
      <c r="A12" s="58" t="s">
        <v>46</v>
      </c>
      <c r="B12" s="61">
        <v>1.9593712991757E-3</v>
      </c>
      <c r="C12" s="61">
        <v>2.0344542141393601E-3</v>
      </c>
      <c r="D12" s="61">
        <v>2.2420120796821101E-3</v>
      </c>
      <c r="E12" s="61">
        <v>2.4622408834491698E-3</v>
      </c>
      <c r="F12" s="61">
        <v>1.9283005998873199E-3</v>
      </c>
    </row>
    <row r="13" spans="1:6" x14ac:dyDescent="0.2">
      <c r="A13" s="58" t="s">
        <v>47</v>
      </c>
      <c r="B13" s="61">
        <v>7.8913225126488705E-4</v>
      </c>
      <c r="C13" s="61">
        <v>5.6182122857930598E-4</v>
      </c>
      <c r="D13" s="61">
        <v>5.2904364928598705E-4</v>
      </c>
      <c r="E13" s="61">
        <v>3.5620425634237701E-4</v>
      </c>
      <c r="F13" s="61">
        <v>1.8047114787591E-4</v>
      </c>
    </row>
    <row r="14" spans="1:6" x14ac:dyDescent="0.2">
      <c r="A14" s="58" t="s">
        <v>48</v>
      </c>
      <c r="B14" s="61">
        <v>1.3323441792065999E-3</v>
      </c>
      <c r="C14" s="61">
        <v>1.0019007946977499E-3</v>
      </c>
      <c r="D14" s="61">
        <v>8.6805819241844598E-4</v>
      </c>
      <c r="E14" s="61">
        <v>9.29809560662156E-4</v>
      </c>
      <c r="F14" s="61">
        <v>6.4534170174291195E-4</v>
      </c>
    </row>
    <row r="15" spans="1:6" x14ac:dyDescent="0.2">
      <c r="A15" s="58" t="s">
        <v>49</v>
      </c>
      <c r="B15" s="61">
        <v>8.3935711802637198E-4</v>
      </c>
      <c r="C15" s="61">
        <v>4.7837911487215603E-4</v>
      </c>
      <c r="D15" s="61">
        <v>6.1295655665178001E-4</v>
      </c>
      <c r="E15" s="61">
        <v>1.4612208521902299E-3</v>
      </c>
      <c r="F15" s="61">
        <v>1.2815350751864999E-3</v>
      </c>
    </row>
    <row r="16" spans="1:6" x14ac:dyDescent="0.2">
      <c r="A16" s="58" t="s">
        <v>50</v>
      </c>
      <c r="B16" s="61">
        <v>1.7543918380659601E-3</v>
      </c>
      <c r="C16" s="61">
        <v>1.5915997778067599E-3</v>
      </c>
      <c r="D16" s="61">
        <v>1.5031836027920699E-3</v>
      </c>
      <c r="E16" s="61">
        <v>1.2517007988894599E-3</v>
      </c>
      <c r="F16" s="61">
        <v>7.8755760137002998E-4</v>
      </c>
    </row>
    <row r="17" spans="1:6" x14ac:dyDescent="0.2">
      <c r="A17" s="58" t="s">
        <v>51</v>
      </c>
      <c r="B17" s="61">
        <v>7.37141357950266E-2</v>
      </c>
      <c r="C17" s="61">
        <v>6.2621110922255599E-2</v>
      </c>
      <c r="D17" s="61">
        <v>5.1320126024372997E-2</v>
      </c>
      <c r="E17" s="61">
        <v>3.8199150588884498E-2</v>
      </c>
      <c r="F17" s="61">
        <v>2.2141090685963399E-2</v>
      </c>
    </row>
    <row r="18" spans="1:6" x14ac:dyDescent="0.2">
      <c r="A18" s="58" t="s">
        <v>52</v>
      </c>
      <c r="B18" s="61">
        <v>3.1333362133741501E-2</v>
      </c>
      <c r="C18" s="61">
        <v>3.0003921994430902E-2</v>
      </c>
      <c r="D18" s="61">
        <v>2.60976341284931E-2</v>
      </c>
      <c r="E18" s="61">
        <v>2.6085729779792899E-2</v>
      </c>
      <c r="F18" s="61">
        <v>1.7583299238446599E-2</v>
      </c>
    </row>
    <row r="19" spans="1:6" x14ac:dyDescent="0.2">
      <c r="A19" s="58" t="s">
        <v>53</v>
      </c>
      <c r="B19" s="61">
        <v>1.5997812615496401E-2</v>
      </c>
      <c r="C19" s="61">
        <v>9.9517213989468306E-3</v>
      </c>
      <c r="D19" s="61">
        <v>5.8487732659995998E-3</v>
      </c>
      <c r="E19" s="61">
        <v>3.4598033329163E-3</v>
      </c>
      <c r="F19" s="61">
        <v>1.4372601334783799E-3</v>
      </c>
    </row>
    <row r="20" spans="1:6" x14ac:dyDescent="0.2">
      <c r="A20" s="58" t="s">
        <v>54</v>
      </c>
      <c r="B20" s="61">
        <v>5.7537066523249301E-3</v>
      </c>
      <c r="C20" s="61">
        <v>5.8950912939271204E-3</v>
      </c>
      <c r="D20" s="61">
        <v>4.5320460110101404E-3</v>
      </c>
      <c r="E20" s="61">
        <v>4.3407282619670204E-3</v>
      </c>
      <c r="F20" s="61">
        <v>2.4618485141643899E-3</v>
      </c>
    </row>
    <row r="21" spans="1:6" x14ac:dyDescent="0.2">
      <c r="A21" s="58" t="s">
        <v>55</v>
      </c>
      <c r="B21" s="61">
        <v>1.3111076123830401E-3</v>
      </c>
      <c r="C21" s="61">
        <v>5.2225081684633095E-4</v>
      </c>
      <c r="D21" s="61">
        <v>3.2274560831932101E-4</v>
      </c>
      <c r="E21" s="61">
        <v>2.4126216315452199E-4</v>
      </c>
      <c r="F21" s="61">
        <v>1.3794578376454E-4</v>
      </c>
    </row>
    <row r="22" spans="1:6" x14ac:dyDescent="0.2">
      <c r="A22" s="58" t="s">
        <v>56</v>
      </c>
      <c r="B22" s="61">
        <v>4.4939084346030901E-3</v>
      </c>
      <c r="C22" s="61">
        <v>3.4282366311651998E-3</v>
      </c>
      <c r="D22" s="61">
        <v>2.2354991863299798E-3</v>
      </c>
      <c r="E22" s="61">
        <v>1.8284861121081299E-3</v>
      </c>
      <c r="F22" s="61">
        <v>1.23320572615664E-3</v>
      </c>
    </row>
    <row r="23" spans="1:6" x14ac:dyDescent="0.2">
      <c r="A23" s="58" t="s">
        <v>57</v>
      </c>
      <c r="B23" s="61">
        <v>1.6583555588150999E-3</v>
      </c>
      <c r="C23" s="61">
        <v>1.75890995775276E-3</v>
      </c>
      <c r="D23" s="61">
        <v>2.1061573903114299E-3</v>
      </c>
      <c r="E23" s="61">
        <v>3.1472418461272202E-3</v>
      </c>
      <c r="F23" s="61">
        <v>2.3986496619055001E-3</v>
      </c>
    </row>
    <row r="24" spans="1:6" x14ac:dyDescent="0.2">
      <c r="A24" s="58" t="s">
        <v>58</v>
      </c>
      <c r="B24" s="61">
        <v>2.7976196687082901E-4</v>
      </c>
      <c r="C24" s="61">
        <v>3.8628025000943603E-4</v>
      </c>
      <c r="D24" s="61">
        <v>6.3339202825985895E-4</v>
      </c>
      <c r="E24" s="61">
        <v>8.5281869253156799E-4</v>
      </c>
      <c r="F24" s="61">
        <v>8.72906849050435E-4</v>
      </c>
    </row>
    <row r="25" spans="1:6" x14ac:dyDescent="0.2">
      <c r="A25" s="58" t="s">
        <v>59</v>
      </c>
      <c r="B25" s="61">
        <v>1.0113136566914999E-4</v>
      </c>
      <c r="C25" s="61">
        <v>8.2172835121659894E-5</v>
      </c>
      <c r="D25" s="61">
        <v>6.7220670621585495E-5</v>
      </c>
      <c r="E25" s="61">
        <v>1.2570671788665299E-4</v>
      </c>
      <c r="F25" s="61">
        <v>2.0261071345927399E-4</v>
      </c>
    </row>
    <row r="26" spans="1:6" x14ac:dyDescent="0.2">
      <c r="A26" s="58" t="s">
        <v>60</v>
      </c>
      <c r="B26" s="61">
        <v>3.6340988557223902E-6</v>
      </c>
      <c r="C26" s="61">
        <v>6.1499379443707806E-5</v>
      </c>
      <c r="D26" s="61">
        <v>1.3043900149873101E-5</v>
      </c>
      <c r="E26" s="61">
        <v>2.3218846204435899E-5</v>
      </c>
      <c r="F26" s="61">
        <v>1.9211498201473798E-5</v>
      </c>
    </row>
    <row r="27" spans="1:6" x14ac:dyDescent="0.2">
      <c r="A27" s="58" t="s">
        <v>61</v>
      </c>
      <c r="B27" s="61">
        <v>8.1614090601907397E-6</v>
      </c>
      <c r="C27" s="61">
        <v>3.23420733324249E-5</v>
      </c>
      <c r="D27" s="61">
        <v>8.9789458859223598E-7</v>
      </c>
      <c r="E27" s="61">
        <v>1.23982478220048E-5</v>
      </c>
      <c r="F27" s="61">
        <v>5.2316686678562497E-7</v>
      </c>
    </row>
    <row r="28" spans="1:6" x14ac:dyDescent="0.2">
      <c r="A28" s="58" t="s">
        <v>62</v>
      </c>
      <c r="B28" s="61">
        <v>5.3513426666775598E-3</v>
      </c>
      <c r="C28" s="61">
        <v>3.1197724679871701E-3</v>
      </c>
      <c r="D28" s="61">
        <v>2.1694323308185499E-3</v>
      </c>
      <c r="E28" s="61">
        <v>1.3434182315201499E-3</v>
      </c>
      <c r="F28" s="61">
        <v>5.7538742970271396E-4</v>
      </c>
    </row>
    <row r="29" spans="1:6" x14ac:dyDescent="0.2">
      <c r="A29" s="58" t="s">
        <v>63</v>
      </c>
      <c r="B29" s="61">
        <v>3.1860539391064101E-3</v>
      </c>
      <c r="C29" s="61">
        <v>3.7081572502687499E-3</v>
      </c>
      <c r="D29" s="61">
        <v>3.7355134853029898E-3</v>
      </c>
      <c r="E29" s="61">
        <v>3.9983808435911303E-3</v>
      </c>
      <c r="F29" s="61">
        <v>3.0507725426328499E-3</v>
      </c>
    </row>
    <row r="30" spans="1:6" x14ac:dyDescent="0.2">
      <c r="A30" s="58" t="s">
        <v>64</v>
      </c>
      <c r="B30" s="61">
        <v>3.6563971292882699E-4</v>
      </c>
      <c r="C30" s="61">
        <v>2.1043115366080399E-4</v>
      </c>
      <c r="D30" s="61">
        <v>2.2705093520367499E-4</v>
      </c>
      <c r="E30" s="61">
        <v>3.5074898913019898E-4</v>
      </c>
      <c r="F30" s="61">
        <v>3.6630904912084199E-4</v>
      </c>
    </row>
    <row r="31" spans="1:6" x14ac:dyDescent="0.2">
      <c r="A31" s="58" t="s">
        <v>65</v>
      </c>
      <c r="B31" s="61">
        <v>5.7200647898392101E-4</v>
      </c>
      <c r="C31" s="61">
        <v>7.1986576001763203E-4</v>
      </c>
      <c r="D31" s="61">
        <v>8.8359453188525104E-4</v>
      </c>
      <c r="E31" s="61">
        <v>6.4037475537186399E-4</v>
      </c>
      <c r="F31" s="61">
        <v>4.2444418990502801E-4</v>
      </c>
    </row>
    <row r="32" spans="1:6" x14ac:dyDescent="0.2">
      <c r="A32" s="58" t="s">
        <v>66</v>
      </c>
      <c r="B32" s="61">
        <v>4.6765060906799102E-3</v>
      </c>
      <c r="C32" s="61">
        <v>4.1571576531270402E-3</v>
      </c>
      <c r="D32" s="61">
        <v>3.76332066460039E-3</v>
      </c>
      <c r="E32" s="61">
        <v>3.5615374424405898E-3</v>
      </c>
      <c r="F32" s="61">
        <v>2.67036910891036E-3</v>
      </c>
    </row>
    <row r="33" spans="1:6" x14ac:dyDescent="0.2">
      <c r="A33" s="58" t="s">
        <v>67</v>
      </c>
      <c r="B33" s="61">
        <v>1.6245349487134101E-3</v>
      </c>
      <c r="C33" s="61">
        <v>9.6727206820051395E-4</v>
      </c>
      <c r="D33" s="61">
        <v>7.3562827369752601E-4</v>
      </c>
      <c r="E33" s="61">
        <v>6.3592128931359599E-4</v>
      </c>
      <c r="F33" s="61">
        <v>2.5349426832468799E-4</v>
      </c>
    </row>
    <row r="34" spans="1:6" x14ac:dyDescent="0.2">
      <c r="A34" s="58" t="s">
        <v>68</v>
      </c>
      <c r="B34" s="61">
        <v>6.2430898548829699E-5</v>
      </c>
      <c r="C34" s="61">
        <v>5.81327005102427E-5</v>
      </c>
      <c r="D34" s="61">
        <v>5.5254291901705101E-5</v>
      </c>
      <c r="E34" s="61">
        <v>1.2788806296385E-4</v>
      </c>
      <c r="F34" s="61">
        <v>1.42121083232056E-4</v>
      </c>
    </row>
    <row r="35" spans="1:6" x14ac:dyDescent="0.2">
      <c r="A35" s="58" t="s">
        <v>69</v>
      </c>
      <c r="B35" s="61">
        <v>3.7615056443363802E-5</v>
      </c>
      <c r="C35" s="61">
        <v>4.6933072060658201E-5</v>
      </c>
      <c r="D35" s="61">
        <v>4.9428862347639397E-5</v>
      </c>
      <c r="E35" s="61">
        <v>7.5197054410820296E-5</v>
      </c>
      <c r="F35" s="61">
        <v>5.4078976728864698E-5</v>
      </c>
    </row>
    <row r="36" spans="1:6" x14ac:dyDescent="0.2">
      <c r="A36" s="58" t="s">
        <v>70</v>
      </c>
      <c r="B36" s="61">
        <v>7.6711375266128899E-5</v>
      </c>
      <c r="C36" s="61">
        <v>7.4152720917213503E-5</v>
      </c>
      <c r="D36" s="61">
        <v>1.0707695991946101E-4</v>
      </c>
      <c r="E36" s="61">
        <v>1.4862477685032599E-4</v>
      </c>
      <c r="F36" s="61">
        <v>1.38665248329817E-4</v>
      </c>
    </row>
    <row r="37" spans="1:6" x14ac:dyDescent="0.2">
      <c r="A37" s="58" t="s">
        <v>71</v>
      </c>
      <c r="B37" s="61">
        <v>0</v>
      </c>
      <c r="C37" s="61">
        <v>3.7014430090380198E-6</v>
      </c>
      <c r="D37" s="61">
        <v>1.5320739437634301E-6</v>
      </c>
      <c r="E37" s="61">
        <v>2.2596587065760701E-6</v>
      </c>
      <c r="F37" s="61">
        <v>4.6642401018016996E-6</v>
      </c>
    </row>
    <row r="38" spans="1:6" x14ac:dyDescent="0.2">
      <c r="A38" s="58" t="s">
        <v>72</v>
      </c>
      <c r="B38" s="61">
        <v>3.1501095964446703E-2</v>
      </c>
      <c r="C38" s="61">
        <v>2.65307087985115E-2</v>
      </c>
      <c r="D38" s="61">
        <v>2.1576478292968802E-2</v>
      </c>
      <c r="E38" s="61">
        <v>1.7648413208426798E-2</v>
      </c>
      <c r="F38" s="61">
        <v>1.10555639657902E-2</v>
      </c>
    </row>
    <row r="39" spans="1:6" x14ac:dyDescent="0.2">
      <c r="A39" s="58" t="s">
        <v>73</v>
      </c>
      <c r="B39" s="61">
        <v>6.2600102150122397E-3</v>
      </c>
      <c r="C39" s="61">
        <v>5.6528301962451497E-3</v>
      </c>
      <c r="D39" s="61">
        <v>5.4779466167018103E-3</v>
      </c>
      <c r="E39" s="61">
        <v>5.9717453179119499E-3</v>
      </c>
      <c r="F39" s="61">
        <v>3.97367176844661E-3</v>
      </c>
    </row>
    <row r="40" spans="1:6" x14ac:dyDescent="0.2">
      <c r="A40" s="58" t="s">
        <v>74</v>
      </c>
      <c r="B40" s="61">
        <v>4.6802963379280497E-3</v>
      </c>
      <c r="C40" s="61">
        <v>5.0599119427181304E-3</v>
      </c>
      <c r="D40" s="61">
        <v>5.5807880258401197E-3</v>
      </c>
      <c r="E40" s="61">
        <v>6.2581838400129998E-3</v>
      </c>
      <c r="F40" s="61">
        <v>4.7231331494858699E-3</v>
      </c>
    </row>
    <row r="41" spans="1:6" x14ac:dyDescent="0.2">
      <c r="A41" s="58" t="s">
        <v>75</v>
      </c>
      <c r="B41" s="61">
        <v>3.0173555033535201E-3</v>
      </c>
      <c r="C41" s="61">
        <v>2.6128858189481698E-3</v>
      </c>
      <c r="D41" s="61">
        <v>2.0823907839249501E-3</v>
      </c>
      <c r="E41" s="61">
        <v>1.9839790151557502E-3</v>
      </c>
      <c r="F41" s="61">
        <v>1.31910326980169E-3</v>
      </c>
    </row>
    <row r="42" spans="1:6" x14ac:dyDescent="0.2">
      <c r="A42" s="58" t="s">
        <v>76</v>
      </c>
      <c r="B42" s="61">
        <v>7.9209163322607398E-4</v>
      </c>
      <c r="C42" s="61">
        <v>9.7082077611292301E-4</v>
      </c>
      <c r="D42" s="61">
        <v>8.5633498815074801E-4</v>
      </c>
      <c r="E42" s="61">
        <v>5.6809562840101299E-4</v>
      </c>
      <c r="F42" s="61">
        <v>5.4835496303925904E-4</v>
      </c>
    </row>
    <row r="43" spans="1:6" x14ac:dyDescent="0.2">
      <c r="A43" s="58" t="s">
        <v>77</v>
      </c>
      <c r="B43" s="61">
        <v>8.8624045249126901E-4</v>
      </c>
      <c r="C43" s="61">
        <v>8.2442525858269903E-4</v>
      </c>
      <c r="D43" s="61">
        <v>6.7406748331560497E-4</v>
      </c>
      <c r="E43" s="61">
        <v>6.8782039311785295E-4</v>
      </c>
      <c r="F43" s="61">
        <v>4.3403458844514501E-4</v>
      </c>
    </row>
    <row r="44" spans="1:6" x14ac:dyDescent="0.2">
      <c r="A44" s="58" t="s">
        <v>78</v>
      </c>
      <c r="B44" s="61">
        <v>1.3278896765421601E-4</v>
      </c>
      <c r="C44" s="61">
        <v>8.2337080530530996E-5</v>
      </c>
      <c r="D44" s="61">
        <v>6.7870065809951996E-5</v>
      </c>
      <c r="E44" s="61">
        <v>7.3780104128094902E-5</v>
      </c>
      <c r="F44" s="61">
        <v>4.2771824146263198E-5</v>
      </c>
    </row>
    <row r="45" spans="1:6" x14ac:dyDescent="0.2">
      <c r="A45" s="58" t="s">
        <v>79</v>
      </c>
      <c r="B45" s="61">
        <v>5.6159352218811099E-5</v>
      </c>
      <c r="C45" s="61">
        <v>1.3015162785555E-4</v>
      </c>
      <c r="D45" s="61">
        <v>1.88271835991514E-4</v>
      </c>
      <c r="E45" s="61">
        <v>3.0494269568917098E-4</v>
      </c>
      <c r="F45" s="61">
        <v>3.4152943739409097E-4</v>
      </c>
    </row>
    <row r="46" spans="1:6" x14ac:dyDescent="0.2">
      <c r="A46" s="58" t="s">
        <v>80</v>
      </c>
      <c r="B46" s="61">
        <v>1.20353010807228E-4</v>
      </c>
      <c r="C46" s="61">
        <v>1.3436608481004901E-4</v>
      </c>
      <c r="D46" s="61">
        <v>8.9154460787674205E-5</v>
      </c>
      <c r="E46" s="61">
        <v>7.5175241641996598E-5</v>
      </c>
      <c r="F46" s="61">
        <v>4.17220474793987E-5</v>
      </c>
    </row>
    <row r="47" spans="1:6" x14ac:dyDescent="0.2">
      <c r="A47" s="58" t="s">
        <v>81</v>
      </c>
      <c r="B47" s="61">
        <v>8.2058280031392598E-5</v>
      </c>
      <c r="C47" s="61">
        <v>1.6279125053151E-4</v>
      </c>
      <c r="D47" s="61">
        <v>1.38142905781735E-4</v>
      </c>
      <c r="E47" s="61">
        <v>2.0423222435042801E-4</v>
      </c>
      <c r="F47" s="61">
        <v>1.0049178927433701E-4</v>
      </c>
    </row>
    <row r="48" spans="1:6" x14ac:dyDescent="0.2">
      <c r="A48" s="58" t="s">
        <v>82</v>
      </c>
      <c r="B48" s="61">
        <v>8.5236071182581002E-4</v>
      </c>
      <c r="C48" s="61">
        <v>7.0786029662161197E-4</v>
      </c>
      <c r="D48" s="61">
        <v>6.2687569926044896E-4</v>
      </c>
      <c r="E48" s="61">
        <v>4.3144270764438502E-4</v>
      </c>
      <c r="F48" s="61">
        <v>2.34879685928642E-4</v>
      </c>
    </row>
    <row r="49" spans="1:6" x14ac:dyDescent="0.2">
      <c r="A49" s="58" t="s">
        <v>83</v>
      </c>
      <c r="B49" s="61">
        <v>5.9549493587695505E-4</v>
      </c>
      <c r="C49" s="61">
        <v>4.9417007163938805E-4</v>
      </c>
      <c r="D49" s="61">
        <v>6.2032682110066504E-4</v>
      </c>
      <c r="E49" s="61">
        <v>6.1480499473648095E-4</v>
      </c>
      <c r="F49" s="61">
        <v>3.51161813369277E-4</v>
      </c>
    </row>
    <row r="50" spans="1:6" x14ac:dyDescent="0.2">
      <c r="A50" s="58" t="s">
        <v>84</v>
      </c>
      <c r="B50" s="61">
        <v>2.3255174136222899E-4</v>
      </c>
      <c r="C50" s="61">
        <v>2.5100647422024799E-4</v>
      </c>
      <c r="D50" s="61">
        <v>2.18283909432001E-4</v>
      </c>
      <c r="E50" s="61">
        <v>3.4374030198630498E-4</v>
      </c>
      <c r="F50" s="61">
        <v>2.23816154998956E-4</v>
      </c>
    </row>
    <row r="51" spans="1:6" x14ac:dyDescent="0.2">
      <c r="A51" s="58" t="s">
        <v>85</v>
      </c>
      <c r="B51" s="61">
        <v>8.3899571944262598E-8</v>
      </c>
      <c r="C51" s="61">
        <v>1.17583559291918E-6</v>
      </c>
      <c r="D51" s="61">
        <v>1.33840624901464E-6</v>
      </c>
      <c r="E51" s="61">
        <v>1.0210437226113501E-6</v>
      </c>
      <c r="F51" s="61">
        <v>1.63765391464307E-5</v>
      </c>
    </row>
    <row r="52" spans="1:6" x14ac:dyDescent="0.2">
      <c r="A52" s="58" t="s">
        <v>86</v>
      </c>
      <c r="B52" s="61">
        <v>1.4345004230646801E-3</v>
      </c>
      <c r="C52" s="61">
        <v>1.49916451676097E-3</v>
      </c>
      <c r="D52" s="61">
        <v>1.4953877312140801E-3</v>
      </c>
      <c r="E52" s="61">
        <v>1.8394699009782699E-3</v>
      </c>
      <c r="F52" s="61">
        <v>6.5218010096171003E-3</v>
      </c>
    </row>
    <row r="53" spans="1:6" x14ac:dyDescent="0.2">
      <c r="A53" s="58" t="s">
        <v>87</v>
      </c>
      <c r="B53" s="61">
        <v>3.87542848707614E-3</v>
      </c>
      <c r="C53" s="61">
        <v>3.7123768660317501E-3</v>
      </c>
      <c r="D53" s="61">
        <v>3.2420796095332599E-3</v>
      </c>
      <c r="E53" s="61">
        <v>2.6451729543504701E-3</v>
      </c>
      <c r="F53" s="61">
        <v>1.3452845940958699E-3</v>
      </c>
    </row>
    <row r="54" spans="1:6" x14ac:dyDescent="0.2">
      <c r="A54" s="58" t="s">
        <v>88</v>
      </c>
      <c r="B54" s="61">
        <v>5.9842796496824102E-6</v>
      </c>
      <c r="C54" s="61">
        <v>1.4527217697824501E-5</v>
      </c>
      <c r="D54" s="61">
        <v>1.4546910753967999E-5</v>
      </c>
      <c r="E54" s="61">
        <v>1.0772427654264401E-5</v>
      </c>
      <c r="F54" s="61">
        <v>9.2994822925615399E-6</v>
      </c>
    </row>
    <row r="55" spans="1:6" x14ac:dyDescent="0.2">
      <c r="A55" s="58" t="s">
        <v>89</v>
      </c>
      <c r="B55" s="61">
        <v>5.2437592079015603E-3</v>
      </c>
      <c r="C55" s="61">
        <v>4.5850758731025704E-3</v>
      </c>
      <c r="D55" s="61">
        <v>3.3890291351440002E-3</v>
      </c>
      <c r="E55" s="61">
        <v>2.52018090702437E-3</v>
      </c>
      <c r="F55" s="61">
        <v>1.3380141271123801E-3</v>
      </c>
    </row>
    <row r="56" spans="1:6" x14ac:dyDescent="0.2">
      <c r="A56" s="58" t="s">
        <v>90</v>
      </c>
      <c r="B56" s="61">
        <v>6.3459284027538E-4</v>
      </c>
      <c r="C56" s="61">
        <v>3.7509426800109898E-4</v>
      </c>
      <c r="D56" s="61">
        <v>2.0426112932249701E-4</v>
      </c>
      <c r="E56" s="61">
        <v>1.11651642511821E-4</v>
      </c>
      <c r="F56" s="61">
        <v>3.6646588666647398E-5</v>
      </c>
    </row>
    <row r="57" spans="1:6" x14ac:dyDescent="0.2">
      <c r="A57" s="58" t="s">
        <v>91</v>
      </c>
      <c r="B57" s="61">
        <v>1.69835852499543E-3</v>
      </c>
      <c r="C57" s="61">
        <v>1.22401442875565E-3</v>
      </c>
      <c r="D57" s="61">
        <v>1.3735861030354801E-3</v>
      </c>
      <c r="E57" s="61">
        <v>1.1674117083416799E-3</v>
      </c>
      <c r="F57" s="61">
        <v>6.1796608961657096E-4</v>
      </c>
    </row>
    <row r="58" spans="1:6" x14ac:dyDescent="0.2">
      <c r="A58" s="58" t="s">
        <v>92</v>
      </c>
      <c r="B58" s="61">
        <v>6.1999629193632097E-4</v>
      </c>
      <c r="C58" s="61">
        <v>5.85889756790772E-4</v>
      </c>
      <c r="D58" s="61">
        <v>5.3883417635868804E-4</v>
      </c>
      <c r="E58" s="61">
        <v>3.7281772688869101E-4</v>
      </c>
      <c r="F58" s="61">
        <v>2.7606148435372003E-4</v>
      </c>
    </row>
    <row r="59" spans="1:6" x14ac:dyDescent="0.2">
      <c r="A59" s="58" t="s">
        <v>93</v>
      </c>
      <c r="B59" s="61">
        <v>6.64409105336905E-5</v>
      </c>
      <c r="C59" s="61">
        <v>7.6125755340340995E-5</v>
      </c>
      <c r="D59" s="61">
        <v>9.4023147658500801E-5</v>
      </c>
      <c r="E59" s="61">
        <v>5.8197819034283502E-5</v>
      </c>
      <c r="F59" s="61">
        <v>8.2797768516348094E-5</v>
      </c>
    </row>
    <row r="60" spans="1:6" x14ac:dyDescent="0.2">
      <c r="A60" s="58" t="s">
        <v>94</v>
      </c>
      <c r="B60" s="61">
        <v>1.66847110659131E-4</v>
      </c>
      <c r="C60" s="61">
        <v>8.3954449678572796E-5</v>
      </c>
      <c r="D60" s="61">
        <v>5.6744688863428997E-5</v>
      </c>
      <c r="E60" s="61">
        <v>6.2697408617121706E-5</v>
      </c>
      <c r="F60" s="61">
        <v>2.8227084398628802E-5</v>
      </c>
    </row>
    <row r="61" spans="1:6" x14ac:dyDescent="0.2">
      <c r="A61" s="58" t="s">
        <v>95</v>
      </c>
      <c r="B61" s="61">
        <v>3.8296083131485899E-3</v>
      </c>
      <c r="C61" s="61">
        <v>3.9405942668647798E-3</v>
      </c>
      <c r="D61" s="61">
        <v>3.6020354833308098E-3</v>
      </c>
      <c r="E61" s="61">
        <v>4.0515219305028403E-3</v>
      </c>
      <c r="F61" s="61">
        <v>3.24034796605864E-3</v>
      </c>
    </row>
    <row r="62" spans="1:6" x14ac:dyDescent="0.2">
      <c r="A62" s="58" t="s">
        <v>96</v>
      </c>
      <c r="B62" s="61">
        <v>7.9776379041459201E-4</v>
      </c>
      <c r="C62" s="61">
        <v>8.4963155081769495E-4</v>
      </c>
      <c r="D62" s="61">
        <v>6.5392651275115695E-4</v>
      </c>
      <c r="E62" s="61">
        <v>8.5560833309300901E-4</v>
      </c>
      <c r="F62" s="61">
        <v>7.8260849282619702E-4</v>
      </c>
    </row>
    <row r="63" spans="1:6" x14ac:dyDescent="0.2">
      <c r="A63" s="58" t="s">
        <v>97</v>
      </c>
      <c r="B63" s="61">
        <v>3.6847333507417399E-4</v>
      </c>
      <c r="C63" s="61">
        <v>3.1708700084429899E-4</v>
      </c>
      <c r="D63" s="61">
        <v>3.2344130610556803E-4</v>
      </c>
      <c r="E63" s="61">
        <v>5.1806146496409002E-4</v>
      </c>
      <c r="F63" s="61">
        <v>5.4648830053141099E-4</v>
      </c>
    </row>
    <row r="64" spans="1:6" x14ac:dyDescent="0.2">
      <c r="A64" s="58" t="s">
        <v>98</v>
      </c>
      <c r="B64" s="61">
        <v>3.40238353991213E-4</v>
      </c>
      <c r="C64" s="61">
        <v>3.4967966282461403E-4</v>
      </c>
      <c r="D64" s="61">
        <v>3.7569699903358201E-4</v>
      </c>
      <c r="E64" s="61">
        <v>3.00423851837745E-4</v>
      </c>
      <c r="F64" s="61">
        <v>2.5749759757888701E-4</v>
      </c>
    </row>
    <row r="65" spans="1:6" x14ac:dyDescent="0.2">
      <c r="A65" s="58" t="s">
        <v>99</v>
      </c>
      <c r="B65" s="61">
        <v>3.9778597514859301E-4</v>
      </c>
      <c r="C65" s="61">
        <v>3.1275031410587102E-4</v>
      </c>
      <c r="D65" s="61">
        <v>2.8364123260522301E-4</v>
      </c>
      <c r="E65" s="61">
        <v>4.9982604157518501E-4</v>
      </c>
      <c r="F65" s="61">
        <v>3.1347781799745102E-4</v>
      </c>
    </row>
    <row r="66" spans="1:6" x14ac:dyDescent="0.2">
      <c r="A66" s="58" t="s">
        <v>100</v>
      </c>
      <c r="B66" s="61">
        <v>6.49884692942792E-4</v>
      </c>
      <c r="C66" s="61">
        <v>7.1378086174064197E-4</v>
      </c>
      <c r="D66" s="61">
        <v>5.7510124861353303E-4</v>
      </c>
      <c r="E66" s="61">
        <v>6.5437800990913401E-4</v>
      </c>
      <c r="F66" s="61">
        <v>4.1811858125480301E-4</v>
      </c>
    </row>
    <row r="67" spans="1:6" x14ac:dyDescent="0.2">
      <c r="A67" s="58" t="s">
        <v>101</v>
      </c>
      <c r="B67" s="61">
        <v>1.20095159244024E-5</v>
      </c>
      <c r="C67" s="61">
        <v>1.91306917659664E-5</v>
      </c>
      <c r="D67" s="61">
        <v>4.1138056634976898E-5</v>
      </c>
      <c r="E67" s="61">
        <v>2.0478525940155901E-5</v>
      </c>
      <c r="F67" s="61">
        <v>1.63708533548403E-5</v>
      </c>
    </row>
    <row r="68" spans="1:6" x14ac:dyDescent="0.2">
      <c r="A68" s="58" t="s">
        <v>102</v>
      </c>
      <c r="B68" s="61">
        <v>3.5024201874771798E-5</v>
      </c>
      <c r="C68" s="61">
        <v>8.2566141690954199E-5</v>
      </c>
      <c r="D68" s="61">
        <v>6.4592240722137001E-5</v>
      </c>
      <c r="E68" s="61">
        <v>1.1072760671807101E-4</v>
      </c>
      <c r="F68" s="61">
        <v>1.21891284544303E-4</v>
      </c>
    </row>
    <row r="69" spans="1:6" x14ac:dyDescent="0.2">
      <c r="A69" s="58" t="s">
        <v>103</v>
      </c>
      <c r="B69" s="61">
        <v>1.4143337860529901E-3</v>
      </c>
      <c r="C69" s="61">
        <v>1.4582568204660499E-3</v>
      </c>
      <c r="D69" s="61">
        <v>1.3574348706533799E-3</v>
      </c>
      <c r="E69" s="61">
        <v>2.3666617187245902E-3</v>
      </c>
      <c r="F69" s="61">
        <v>2.2274717227664899E-3</v>
      </c>
    </row>
    <row r="70" spans="1:6" x14ac:dyDescent="0.2">
      <c r="A70" s="58" t="s">
        <v>104</v>
      </c>
      <c r="B70" s="61">
        <v>1.00592177530384E-2</v>
      </c>
      <c r="C70" s="61">
        <v>8.7116788823062893E-3</v>
      </c>
      <c r="D70" s="61">
        <v>7.2096537712197199E-3</v>
      </c>
      <c r="E70" s="61">
        <v>5.7009425646218003E-3</v>
      </c>
      <c r="F70" s="61">
        <v>3.0837559351324299E-3</v>
      </c>
    </row>
    <row r="71" spans="1:6" x14ac:dyDescent="0.2">
      <c r="A71" s="58" t="s">
        <v>105</v>
      </c>
      <c r="B71" s="61">
        <v>2.5573025094583102E-3</v>
      </c>
      <c r="C71" s="61">
        <v>2.5387914272576098E-3</v>
      </c>
      <c r="D71" s="61">
        <v>2.4057243374064501E-3</v>
      </c>
      <c r="E71" s="61">
        <v>2.0607189428410201E-3</v>
      </c>
      <c r="F71" s="61">
        <v>1.21240180819652E-3</v>
      </c>
    </row>
    <row r="72" spans="1:6" x14ac:dyDescent="0.2">
      <c r="A72" s="58" t="s">
        <v>106</v>
      </c>
      <c r="B72" s="61">
        <v>3.5440342329477398E-3</v>
      </c>
      <c r="C72" s="61">
        <v>3.5507186683937501E-3</v>
      </c>
      <c r="D72" s="61">
        <v>3.0943652517499099E-3</v>
      </c>
      <c r="E72" s="61">
        <v>2.5779840257710599E-3</v>
      </c>
      <c r="F72" s="61">
        <v>1.52932511561764E-3</v>
      </c>
    </row>
    <row r="73" spans="1:6" x14ac:dyDescent="0.2">
      <c r="A73" s="58" t="s">
        <v>107</v>
      </c>
      <c r="B73" s="61">
        <v>9.6551880404961905E-4</v>
      </c>
      <c r="C73" s="61">
        <v>1.0472565650226999E-3</v>
      </c>
      <c r="D73" s="61">
        <v>8.8032306006487595E-4</v>
      </c>
      <c r="E73" s="61">
        <v>6.7606658445535804E-4</v>
      </c>
      <c r="F73" s="61">
        <v>3.7552960317806402E-4</v>
      </c>
    </row>
    <row r="74" spans="1:6" x14ac:dyDescent="0.2">
      <c r="A74" s="58" t="s">
        <v>108</v>
      </c>
      <c r="B74" s="61">
        <v>4.4159495159140898E-3</v>
      </c>
      <c r="C74" s="61">
        <v>3.6273004269721E-3</v>
      </c>
      <c r="D74" s="61">
        <v>3.0032464077660798E-3</v>
      </c>
      <c r="E74" s="61">
        <v>2.27963169548693E-3</v>
      </c>
      <c r="F74" s="61">
        <v>1.3143095695832799E-3</v>
      </c>
    </row>
    <row r="75" spans="1:6" x14ac:dyDescent="0.2">
      <c r="A75" s="58" t="s">
        <v>109</v>
      </c>
      <c r="B75" s="61">
        <v>4.6961636712119901E-4</v>
      </c>
      <c r="C75" s="61">
        <v>3.8498898216919402E-4</v>
      </c>
      <c r="D75" s="61">
        <v>3.7242080366406302E-4</v>
      </c>
      <c r="E75" s="61">
        <v>3.6623642071963999E-4</v>
      </c>
      <c r="F75" s="61">
        <v>2.5178268204321502E-4</v>
      </c>
    </row>
    <row r="76" spans="1:6" x14ac:dyDescent="0.2">
      <c r="A76" s="58" t="s">
        <v>110</v>
      </c>
      <c r="B76" s="61">
        <v>3.2415578093531502E-4</v>
      </c>
      <c r="C76" s="61">
        <v>4.2126134840417203E-4</v>
      </c>
      <c r="D76" s="61">
        <v>3.7473750499024899E-4</v>
      </c>
      <c r="E76" s="61">
        <v>5.4298586738019399E-4</v>
      </c>
      <c r="F76" s="61">
        <v>5.5667173772170101E-4</v>
      </c>
    </row>
    <row r="77" spans="1:6" x14ac:dyDescent="0.2">
      <c r="A77" s="58" t="s">
        <v>111</v>
      </c>
      <c r="B77" s="61">
        <v>7.8971042643304101E-4</v>
      </c>
      <c r="C77" s="61">
        <v>1.0416984149627E-3</v>
      </c>
      <c r="D77" s="61">
        <v>9.9119851882078711E-4</v>
      </c>
      <c r="E77" s="61">
        <v>1.0876391817734401E-3</v>
      </c>
      <c r="F77" s="61">
        <v>1.0665506593552801E-3</v>
      </c>
    </row>
    <row r="78" spans="1:6" x14ac:dyDescent="0.2">
      <c r="A78" s="58" t="s">
        <v>112</v>
      </c>
      <c r="B78" s="61">
        <v>3.9345802555779699E-4</v>
      </c>
      <c r="C78" s="61">
        <v>4.1224450022994002E-4</v>
      </c>
      <c r="D78" s="61">
        <v>3.7737701059678102E-4</v>
      </c>
      <c r="E78" s="61">
        <v>3.3454039990389698E-4</v>
      </c>
      <c r="F78" s="61">
        <v>1.8638457991773801E-4</v>
      </c>
    </row>
    <row r="79" spans="1:6" x14ac:dyDescent="0.2">
      <c r="A79" s="58" t="s">
        <v>113</v>
      </c>
      <c r="B79" s="61">
        <v>3.3391386215178098E-4</v>
      </c>
      <c r="C79" s="61">
        <v>4.1584158364262302E-4</v>
      </c>
      <c r="D79" s="61">
        <v>4.265203889572E-4</v>
      </c>
      <c r="E79" s="61">
        <v>4.6153173298692902E-4</v>
      </c>
      <c r="F79" s="61">
        <v>4.0656276152337102E-4</v>
      </c>
    </row>
    <row r="80" spans="1:6" x14ac:dyDescent="0.2">
      <c r="A80" s="58" t="s">
        <v>114</v>
      </c>
      <c r="B80" s="61">
        <v>6.6439818510232005E-4</v>
      </c>
      <c r="C80" s="61">
        <v>7.82961762613254E-4</v>
      </c>
      <c r="D80" s="61">
        <v>8.5463742030458996E-4</v>
      </c>
      <c r="E80" s="61">
        <v>9.1557760645402805E-4</v>
      </c>
      <c r="F80" s="61">
        <v>7.1749933423478896E-4</v>
      </c>
    </row>
    <row r="81" spans="1:6" x14ac:dyDescent="0.2">
      <c r="A81" s="58" t="s">
        <v>115</v>
      </c>
      <c r="B81" s="61">
        <v>5.8234045932482198E-4</v>
      </c>
      <c r="C81" s="61">
        <v>7.0082517696928696E-4</v>
      </c>
      <c r="D81" s="61">
        <v>7.6058353909162801E-4</v>
      </c>
      <c r="E81" s="61">
        <v>7.9369771692574197E-4</v>
      </c>
      <c r="F81" s="61">
        <v>6.1681176654203003E-4</v>
      </c>
    </row>
    <row r="82" spans="1:6" x14ac:dyDescent="0.2">
      <c r="A82" s="58" t="s">
        <v>116</v>
      </c>
      <c r="B82" s="61">
        <v>9.2404115909402605E-4</v>
      </c>
      <c r="C82" s="61">
        <v>5.3323920322261497E-4</v>
      </c>
      <c r="D82" s="61">
        <v>8.61943869008246E-4</v>
      </c>
      <c r="E82" s="61">
        <v>1.1616659546119499E-3</v>
      </c>
      <c r="F82" s="61">
        <v>1.0282262791593E-3</v>
      </c>
    </row>
    <row r="83" spans="1:6" x14ac:dyDescent="0.2">
      <c r="A83" s="58" t="s">
        <v>117</v>
      </c>
      <c r="B83" s="61">
        <v>3.7764190883688402E-4</v>
      </c>
      <c r="C83" s="61">
        <v>5.6212381270121696E-4</v>
      </c>
      <c r="D83" s="61">
        <v>6.2934788290744501E-4</v>
      </c>
      <c r="E83" s="61">
        <v>1.06745891162163E-3</v>
      </c>
      <c r="F83" s="61">
        <v>9.6377471107406598E-4</v>
      </c>
    </row>
    <row r="84" spans="1:6" x14ac:dyDescent="0.2">
      <c r="A84" s="59" t="s">
        <v>118</v>
      </c>
      <c r="B84" s="63"/>
      <c r="C84" s="63"/>
      <c r="D84" s="63"/>
      <c r="E84" s="63"/>
      <c r="F84" s="63"/>
    </row>
    <row r="85" spans="1:6" x14ac:dyDescent="0.2">
      <c r="A85" s="58" t="s">
        <v>119</v>
      </c>
      <c r="B85" s="61">
        <v>2.80474652741165E-5</v>
      </c>
      <c r="C85" s="61">
        <v>8.0730995195819506E-5</v>
      </c>
      <c r="D85" s="61">
        <v>4.29401164890278E-5</v>
      </c>
      <c r="E85" s="61">
        <v>6.5862942859954798E-5</v>
      </c>
      <c r="F85" s="61">
        <v>5.8095812262127701E-5</v>
      </c>
    </row>
    <row r="86" spans="1:6" x14ac:dyDescent="0.2">
      <c r="A86" s="58" t="s">
        <v>120</v>
      </c>
      <c r="B86" s="61">
        <v>4.2148268847085697E-6</v>
      </c>
      <c r="C86" s="61">
        <v>4.3711762552504902E-6</v>
      </c>
      <c r="D86" s="61">
        <v>9.1218117791903208E-6</v>
      </c>
      <c r="E86" s="61">
        <v>1.9645501064679601E-5</v>
      </c>
      <c r="F86" s="61">
        <v>2.0793772515138599E-5</v>
      </c>
    </row>
    <row r="87" spans="1:6" x14ac:dyDescent="0.2">
      <c r="A87" s="58" t="s">
        <v>121</v>
      </c>
      <c r="B87" s="61">
        <v>2.9208039756859299E-5</v>
      </c>
      <c r="C87" s="61">
        <v>2.2875150087292201E-5</v>
      </c>
      <c r="D87" s="61">
        <v>2.88928897096756E-5</v>
      </c>
      <c r="E87" s="61">
        <v>8.2173282303662395E-5</v>
      </c>
      <c r="F87" s="61">
        <v>5.6273207032007601E-5</v>
      </c>
    </row>
    <row r="88" spans="1:6" x14ac:dyDescent="0.2">
      <c r="A88" s="58" t="s">
        <v>122</v>
      </c>
      <c r="B88" s="61">
        <v>5.4047492992268298E-6</v>
      </c>
      <c r="C88" s="61">
        <v>8.4610421113981994E-6</v>
      </c>
      <c r="D88" s="61">
        <v>3.2408618718795798E-6</v>
      </c>
      <c r="E88" s="61">
        <v>7.4638176141253898E-6</v>
      </c>
      <c r="F88" s="61">
        <v>2.9660862205585101E-6</v>
      </c>
    </row>
    <row r="89" spans="1:6" x14ac:dyDescent="0.2">
      <c r="A89" s="58" t="s">
        <v>123</v>
      </c>
      <c r="B89" s="61">
        <v>1.73197270266792E-6</v>
      </c>
      <c r="C89" s="61">
        <v>5.3401146461765302E-5</v>
      </c>
      <c r="D89" s="61">
        <v>9.8544360719243308E-6</v>
      </c>
      <c r="E89" s="61">
        <v>4.2506931718543697E-6</v>
      </c>
      <c r="F89" s="61">
        <v>4.8496588186641202E-6</v>
      </c>
    </row>
    <row r="90" spans="1:6" x14ac:dyDescent="0.2">
      <c r="A90" s="58" t="s">
        <v>124</v>
      </c>
      <c r="B90" s="61">
        <v>3.6052647862263201E-3</v>
      </c>
      <c r="C90" s="61">
        <v>3.1854747041970099E-3</v>
      </c>
      <c r="D90" s="61">
        <v>2.5461540676487001E-3</v>
      </c>
      <c r="E90" s="61">
        <v>1.88537497497526E-3</v>
      </c>
      <c r="F90" s="61">
        <v>8.80687049762881E-4</v>
      </c>
    </row>
    <row r="91" spans="1:6" x14ac:dyDescent="0.2">
      <c r="A91" s="58" t="s">
        <v>125</v>
      </c>
      <c r="B91" s="61">
        <v>2.61487751285235E-4</v>
      </c>
      <c r="C91" s="61">
        <v>2.7544032175119801E-4</v>
      </c>
      <c r="D91" s="61">
        <v>2.5294780164207998E-4</v>
      </c>
      <c r="E91" s="61">
        <v>1.6975543838851299E-4</v>
      </c>
      <c r="F91" s="61">
        <v>1.48664945842357E-4</v>
      </c>
    </row>
    <row r="92" spans="1:6" x14ac:dyDescent="0.2">
      <c r="A92" s="58" t="s">
        <v>126</v>
      </c>
      <c r="B92" s="61">
        <v>0</v>
      </c>
      <c r="C92" s="61">
        <v>1.83306919695195E-9</v>
      </c>
      <c r="D92" s="61">
        <v>0</v>
      </c>
      <c r="E92" s="61">
        <v>1.3264636427709799E-6</v>
      </c>
      <c r="F92" s="61">
        <v>6.4433386819392602E-7</v>
      </c>
    </row>
    <row r="93" spans="1:6" x14ac:dyDescent="0.2">
      <c r="A93" s="58" t="s">
        <v>127</v>
      </c>
      <c r="B93" s="61">
        <v>1.40962518391888E-3</v>
      </c>
      <c r="C93" s="61">
        <v>1.14159055077479E-3</v>
      </c>
      <c r="D93" s="61">
        <v>9.7544660413712795E-4</v>
      </c>
      <c r="E93" s="61">
        <v>1.01520009531491E-3</v>
      </c>
      <c r="F93" s="61">
        <v>5.2702724985403504E-4</v>
      </c>
    </row>
    <row r="94" spans="1:6" x14ac:dyDescent="0.2">
      <c r="A94" s="58" t="s">
        <v>128</v>
      </c>
      <c r="B94" s="61">
        <v>2.3175703819598901E-3</v>
      </c>
      <c r="C94" s="61">
        <v>2.1930063870778298E-3</v>
      </c>
      <c r="D94" s="61">
        <v>1.96934698747433E-3</v>
      </c>
      <c r="E94" s="61">
        <v>1.89358900171596E-3</v>
      </c>
      <c r="F94" s="61">
        <v>1.4203527723454601E-3</v>
      </c>
    </row>
    <row r="95" spans="1:6" x14ac:dyDescent="0.2">
      <c r="A95" s="58" t="s">
        <v>129</v>
      </c>
      <c r="B95" s="61">
        <v>6.8461068066965301E-4</v>
      </c>
      <c r="C95" s="61">
        <v>7.4229696274337302E-4</v>
      </c>
      <c r="D95" s="61">
        <v>8.7726465518504803E-4</v>
      </c>
      <c r="E95" s="61">
        <v>1.10415366688038E-3</v>
      </c>
      <c r="F95" s="61">
        <v>7.9794999909543296E-4</v>
      </c>
    </row>
    <row r="96" spans="1:6" x14ac:dyDescent="0.2">
      <c r="A96" s="58" t="s">
        <v>130</v>
      </c>
      <c r="B96" s="61">
        <v>5.1426660347747598E-4</v>
      </c>
      <c r="C96" s="61">
        <v>4.36159421523066E-4</v>
      </c>
      <c r="D96" s="61">
        <v>3.87682591671183E-4</v>
      </c>
      <c r="E96" s="61">
        <v>4.2452315023461598E-4</v>
      </c>
      <c r="F96" s="61">
        <v>3.4597549660322002E-4</v>
      </c>
    </row>
    <row r="97" spans="1:6" x14ac:dyDescent="0.2">
      <c r="A97" s="58" t="s">
        <v>131</v>
      </c>
      <c r="B97" s="61">
        <v>2.1836959154946999E-4</v>
      </c>
      <c r="C97" s="61">
        <v>2.5838619244041201E-4</v>
      </c>
      <c r="D97" s="61">
        <v>2.8884823115228798E-4</v>
      </c>
      <c r="E97" s="61">
        <v>4.4306915660282298E-4</v>
      </c>
      <c r="F97" s="61">
        <v>2.40808687488976E-4</v>
      </c>
    </row>
    <row r="98" spans="1:6" x14ac:dyDescent="0.2">
      <c r="A98" s="58" t="s">
        <v>132</v>
      </c>
      <c r="B98" s="61">
        <v>1.57266346401936E-3</v>
      </c>
      <c r="C98" s="61">
        <v>1.37118085601997E-3</v>
      </c>
      <c r="D98" s="61">
        <v>1.81671228490083E-3</v>
      </c>
      <c r="E98" s="61">
        <v>1.8876142143122801E-3</v>
      </c>
      <c r="F98" s="61">
        <v>1.3730365309393101E-3</v>
      </c>
    </row>
    <row r="99" spans="1:6" x14ac:dyDescent="0.2">
      <c r="A99" s="58" t="s">
        <v>133</v>
      </c>
      <c r="B99" s="61">
        <v>1.40123690529993E-3</v>
      </c>
      <c r="C99" s="61">
        <v>1.30733957863543E-3</v>
      </c>
      <c r="D99" s="61">
        <v>1.770075147819E-3</v>
      </c>
      <c r="E99" s="61">
        <v>2.7159333015615698E-3</v>
      </c>
      <c r="F99" s="61">
        <v>1.95120882657453E-3</v>
      </c>
    </row>
    <row r="100" spans="1:6" x14ac:dyDescent="0.2">
      <c r="A100" s="58" t="s">
        <v>134</v>
      </c>
      <c r="B100" s="61">
        <v>3.4058856540257102E-5</v>
      </c>
      <c r="C100" s="61">
        <v>2.91095184837839E-5</v>
      </c>
      <c r="D100" s="61">
        <v>3.5033109839987401E-5</v>
      </c>
      <c r="E100" s="61">
        <v>4.4168966934396702E-5</v>
      </c>
      <c r="F100" s="61">
        <v>2.9952452757674699E-5</v>
      </c>
    </row>
    <row r="101" spans="1:6" x14ac:dyDescent="0.2">
      <c r="A101" s="58" t="s">
        <v>135</v>
      </c>
      <c r="B101" s="61">
        <v>2.2412654941632199E-6</v>
      </c>
      <c r="C101" s="61">
        <v>6.2696124921436501E-6</v>
      </c>
      <c r="D101" s="61">
        <v>5.2438823241195002E-7</v>
      </c>
      <c r="E101" s="61">
        <v>1.8329354572960201E-6</v>
      </c>
      <c r="F101" s="61">
        <v>3.6056476073090601E-6</v>
      </c>
    </row>
    <row r="102" spans="1:6" x14ac:dyDescent="0.2">
      <c r="A102" s="59" t="s">
        <v>136</v>
      </c>
      <c r="B102" s="63">
        <v>4.9178861807942899E-3</v>
      </c>
      <c r="C102" s="63">
        <v>5.7529390636927502E-3</v>
      </c>
      <c r="D102" s="63">
        <v>9.3212685079531298E-3</v>
      </c>
      <c r="E102" s="63">
        <v>5.10391028451696E-3</v>
      </c>
      <c r="F102" s="63">
        <v>6.8104478408214904E-3</v>
      </c>
    </row>
    <row r="103" spans="1:6" x14ac:dyDescent="0.2">
      <c r="A103" s="58" t="s">
        <v>137</v>
      </c>
      <c r="B103" s="61">
        <v>9.2889962955745799E-4</v>
      </c>
      <c r="C103" s="61">
        <v>7.17590799139977E-4</v>
      </c>
      <c r="D103" s="61">
        <v>5.6990001587542904E-4</v>
      </c>
      <c r="E103" s="61">
        <v>4.17220354219042E-4</v>
      </c>
      <c r="F103" s="61">
        <v>2.46359870231026E-4</v>
      </c>
    </row>
    <row r="104" spans="1:6" x14ac:dyDescent="0.2">
      <c r="A104" s="58" t="s">
        <v>138</v>
      </c>
      <c r="B104" s="61">
        <v>7.7702702351621997E-6</v>
      </c>
      <c r="C104" s="61">
        <v>1.7839059446070401E-5</v>
      </c>
      <c r="D104" s="61">
        <v>1.95739703193078E-5</v>
      </c>
      <c r="E104" s="61">
        <v>1.5331207177944901E-5</v>
      </c>
      <c r="F104" s="61">
        <v>9.5607295871191806E-6</v>
      </c>
    </row>
    <row r="105" spans="1:6" x14ac:dyDescent="0.2">
      <c r="A105" s="58" t="s">
        <v>139</v>
      </c>
      <c r="B105" s="61">
        <v>6.8228803630144796E-5</v>
      </c>
      <c r="C105" s="61">
        <v>9.1484328389370906E-5</v>
      </c>
      <c r="D105" s="61">
        <v>1.1364791667736699E-4</v>
      </c>
      <c r="E105" s="61">
        <v>1.17251570747932E-4</v>
      </c>
      <c r="F105" s="61">
        <v>9.3065309805763906E-5</v>
      </c>
    </row>
    <row r="106" spans="1:6" x14ac:dyDescent="0.2">
      <c r="A106" s="58" t="s">
        <v>140</v>
      </c>
      <c r="B106" s="61">
        <v>6.5394343598451697E-4</v>
      </c>
      <c r="C106" s="61">
        <v>5.76260967632117E-4</v>
      </c>
      <c r="D106" s="61">
        <v>5.9484042061112201E-4</v>
      </c>
      <c r="E106" s="61">
        <v>6.1531577619095001E-4</v>
      </c>
      <c r="F106" s="61">
        <v>4.4528569850041697E-4</v>
      </c>
    </row>
    <row r="107" spans="1:6" x14ac:dyDescent="0.2">
      <c r="A107" s="58" t="s">
        <v>141</v>
      </c>
      <c r="B107" s="61">
        <v>2.25046642063901E-4</v>
      </c>
      <c r="C107" s="61">
        <v>1.93470768346423E-4</v>
      </c>
      <c r="D107" s="61">
        <v>1.3018572005332201E-4</v>
      </c>
      <c r="E107" s="61">
        <v>8.0504941876231197E-5</v>
      </c>
      <c r="F107" s="61">
        <v>4.5973684835860697E-5</v>
      </c>
    </row>
    <row r="108" spans="1:6" x14ac:dyDescent="0.2">
      <c r="A108" s="58" t="s">
        <v>142</v>
      </c>
      <c r="B108" s="61">
        <v>6.1572665134166098E-4</v>
      </c>
      <c r="C108" s="61">
        <v>5.2591430257424999E-4</v>
      </c>
      <c r="D108" s="61">
        <v>4.55350500293877E-4</v>
      </c>
      <c r="E108" s="61">
        <v>4.6747811395847797E-4</v>
      </c>
      <c r="F108" s="61">
        <v>2.4237251967725601E-4</v>
      </c>
    </row>
    <row r="109" spans="1:6" x14ac:dyDescent="0.2">
      <c r="A109" s="59" t="s">
        <v>143</v>
      </c>
      <c r="B109" s="63">
        <v>1.6036607311119299E-4</v>
      </c>
      <c r="C109" s="63">
        <v>1.42165966670238E-4</v>
      </c>
      <c r="D109" s="63">
        <v>2.11987208652812E-4</v>
      </c>
      <c r="E109" s="63">
        <v>2.6855217488523702E-4</v>
      </c>
      <c r="F109" s="63">
        <v>2.6835310246226403E-4</v>
      </c>
    </row>
    <row r="110" spans="1:6" x14ac:dyDescent="0.2">
      <c r="A110" s="60" t="s">
        <v>144</v>
      </c>
      <c r="B110" s="64">
        <v>1.4650890981169899E-3</v>
      </c>
      <c r="C110" s="64">
        <v>9.7983035197296703E-3</v>
      </c>
      <c r="D110" s="64">
        <v>5.3354400868309898E-3</v>
      </c>
      <c r="E110" s="64">
        <v>2.4792264616350602E-3</v>
      </c>
      <c r="F110" s="64">
        <v>5.3141535445802796E-3</v>
      </c>
    </row>
    <row r="111" spans="1:6" x14ac:dyDescent="0.2">
      <c r="A111" s="59" t="s">
        <v>145</v>
      </c>
      <c r="B111" s="63"/>
      <c r="C111" s="63"/>
      <c r="D111" s="63"/>
      <c r="E111" s="63"/>
      <c r="F111" s="63"/>
    </row>
    <row r="112" spans="1:6" x14ac:dyDescent="0.2">
      <c r="A112" s="59" t="s">
        <v>146</v>
      </c>
      <c r="B112" s="63"/>
      <c r="C112" s="63"/>
      <c r="D112" s="63"/>
      <c r="E112" s="63"/>
      <c r="F112" s="63"/>
    </row>
    <row r="113" spans="1:6" x14ac:dyDescent="0.2">
      <c r="A113" s="59" t="s">
        <v>147</v>
      </c>
      <c r="B113" s="63"/>
      <c r="C113" s="63"/>
      <c r="D113" s="63"/>
      <c r="E113" s="63"/>
      <c r="F113" s="63"/>
    </row>
    <row r="114" spans="1:6" x14ac:dyDescent="0.2">
      <c r="A114" s="58" t="s">
        <v>148</v>
      </c>
      <c r="B114" s="61">
        <v>5.4009727274609504E-3</v>
      </c>
      <c r="C114" s="61">
        <v>4.1774649469723101E-3</v>
      </c>
      <c r="D114" s="61">
        <v>2.76643094909925E-3</v>
      </c>
      <c r="E114" s="61">
        <v>1.8256268515315999E-3</v>
      </c>
      <c r="F114" s="61">
        <v>9.5208186445328599E-4</v>
      </c>
    </row>
    <row r="115" spans="1:6" x14ac:dyDescent="0.2">
      <c r="A115" s="58" t="s">
        <v>149</v>
      </c>
      <c r="B115" s="61">
        <v>2.0697765119198201E-3</v>
      </c>
      <c r="C115" s="61">
        <v>1.68290184186402E-3</v>
      </c>
      <c r="D115" s="61">
        <v>1.5862206201278501E-3</v>
      </c>
      <c r="E115" s="61">
        <v>1.2534618837839601E-3</v>
      </c>
      <c r="F115" s="61">
        <v>8.6646185162395897E-4</v>
      </c>
    </row>
    <row r="116" spans="1:6" x14ac:dyDescent="0.2">
      <c r="A116" s="58" t="s">
        <v>150</v>
      </c>
      <c r="B116" s="61">
        <v>1.2115412188531301E-3</v>
      </c>
      <c r="C116" s="61">
        <v>1.12128140350211E-3</v>
      </c>
      <c r="D116" s="61">
        <v>1.36434597190097E-3</v>
      </c>
      <c r="E116" s="61">
        <v>1.62251341545114E-3</v>
      </c>
      <c r="F116" s="61">
        <v>9.96926561859056E-4</v>
      </c>
    </row>
    <row r="117" spans="1:6" x14ac:dyDescent="0.2">
      <c r="A117" s="58" t="s">
        <v>151</v>
      </c>
      <c r="B117" s="61">
        <v>2.1952834020894199E-5</v>
      </c>
      <c r="C117" s="61">
        <v>3.7292672091289099E-6</v>
      </c>
      <c r="D117" s="61">
        <v>9.6099242390914292E-6</v>
      </c>
      <c r="E117" s="61">
        <v>6.5666156774632397E-6</v>
      </c>
      <c r="F117" s="61">
        <v>9.6047132574925105E-6</v>
      </c>
    </row>
    <row r="118" spans="1:6" x14ac:dyDescent="0.2">
      <c r="A118" s="58" t="s">
        <v>152</v>
      </c>
      <c r="B118" s="61">
        <v>2.6469521781612702E-4</v>
      </c>
      <c r="C118" s="61">
        <v>9.8783550389964594E-5</v>
      </c>
      <c r="D118" s="61">
        <v>1.9630134870881201E-4</v>
      </c>
      <c r="E118" s="61">
        <v>2.2133911627166E-4</v>
      </c>
      <c r="F118" s="61">
        <v>4.2978790485206599E-4</v>
      </c>
    </row>
    <row r="119" spans="1:6" x14ac:dyDescent="0.2">
      <c r="A119" s="58" t="s">
        <v>153</v>
      </c>
      <c r="B119" s="61">
        <v>4.8795172960574597E-3</v>
      </c>
      <c r="C119" s="61">
        <v>5.0724076691812999E-3</v>
      </c>
      <c r="D119" s="61">
        <v>5.7010427402496401E-3</v>
      </c>
      <c r="E119" s="61">
        <v>6.2460720485333502E-3</v>
      </c>
      <c r="F119" s="61">
        <v>4.5300711917880499E-3</v>
      </c>
    </row>
    <row r="120" spans="1:6" x14ac:dyDescent="0.2">
      <c r="A120" s="58" t="s">
        <v>154</v>
      </c>
      <c r="B120" s="61">
        <v>2.7460281654339302E-3</v>
      </c>
      <c r="C120" s="61">
        <v>2.1741546319674998E-3</v>
      </c>
      <c r="D120" s="61">
        <v>2.50695205910389E-3</v>
      </c>
      <c r="E120" s="61">
        <v>2.5313815376072201E-3</v>
      </c>
      <c r="F120" s="61">
        <v>1.9929640630599599E-3</v>
      </c>
    </row>
    <row r="121" spans="1:6" x14ac:dyDescent="0.2">
      <c r="A121" s="58" t="s">
        <v>155</v>
      </c>
      <c r="B121" s="61">
        <v>2.85875620167866E-4</v>
      </c>
      <c r="C121" s="61">
        <v>3.9907919107915401E-4</v>
      </c>
      <c r="D121" s="61">
        <v>6.6598213319409298E-4</v>
      </c>
      <c r="E121" s="61">
        <v>1.44387134032481E-3</v>
      </c>
      <c r="F121" s="61">
        <v>1.1081140827443501E-3</v>
      </c>
    </row>
    <row r="122" spans="1:6" x14ac:dyDescent="0.2">
      <c r="A122" s="58" t="s">
        <v>156</v>
      </c>
      <c r="B122" s="61">
        <v>7.4014534671453596E-5</v>
      </c>
      <c r="C122" s="61">
        <v>3.7637806495877099E-5</v>
      </c>
      <c r="D122" s="61">
        <v>5.8238419779861202E-5</v>
      </c>
      <c r="E122" s="61">
        <v>5.30604677767597E-5</v>
      </c>
      <c r="F122" s="61">
        <v>3.6300224562839198E-5</v>
      </c>
    </row>
    <row r="123" spans="1:6" x14ac:dyDescent="0.2">
      <c r="A123" s="58" t="s">
        <v>157</v>
      </c>
      <c r="B123" s="61">
        <v>1.61641169622913E-3</v>
      </c>
      <c r="C123" s="61">
        <v>1.07582831247505E-3</v>
      </c>
      <c r="D123" s="61">
        <v>1.1355122123392299E-3</v>
      </c>
      <c r="E123" s="61">
        <v>9.6171830483547096E-4</v>
      </c>
      <c r="F123" s="61">
        <v>8.0827549256071998E-4</v>
      </c>
    </row>
    <row r="124" spans="1:6" x14ac:dyDescent="0.2">
      <c r="A124" s="58" t="s">
        <v>158</v>
      </c>
      <c r="B124" s="61">
        <v>3.1200322625368402E-4</v>
      </c>
      <c r="C124" s="61">
        <v>2.52814695730864E-4</v>
      </c>
      <c r="D124" s="61">
        <v>2.5356121568790403E-4</v>
      </c>
      <c r="E124" s="61">
        <v>3.6196186432018801E-4</v>
      </c>
      <c r="F124" s="61">
        <v>3.1567412597195298E-4</v>
      </c>
    </row>
    <row r="125" spans="1:6" x14ac:dyDescent="0.2">
      <c r="A125" s="58" t="s">
        <v>159</v>
      </c>
      <c r="B125" s="61">
        <v>9.53165693502786E-5</v>
      </c>
      <c r="C125" s="61">
        <v>6.3092869353959303E-5</v>
      </c>
      <c r="D125" s="61">
        <v>8.2654759636131299E-5</v>
      </c>
      <c r="E125" s="61">
        <v>1.65015539147955E-4</v>
      </c>
      <c r="F125" s="61">
        <v>2.0124800567628299E-4</v>
      </c>
    </row>
    <row r="126" spans="1:6" x14ac:dyDescent="0.2">
      <c r="A126" s="58" t="s">
        <v>160</v>
      </c>
      <c r="B126" s="61">
        <v>8.6099383572740793E-5</v>
      </c>
      <c r="C126" s="61">
        <v>6.8383283148801307E-5</v>
      </c>
      <c r="D126" s="61">
        <v>5.8444504554685601E-5</v>
      </c>
      <c r="E126" s="61">
        <v>2.9831607623225799E-5</v>
      </c>
      <c r="F126" s="61">
        <v>7.0292557233304201E-5</v>
      </c>
    </row>
    <row r="127" spans="1:6" x14ac:dyDescent="0.2">
      <c r="A127" s="58" t="s">
        <v>161</v>
      </c>
      <c r="B127" s="61">
        <v>4.1225249922075902E-4</v>
      </c>
      <c r="C127" s="61">
        <v>2.9812107435979598E-4</v>
      </c>
      <c r="D127" s="61">
        <v>3.9196949411867798E-4</v>
      </c>
      <c r="E127" s="61">
        <v>4.6654584901716599E-4</v>
      </c>
      <c r="F127" s="61">
        <v>3.3783843471102897E-4</v>
      </c>
    </row>
    <row r="128" spans="1:6" x14ac:dyDescent="0.2">
      <c r="A128" s="58" t="s">
        <v>162</v>
      </c>
      <c r="B128" s="61">
        <v>9.7002753324125604E-5</v>
      </c>
      <c r="C128" s="61">
        <v>1.1424151591062599E-4</v>
      </c>
      <c r="D128" s="61">
        <v>8.4090277541678499E-5</v>
      </c>
      <c r="E128" s="61">
        <v>1.3359241628498601E-4</v>
      </c>
      <c r="F128" s="61">
        <v>1.14976447986644E-4</v>
      </c>
    </row>
    <row r="129" spans="1:6" x14ac:dyDescent="0.2">
      <c r="A129" s="58" t="s">
        <v>163</v>
      </c>
      <c r="B129" s="61">
        <v>2.7852802349299199E-3</v>
      </c>
      <c r="C129" s="61">
        <v>2.4515919040799801E-3</v>
      </c>
      <c r="D129" s="61">
        <v>4.2464962473006797E-3</v>
      </c>
      <c r="E129" s="61">
        <v>3.3983701978318299E-3</v>
      </c>
      <c r="F129" s="61">
        <v>2.0989722528556602E-3</v>
      </c>
    </row>
    <row r="130" spans="1:6" x14ac:dyDescent="0.2">
      <c r="A130" s="58" t="s">
        <v>164</v>
      </c>
      <c r="B130" s="61">
        <v>4.1585451878604299E-3</v>
      </c>
      <c r="C130" s="61">
        <v>3.7786339452231298E-3</v>
      </c>
      <c r="D130" s="61">
        <v>2.73910988934501E-3</v>
      </c>
      <c r="E130" s="61">
        <v>1.88930452097754E-3</v>
      </c>
      <c r="F130" s="61">
        <v>1.1425962663568501E-3</v>
      </c>
    </row>
    <row r="131" spans="1:6" x14ac:dyDescent="0.2">
      <c r="A131" s="58" t="s">
        <v>165</v>
      </c>
      <c r="B131" s="61">
        <v>2.9986184185533101E-4</v>
      </c>
      <c r="C131" s="61">
        <v>8.0883326260727193E-5</v>
      </c>
      <c r="D131" s="61">
        <v>2.7674089182034699E-5</v>
      </c>
      <c r="E131" s="61">
        <v>1.60727399625167E-6</v>
      </c>
      <c r="F131" s="61">
        <v>7.8745393990688706E-6</v>
      </c>
    </row>
    <row r="132" spans="1:6" x14ac:dyDescent="0.2">
      <c r="A132" s="59" t="s">
        <v>166</v>
      </c>
      <c r="B132" s="63">
        <v>0</v>
      </c>
      <c r="C132" s="63">
        <v>0</v>
      </c>
      <c r="D132" s="63">
        <v>0</v>
      </c>
      <c r="E132" s="63">
        <v>3.1995102941209702E-7</v>
      </c>
      <c r="F132" s="63">
        <v>0</v>
      </c>
    </row>
    <row r="133" spans="1:6" x14ac:dyDescent="0.2">
      <c r="A133" s="59" t="s">
        <v>167</v>
      </c>
      <c r="B133" s="63">
        <v>0</v>
      </c>
      <c r="C133" s="63">
        <v>0</v>
      </c>
      <c r="D133" s="63">
        <v>0</v>
      </c>
      <c r="E133" s="63">
        <v>0</v>
      </c>
      <c r="F133" s="63">
        <v>0</v>
      </c>
    </row>
    <row r="134" spans="1:6" x14ac:dyDescent="0.2">
      <c r="B134" s="62"/>
      <c r="C134" s="62"/>
      <c r="D134" s="62"/>
      <c r="E134" s="62"/>
      <c r="F134" s="62"/>
    </row>
    <row r="135" spans="1:6" x14ac:dyDescent="0.2">
      <c r="B135" s="62"/>
      <c r="C135" s="62"/>
      <c r="D135" s="62"/>
      <c r="E135" s="62"/>
      <c r="F135" s="6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05953-2542-B246-AF40-761BA7587C36}">
  <dimension ref="A1:B10"/>
  <sheetViews>
    <sheetView workbookViewId="0">
      <selection sqref="A1:B10"/>
    </sheetView>
  </sheetViews>
  <sheetFormatPr baseColWidth="10" defaultRowHeight="16" x14ac:dyDescent="0.2"/>
  <cols>
    <col min="1" max="1" width="36.83203125" style="53" customWidth="1"/>
    <col min="2" max="16384" width="10.83203125" style="53"/>
  </cols>
  <sheetData>
    <row r="1" spans="1:2" x14ac:dyDescent="0.2">
      <c r="A1" s="44" t="s">
        <v>487</v>
      </c>
      <c r="B1" s="44" t="s">
        <v>488</v>
      </c>
    </row>
    <row r="2" spans="1:2" x14ac:dyDescent="0.2">
      <c r="A2" s="44" t="s">
        <v>118</v>
      </c>
      <c r="B2" s="54">
        <v>0</v>
      </c>
    </row>
    <row r="3" spans="1:2" x14ac:dyDescent="0.2">
      <c r="A3" s="44" t="s">
        <v>136</v>
      </c>
      <c r="B3" s="55">
        <v>0.65</v>
      </c>
    </row>
    <row r="4" spans="1:2" x14ac:dyDescent="0.2">
      <c r="A4" s="44" t="s">
        <v>143</v>
      </c>
      <c r="B4" s="56">
        <v>0.02</v>
      </c>
    </row>
    <row r="5" spans="1:2" x14ac:dyDescent="0.2">
      <c r="A5" s="44" t="s">
        <v>144</v>
      </c>
      <c r="B5" s="54">
        <v>0.49</v>
      </c>
    </row>
    <row r="6" spans="1:2" x14ac:dyDescent="0.2">
      <c r="A6" s="44" t="s">
        <v>145</v>
      </c>
      <c r="B6" s="54">
        <v>0</v>
      </c>
    </row>
    <row r="7" spans="1:2" x14ac:dyDescent="0.2">
      <c r="A7" s="44" t="s">
        <v>146</v>
      </c>
      <c r="B7" s="54">
        <v>0</v>
      </c>
    </row>
    <row r="8" spans="1:2" x14ac:dyDescent="0.2">
      <c r="A8" s="44" t="s">
        <v>147</v>
      </c>
      <c r="B8" s="54">
        <v>0</v>
      </c>
    </row>
    <row r="9" spans="1:2" x14ac:dyDescent="0.2">
      <c r="A9" s="44" t="s">
        <v>166</v>
      </c>
      <c r="B9" s="54">
        <v>0</v>
      </c>
    </row>
    <row r="10" spans="1:2" x14ac:dyDescent="0.2">
      <c r="A10" s="44" t="s">
        <v>167</v>
      </c>
      <c r="B10" s="5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0E517-2E4A-7744-8AD0-5119D65B31ED}">
  <dimension ref="A1:K133"/>
  <sheetViews>
    <sheetView workbookViewId="0">
      <selection sqref="A1:F133"/>
    </sheetView>
  </sheetViews>
  <sheetFormatPr baseColWidth="10" defaultRowHeight="16" x14ac:dyDescent="0.2"/>
  <cols>
    <col min="1" max="7" width="10.83203125" style="42"/>
    <col min="8" max="8" width="18.83203125" style="42" bestFit="1" customWidth="1"/>
    <col min="9" max="10" width="10.83203125" style="42"/>
    <col min="11" max="11" width="18.83203125" style="42" bestFit="1" customWidth="1"/>
    <col min="12" max="16384" width="10.83203125" style="42"/>
  </cols>
  <sheetData>
    <row r="1" spans="1:11" x14ac:dyDescent="0.2">
      <c r="A1" s="44"/>
      <c r="B1" s="44">
        <v>2018</v>
      </c>
      <c r="C1" s="44">
        <v>2019</v>
      </c>
      <c r="D1" s="44">
        <v>2020</v>
      </c>
      <c r="E1" s="44">
        <v>2021</v>
      </c>
      <c r="F1" s="44">
        <v>2022</v>
      </c>
      <c r="G1" s="42">
        <v>2019</v>
      </c>
      <c r="H1" s="42">
        <v>2020</v>
      </c>
      <c r="I1" s="42">
        <v>2021</v>
      </c>
      <c r="J1" s="42">
        <v>2022</v>
      </c>
    </row>
    <row r="2" spans="1:11" x14ac:dyDescent="0.2">
      <c r="A2" s="107">
        <v>10101</v>
      </c>
      <c r="B2" s="45">
        <v>1250.60993892947</v>
      </c>
      <c r="C2" s="45">
        <v>1344.45711351605</v>
      </c>
      <c r="D2" s="45">
        <v>1410.98031995937</v>
      </c>
      <c r="E2" s="45">
        <v>1593.42461450007</v>
      </c>
      <c r="F2" s="45">
        <v>1991.7254371874501</v>
      </c>
      <c r="G2" s="48">
        <f>(C2-B2)/B2</f>
        <v>7.5041123267350449E-2</v>
      </c>
      <c r="H2" s="48">
        <f>(D2-C2)/C2</f>
        <v>4.94796046482638E-2</v>
      </c>
      <c r="I2" s="48">
        <f>(E2-D2)/D2</f>
        <v>0.12930321703278863</v>
      </c>
      <c r="J2" s="48">
        <f>(F2-E2)/E2</f>
        <v>0.24996527545945138</v>
      </c>
      <c r="K2" s="48">
        <f>AVERAGE(G2:J2)</f>
        <v>0.12594730510196356</v>
      </c>
    </row>
    <row r="3" spans="1:11" x14ac:dyDescent="0.2">
      <c r="A3" s="18">
        <v>10102</v>
      </c>
      <c r="B3" s="45">
        <v>2532.4037284234801</v>
      </c>
      <c r="C3" s="45">
        <v>2664.3310226449598</v>
      </c>
      <c r="D3" s="45">
        <v>2810.4236077481801</v>
      </c>
      <c r="E3" s="45">
        <v>3176.0762882671102</v>
      </c>
      <c r="F3" s="45">
        <v>3921.7887591298099</v>
      </c>
      <c r="G3" s="48">
        <f t="shared" ref="G3:G66" si="0">(C3-B3)/B3</f>
        <v>5.2095679982121036E-2</v>
      </c>
      <c r="H3" s="48">
        <f t="shared" ref="H3:H66" si="1">(D3-C3)/C3</f>
        <v>5.48327455791097E-2</v>
      </c>
      <c r="I3" s="48">
        <f t="shared" ref="I3:I66" si="2">(E3-D3)/D3</f>
        <v>0.13010589560621616</v>
      </c>
      <c r="J3" s="48">
        <f t="shared" ref="J3:J66" si="3">(F3-E3)/E3</f>
        <v>0.23479047830729716</v>
      </c>
      <c r="K3" s="48">
        <f t="shared" ref="K3:K66" si="4">AVERAGE(G3:J3)</f>
        <v>0.11795619986868601</v>
      </c>
    </row>
    <row r="4" spans="1:11" x14ac:dyDescent="0.2">
      <c r="A4" s="18">
        <v>10103</v>
      </c>
      <c r="B4" s="45">
        <v>1475.8943597560999</v>
      </c>
      <c r="C4" s="45">
        <v>1566.1997095808399</v>
      </c>
      <c r="D4" s="45">
        <v>1566.6355353075201</v>
      </c>
      <c r="E4" s="45">
        <v>1652.57769765478</v>
      </c>
      <c r="F4" s="45">
        <v>1996.9019191391101</v>
      </c>
      <c r="G4" s="48">
        <f t="shared" si="0"/>
        <v>6.1186865596304256E-2</v>
      </c>
      <c r="H4" s="48">
        <f t="shared" si="1"/>
        <v>2.7826957444449386E-4</v>
      </c>
      <c r="I4" s="48">
        <f t="shared" si="2"/>
        <v>5.4857789454131105E-2</v>
      </c>
      <c r="J4" s="48">
        <f t="shared" si="3"/>
        <v>0.20835584431096366</v>
      </c>
      <c r="K4" s="48">
        <f t="shared" si="4"/>
        <v>8.116969223396088E-2</v>
      </c>
    </row>
    <row r="5" spans="1:11" x14ac:dyDescent="0.2">
      <c r="A5" s="18">
        <v>10104</v>
      </c>
      <c r="B5" s="45">
        <v>1158.4719738824699</v>
      </c>
      <c r="C5" s="45">
        <v>1222.4865481811701</v>
      </c>
      <c r="D5" s="45">
        <v>1278.3266604799201</v>
      </c>
      <c r="E5" s="45">
        <v>1399.1759237261001</v>
      </c>
      <c r="F5" s="45">
        <v>1647.1477208057399</v>
      </c>
      <c r="G5" s="48">
        <f t="shared" si="0"/>
        <v>5.5257766904937319E-2</v>
      </c>
      <c r="H5" s="48">
        <f t="shared" si="1"/>
        <v>4.5677486089175851E-2</v>
      </c>
      <c r="I5" s="48">
        <f t="shared" si="2"/>
        <v>9.4537074898218748E-2</v>
      </c>
      <c r="J5" s="48">
        <f t="shared" si="3"/>
        <v>0.17722703262308442</v>
      </c>
      <c r="K5" s="48">
        <f t="shared" si="4"/>
        <v>9.3174840128854089E-2</v>
      </c>
    </row>
    <row r="6" spans="1:11" x14ac:dyDescent="0.2">
      <c r="A6" s="18">
        <v>10105</v>
      </c>
      <c r="B6" s="45">
        <v>999.70162162162205</v>
      </c>
      <c r="C6" s="45">
        <v>1077.95713025952</v>
      </c>
      <c r="D6" s="45">
        <v>1097.9646869983901</v>
      </c>
      <c r="E6" s="45">
        <v>1185.96960486322</v>
      </c>
      <c r="F6" s="45">
        <v>1462.54777714539</v>
      </c>
      <c r="G6" s="48">
        <f t="shared" si="0"/>
        <v>7.8278865358804975E-2</v>
      </c>
      <c r="H6" s="48">
        <f t="shared" si="1"/>
        <v>1.856062377364975E-2</v>
      </c>
      <c r="I6" s="48">
        <f t="shared" si="2"/>
        <v>8.0152776229458905E-2</v>
      </c>
      <c r="J6" s="48">
        <f t="shared" si="3"/>
        <v>0.23320848287175819</v>
      </c>
      <c r="K6" s="48">
        <f t="shared" si="4"/>
        <v>0.10255018705841795</v>
      </c>
    </row>
    <row r="7" spans="1:11" x14ac:dyDescent="0.2">
      <c r="A7" s="18">
        <v>10106</v>
      </c>
      <c r="B7" s="45">
        <v>2967.6450479233199</v>
      </c>
      <c r="C7" s="45">
        <v>3131.3603607954501</v>
      </c>
      <c r="D7" s="45">
        <v>3560.7910750507099</v>
      </c>
      <c r="E7" s="45">
        <v>4304.1866438356201</v>
      </c>
      <c r="F7" s="45">
        <v>5232.6114902506997</v>
      </c>
      <c r="G7" s="48">
        <f t="shared" si="0"/>
        <v>5.5166743403728111E-2</v>
      </c>
      <c r="H7" s="48">
        <f t="shared" si="1"/>
        <v>0.13713870802981384</v>
      </c>
      <c r="I7" s="48">
        <f t="shared" si="2"/>
        <v>0.20877258820199759</v>
      </c>
      <c r="J7" s="48">
        <f t="shared" si="3"/>
        <v>0.21570273857541777</v>
      </c>
      <c r="K7" s="48">
        <f t="shared" si="4"/>
        <v>0.15419519455273933</v>
      </c>
    </row>
    <row r="8" spans="1:11" x14ac:dyDescent="0.2">
      <c r="A8" s="18">
        <v>10107</v>
      </c>
      <c r="B8" s="45">
        <v>2249.41942902458</v>
      </c>
      <c r="C8" s="45">
        <v>2539.8624667967902</v>
      </c>
      <c r="D8" s="45">
        <v>2619.5533869115998</v>
      </c>
      <c r="E8" s="45">
        <v>2872.8966999649601</v>
      </c>
      <c r="F8" s="45">
        <v>3292.7488940821299</v>
      </c>
      <c r="G8" s="48">
        <f t="shared" si="0"/>
        <v>0.1291191113691747</v>
      </c>
      <c r="H8" s="48">
        <f t="shared" si="1"/>
        <v>3.1376076916209472E-2</v>
      </c>
      <c r="I8" s="48">
        <f t="shared" si="2"/>
        <v>9.6712406900798839E-2</v>
      </c>
      <c r="J8" s="48">
        <f t="shared" si="3"/>
        <v>0.14614246106457313</v>
      </c>
      <c r="K8" s="48">
        <f t="shared" si="4"/>
        <v>0.10083751406268904</v>
      </c>
    </row>
    <row r="9" spans="1:11" x14ac:dyDescent="0.2">
      <c r="A9" s="18">
        <v>10108</v>
      </c>
      <c r="B9" s="45">
        <v>4995.5811824900502</v>
      </c>
      <c r="C9" s="45">
        <v>6334.2139226640202</v>
      </c>
      <c r="D9" s="45">
        <v>4276.8729351969496</v>
      </c>
      <c r="E9" s="45">
        <v>4489.2887281494905</v>
      </c>
      <c r="F9" s="45">
        <v>5735.3219485749696</v>
      </c>
      <c r="G9" s="48">
        <f t="shared" si="0"/>
        <v>0.26796336427601158</v>
      </c>
      <c r="H9" s="48">
        <f t="shared" si="1"/>
        <v>-0.32479815373867288</v>
      </c>
      <c r="I9" s="48">
        <f t="shared" si="2"/>
        <v>4.9666145375618725E-2</v>
      </c>
      <c r="J9" s="48">
        <f t="shared" si="3"/>
        <v>0.27755693515821178</v>
      </c>
      <c r="K9" s="48">
        <f t="shared" si="4"/>
        <v>6.759707276779231E-2</v>
      </c>
    </row>
    <row r="10" spans="1:11" x14ac:dyDescent="0.2">
      <c r="A10" s="18">
        <v>10109</v>
      </c>
      <c r="B10" s="45">
        <v>3023.125975212</v>
      </c>
      <c r="C10" s="45">
        <v>3287.59212532431</v>
      </c>
      <c r="D10" s="45">
        <v>3412.8726353790598</v>
      </c>
      <c r="E10" s="45">
        <v>3885.9892166078998</v>
      </c>
      <c r="F10" s="45">
        <v>4925.8012572774496</v>
      </c>
      <c r="G10" s="48">
        <f t="shared" si="0"/>
        <v>8.7481022054915883E-2</v>
      </c>
      <c r="H10" s="48">
        <f t="shared" si="1"/>
        <v>3.8107072069468263E-2</v>
      </c>
      <c r="I10" s="48">
        <f t="shared" si="2"/>
        <v>0.1386270839187915</v>
      </c>
      <c r="J10" s="48">
        <f t="shared" si="3"/>
        <v>0.26757975452572336</v>
      </c>
      <c r="K10" s="48">
        <f t="shared" si="4"/>
        <v>0.13294873314222475</v>
      </c>
    </row>
    <row r="11" spans="1:11" x14ac:dyDescent="0.2">
      <c r="A11" s="18">
        <v>10110</v>
      </c>
      <c r="B11" s="45">
        <v>5967.0617196701996</v>
      </c>
      <c r="C11" s="45">
        <v>7436.1936297438597</v>
      </c>
      <c r="D11" s="45">
        <v>7711.1536293164199</v>
      </c>
      <c r="E11" s="45">
        <v>8086.3188756599702</v>
      </c>
      <c r="F11" s="45">
        <v>10673.5147427907</v>
      </c>
      <c r="G11" s="48">
        <f t="shared" si="0"/>
        <v>0.24620692379144005</v>
      </c>
      <c r="H11" s="48">
        <f t="shared" si="1"/>
        <v>3.6975906392855896E-2</v>
      </c>
      <c r="I11" s="48">
        <f t="shared" si="2"/>
        <v>4.8652285297136277E-2</v>
      </c>
      <c r="J11" s="48">
        <f t="shared" si="3"/>
        <v>0.31994729702266084</v>
      </c>
      <c r="K11" s="48">
        <f t="shared" si="4"/>
        <v>0.16294560312602327</v>
      </c>
    </row>
    <row r="12" spans="1:11" x14ac:dyDescent="0.2">
      <c r="A12" s="18">
        <v>10111</v>
      </c>
      <c r="B12" s="45">
        <v>16752.3193315266</v>
      </c>
      <c r="C12" s="45">
        <v>18072.3147770664</v>
      </c>
      <c r="D12" s="45">
        <v>17651.214953270999</v>
      </c>
      <c r="E12" s="45">
        <v>20270.047368421099</v>
      </c>
      <c r="F12" s="45">
        <v>24247.3886386386</v>
      </c>
      <c r="G12" s="48">
        <f t="shared" si="0"/>
        <v>7.8794787719672243E-2</v>
      </c>
      <c r="H12" s="48">
        <f t="shared" si="1"/>
        <v>-2.3300823883931718E-2</v>
      </c>
      <c r="I12" s="48">
        <f t="shared" si="2"/>
        <v>0.14836556135558229</v>
      </c>
      <c r="J12" s="48">
        <f t="shared" si="3"/>
        <v>0.19621766036984398</v>
      </c>
      <c r="K12" s="48">
        <f t="shared" si="4"/>
        <v>0.1000192963902917</v>
      </c>
    </row>
    <row r="13" spans="1:11" x14ac:dyDescent="0.2">
      <c r="A13" s="18">
        <v>10112</v>
      </c>
      <c r="B13" s="45">
        <v>2027.4414957265001</v>
      </c>
      <c r="C13" s="45">
        <v>2502.6719479094099</v>
      </c>
      <c r="D13" s="45">
        <v>2781.06587712805</v>
      </c>
      <c r="E13" s="45">
        <v>3056.98751920123</v>
      </c>
      <c r="F13" s="45">
        <v>3518.03265629719</v>
      </c>
      <c r="G13" s="48">
        <f t="shared" si="0"/>
        <v>0.23439909520674918</v>
      </c>
      <c r="H13" s="48">
        <f t="shared" si="1"/>
        <v>0.11123868210182104</v>
      </c>
      <c r="I13" s="48">
        <f t="shared" si="2"/>
        <v>9.9214349556551548E-2</v>
      </c>
      <c r="J13" s="48">
        <f t="shared" si="3"/>
        <v>0.15081682021928172</v>
      </c>
      <c r="K13" s="48">
        <f t="shared" si="4"/>
        <v>0.14891723677110086</v>
      </c>
    </row>
    <row r="14" spans="1:11" x14ac:dyDescent="0.2">
      <c r="A14" s="18">
        <v>10113</v>
      </c>
      <c r="B14" s="45">
        <v>2738.6580530973501</v>
      </c>
      <c r="C14" s="45">
        <v>2856.23542876086</v>
      </c>
      <c r="D14" s="45">
        <v>3162.2115925717499</v>
      </c>
      <c r="E14" s="45">
        <v>3530.9219413267501</v>
      </c>
      <c r="F14" s="45">
        <v>4738.2704659681403</v>
      </c>
      <c r="G14" s="48">
        <f t="shared" si="0"/>
        <v>4.2932477652890245E-2</v>
      </c>
      <c r="H14" s="48">
        <f t="shared" si="1"/>
        <v>0.10712568044281753</v>
      </c>
      <c r="I14" s="48">
        <f t="shared" si="2"/>
        <v>0.11659888592563697</v>
      </c>
      <c r="J14" s="48">
        <f t="shared" si="3"/>
        <v>0.34193577334868153</v>
      </c>
      <c r="K14" s="48">
        <f t="shared" si="4"/>
        <v>0.15214820434250656</v>
      </c>
    </row>
    <row r="15" spans="1:11" x14ac:dyDescent="0.2">
      <c r="A15" s="18">
        <v>10114</v>
      </c>
      <c r="B15" s="45">
        <v>21284.164236111101</v>
      </c>
      <c r="C15" s="45">
        <v>22875.244965251</v>
      </c>
      <c r="D15" s="45">
        <v>22101.276923076901</v>
      </c>
      <c r="E15" s="45">
        <v>23136.8421052632</v>
      </c>
      <c r="F15" s="45">
        <v>26045.297405189602</v>
      </c>
      <c r="G15" s="48">
        <f t="shared" si="0"/>
        <v>7.4754202772051678E-2</v>
      </c>
      <c r="H15" s="48">
        <f t="shared" si="1"/>
        <v>-3.3834306183378925E-2</v>
      </c>
      <c r="I15" s="48">
        <f t="shared" si="2"/>
        <v>4.6855445764087088E-2</v>
      </c>
      <c r="J15" s="48">
        <f t="shared" si="3"/>
        <v>0.12570666673931194</v>
      </c>
      <c r="K15" s="48">
        <f t="shared" si="4"/>
        <v>5.3370502273017942E-2</v>
      </c>
    </row>
    <row r="16" spans="1:11" x14ac:dyDescent="0.2">
      <c r="A16" s="18">
        <v>10115</v>
      </c>
      <c r="B16" s="45">
        <v>1844.5597603946401</v>
      </c>
      <c r="C16" s="45">
        <v>1988.1811216078099</v>
      </c>
      <c r="D16" s="45">
        <v>2882.0245398773</v>
      </c>
      <c r="E16" s="45">
        <v>2803.7224864188402</v>
      </c>
      <c r="F16" s="45">
        <v>4090.5348962149001</v>
      </c>
      <c r="G16" s="48">
        <f t="shared" si="0"/>
        <v>7.7862135072513092E-2</v>
      </c>
      <c r="H16" s="48">
        <f t="shared" si="1"/>
        <v>0.44957846574192056</v>
      </c>
      <c r="I16" s="48">
        <f t="shared" si="2"/>
        <v>-2.7169114063752366E-2</v>
      </c>
      <c r="J16" s="48">
        <f t="shared" si="3"/>
        <v>0.45896568438186952</v>
      </c>
      <c r="K16" s="48">
        <f t="shared" si="4"/>
        <v>0.23980929278313773</v>
      </c>
    </row>
    <row r="17" spans="1:11" x14ac:dyDescent="0.2">
      <c r="A17" s="107">
        <v>10201</v>
      </c>
      <c r="B17" s="45">
        <v>5939.9754772599699</v>
      </c>
      <c r="C17" s="45">
        <v>7787.7045610743598</v>
      </c>
      <c r="D17" s="45">
        <v>8143.1163054027802</v>
      </c>
      <c r="E17" s="45">
        <v>9590.0277713935502</v>
      </c>
      <c r="F17" s="45">
        <v>9802.5126555425195</v>
      </c>
      <c r="G17" s="48">
        <f t="shared" si="0"/>
        <v>0.31106678653608216</v>
      </c>
      <c r="H17" s="48">
        <f t="shared" si="1"/>
        <v>4.5637548463881274E-2</v>
      </c>
      <c r="I17" s="48">
        <f t="shared" si="2"/>
        <v>0.17768522660431313</v>
      </c>
      <c r="J17" s="48">
        <f t="shared" si="3"/>
        <v>2.2156858062788758E-2</v>
      </c>
      <c r="K17" s="48">
        <f t="shared" si="4"/>
        <v>0.13913660491676635</v>
      </c>
    </row>
    <row r="18" spans="1:11" x14ac:dyDescent="0.2">
      <c r="A18" s="107">
        <v>10202</v>
      </c>
      <c r="B18" s="45">
        <v>7040.3162564632903</v>
      </c>
      <c r="C18" s="45">
        <v>9552.5844415762404</v>
      </c>
      <c r="D18" s="45">
        <v>9857.3458980044306</v>
      </c>
      <c r="E18" s="45">
        <v>11614.2073635244</v>
      </c>
      <c r="F18" s="45">
        <v>12262.1601353266</v>
      </c>
      <c r="G18" s="48">
        <f t="shared" si="0"/>
        <v>0.35684024603391756</v>
      </c>
      <c r="H18" s="48">
        <f t="shared" si="1"/>
        <v>3.1903560580083458E-2</v>
      </c>
      <c r="I18" s="48">
        <f t="shared" si="2"/>
        <v>0.17822865137314869</v>
      </c>
      <c r="J18" s="48">
        <f t="shared" si="3"/>
        <v>5.5789667905978814E-2</v>
      </c>
      <c r="K18" s="48">
        <f t="shared" si="4"/>
        <v>0.15569053147328216</v>
      </c>
    </row>
    <row r="19" spans="1:11" x14ac:dyDescent="0.2">
      <c r="A19" s="18">
        <v>10203</v>
      </c>
      <c r="B19" s="45">
        <v>4921.2405315614596</v>
      </c>
      <c r="C19" s="45">
        <v>6621.1322950058102</v>
      </c>
      <c r="D19" s="45">
        <v>6906.39704069051</v>
      </c>
      <c r="E19" s="45">
        <v>7718.9448545375599</v>
      </c>
      <c r="F19" s="45">
        <v>8153.5321696887504</v>
      </c>
      <c r="G19" s="48">
        <f t="shared" si="0"/>
        <v>0.34541936175287741</v>
      </c>
      <c r="H19" s="48">
        <f t="shared" si="1"/>
        <v>4.3083982161158364E-2</v>
      </c>
      <c r="I19" s="48">
        <f t="shared" si="2"/>
        <v>0.1176514771826397</v>
      </c>
      <c r="J19" s="48">
        <f t="shared" si="3"/>
        <v>5.6301388770217682E-2</v>
      </c>
      <c r="K19" s="48">
        <f t="shared" si="4"/>
        <v>0.14061405246672332</v>
      </c>
    </row>
    <row r="20" spans="1:11" x14ac:dyDescent="0.2">
      <c r="A20" s="18">
        <v>10204</v>
      </c>
      <c r="B20" s="45">
        <v>5754.6971526195903</v>
      </c>
      <c r="C20" s="45">
        <v>7277.7959975190797</v>
      </c>
      <c r="D20" s="45">
        <v>7756.3617710583203</v>
      </c>
      <c r="E20" s="45">
        <v>8947.5737149164306</v>
      </c>
      <c r="F20" s="45">
        <v>9273.99613951012</v>
      </c>
      <c r="G20" s="48">
        <f t="shared" si="0"/>
        <v>0.26467054729477135</v>
      </c>
      <c r="H20" s="48">
        <f t="shared" si="1"/>
        <v>6.5756964567621617E-2</v>
      </c>
      <c r="I20" s="48">
        <f t="shared" si="2"/>
        <v>0.15357869823748241</v>
      </c>
      <c r="J20" s="48">
        <f t="shared" si="3"/>
        <v>3.6481669220507572E-2</v>
      </c>
      <c r="K20" s="48">
        <f t="shared" si="4"/>
        <v>0.13012196983009572</v>
      </c>
    </row>
    <row r="21" spans="1:11" x14ac:dyDescent="0.2">
      <c r="A21" s="18">
        <v>10205</v>
      </c>
      <c r="B21" s="45">
        <v>5207.5943089430903</v>
      </c>
      <c r="C21" s="45">
        <v>6462.6666666666697</v>
      </c>
      <c r="D21" s="45">
        <v>6850.5517241379303</v>
      </c>
      <c r="E21" s="45">
        <v>7635</v>
      </c>
      <c r="F21" s="45">
        <v>7574.21875</v>
      </c>
      <c r="G21" s="48">
        <f t="shared" si="0"/>
        <v>0.24100808996741976</v>
      </c>
      <c r="H21" s="48">
        <f t="shared" si="1"/>
        <v>6.0019350753753926E-2</v>
      </c>
      <c r="I21" s="48">
        <f t="shared" si="2"/>
        <v>0.11450877351937436</v>
      </c>
      <c r="J21" s="48">
        <f t="shared" si="3"/>
        <v>-7.9608709888670595E-3</v>
      </c>
      <c r="K21" s="48">
        <f t="shared" si="4"/>
        <v>0.10189383581292026</v>
      </c>
    </row>
    <row r="22" spans="1:11" x14ac:dyDescent="0.2">
      <c r="A22" s="18">
        <v>10206</v>
      </c>
      <c r="B22" s="45">
        <v>26773.503973509902</v>
      </c>
      <c r="C22" s="45">
        <v>29593.485978947399</v>
      </c>
      <c r="D22" s="45">
        <v>29714.720930232601</v>
      </c>
      <c r="E22" s="45">
        <v>37572.530864197499</v>
      </c>
      <c r="F22" s="45">
        <v>37482.6218708827</v>
      </c>
      <c r="G22" s="48">
        <f t="shared" si="0"/>
        <v>0.10532734184616363</v>
      </c>
      <c r="H22" s="48">
        <f t="shared" si="1"/>
        <v>4.0966769298975874E-3</v>
      </c>
      <c r="I22" s="48">
        <f t="shared" si="2"/>
        <v>0.26444165342876025</v>
      </c>
      <c r="J22" s="48">
        <f t="shared" si="3"/>
        <v>-2.3929448255633019E-3</v>
      </c>
      <c r="K22" s="48">
        <f t="shared" si="4"/>
        <v>9.2868181844814546E-2</v>
      </c>
    </row>
    <row r="23" spans="1:11" x14ac:dyDescent="0.2">
      <c r="A23" s="18">
        <v>10207</v>
      </c>
      <c r="B23" s="45">
        <v>7022.2562429057898</v>
      </c>
      <c r="C23" s="45">
        <v>8636.3300847632108</v>
      </c>
      <c r="D23" s="45">
        <v>9264.8864468864504</v>
      </c>
      <c r="E23" s="45">
        <v>10332.8202288667</v>
      </c>
      <c r="F23" s="45">
        <v>12997.824890510899</v>
      </c>
      <c r="G23" s="48">
        <f t="shared" si="0"/>
        <v>0.22985117404225081</v>
      </c>
      <c r="H23" s="48">
        <f t="shared" si="1"/>
        <v>7.2780493097661991E-2</v>
      </c>
      <c r="I23" s="48">
        <f t="shared" si="2"/>
        <v>0.11526679664154311</v>
      </c>
      <c r="J23" s="48">
        <f t="shared" si="3"/>
        <v>0.25791648384620125</v>
      </c>
      <c r="K23" s="48">
        <f t="shared" si="4"/>
        <v>0.16895373690691429</v>
      </c>
    </row>
    <row r="24" spans="1:11" x14ac:dyDescent="0.2">
      <c r="A24" s="18">
        <v>10208</v>
      </c>
      <c r="B24" s="45">
        <v>11407.782121807501</v>
      </c>
      <c r="C24" s="45">
        <v>12406.1067826748</v>
      </c>
      <c r="D24" s="45">
        <v>15140.0880503145</v>
      </c>
      <c r="E24" s="45">
        <v>16059.9489795918</v>
      </c>
      <c r="F24" s="45">
        <v>17555.759689922499</v>
      </c>
      <c r="G24" s="48">
        <f t="shared" si="0"/>
        <v>8.7512598873962427E-2</v>
      </c>
      <c r="H24" s="48">
        <f t="shared" si="1"/>
        <v>0.22037383004454872</v>
      </c>
      <c r="I24" s="48">
        <f t="shared" si="2"/>
        <v>6.0756643304871127E-2</v>
      </c>
      <c r="J24" s="48">
        <f t="shared" si="3"/>
        <v>9.3139194416588911E-2</v>
      </c>
      <c r="K24" s="48">
        <f t="shared" si="4"/>
        <v>0.1154455666599928</v>
      </c>
    </row>
    <row r="25" spans="1:11" x14ac:dyDescent="0.2">
      <c r="A25" s="18">
        <v>10209</v>
      </c>
      <c r="B25" s="45">
        <v>15816.9733944954</v>
      </c>
      <c r="C25" s="45">
        <v>15603.409090909099</v>
      </c>
      <c r="D25" s="45">
        <v>20070.538461538501</v>
      </c>
      <c r="E25" s="45">
        <v>20696.666666666701</v>
      </c>
      <c r="F25" s="45">
        <v>25019.200000000001</v>
      </c>
      <c r="G25" s="48">
        <f t="shared" si="0"/>
        <v>-1.3502223102975292E-2</v>
      </c>
      <c r="H25" s="48">
        <f t="shared" si="1"/>
        <v>0.28629188304958647</v>
      </c>
      <c r="I25" s="48">
        <f t="shared" si="2"/>
        <v>3.119638301324398E-2</v>
      </c>
      <c r="J25" s="48">
        <f t="shared" si="3"/>
        <v>0.20885166693509227</v>
      </c>
      <c r="K25" s="48">
        <f t="shared" si="4"/>
        <v>0.12820942747373687</v>
      </c>
    </row>
    <row r="26" spans="1:11" x14ac:dyDescent="0.2">
      <c r="A26" s="18">
        <v>10210</v>
      </c>
      <c r="B26" s="45">
        <v>8639.2857142857101</v>
      </c>
      <c r="C26" s="45">
        <v>10000</v>
      </c>
      <c r="D26" s="45">
        <v>10000</v>
      </c>
      <c r="E26" s="45">
        <v>8500</v>
      </c>
      <c r="F26" s="45">
        <v>11500</v>
      </c>
      <c r="G26" s="48">
        <f t="shared" si="0"/>
        <v>0.15750310045473392</v>
      </c>
      <c r="H26" s="48">
        <f t="shared" si="1"/>
        <v>0</v>
      </c>
      <c r="I26" s="48">
        <f t="shared" si="2"/>
        <v>-0.15</v>
      </c>
      <c r="J26" s="48">
        <f t="shared" si="3"/>
        <v>0.35294117647058826</v>
      </c>
      <c r="K26" s="48">
        <f t="shared" si="4"/>
        <v>9.0111069231330554E-2</v>
      </c>
    </row>
    <row r="27" spans="1:11" x14ac:dyDescent="0.2">
      <c r="A27" s="18">
        <v>10211</v>
      </c>
      <c r="B27" s="45">
        <v>5352.2727272727298</v>
      </c>
      <c r="C27" s="45">
        <v>6500</v>
      </c>
      <c r="D27" s="45">
        <v>7050</v>
      </c>
      <c r="E27" s="45">
        <v>7900</v>
      </c>
      <c r="F27" s="45">
        <v>14600</v>
      </c>
      <c r="G27" s="48">
        <f t="shared" si="0"/>
        <v>0.21443736730360877</v>
      </c>
      <c r="H27" s="48">
        <f t="shared" si="1"/>
        <v>8.461538461538462E-2</v>
      </c>
      <c r="I27" s="48">
        <f t="shared" si="2"/>
        <v>0.12056737588652482</v>
      </c>
      <c r="J27" s="48">
        <f t="shared" si="3"/>
        <v>0.84810126582278478</v>
      </c>
      <c r="K27" s="48">
        <f t="shared" si="4"/>
        <v>0.31693034840707573</v>
      </c>
    </row>
    <row r="28" spans="1:11" x14ac:dyDescent="0.2">
      <c r="A28" s="18">
        <v>10212</v>
      </c>
      <c r="B28" s="45">
        <v>2629.8757344300798</v>
      </c>
      <c r="C28" s="45">
        <v>3290.2328099317701</v>
      </c>
      <c r="D28" s="45">
        <v>3629.4670658682599</v>
      </c>
      <c r="E28" s="45">
        <v>4520.4743381955705</v>
      </c>
      <c r="F28" s="45">
        <v>4975.4467744284302</v>
      </c>
      <c r="G28" s="48">
        <f t="shared" si="0"/>
        <v>0.25109820470083782</v>
      </c>
      <c r="H28" s="48">
        <f t="shared" si="1"/>
        <v>0.1031034201933949</v>
      </c>
      <c r="I28" s="48">
        <f t="shared" si="2"/>
        <v>0.24549259055314207</v>
      </c>
      <c r="J28" s="48">
        <f t="shared" si="3"/>
        <v>0.10064705652426517</v>
      </c>
      <c r="K28" s="48">
        <f t="shared" si="4"/>
        <v>0.17508531799290999</v>
      </c>
    </row>
    <row r="29" spans="1:11" x14ac:dyDescent="0.2">
      <c r="A29" s="18">
        <v>10213</v>
      </c>
      <c r="B29" s="45">
        <v>8013.9194525334897</v>
      </c>
      <c r="C29" s="45">
        <v>8907.6897801102605</v>
      </c>
      <c r="D29" s="45">
        <v>9675.0695384615392</v>
      </c>
      <c r="E29" s="45">
        <v>11215.890615749</v>
      </c>
      <c r="F29" s="45">
        <v>12779.103742284</v>
      </c>
      <c r="G29" s="48">
        <f t="shared" si="0"/>
        <v>0.1115272411796225</v>
      </c>
      <c r="H29" s="48">
        <f t="shared" si="1"/>
        <v>8.6148011133564642E-2</v>
      </c>
      <c r="I29" s="48">
        <f t="shared" si="2"/>
        <v>0.15925684783579047</v>
      </c>
      <c r="J29" s="48">
        <f t="shared" si="3"/>
        <v>0.1393748548456763</v>
      </c>
      <c r="K29" s="48">
        <f t="shared" si="4"/>
        <v>0.12407673874866347</v>
      </c>
    </row>
    <row r="30" spans="1:11" x14ac:dyDescent="0.2">
      <c r="A30" s="18">
        <v>10214</v>
      </c>
      <c r="B30" s="45">
        <v>6965.6776898734197</v>
      </c>
      <c r="C30" s="45">
        <v>7735.4928507588502</v>
      </c>
      <c r="D30" s="45">
        <v>8966.1365740740694</v>
      </c>
      <c r="E30" s="45">
        <v>10116.054872279999</v>
      </c>
      <c r="F30" s="45">
        <v>12576.3118422021</v>
      </c>
      <c r="G30" s="48">
        <f t="shared" si="0"/>
        <v>0.11051547245784488</v>
      </c>
      <c r="H30" s="48">
        <f t="shared" si="1"/>
        <v>0.15909053851617139</v>
      </c>
      <c r="I30" s="48">
        <f t="shared" si="2"/>
        <v>0.12825125835479279</v>
      </c>
      <c r="J30" s="48">
        <f t="shared" si="3"/>
        <v>0.24320320529930034</v>
      </c>
      <c r="K30" s="48">
        <f t="shared" si="4"/>
        <v>0.16026511865702736</v>
      </c>
    </row>
    <row r="31" spans="1:11" x14ac:dyDescent="0.2">
      <c r="A31" s="18">
        <v>10215</v>
      </c>
      <c r="B31" s="45">
        <v>8255.1036741214102</v>
      </c>
      <c r="C31" s="45">
        <v>9281.8057878916206</v>
      </c>
      <c r="D31" s="45">
        <v>9811.8805418719203</v>
      </c>
      <c r="E31" s="45">
        <v>10896.6473319673</v>
      </c>
      <c r="F31" s="45">
        <v>12458.881551652599</v>
      </c>
      <c r="G31" s="48">
        <f t="shared" si="0"/>
        <v>0.12437180128806585</v>
      </c>
      <c r="H31" s="48">
        <f t="shared" si="1"/>
        <v>5.7109011553742831E-2</v>
      </c>
      <c r="I31" s="48">
        <f t="shared" si="2"/>
        <v>0.11055646116625338</v>
      </c>
      <c r="J31" s="48">
        <f t="shared" si="3"/>
        <v>0.14336833817702807</v>
      </c>
      <c r="K31" s="48">
        <f t="shared" si="4"/>
        <v>0.10885140304627253</v>
      </c>
    </row>
    <row r="32" spans="1:11" x14ac:dyDescent="0.2">
      <c r="A32" s="18">
        <v>10216</v>
      </c>
      <c r="B32" s="45">
        <v>5778.6790594059403</v>
      </c>
      <c r="C32" s="45">
        <v>6686.1668957754</v>
      </c>
      <c r="D32" s="45">
        <v>7782.2178770949704</v>
      </c>
      <c r="E32" s="45">
        <v>9002.0355793110903</v>
      </c>
      <c r="F32" s="45">
        <v>10437.468900939301</v>
      </c>
      <c r="G32" s="48">
        <f t="shared" si="0"/>
        <v>0.1570407055038546</v>
      </c>
      <c r="H32" s="48">
        <f t="shared" si="1"/>
        <v>0.16392815172054728</v>
      </c>
      <c r="I32" s="48">
        <f t="shared" si="2"/>
        <v>0.15674422400924432</v>
      </c>
      <c r="J32" s="48">
        <f t="shared" si="3"/>
        <v>0.15945652613584332</v>
      </c>
      <c r="K32" s="48">
        <f t="shared" si="4"/>
        <v>0.15929240184237237</v>
      </c>
    </row>
    <row r="33" spans="1:11" x14ac:dyDescent="0.2">
      <c r="A33" s="18">
        <v>10217</v>
      </c>
      <c r="B33" s="45">
        <v>2615.9424460431701</v>
      </c>
      <c r="C33" s="45">
        <v>3006.84403097113</v>
      </c>
      <c r="D33" s="45">
        <v>3474.0495495495502</v>
      </c>
      <c r="E33" s="45">
        <v>4218.4640522875798</v>
      </c>
      <c r="F33" s="45">
        <v>4794.5245751033499</v>
      </c>
      <c r="G33" s="48">
        <f t="shared" si="0"/>
        <v>0.14943049894665342</v>
      </c>
      <c r="H33" s="48">
        <f t="shared" si="1"/>
        <v>0.15538069609401234</v>
      </c>
      <c r="I33" s="48">
        <f t="shared" si="2"/>
        <v>0.21427860832743487</v>
      </c>
      <c r="J33" s="48">
        <f t="shared" si="3"/>
        <v>0.13655693533844035</v>
      </c>
      <c r="K33" s="48">
        <f t="shared" si="4"/>
        <v>0.16391168467663525</v>
      </c>
    </row>
    <row r="34" spans="1:11" x14ac:dyDescent="0.2">
      <c r="A34" s="18">
        <v>10301</v>
      </c>
      <c r="B34" s="45">
        <v>6708.0672268907601</v>
      </c>
      <c r="C34" s="45">
        <v>9233.9195402298792</v>
      </c>
      <c r="D34" s="45">
        <v>7814.5833333333303</v>
      </c>
      <c r="E34" s="45">
        <v>11105</v>
      </c>
      <c r="F34" s="45">
        <v>12404.166666666701</v>
      </c>
      <c r="G34" s="48">
        <f t="shared" si="0"/>
        <v>0.37653950503263972</v>
      </c>
      <c r="H34" s="48">
        <f t="shared" si="1"/>
        <v>-0.15370896407672341</v>
      </c>
      <c r="I34" s="48">
        <f t="shared" si="2"/>
        <v>0.42106105038656416</v>
      </c>
      <c r="J34" s="48">
        <f t="shared" si="3"/>
        <v>0.11698934413927967</v>
      </c>
      <c r="K34" s="48">
        <f t="shared" si="4"/>
        <v>0.19022023387044004</v>
      </c>
    </row>
    <row r="35" spans="1:11" x14ac:dyDescent="0.2">
      <c r="A35" s="18">
        <v>10302</v>
      </c>
      <c r="B35" s="45">
        <v>12866.4285714286</v>
      </c>
      <c r="C35" s="45">
        <v>13366.9444444444</v>
      </c>
      <c r="D35" s="45">
        <v>6722.2222222222199</v>
      </c>
      <c r="E35" s="45">
        <v>20000</v>
      </c>
      <c r="F35" s="45">
        <v>13933.333333333299</v>
      </c>
      <c r="G35" s="48">
        <f t="shared" si="0"/>
        <v>3.8900917238778573E-2</v>
      </c>
      <c r="H35" s="48">
        <f t="shared" si="1"/>
        <v>-0.49710105775025304</v>
      </c>
      <c r="I35" s="48">
        <f t="shared" si="2"/>
        <v>1.9752066115702491</v>
      </c>
      <c r="J35" s="48">
        <f t="shared" si="3"/>
        <v>-0.30333333333333501</v>
      </c>
      <c r="K35" s="48">
        <f t="shared" si="4"/>
        <v>0.30341828443135993</v>
      </c>
    </row>
    <row r="36" spans="1:11" x14ac:dyDescent="0.2">
      <c r="A36" s="18">
        <v>10303</v>
      </c>
      <c r="B36" s="45">
        <v>10855.0439739414</v>
      </c>
      <c r="C36" s="45">
        <v>11683.0595722449</v>
      </c>
      <c r="D36" s="45">
        <v>13588.9180327869</v>
      </c>
      <c r="E36" s="45">
        <v>13110.633802816899</v>
      </c>
      <c r="F36" s="45">
        <v>18326.799603174601</v>
      </c>
      <c r="G36" s="48">
        <f t="shared" si="0"/>
        <v>7.6279340764646653E-2</v>
      </c>
      <c r="H36" s="48">
        <f t="shared" si="1"/>
        <v>0.16313008153015773</v>
      </c>
      <c r="I36" s="48">
        <f t="shared" si="2"/>
        <v>-3.5196638085240629E-2</v>
      </c>
      <c r="J36" s="48">
        <f t="shared" si="3"/>
        <v>0.3978576382201276</v>
      </c>
      <c r="K36" s="48">
        <f t="shared" si="4"/>
        <v>0.15051760560742283</v>
      </c>
    </row>
    <row r="37" spans="1:11" x14ac:dyDescent="0.2">
      <c r="A37" s="18">
        <v>10304</v>
      </c>
      <c r="B37" s="45">
        <v>9132.5615384615394</v>
      </c>
      <c r="C37" s="45">
        <v>10938.142857142901</v>
      </c>
      <c r="D37" s="45">
        <v>10900</v>
      </c>
      <c r="E37" s="45">
        <v>26000</v>
      </c>
      <c r="F37" s="45">
        <v>24750</v>
      </c>
      <c r="G37" s="48">
        <f t="shared" si="0"/>
        <v>0.19770809220142713</v>
      </c>
      <c r="H37" s="48">
        <f t="shared" si="1"/>
        <v>-3.487141980230422E-3</v>
      </c>
      <c r="I37" s="48">
        <f t="shared" si="2"/>
        <v>1.3853211009174311</v>
      </c>
      <c r="J37" s="48">
        <f t="shared" si="3"/>
        <v>-4.807692307692308E-2</v>
      </c>
      <c r="K37" s="48">
        <f t="shared" si="4"/>
        <v>0.38286628201542616</v>
      </c>
    </row>
    <row r="38" spans="1:11" x14ac:dyDescent="0.2">
      <c r="A38" s="107">
        <v>10401</v>
      </c>
      <c r="B38" s="45">
        <v>2074.18880400751</v>
      </c>
      <c r="C38" s="45">
        <v>2136.3597642495101</v>
      </c>
      <c r="D38" s="45">
        <v>2294.9901740595201</v>
      </c>
      <c r="E38" s="45">
        <v>2649.44015935879</v>
      </c>
      <c r="F38" s="45">
        <v>3163.6421948576899</v>
      </c>
      <c r="G38" s="48">
        <f t="shared" si="0"/>
        <v>2.9973626374744905E-2</v>
      </c>
      <c r="H38" s="48">
        <f t="shared" si="1"/>
        <v>7.4252666832889835E-2</v>
      </c>
      <c r="I38" s="48">
        <f t="shared" si="2"/>
        <v>0.15444509928872457</v>
      </c>
      <c r="J38" s="48">
        <f t="shared" si="3"/>
        <v>0.19407950531834078</v>
      </c>
      <c r="K38" s="48">
        <f t="shared" si="4"/>
        <v>0.11318772445367502</v>
      </c>
    </row>
    <row r="39" spans="1:11" x14ac:dyDescent="0.2">
      <c r="A39" s="18">
        <v>10402</v>
      </c>
      <c r="B39" s="45">
        <v>2406.6989963503702</v>
      </c>
      <c r="C39" s="45">
        <v>2525.5890575881599</v>
      </c>
      <c r="D39" s="45">
        <v>2674.3251956181498</v>
      </c>
      <c r="E39" s="45">
        <v>3042.97410780669</v>
      </c>
      <c r="F39" s="45">
        <v>3668.4977405480599</v>
      </c>
      <c r="G39" s="48">
        <f t="shared" si="0"/>
        <v>4.9399638848929645E-2</v>
      </c>
      <c r="H39" s="48">
        <f t="shared" si="1"/>
        <v>5.8891662356197867E-2</v>
      </c>
      <c r="I39" s="48">
        <f t="shared" si="2"/>
        <v>0.13784745130942455</v>
      </c>
      <c r="J39" s="48">
        <f t="shared" si="3"/>
        <v>0.20556324522663583</v>
      </c>
      <c r="K39" s="48">
        <f t="shared" si="4"/>
        <v>0.11292549943529698</v>
      </c>
    </row>
    <row r="40" spans="1:11" x14ac:dyDescent="0.2">
      <c r="A40" s="18">
        <v>10403</v>
      </c>
      <c r="B40" s="45">
        <v>346.723312444047</v>
      </c>
      <c r="C40" s="45">
        <v>354.58774604848202</v>
      </c>
      <c r="D40" s="45">
        <v>369.34000920810303</v>
      </c>
      <c r="E40" s="45">
        <v>461.13656442740501</v>
      </c>
      <c r="F40" s="45">
        <v>479.56351412377802</v>
      </c>
      <c r="G40" s="48">
        <f t="shared" si="0"/>
        <v>2.2682159872662602E-2</v>
      </c>
      <c r="H40" s="48">
        <f t="shared" si="1"/>
        <v>4.1603984694958872E-2</v>
      </c>
      <c r="I40" s="48">
        <f t="shared" si="2"/>
        <v>0.24854213713841006</v>
      </c>
      <c r="J40" s="48">
        <f t="shared" si="3"/>
        <v>3.995985380004257E-2</v>
      </c>
      <c r="K40" s="48">
        <f t="shared" si="4"/>
        <v>8.8197033876518519E-2</v>
      </c>
    </row>
    <row r="41" spans="1:11" x14ac:dyDescent="0.2">
      <c r="A41" s="18">
        <v>10404</v>
      </c>
      <c r="B41" s="45">
        <v>11149.192151162801</v>
      </c>
      <c r="C41" s="45">
        <v>12651.5121263889</v>
      </c>
      <c r="D41" s="45">
        <v>14163.239520958099</v>
      </c>
      <c r="E41" s="45">
        <v>15585.8917480035</v>
      </c>
      <c r="F41" s="45">
        <v>19188.3506743738</v>
      </c>
      <c r="G41" s="48">
        <f t="shared" si="0"/>
        <v>0.13474698030649826</v>
      </c>
      <c r="H41" s="48">
        <f t="shared" si="1"/>
        <v>0.11948985856133305</v>
      </c>
      <c r="I41" s="48">
        <f t="shared" si="2"/>
        <v>0.10044680985167458</v>
      </c>
      <c r="J41" s="48">
        <f t="shared" si="3"/>
        <v>0.23113588780261887</v>
      </c>
      <c r="K41" s="48">
        <f t="shared" si="4"/>
        <v>0.1464548841305312</v>
      </c>
    </row>
    <row r="42" spans="1:11" x14ac:dyDescent="0.2">
      <c r="A42" s="18">
        <v>10405</v>
      </c>
      <c r="B42" s="45">
        <v>3226.43291139241</v>
      </c>
      <c r="C42" s="45">
        <v>3710.39809608939</v>
      </c>
      <c r="D42" s="45">
        <v>4084.15602836879</v>
      </c>
      <c r="E42" s="45">
        <v>5264.3518518518504</v>
      </c>
      <c r="F42" s="45">
        <v>5292.6972909305096</v>
      </c>
      <c r="G42" s="48">
        <f t="shared" si="0"/>
        <v>0.15000007686139008</v>
      </c>
      <c r="H42" s="48">
        <f t="shared" si="1"/>
        <v>0.10073256901283065</v>
      </c>
      <c r="I42" s="48">
        <f t="shared" si="2"/>
        <v>0.2889693281268762</v>
      </c>
      <c r="J42" s="48">
        <f t="shared" si="3"/>
        <v>5.3844119611207329E-3</v>
      </c>
      <c r="K42" s="48">
        <f t="shared" si="4"/>
        <v>0.1362715964905544</v>
      </c>
    </row>
    <row r="43" spans="1:11" x14ac:dyDescent="0.2">
      <c r="A43" s="18">
        <v>10406</v>
      </c>
      <c r="B43" s="45">
        <v>2969.3744496855302</v>
      </c>
      <c r="C43" s="45">
        <v>3708.84672580288</v>
      </c>
      <c r="D43" s="45">
        <v>4279.6055776892399</v>
      </c>
      <c r="E43" s="45">
        <v>5660.4950530286897</v>
      </c>
      <c r="F43" s="45">
        <v>5361.1747414129604</v>
      </c>
      <c r="G43" s="48">
        <f t="shared" si="0"/>
        <v>0.2490330164306705</v>
      </c>
      <c r="H43" s="48">
        <f t="shared" si="1"/>
        <v>0.15389119423984926</v>
      </c>
      <c r="I43" s="48">
        <f t="shared" si="2"/>
        <v>0.32266746322100476</v>
      </c>
      <c r="J43" s="48">
        <f t="shared" si="3"/>
        <v>-5.2878822225200191E-2</v>
      </c>
      <c r="K43" s="48">
        <f t="shared" si="4"/>
        <v>0.16817821291658105</v>
      </c>
    </row>
    <row r="44" spans="1:11" x14ac:dyDescent="0.2">
      <c r="A44" s="18">
        <v>10407</v>
      </c>
      <c r="B44" s="45">
        <v>8167.5837499999998</v>
      </c>
      <c r="C44" s="45">
        <v>8611.6915373134307</v>
      </c>
      <c r="D44" s="45">
        <v>9091.6511627907003</v>
      </c>
      <c r="E44" s="45">
        <v>12719.642857142901</v>
      </c>
      <c r="F44" s="45">
        <v>14093.8271604938</v>
      </c>
      <c r="G44" s="48">
        <f t="shared" si="0"/>
        <v>5.4374439357714688E-2</v>
      </c>
      <c r="H44" s="48">
        <f t="shared" si="1"/>
        <v>5.5733490150879403E-2</v>
      </c>
      <c r="I44" s="48">
        <f t="shared" si="2"/>
        <v>0.39904651304709554</v>
      </c>
      <c r="J44" s="48">
        <f t="shared" si="3"/>
        <v>0.10803639054843479</v>
      </c>
      <c r="K44" s="48">
        <f t="shared" si="4"/>
        <v>0.15429770827603112</v>
      </c>
    </row>
    <row r="45" spans="1:11" x14ac:dyDescent="0.2">
      <c r="A45" s="18">
        <v>10408</v>
      </c>
      <c r="B45" s="45">
        <v>14394.2576309795</v>
      </c>
      <c r="C45" s="45">
        <v>16127.608909198099</v>
      </c>
      <c r="D45" s="45">
        <v>17982.198501872699</v>
      </c>
      <c r="E45" s="45">
        <v>21508.140271493201</v>
      </c>
      <c r="F45" s="45">
        <v>23312.616966581001</v>
      </c>
      <c r="G45" s="48">
        <f t="shared" si="0"/>
        <v>0.12041963695912034</v>
      </c>
      <c r="H45" s="48">
        <f t="shared" si="1"/>
        <v>0.11499470275577349</v>
      </c>
      <c r="I45" s="48">
        <f t="shared" si="2"/>
        <v>0.19607957109656551</v>
      </c>
      <c r="J45" s="48">
        <f t="shared" si="3"/>
        <v>8.3897383609658066E-2</v>
      </c>
      <c r="K45" s="48">
        <f t="shared" si="4"/>
        <v>0.12884782360527935</v>
      </c>
    </row>
    <row r="46" spans="1:11" x14ac:dyDescent="0.2">
      <c r="A46" s="18">
        <v>10409</v>
      </c>
      <c r="B46" s="45">
        <v>7460.5817073170701</v>
      </c>
      <c r="C46" s="45">
        <v>7539.3260573770503</v>
      </c>
      <c r="D46" s="45">
        <v>8180.7878787878799</v>
      </c>
      <c r="E46" s="45">
        <v>12760</v>
      </c>
      <c r="F46" s="45">
        <v>12367.5</v>
      </c>
      <c r="G46" s="48">
        <f t="shared" si="0"/>
        <v>1.0554719879651018E-2</v>
      </c>
      <c r="H46" s="48">
        <f t="shared" si="1"/>
        <v>8.5082116959668358E-2</v>
      </c>
      <c r="I46" s="48">
        <f t="shared" si="2"/>
        <v>0.55975196876643707</v>
      </c>
      <c r="J46" s="48">
        <f t="shared" si="3"/>
        <v>-3.0760188087774296E-2</v>
      </c>
      <c r="K46" s="48">
        <f t="shared" si="4"/>
        <v>0.15615715437949554</v>
      </c>
    </row>
    <row r="47" spans="1:11" x14ac:dyDescent="0.2">
      <c r="A47" s="18">
        <v>10410</v>
      </c>
      <c r="B47" s="45">
        <v>7822.5905109489004</v>
      </c>
      <c r="C47" s="45">
        <v>7123.7600577777803</v>
      </c>
      <c r="D47" s="45">
        <v>7624.8039215686304</v>
      </c>
      <c r="E47" s="45">
        <v>10298.0769230769</v>
      </c>
      <c r="F47" s="45">
        <v>12213.809523809499</v>
      </c>
      <c r="G47" s="48">
        <f t="shared" si="0"/>
        <v>-8.9334914334708054E-2</v>
      </c>
      <c r="H47" s="48">
        <f t="shared" si="1"/>
        <v>7.033418584105823E-2</v>
      </c>
      <c r="I47" s="48">
        <f t="shared" si="2"/>
        <v>0.35060219633271628</v>
      </c>
      <c r="J47" s="48">
        <f t="shared" si="3"/>
        <v>0.18602818905339941</v>
      </c>
      <c r="K47" s="48">
        <f t="shared" si="4"/>
        <v>0.12940741422311647</v>
      </c>
    </row>
    <row r="48" spans="1:11" x14ac:dyDescent="0.2">
      <c r="A48" s="18">
        <v>10411</v>
      </c>
      <c r="B48" s="45">
        <v>7071.3789389067497</v>
      </c>
      <c r="C48" s="45">
        <v>7076.7452109195401</v>
      </c>
      <c r="D48" s="45">
        <v>7809.5842391304304</v>
      </c>
      <c r="E48" s="45">
        <v>8606.4529664324691</v>
      </c>
      <c r="F48" s="45">
        <v>9726.9732142857101</v>
      </c>
      <c r="G48" s="48">
        <f t="shared" si="0"/>
        <v>7.5887207560963624E-4</v>
      </c>
      <c r="H48" s="48">
        <f t="shared" si="1"/>
        <v>0.10355594363918981</v>
      </c>
      <c r="I48" s="48">
        <f t="shared" si="2"/>
        <v>0.10203727918181303</v>
      </c>
      <c r="J48" s="48">
        <f t="shared" si="3"/>
        <v>0.13019536064666568</v>
      </c>
      <c r="K48" s="48">
        <f t="shared" si="4"/>
        <v>8.4136863885819535E-2</v>
      </c>
    </row>
    <row r="49" spans="1:11" x14ac:dyDescent="0.2">
      <c r="A49" s="18">
        <v>10412</v>
      </c>
      <c r="B49" s="45">
        <v>5275.9179714091197</v>
      </c>
      <c r="C49" s="45">
        <v>5640.0637711570198</v>
      </c>
      <c r="D49" s="45">
        <v>5812.2245862884201</v>
      </c>
      <c r="E49" s="45">
        <v>6420.2060610288199</v>
      </c>
      <c r="F49" s="45">
        <v>7838.1370898801997</v>
      </c>
      <c r="G49" s="48">
        <f t="shared" si="0"/>
        <v>6.9020367966532686E-2</v>
      </c>
      <c r="H49" s="48">
        <f t="shared" si="1"/>
        <v>3.0524622081725638E-2</v>
      </c>
      <c r="I49" s="48">
        <f t="shared" si="2"/>
        <v>0.10460391984416514</v>
      </c>
      <c r="J49" s="48">
        <f t="shared" si="3"/>
        <v>0.22085444226756801</v>
      </c>
      <c r="K49" s="48">
        <f t="shared" si="4"/>
        <v>0.10625083803999787</v>
      </c>
    </row>
    <row r="50" spans="1:11" x14ac:dyDescent="0.2">
      <c r="A50" s="18">
        <v>10413</v>
      </c>
      <c r="B50" s="45">
        <v>7819.5413793103398</v>
      </c>
      <c r="C50" s="45">
        <v>8169.3857158730198</v>
      </c>
      <c r="D50" s="45">
        <v>8688.1230769230806</v>
      </c>
      <c r="E50" s="45">
        <v>10738.6575481256</v>
      </c>
      <c r="F50" s="45">
        <v>12427.3035492246</v>
      </c>
      <c r="G50" s="48">
        <f t="shared" si="0"/>
        <v>4.473975129645457E-2</v>
      </c>
      <c r="H50" s="48">
        <f t="shared" si="1"/>
        <v>6.3497719301239541E-2</v>
      </c>
      <c r="I50" s="48">
        <f t="shared" si="2"/>
        <v>0.23601581757618487</v>
      </c>
      <c r="J50" s="48">
        <f t="shared" si="3"/>
        <v>0.15724926449430798</v>
      </c>
      <c r="K50" s="48">
        <f t="shared" si="4"/>
        <v>0.12537563816704675</v>
      </c>
    </row>
    <row r="51" spans="1:11" x14ac:dyDescent="0.2">
      <c r="A51" s="18">
        <v>10414</v>
      </c>
      <c r="B51" s="45">
        <v>7978.125</v>
      </c>
      <c r="C51" s="45">
        <v>5850</v>
      </c>
      <c r="D51" s="45">
        <v>6500</v>
      </c>
      <c r="E51" s="45">
        <v>6500</v>
      </c>
      <c r="F51" s="45">
        <v>8000</v>
      </c>
      <c r="G51" s="48">
        <f t="shared" si="0"/>
        <v>-0.26674500587544064</v>
      </c>
      <c r="H51" s="48">
        <f t="shared" si="1"/>
        <v>0.1111111111111111</v>
      </c>
      <c r="I51" s="48">
        <f t="shared" si="2"/>
        <v>0</v>
      </c>
      <c r="J51" s="48">
        <f t="shared" si="3"/>
        <v>0.23076923076923078</v>
      </c>
      <c r="K51" s="48">
        <f t="shared" si="4"/>
        <v>1.8783834001225311E-2</v>
      </c>
    </row>
    <row r="52" spans="1:11" x14ac:dyDescent="0.2">
      <c r="A52" s="18">
        <v>10415</v>
      </c>
      <c r="B52" s="45">
        <v>2995.4896221917802</v>
      </c>
      <c r="C52" s="45">
        <v>4302.2024352851604</v>
      </c>
      <c r="D52" s="45">
        <v>4546.6443298969098</v>
      </c>
      <c r="E52" s="45">
        <v>6533.4342507645297</v>
      </c>
      <c r="F52" s="45">
        <v>7214.0784101688496</v>
      </c>
      <c r="G52" s="48">
        <f t="shared" si="0"/>
        <v>0.43622678690412786</v>
      </c>
      <c r="H52" s="48">
        <f t="shared" si="1"/>
        <v>5.6817850458853916E-2</v>
      </c>
      <c r="I52" s="48">
        <f t="shared" si="2"/>
        <v>0.43697940210613928</v>
      </c>
      <c r="J52" s="48">
        <f t="shared" si="3"/>
        <v>0.1041786192804607</v>
      </c>
      <c r="K52" s="48">
        <f t="shared" si="4"/>
        <v>0.25855066468739546</v>
      </c>
    </row>
    <row r="53" spans="1:11" x14ac:dyDescent="0.2">
      <c r="A53" s="18">
        <v>10501</v>
      </c>
      <c r="B53" s="45">
        <v>4470.3473965071198</v>
      </c>
      <c r="C53" s="45">
        <v>5106.7517551659703</v>
      </c>
      <c r="D53" s="45">
        <v>5280.1569124424004</v>
      </c>
      <c r="E53" s="45">
        <v>6180.74056004472</v>
      </c>
      <c r="F53" s="45">
        <v>8403.8860760786592</v>
      </c>
      <c r="G53" s="48">
        <f t="shared" si="0"/>
        <v>0.14236127580512006</v>
      </c>
      <c r="H53" s="48">
        <f t="shared" si="1"/>
        <v>3.395605770361055E-2</v>
      </c>
      <c r="I53" s="48">
        <f t="shared" si="2"/>
        <v>0.17056001602530857</v>
      </c>
      <c r="J53" s="48">
        <f t="shared" si="3"/>
        <v>0.35968918197366528</v>
      </c>
      <c r="K53" s="48">
        <f t="shared" si="4"/>
        <v>0.17664163287692611</v>
      </c>
    </row>
    <row r="54" spans="1:11" x14ac:dyDescent="0.2">
      <c r="A54" s="18">
        <v>10502</v>
      </c>
      <c r="B54" s="45">
        <v>5080.8333333333303</v>
      </c>
      <c r="C54" s="45">
        <v>8619.3548387096798</v>
      </c>
      <c r="D54" s="45">
        <v>6625</v>
      </c>
      <c r="E54" s="45">
        <v>8070</v>
      </c>
      <c r="F54" s="45">
        <v>8886.6666666666697</v>
      </c>
      <c r="G54" s="48">
        <f t="shared" si="0"/>
        <v>0.69644510520774516</v>
      </c>
      <c r="H54" s="48">
        <f t="shared" si="1"/>
        <v>-0.23138098802395232</v>
      </c>
      <c r="I54" s="48">
        <f t="shared" si="2"/>
        <v>0.21811320754716981</v>
      </c>
      <c r="J54" s="48">
        <f t="shared" si="3"/>
        <v>0.10119785212722053</v>
      </c>
      <c r="K54" s="48">
        <f t="shared" si="4"/>
        <v>0.19609379421454579</v>
      </c>
    </row>
    <row r="55" spans="1:11" x14ac:dyDescent="0.2">
      <c r="A55" s="18">
        <v>10503</v>
      </c>
      <c r="B55" s="45">
        <v>3771.5327611443799</v>
      </c>
      <c r="C55" s="45">
        <v>3951.2162999811399</v>
      </c>
      <c r="D55" s="45">
        <v>4158.4753721037296</v>
      </c>
      <c r="E55" s="45">
        <v>5401.1353101754503</v>
      </c>
      <c r="F55" s="45">
        <v>8343.89708358795</v>
      </c>
      <c r="G55" s="48">
        <f t="shared" si="0"/>
        <v>4.7642046408272298E-2</v>
      </c>
      <c r="H55" s="48">
        <f t="shared" si="1"/>
        <v>5.2454499168668393E-2</v>
      </c>
      <c r="I55" s="48">
        <f t="shared" si="2"/>
        <v>0.29882585007184304</v>
      </c>
      <c r="J55" s="48">
        <f t="shared" si="3"/>
        <v>0.54484133509273391</v>
      </c>
      <c r="K55" s="48">
        <f t="shared" si="4"/>
        <v>0.23594093268537941</v>
      </c>
    </row>
    <row r="56" spans="1:11" x14ac:dyDescent="0.2">
      <c r="A56" s="18">
        <v>10504</v>
      </c>
      <c r="B56" s="45">
        <v>1935.5390438247</v>
      </c>
      <c r="C56" s="45">
        <v>2069.3219581227399</v>
      </c>
      <c r="D56" s="45">
        <v>2191.7380952381</v>
      </c>
      <c r="E56" s="45">
        <v>2278.5416666666702</v>
      </c>
      <c r="F56" s="45">
        <v>2728.8150098749202</v>
      </c>
      <c r="G56" s="48">
        <f t="shared" si="0"/>
        <v>6.9119202076998523E-2</v>
      </c>
      <c r="H56" s="48">
        <f t="shared" si="1"/>
        <v>5.9157607947297977E-2</v>
      </c>
      <c r="I56" s="48">
        <f t="shared" si="2"/>
        <v>3.9604901524121328E-2</v>
      </c>
      <c r="J56" s="48">
        <f t="shared" si="3"/>
        <v>0.19761470672027034</v>
      </c>
      <c r="K56" s="48">
        <f t="shared" si="4"/>
        <v>9.1374104567172043E-2</v>
      </c>
    </row>
    <row r="57" spans="1:11" x14ac:dyDescent="0.2">
      <c r="A57" s="18">
        <v>10505</v>
      </c>
      <c r="B57" s="45">
        <v>8238.4958456973309</v>
      </c>
      <c r="C57" s="45">
        <v>9137.0538119284302</v>
      </c>
      <c r="D57" s="45">
        <v>10150.919431279601</v>
      </c>
      <c r="E57" s="45">
        <v>12631.1151079137</v>
      </c>
      <c r="F57" s="45">
        <v>14623.1930248156</v>
      </c>
      <c r="G57" s="48">
        <f t="shared" si="0"/>
        <v>0.1090682065100978</v>
      </c>
      <c r="H57" s="48">
        <f t="shared" si="1"/>
        <v>0.11096198405087297</v>
      </c>
      <c r="I57" s="48">
        <f t="shared" si="2"/>
        <v>0.2443321211861349</v>
      </c>
      <c r="J57" s="48">
        <f t="shared" si="3"/>
        <v>0.15771195970289398</v>
      </c>
      <c r="K57" s="48">
        <f t="shared" si="4"/>
        <v>0.1555185678624999</v>
      </c>
    </row>
    <row r="58" spans="1:11" x14ac:dyDescent="0.2">
      <c r="A58" s="18">
        <v>10506</v>
      </c>
      <c r="B58" s="45">
        <v>10686.296</v>
      </c>
      <c r="C58" s="45">
        <v>12361.3652009709</v>
      </c>
      <c r="D58" s="45">
        <v>14206.959497206701</v>
      </c>
      <c r="E58" s="45">
        <v>18095.645378151301</v>
      </c>
      <c r="F58" s="45">
        <v>22198.826673793901</v>
      </c>
      <c r="G58" s="48">
        <f t="shared" si="0"/>
        <v>0.15674927972900057</v>
      </c>
      <c r="H58" s="48">
        <f t="shared" si="1"/>
        <v>0.14930343584467851</v>
      </c>
      <c r="I58" s="48">
        <f t="shared" si="2"/>
        <v>0.27371696820204028</v>
      </c>
      <c r="J58" s="48">
        <f t="shared" si="3"/>
        <v>0.22674965218962487</v>
      </c>
      <c r="K58" s="48">
        <f t="shared" si="4"/>
        <v>0.20162983399133605</v>
      </c>
    </row>
    <row r="59" spans="1:11" x14ac:dyDescent="0.2">
      <c r="A59" s="18">
        <v>10507</v>
      </c>
      <c r="B59" s="45">
        <v>12737.816568047299</v>
      </c>
      <c r="C59" s="45">
        <v>13867.8211291391</v>
      </c>
      <c r="D59" s="45">
        <v>15958.330935251801</v>
      </c>
      <c r="E59" s="45">
        <v>19521.706467661701</v>
      </c>
      <c r="F59" s="45">
        <v>21398.8322323149</v>
      </c>
      <c r="G59" s="48">
        <f t="shared" si="0"/>
        <v>8.8712579197160607E-2</v>
      </c>
      <c r="H59" s="48">
        <f t="shared" si="1"/>
        <v>0.15074536847898309</v>
      </c>
      <c r="I59" s="48">
        <f t="shared" si="2"/>
        <v>0.22329249511541571</v>
      </c>
      <c r="J59" s="48">
        <f t="shared" si="3"/>
        <v>9.6155823660329862E-2</v>
      </c>
      <c r="K59" s="48">
        <f t="shared" si="4"/>
        <v>0.13972656661297231</v>
      </c>
    </row>
    <row r="60" spans="1:11" x14ac:dyDescent="0.2">
      <c r="A60" s="18">
        <v>10508</v>
      </c>
      <c r="B60" s="45">
        <v>5461.5214659685898</v>
      </c>
      <c r="C60" s="45">
        <v>6277.4591753246796</v>
      </c>
      <c r="D60" s="45">
        <v>7063.4586466165401</v>
      </c>
      <c r="E60" s="45">
        <v>8036.5909090909099</v>
      </c>
      <c r="F60" s="45">
        <v>8685.6837606837598</v>
      </c>
      <c r="G60" s="48">
        <f t="shared" si="0"/>
        <v>0.14939751027992798</v>
      </c>
      <c r="H60" s="48">
        <f t="shared" si="1"/>
        <v>0.12520981010620552</v>
      </c>
      <c r="I60" s="48">
        <f t="shared" si="2"/>
        <v>0.13776993837721538</v>
      </c>
      <c r="J60" s="48">
        <f t="shared" si="3"/>
        <v>8.0767188343331339E-2</v>
      </c>
      <c r="K60" s="48">
        <f t="shared" si="4"/>
        <v>0.12328611177667005</v>
      </c>
    </row>
    <row r="61" spans="1:11" x14ac:dyDescent="0.2">
      <c r="A61" s="18">
        <v>10601</v>
      </c>
      <c r="B61" s="45">
        <v>5195.9776297529797</v>
      </c>
      <c r="C61" s="45">
        <v>5757.30036072243</v>
      </c>
      <c r="D61" s="45">
        <v>6279.7101958814701</v>
      </c>
      <c r="E61" s="45">
        <v>7538.6669870017904</v>
      </c>
      <c r="F61" s="45">
        <v>8300.5102903600491</v>
      </c>
      <c r="G61" s="48">
        <f t="shared" si="0"/>
        <v>0.10803024396318195</v>
      </c>
      <c r="H61" s="48">
        <f t="shared" si="1"/>
        <v>9.0738680011040407E-2</v>
      </c>
      <c r="I61" s="48">
        <f t="shared" si="2"/>
        <v>0.20048007819628419</v>
      </c>
      <c r="J61" s="48">
        <f t="shared" si="3"/>
        <v>0.10105809218948562</v>
      </c>
      <c r="K61" s="48">
        <f t="shared" si="4"/>
        <v>0.12507677358999802</v>
      </c>
    </row>
    <row r="62" spans="1:11" x14ac:dyDescent="0.2">
      <c r="A62" s="18">
        <v>10602</v>
      </c>
      <c r="B62" s="45">
        <v>5425.1912678421504</v>
      </c>
      <c r="C62" s="45">
        <v>6146.3646857843096</v>
      </c>
      <c r="D62" s="45">
        <v>6791.6701846965698</v>
      </c>
      <c r="E62" s="45">
        <v>8415.6081205429</v>
      </c>
      <c r="F62" s="45">
        <v>9913.2501124606406</v>
      </c>
      <c r="G62" s="48">
        <f t="shared" si="0"/>
        <v>0.13293050555045283</v>
      </c>
      <c r="H62" s="48">
        <f t="shared" si="1"/>
        <v>0.10498978370169972</v>
      </c>
      <c r="I62" s="48">
        <f t="shared" si="2"/>
        <v>0.23910730228118146</v>
      </c>
      <c r="J62" s="48">
        <f t="shared" si="3"/>
        <v>0.17796004405931465</v>
      </c>
      <c r="K62" s="48">
        <f t="shared" si="4"/>
        <v>0.16374690889816215</v>
      </c>
    </row>
    <row r="63" spans="1:11" x14ac:dyDescent="0.2">
      <c r="A63" s="18">
        <v>10603</v>
      </c>
      <c r="B63" s="45">
        <v>8666.4934931506905</v>
      </c>
      <c r="C63" s="45">
        <v>9553.4526896341504</v>
      </c>
      <c r="D63" s="45">
        <v>10395.8277777778</v>
      </c>
      <c r="E63" s="45">
        <v>12325.711656441699</v>
      </c>
      <c r="F63" s="45">
        <v>14052.997835497799</v>
      </c>
      <c r="G63" s="48">
        <f t="shared" si="0"/>
        <v>0.10234349073064465</v>
      </c>
      <c r="H63" s="48">
        <f t="shared" si="1"/>
        <v>8.8174936906073559E-2</v>
      </c>
      <c r="I63" s="48">
        <f t="shared" si="2"/>
        <v>0.18564023182350456</v>
      </c>
      <c r="J63" s="48">
        <f t="shared" si="3"/>
        <v>0.1401368316249213</v>
      </c>
      <c r="K63" s="48">
        <f t="shared" si="4"/>
        <v>0.12907387277128601</v>
      </c>
    </row>
    <row r="64" spans="1:11" x14ac:dyDescent="0.2">
      <c r="A64" s="18">
        <v>10604</v>
      </c>
      <c r="B64" s="45">
        <v>1929.4925000000001</v>
      </c>
      <c r="C64" s="45">
        <v>2264.7257086192499</v>
      </c>
      <c r="D64" s="45">
        <v>2362.9786096256698</v>
      </c>
      <c r="E64" s="45">
        <v>2768.8705234159802</v>
      </c>
      <c r="F64" s="45">
        <v>3198.69144144144</v>
      </c>
      <c r="G64" s="48">
        <f t="shared" si="0"/>
        <v>0.17374164896689145</v>
      </c>
      <c r="H64" s="48">
        <f t="shared" si="1"/>
        <v>4.3384018043545969E-2</v>
      </c>
      <c r="I64" s="48">
        <f t="shared" si="2"/>
        <v>0.17177130259956502</v>
      </c>
      <c r="J64" s="48">
        <f t="shared" si="3"/>
        <v>0.15523330339592259</v>
      </c>
      <c r="K64" s="48">
        <f t="shared" si="4"/>
        <v>0.13603256825148125</v>
      </c>
    </row>
    <row r="65" spans="1:11" x14ac:dyDescent="0.2">
      <c r="A65" s="18">
        <v>10605</v>
      </c>
      <c r="B65" s="45">
        <v>6356.2447004608302</v>
      </c>
      <c r="C65" s="45">
        <v>7005.2374678124997</v>
      </c>
      <c r="D65" s="45">
        <v>7306.2517482517496</v>
      </c>
      <c r="E65" s="45">
        <v>8625.9244306418204</v>
      </c>
      <c r="F65" s="45">
        <v>10223.897108843499</v>
      </c>
      <c r="G65" s="48">
        <f t="shared" si="0"/>
        <v>0.10210317537092574</v>
      </c>
      <c r="H65" s="48">
        <f t="shared" si="1"/>
        <v>4.2969889575099091E-2</v>
      </c>
      <c r="I65" s="48">
        <f t="shared" si="2"/>
        <v>0.18062239406215971</v>
      </c>
      <c r="J65" s="48">
        <f t="shared" si="3"/>
        <v>0.18525233916091471</v>
      </c>
      <c r="K65" s="48">
        <f t="shared" si="4"/>
        <v>0.12773694954227482</v>
      </c>
    </row>
    <row r="66" spans="1:11" x14ac:dyDescent="0.2">
      <c r="A66" s="18">
        <v>10606</v>
      </c>
      <c r="B66" s="45">
        <v>6924.5810909090897</v>
      </c>
      <c r="C66" s="45">
        <v>7641.8006242741003</v>
      </c>
      <c r="D66" s="45">
        <v>8225.5755258126192</v>
      </c>
      <c r="E66" s="45">
        <v>10054.521978022</v>
      </c>
      <c r="F66" s="45">
        <v>12698.072655866499</v>
      </c>
      <c r="G66" s="48">
        <f t="shared" si="0"/>
        <v>0.10357587324764088</v>
      </c>
      <c r="H66" s="48">
        <f t="shared" si="1"/>
        <v>7.6392322993112896E-2</v>
      </c>
      <c r="I66" s="48">
        <f t="shared" si="2"/>
        <v>0.22234875194689743</v>
      </c>
      <c r="J66" s="48">
        <f t="shared" si="3"/>
        <v>0.26292156739256128</v>
      </c>
      <c r="K66" s="48">
        <f t="shared" si="4"/>
        <v>0.16630962889505313</v>
      </c>
    </row>
    <row r="67" spans="1:11" x14ac:dyDescent="0.2">
      <c r="A67" s="18">
        <v>10607</v>
      </c>
      <c r="B67" s="45">
        <v>6639.5423728813603</v>
      </c>
      <c r="C67" s="45">
        <v>8376.25</v>
      </c>
      <c r="D67" s="45">
        <v>7318.5483870967701</v>
      </c>
      <c r="E67" s="45">
        <v>8508.3333333333303</v>
      </c>
      <c r="F67" s="45">
        <v>11447.857142857099</v>
      </c>
      <c r="G67" s="48">
        <f t="shared" ref="G67:G130" si="5">(C67-B67)/B67</f>
        <v>0.26157038084613671</v>
      </c>
      <c r="H67" s="48">
        <f t="shared" ref="H67:H130" si="6">(D67-C67)/C67</f>
        <v>-0.12627388305067661</v>
      </c>
      <c r="I67" s="48">
        <f t="shared" ref="I67:I130" si="7">(E67-D67)/D67</f>
        <v>0.16257116620753009</v>
      </c>
      <c r="J67" s="48">
        <f t="shared" ref="J67:J130" si="8">(F67-E67)/E67</f>
        <v>0.3454876171820298</v>
      </c>
      <c r="K67" s="48">
        <f t="shared" ref="K67:K130" si="9">AVERAGE(G67:J67)</f>
        <v>0.16083882029625501</v>
      </c>
    </row>
    <row r="68" spans="1:11" x14ac:dyDescent="0.2">
      <c r="A68" s="18">
        <v>10608</v>
      </c>
      <c r="B68" s="45">
        <v>9625.7203463203496</v>
      </c>
      <c r="C68" s="45">
        <v>11090.7592140078</v>
      </c>
      <c r="D68" s="45">
        <v>13185.1111111111</v>
      </c>
      <c r="E68" s="45">
        <v>15703.8461538462</v>
      </c>
      <c r="F68" s="45">
        <v>16665.8845789972</v>
      </c>
      <c r="G68" s="48">
        <f t="shared" si="5"/>
        <v>0.1522004395491808</v>
      </c>
      <c r="H68" s="48">
        <f t="shared" si="6"/>
        <v>0.18883755897054388</v>
      </c>
      <c r="I68" s="48">
        <f t="shared" si="7"/>
        <v>0.19102873093064493</v>
      </c>
      <c r="J68" s="48">
        <f t="shared" si="8"/>
        <v>6.1261325138197251E-2</v>
      </c>
      <c r="K68" s="48">
        <f t="shared" si="9"/>
        <v>0.14833201364714171</v>
      </c>
    </row>
    <row r="69" spans="1:11" x14ac:dyDescent="0.2">
      <c r="A69" s="18">
        <v>10609</v>
      </c>
      <c r="B69" s="45">
        <v>6178.0942317508898</v>
      </c>
      <c r="C69" s="45">
        <v>6388.70544071518</v>
      </c>
      <c r="D69" s="45">
        <v>7043.8779979144902</v>
      </c>
      <c r="E69" s="45">
        <v>8135.6926923915398</v>
      </c>
      <c r="F69" s="45">
        <v>9558.9982399889504</v>
      </c>
      <c r="G69" s="48">
        <f t="shared" si="5"/>
        <v>3.4089996213055876E-2</v>
      </c>
      <c r="H69" s="48">
        <f t="shared" si="6"/>
        <v>0.10255169271444252</v>
      </c>
      <c r="I69" s="48">
        <f t="shared" si="7"/>
        <v>0.15500193143610774</v>
      </c>
      <c r="J69" s="48">
        <f t="shared" si="8"/>
        <v>0.17494583453582005</v>
      </c>
      <c r="K69" s="48">
        <f t="shared" si="9"/>
        <v>0.11664736372485654</v>
      </c>
    </row>
    <row r="70" spans="1:11" x14ac:dyDescent="0.2">
      <c r="A70" s="18">
        <v>10701</v>
      </c>
      <c r="B70" s="45">
        <v>1132.2662656177699</v>
      </c>
      <c r="C70" s="45">
        <v>1054.2837019153201</v>
      </c>
      <c r="D70" s="45">
        <v>1155.0476360180601</v>
      </c>
      <c r="E70" s="45">
        <v>1088.7568386600201</v>
      </c>
      <c r="F70" s="45">
        <v>1714.6081009859399</v>
      </c>
      <c r="G70" s="48">
        <f t="shared" si="5"/>
        <v>-6.8872990453267807E-2</v>
      </c>
      <c r="H70" s="48">
        <f t="shared" si="6"/>
        <v>9.557572968232543E-2</v>
      </c>
      <c r="I70" s="48">
        <f t="shared" si="7"/>
        <v>-5.7392262700586553E-2</v>
      </c>
      <c r="J70" s="48">
        <f t="shared" si="8"/>
        <v>0.57483107348026574</v>
      </c>
      <c r="K70" s="48">
        <f t="shared" si="9"/>
        <v>0.13603538750218419</v>
      </c>
    </row>
    <row r="71" spans="1:11" x14ac:dyDescent="0.2">
      <c r="A71" s="18">
        <v>10702</v>
      </c>
      <c r="B71" s="45">
        <v>1616.7849572919999</v>
      </c>
      <c r="C71" s="45">
        <v>1639.8052375878599</v>
      </c>
      <c r="D71" s="45">
        <v>1803.80131789137</v>
      </c>
      <c r="E71" s="45">
        <v>2003.5086189247299</v>
      </c>
      <c r="F71" s="45">
        <v>2709.6931326280301</v>
      </c>
      <c r="G71" s="48">
        <f t="shared" si="5"/>
        <v>1.4238306827407204E-2</v>
      </c>
      <c r="H71" s="48">
        <f t="shared" si="6"/>
        <v>0.10000948682463473</v>
      </c>
      <c r="I71" s="48">
        <f t="shared" si="7"/>
        <v>0.11071468850395134</v>
      </c>
      <c r="J71" s="48">
        <f t="shared" si="8"/>
        <v>0.35247390853866389</v>
      </c>
      <c r="K71" s="48">
        <f t="shared" si="9"/>
        <v>0.14435909767366428</v>
      </c>
    </row>
    <row r="72" spans="1:11" x14ac:dyDescent="0.2">
      <c r="A72" s="18">
        <v>10703</v>
      </c>
      <c r="B72" s="45">
        <v>1536.09898496241</v>
      </c>
      <c r="C72" s="45">
        <v>1469.3608487056299</v>
      </c>
      <c r="D72" s="45">
        <v>1625.6360798153901</v>
      </c>
      <c r="E72" s="45">
        <v>1846.5325524273101</v>
      </c>
      <c r="F72" s="45">
        <v>2653.5999526439</v>
      </c>
      <c r="G72" s="48">
        <f t="shared" si="5"/>
        <v>-4.344650762100024E-2</v>
      </c>
      <c r="H72" s="48">
        <f t="shared" si="6"/>
        <v>0.10635592424245147</v>
      </c>
      <c r="I72" s="48">
        <f t="shared" si="7"/>
        <v>0.13588310160845185</v>
      </c>
      <c r="J72" s="48">
        <f t="shared" si="8"/>
        <v>0.43707185078090338</v>
      </c>
      <c r="K72" s="48">
        <f t="shared" si="9"/>
        <v>0.15896609225270161</v>
      </c>
    </row>
    <row r="73" spans="1:11" x14ac:dyDescent="0.2">
      <c r="A73" s="18">
        <v>10704</v>
      </c>
      <c r="B73" s="45">
        <v>1814.40463009562</v>
      </c>
      <c r="C73" s="45">
        <v>1636.0323242004999</v>
      </c>
      <c r="D73" s="45">
        <v>2176.9547645532102</v>
      </c>
      <c r="E73" s="45">
        <v>2093.7785667439598</v>
      </c>
      <c r="F73" s="45">
        <v>2753.6797057988401</v>
      </c>
      <c r="G73" s="48">
        <f t="shared" si="5"/>
        <v>-9.830900061455404E-2</v>
      </c>
      <c r="H73" s="48">
        <f t="shared" si="6"/>
        <v>0.33063065585641743</v>
      </c>
      <c r="I73" s="48">
        <f t="shared" si="7"/>
        <v>-3.8207591247915153E-2</v>
      </c>
      <c r="J73" s="48">
        <f t="shared" si="8"/>
        <v>0.31517236327483006</v>
      </c>
      <c r="K73" s="48">
        <f t="shared" si="9"/>
        <v>0.12732160681719457</v>
      </c>
    </row>
    <row r="74" spans="1:11" x14ac:dyDescent="0.2">
      <c r="A74" s="18">
        <v>10705</v>
      </c>
      <c r="B74" s="45">
        <v>1702.3155032371999</v>
      </c>
      <c r="C74" s="45">
        <v>1733.0745775963501</v>
      </c>
      <c r="D74" s="45">
        <v>2110.5025349326102</v>
      </c>
      <c r="E74" s="45">
        <v>2561.0520095839902</v>
      </c>
      <c r="F74" s="45">
        <v>3036.5827004293401</v>
      </c>
      <c r="G74" s="48">
        <f t="shared" si="5"/>
        <v>1.8068962128734274E-2</v>
      </c>
      <c r="H74" s="48">
        <f t="shared" si="6"/>
        <v>0.21777940904293083</v>
      </c>
      <c r="I74" s="48">
        <f t="shared" si="7"/>
        <v>0.21347971262482582</v>
      </c>
      <c r="J74" s="48">
        <f t="shared" si="8"/>
        <v>0.1856778734152274</v>
      </c>
      <c r="K74" s="48">
        <f t="shared" si="9"/>
        <v>0.15875148930292959</v>
      </c>
    </row>
    <row r="75" spans="1:11" x14ac:dyDescent="0.2">
      <c r="A75" s="18">
        <v>10706</v>
      </c>
      <c r="B75" s="45">
        <v>7.7351987023519904</v>
      </c>
      <c r="C75" s="45">
        <v>10.8241403859732</v>
      </c>
      <c r="D75" s="45">
        <v>11.7568093385214</v>
      </c>
      <c r="E75" s="45">
        <v>14.6086476136736</v>
      </c>
      <c r="F75" s="45">
        <v>19.0404137987897</v>
      </c>
      <c r="G75" s="48">
        <f t="shared" si="5"/>
        <v>0.39933578987207863</v>
      </c>
      <c r="H75" s="48">
        <f t="shared" si="6"/>
        <v>8.6165637112100665E-2</v>
      </c>
      <c r="I75" s="48">
        <f t="shared" si="7"/>
        <v>0.24256906725603691</v>
      </c>
      <c r="J75" s="48">
        <f t="shared" si="8"/>
        <v>0.30336594476876799</v>
      </c>
      <c r="K75" s="48">
        <f t="shared" si="9"/>
        <v>0.25785910975224602</v>
      </c>
    </row>
    <row r="76" spans="1:11" x14ac:dyDescent="0.2">
      <c r="A76" s="18">
        <v>10707</v>
      </c>
      <c r="B76" s="45">
        <v>5065.6395038167902</v>
      </c>
      <c r="C76" s="45">
        <v>5559.6089351136397</v>
      </c>
      <c r="D76" s="45">
        <v>6015.9562937062901</v>
      </c>
      <c r="E76" s="45">
        <v>7551.6291766586701</v>
      </c>
      <c r="F76" s="45">
        <v>9842.93382428941</v>
      </c>
      <c r="G76" s="48">
        <f t="shared" si="5"/>
        <v>9.751373561514988E-2</v>
      </c>
      <c r="H76" s="48">
        <f t="shared" si="6"/>
        <v>8.2082636372215009E-2</v>
      </c>
      <c r="I76" s="48">
        <f t="shared" si="7"/>
        <v>0.25526662894126312</v>
      </c>
      <c r="J76" s="48">
        <f t="shared" si="8"/>
        <v>0.30341858611290573</v>
      </c>
      <c r="K76" s="48">
        <f t="shared" si="9"/>
        <v>0.18457039676038345</v>
      </c>
    </row>
    <row r="77" spans="1:11" x14ac:dyDescent="0.2">
      <c r="A77" s="18">
        <v>10708</v>
      </c>
      <c r="B77" s="45">
        <v>4721.5972905168101</v>
      </c>
      <c r="C77" s="45">
        <v>5064.54037216495</v>
      </c>
      <c r="D77" s="45">
        <v>5538.0842945874001</v>
      </c>
      <c r="E77" s="45">
        <v>6865.1748492678698</v>
      </c>
      <c r="F77" s="45">
        <v>8150.2758576548904</v>
      </c>
      <c r="G77" s="48">
        <f t="shared" si="5"/>
        <v>7.2632852940874709E-2</v>
      </c>
      <c r="H77" s="48">
        <f t="shared" si="6"/>
        <v>9.3501855573129386E-2</v>
      </c>
      <c r="I77" s="48">
        <f t="shared" si="7"/>
        <v>0.2396298943982291</v>
      </c>
      <c r="J77" s="48">
        <f t="shared" si="8"/>
        <v>0.18719130052806579</v>
      </c>
      <c r="K77" s="48">
        <f t="shared" si="9"/>
        <v>0.14823897586007473</v>
      </c>
    </row>
    <row r="78" spans="1:11" x14ac:dyDescent="0.2">
      <c r="A78" s="18">
        <v>10709</v>
      </c>
      <c r="B78" s="45">
        <v>3590.9839302112</v>
      </c>
      <c r="C78" s="45">
        <v>4510.6885169491497</v>
      </c>
      <c r="D78" s="45">
        <v>4490.44088669951</v>
      </c>
      <c r="E78" s="45">
        <v>5160.0898058252396</v>
      </c>
      <c r="F78" s="45">
        <v>6177.3716939890701</v>
      </c>
      <c r="G78" s="48">
        <f t="shared" si="5"/>
        <v>0.25611492688686532</v>
      </c>
      <c r="H78" s="48">
        <f t="shared" si="6"/>
        <v>-4.4888114472010718E-3</v>
      </c>
      <c r="I78" s="48">
        <f t="shared" si="7"/>
        <v>0.14912765495014099</v>
      </c>
      <c r="J78" s="48">
        <f t="shared" si="8"/>
        <v>0.19714422160161207</v>
      </c>
      <c r="K78" s="48">
        <f t="shared" si="9"/>
        <v>0.14947449799785431</v>
      </c>
    </row>
    <row r="79" spans="1:11" x14ac:dyDescent="0.2">
      <c r="A79" s="18">
        <v>10710</v>
      </c>
      <c r="B79" s="45">
        <v>5148.74747274529</v>
      </c>
      <c r="C79" s="45">
        <v>5653.7827251874096</v>
      </c>
      <c r="D79" s="45">
        <v>6073.7452054794503</v>
      </c>
      <c r="E79" s="45">
        <v>6303.3633093525204</v>
      </c>
      <c r="F79" s="45">
        <v>8346.4981357196102</v>
      </c>
      <c r="G79" s="48">
        <f t="shared" si="5"/>
        <v>9.8088953695147335E-2</v>
      </c>
      <c r="H79" s="48">
        <f t="shared" si="6"/>
        <v>7.4279911469028015E-2</v>
      </c>
      <c r="I79" s="48">
        <f t="shared" si="7"/>
        <v>3.7805027393299176E-2</v>
      </c>
      <c r="J79" s="48">
        <f t="shared" si="8"/>
        <v>0.32413407352478307</v>
      </c>
      <c r="K79" s="48">
        <f t="shared" si="9"/>
        <v>0.1335769915205644</v>
      </c>
    </row>
    <row r="80" spans="1:11" x14ac:dyDescent="0.2">
      <c r="A80" s="18">
        <v>10711</v>
      </c>
      <c r="B80" s="45">
        <v>5335.1234383954197</v>
      </c>
      <c r="C80" s="45">
        <v>5820.4328402840101</v>
      </c>
      <c r="D80" s="45">
        <v>6320.4860813704499</v>
      </c>
      <c r="E80" s="45">
        <v>6453.8487732388903</v>
      </c>
      <c r="F80" s="45">
        <v>8577.8158122814802</v>
      </c>
      <c r="G80" s="48">
        <f t="shared" si="5"/>
        <v>9.0964980940450552E-2</v>
      </c>
      <c r="H80" s="48">
        <f t="shared" si="6"/>
        <v>8.5913411391933439E-2</v>
      </c>
      <c r="I80" s="48">
        <f t="shared" si="7"/>
        <v>2.1100068911080301E-2</v>
      </c>
      <c r="J80" s="48">
        <f t="shared" si="8"/>
        <v>0.3291008379139117</v>
      </c>
      <c r="K80" s="48">
        <f t="shared" si="9"/>
        <v>0.13176982478934401</v>
      </c>
    </row>
    <row r="81" spans="1:11" x14ac:dyDescent="0.2">
      <c r="A81" s="18">
        <v>10712</v>
      </c>
      <c r="B81" s="45">
        <v>4438.5660810810796</v>
      </c>
      <c r="C81" s="45">
        <v>4777.4625807585098</v>
      </c>
      <c r="D81" s="45">
        <v>5065.9664045747004</v>
      </c>
      <c r="E81" s="45">
        <v>6432.92387050872</v>
      </c>
      <c r="F81" s="45">
        <v>8471.6794846480407</v>
      </c>
      <c r="G81" s="48">
        <f t="shared" si="5"/>
        <v>7.635269893174304E-2</v>
      </c>
      <c r="H81" s="48">
        <f t="shared" si="6"/>
        <v>6.0388505182260431E-2</v>
      </c>
      <c r="I81" s="48">
        <f t="shared" si="7"/>
        <v>0.26983153001165211</v>
      </c>
      <c r="J81" s="48">
        <f t="shared" si="8"/>
        <v>0.3169251891019339</v>
      </c>
      <c r="K81" s="48">
        <f t="shared" si="9"/>
        <v>0.18087448080689739</v>
      </c>
    </row>
    <row r="82" spans="1:11" x14ac:dyDescent="0.2">
      <c r="A82" s="18">
        <v>10713</v>
      </c>
      <c r="B82" s="45">
        <v>46.216574074074103</v>
      </c>
      <c r="C82" s="45">
        <v>46.4806523826134</v>
      </c>
      <c r="D82" s="45">
        <v>37.693163751987299</v>
      </c>
      <c r="E82" s="45">
        <v>46.382606836876398</v>
      </c>
      <c r="F82" s="45">
        <v>54.357258398331702</v>
      </c>
      <c r="G82" s="48">
        <f t="shared" si="5"/>
        <v>5.7139308533783253E-3</v>
      </c>
      <c r="H82" s="48">
        <f t="shared" si="6"/>
        <v>-0.18905691250394663</v>
      </c>
      <c r="I82" s="48">
        <f t="shared" si="7"/>
        <v>0.23053100933802526</v>
      </c>
      <c r="J82" s="48">
        <f t="shared" si="8"/>
        <v>0.17193193969242523</v>
      </c>
      <c r="K82" s="48">
        <f t="shared" si="9"/>
        <v>5.4779991844970545E-2</v>
      </c>
    </row>
    <row r="83" spans="1:11" x14ac:dyDescent="0.2">
      <c r="A83" s="18">
        <v>10714</v>
      </c>
      <c r="B83" s="45">
        <v>5986.57754551585</v>
      </c>
      <c r="C83" s="45">
        <v>6220.8771182769196</v>
      </c>
      <c r="D83" s="45">
        <v>5911.6773858921197</v>
      </c>
      <c r="E83" s="45">
        <v>7172.0002698996304</v>
      </c>
      <c r="F83" s="45">
        <v>10064.092634569201</v>
      </c>
      <c r="G83" s="48">
        <f t="shared" si="5"/>
        <v>3.9137482305990998E-2</v>
      </c>
      <c r="H83" s="48">
        <f t="shared" si="6"/>
        <v>-4.9703558920392757E-2</v>
      </c>
      <c r="I83" s="48">
        <f t="shared" si="7"/>
        <v>0.21319209451706539</v>
      </c>
      <c r="J83" s="48">
        <f t="shared" si="8"/>
        <v>0.40324766534204881</v>
      </c>
      <c r="K83" s="48">
        <f t="shared" si="9"/>
        <v>0.15146842081117812</v>
      </c>
    </row>
    <row r="84" spans="1:11" x14ac:dyDescent="0.2">
      <c r="A84" s="46">
        <v>10715</v>
      </c>
      <c r="B84" s="47">
        <v>6292</v>
      </c>
      <c r="C84" s="47">
        <v>6292</v>
      </c>
      <c r="D84" s="47">
        <v>6292.3977591036401</v>
      </c>
      <c r="E84" s="47">
        <v>7256.8430246470398</v>
      </c>
      <c r="F84" s="47">
        <v>9113.9732405259092</v>
      </c>
      <c r="G84" s="48"/>
      <c r="H84" s="48"/>
      <c r="I84" s="48"/>
      <c r="J84" s="48"/>
      <c r="K84" s="48" t="e">
        <f t="shared" si="9"/>
        <v>#DIV/0!</v>
      </c>
    </row>
    <row r="85" spans="1:11" x14ac:dyDescent="0.2">
      <c r="A85" s="18">
        <v>10801</v>
      </c>
      <c r="B85" s="45">
        <v>8.8313636363636405</v>
      </c>
      <c r="C85" s="45">
        <v>9.8899305505952402</v>
      </c>
      <c r="D85" s="45">
        <v>10.590163934426201</v>
      </c>
      <c r="E85" s="45">
        <v>10.1735849020616</v>
      </c>
      <c r="F85" s="45">
        <v>14.633802816901399</v>
      </c>
      <c r="G85" s="48">
        <f t="shared" si="5"/>
        <v>0.11986449180655299</v>
      </c>
      <c r="H85" s="48">
        <f t="shared" si="6"/>
        <v>7.0802659356269809E-2</v>
      </c>
      <c r="I85" s="48">
        <f t="shared" si="7"/>
        <v>-3.9336410176843174E-2</v>
      </c>
      <c r="J85" s="48">
        <f t="shared" si="8"/>
        <v>0.43841162754104201</v>
      </c>
      <c r="K85" s="48">
        <f t="shared" si="9"/>
        <v>0.14743559213175542</v>
      </c>
    </row>
    <row r="86" spans="1:11" x14ac:dyDescent="0.2">
      <c r="A86" s="18">
        <v>10802</v>
      </c>
      <c r="B86" s="45">
        <v>8.0158730158730194</v>
      </c>
      <c r="C86" s="45">
        <v>9.3211538461538499</v>
      </c>
      <c r="D86" s="45">
        <v>10.199999999999999</v>
      </c>
      <c r="E86" s="45">
        <v>8.9717948681268904</v>
      </c>
      <c r="F86" s="45">
        <v>13.220684523809499</v>
      </c>
      <c r="G86" s="48">
        <f t="shared" si="5"/>
        <v>0.1628370144706778</v>
      </c>
      <c r="H86" s="48">
        <f t="shared" si="6"/>
        <v>9.4285124819475444E-2</v>
      </c>
      <c r="I86" s="48">
        <f t="shared" si="7"/>
        <v>-0.12041226783069696</v>
      </c>
      <c r="J86" s="48">
        <f t="shared" si="8"/>
        <v>0.47358301411651443</v>
      </c>
      <c r="K86" s="48">
        <f t="shared" si="9"/>
        <v>0.15257322139399268</v>
      </c>
    </row>
    <row r="87" spans="1:11" x14ac:dyDescent="0.2">
      <c r="A87" s="18">
        <v>10803</v>
      </c>
      <c r="B87" s="45">
        <v>8.1689189189189193</v>
      </c>
      <c r="C87" s="45">
        <v>8.0174033154696094</v>
      </c>
      <c r="D87" s="45">
        <v>14.533333333333299</v>
      </c>
      <c r="E87" s="45">
        <v>9.1060606060606109</v>
      </c>
      <c r="F87" s="45">
        <v>26.418421052631601</v>
      </c>
      <c r="G87" s="48">
        <f t="shared" si="5"/>
        <v>-1.8547815806863415E-2</v>
      </c>
      <c r="H87" s="48">
        <f t="shared" si="6"/>
        <v>0.81272324236092486</v>
      </c>
      <c r="I87" s="48">
        <f t="shared" si="7"/>
        <v>-0.37343619683069046</v>
      </c>
      <c r="J87" s="48">
        <f t="shared" si="8"/>
        <v>1.9011909974603742</v>
      </c>
      <c r="K87" s="48">
        <f t="shared" si="9"/>
        <v>0.5804825567959363</v>
      </c>
    </row>
    <row r="88" spans="1:11" x14ac:dyDescent="0.2">
      <c r="A88" s="18">
        <v>10804</v>
      </c>
      <c r="B88" s="45">
        <v>10.935</v>
      </c>
      <c r="C88" s="45">
        <v>14.14</v>
      </c>
      <c r="D88" s="45">
        <v>11.3333333333333</v>
      </c>
      <c r="E88" s="45">
        <v>14.5428571428571</v>
      </c>
      <c r="F88" s="45">
        <v>26.6294117647059</v>
      </c>
      <c r="G88" s="48">
        <f t="shared" si="5"/>
        <v>0.29309556470050296</v>
      </c>
      <c r="H88" s="48">
        <f t="shared" si="6"/>
        <v>-0.19849127769920086</v>
      </c>
      <c r="I88" s="48">
        <f t="shared" si="7"/>
        <v>0.28319327731092436</v>
      </c>
      <c r="J88" s="48">
        <f t="shared" si="8"/>
        <v>0.83109904079510655</v>
      </c>
      <c r="K88" s="48">
        <f t="shared" si="9"/>
        <v>0.30222415127683322</v>
      </c>
    </row>
    <row r="89" spans="1:11" x14ac:dyDescent="0.2">
      <c r="A89" s="18">
        <v>10805</v>
      </c>
      <c r="B89" s="45">
        <v>8.2347826086956495</v>
      </c>
      <c r="C89" s="45">
        <v>14.8451314354839</v>
      </c>
      <c r="D89" s="45">
        <v>19.319148936170201</v>
      </c>
      <c r="E89" s="45">
        <v>11.2152380348387</v>
      </c>
      <c r="F89" s="45">
        <v>27.156618240516501</v>
      </c>
      <c r="G89" s="48">
        <f t="shared" si="5"/>
        <v>0.80273507400279731</v>
      </c>
      <c r="H89" s="48">
        <f t="shared" si="6"/>
        <v>0.30137944686647794</v>
      </c>
      <c r="I89" s="48">
        <f t="shared" si="7"/>
        <v>-0.41947556427596999</v>
      </c>
      <c r="J89" s="48">
        <f t="shared" si="8"/>
        <v>1.4214036435212472</v>
      </c>
      <c r="K89" s="48">
        <f t="shared" si="9"/>
        <v>0.52651065002863806</v>
      </c>
    </row>
    <row r="90" spans="1:11" x14ac:dyDescent="0.2">
      <c r="A90" s="18">
        <v>10901</v>
      </c>
      <c r="B90" s="45">
        <v>2341.0603343465</v>
      </c>
      <c r="C90" s="45">
        <v>2382.9220745217699</v>
      </c>
      <c r="D90" s="45">
        <v>2459.6911423988599</v>
      </c>
      <c r="E90" s="45">
        <v>2754.5444923843702</v>
      </c>
      <c r="F90" s="45">
        <v>3505.4740289648198</v>
      </c>
      <c r="G90" s="48">
        <f t="shared" si="5"/>
        <v>1.7881529818391244E-2</v>
      </c>
      <c r="H90" s="48">
        <f t="shared" si="6"/>
        <v>3.2216356841000299E-2</v>
      </c>
      <c r="I90" s="48">
        <f t="shared" si="7"/>
        <v>0.11987413578192138</v>
      </c>
      <c r="J90" s="48">
        <f t="shared" si="8"/>
        <v>0.27261477847120746</v>
      </c>
      <c r="K90" s="48">
        <f t="shared" si="9"/>
        <v>0.1106467002281301</v>
      </c>
    </row>
    <row r="91" spans="1:11" x14ac:dyDescent="0.2">
      <c r="A91" s="18">
        <v>10902</v>
      </c>
      <c r="B91" s="45">
        <v>3546.0963725490201</v>
      </c>
      <c r="C91" s="45">
        <v>3757.2384630136999</v>
      </c>
      <c r="D91" s="45">
        <v>4031.0549450549502</v>
      </c>
      <c r="E91" s="45">
        <v>4506.2028657616902</v>
      </c>
      <c r="F91" s="45">
        <v>5136.3731273991098</v>
      </c>
      <c r="G91" s="48">
        <f t="shared" si="5"/>
        <v>5.9542118510700744E-2</v>
      </c>
      <c r="H91" s="48">
        <f t="shared" si="6"/>
        <v>7.2877057109018498E-2</v>
      </c>
      <c r="I91" s="48">
        <f t="shared" si="7"/>
        <v>0.11787185418785279</v>
      </c>
      <c r="J91" s="48">
        <f t="shared" si="8"/>
        <v>0.13984507142931324</v>
      </c>
      <c r="K91" s="48">
        <f t="shared" si="9"/>
        <v>9.7534025309221312E-2</v>
      </c>
    </row>
    <row r="92" spans="1:11" x14ac:dyDescent="0.2">
      <c r="A92" s="18">
        <v>10903</v>
      </c>
      <c r="B92" s="45">
        <v>24.875</v>
      </c>
      <c r="C92" s="45">
        <v>14.3</v>
      </c>
      <c r="D92" s="45">
        <v>16</v>
      </c>
      <c r="E92" s="45">
        <v>21.75</v>
      </c>
      <c r="F92" s="45">
        <v>27.921428544180699</v>
      </c>
      <c r="G92" s="48">
        <f t="shared" si="5"/>
        <v>-0.42512562814070348</v>
      </c>
      <c r="H92" s="48">
        <f t="shared" si="6"/>
        <v>0.11888111888111882</v>
      </c>
      <c r="I92" s="48">
        <f t="shared" si="7"/>
        <v>0.359375</v>
      </c>
      <c r="J92" s="48">
        <f t="shared" si="8"/>
        <v>0.28374384111175627</v>
      </c>
      <c r="K92" s="48">
        <f t="shared" si="9"/>
        <v>8.4218582963042896E-2</v>
      </c>
    </row>
    <row r="93" spans="1:11" x14ac:dyDescent="0.2">
      <c r="A93" s="18">
        <v>10904</v>
      </c>
      <c r="B93" s="45">
        <v>6671.6365585774101</v>
      </c>
      <c r="C93" s="45">
        <v>7196.2662718085103</v>
      </c>
      <c r="D93" s="45">
        <v>7643.73048128342</v>
      </c>
      <c r="E93" s="45">
        <v>8445.3230134158894</v>
      </c>
      <c r="F93" s="45">
        <v>9931.5754208754206</v>
      </c>
      <c r="G93" s="48">
        <f t="shared" si="5"/>
        <v>7.8635835244443633E-2</v>
      </c>
      <c r="H93" s="48">
        <f t="shared" si="6"/>
        <v>6.2180051789892485E-2</v>
      </c>
      <c r="I93" s="48">
        <f t="shared" si="7"/>
        <v>0.10486928262257071</v>
      </c>
      <c r="J93" s="48">
        <f t="shared" si="8"/>
        <v>0.17598526487365046</v>
      </c>
      <c r="K93" s="48">
        <f t="shared" si="9"/>
        <v>0.10541760863263933</v>
      </c>
    </row>
    <row r="94" spans="1:11" x14ac:dyDescent="0.2">
      <c r="A94" s="18">
        <v>10905</v>
      </c>
      <c r="B94" s="45">
        <v>9031.8204996326203</v>
      </c>
      <c r="C94" s="45">
        <v>10021.5205750433</v>
      </c>
      <c r="D94" s="45">
        <v>10196.9711673699</v>
      </c>
      <c r="E94" s="45">
        <v>11121.485613103099</v>
      </c>
      <c r="F94" s="45">
        <v>13724.920853099</v>
      </c>
      <c r="G94" s="48">
        <f t="shared" si="5"/>
        <v>0.10957924545233561</v>
      </c>
      <c r="H94" s="48">
        <f t="shared" si="6"/>
        <v>1.7507382339115991E-2</v>
      </c>
      <c r="I94" s="48">
        <f t="shared" si="7"/>
        <v>9.0665593788440468E-2</v>
      </c>
      <c r="J94" s="48">
        <f t="shared" si="8"/>
        <v>0.23409059999399615</v>
      </c>
      <c r="K94" s="48">
        <f t="shared" si="9"/>
        <v>0.11296070539347206</v>
      </c>
    </row>
    <row r="95" spans="1:11" x14ac:dyDescent="0.2">
      <c r="A95" s="18">
        <v>10906</v>
      </c>
      <c r="B95" s="45">
        <v>17.604263275990998</v>
      </c>
      <c r="C95" s="45">
        <v>18.231490307312601</v>
      </c>
      <c r="D95" s="45">
        <v>17.519685039370099</v>
      </c>
      <c r="E95" s="45">
        <v>19.031811546834899</v>
      </c>
      <c r="F95" s="45">
        <v>26.421643096280899</v>
      </c>
      <c r="G95" s="48">
        <f t="shared" si="5"/>
        <v>3.5629268972421343E-2</v>
      </c>
      <c r="H95" s="48">
        <f t="shared" si="6"/>
        <v>-3.9042626573264766E-2</v>
      </c>
      <c r="I95" s="48">
        <f t="shared" si="7"/>
        <v>8.6310142223833389E-2</v>
      </c>
      <c r="J95" s="48">
        <f t="shared" si="8"/>
        <v>0.38828839447367125</v>
      </c>
      <c r="K95" s="48">
        <f t="shared" si="9"/>
        <v>0.11779629477416531</v>
      </c>
    </row>
    <row r="96" spans="1:11" x14ac:dyDescent="0.2">
      <c r="A96" s="18">
        <v>10907</v>
      </c>
      <c r="B96" s="45">
        <v>18.377765237020299</v>
      </c>
      <c r="C96" s="45">
        <v>18.528363372701602</v>
      </c>
      <c r="D96" s="45">
        <v>19.4677754677755</v>
      </c>
      <c r="E96" s="45">
        <v>23.4141390614217</v>
      </c>
      <c r="F96" s="45">
        <v>27.3869759460244</v>
      </c>
      <c r="G96" s="48">
        <f t="shared" si="5"/>
        <v>8.1945837123839817E-3</v>
      </c>
      <c r="H96" s="48">
        <f t="shared" si="6"/>
        <v>5.0701299201523768E-2</v>
      </c>
      <c r="I96" s="48">
        <f t="shared" si="7"/>
        <v>0.20271261090813961</v>
      </c>
      <c r="J96" s="48">
        <f t="shared" si="8"/>
        <v>0.16967682963618094</v>
      </c>
      <c r="K96" s="48">
        <f t="shared" si="9"/>
        <v>0.10782133086455709</v>
      </c>
    </row>
    <row r="97" spans="1:11" x14ac:dyDescent="0.2">
      <c r="A97" s="18">
        <v>10908</v>
      </c>
      <c r="B97" s="45">
        <v>7.9346820809248602</v>
      </c>
      <c r="C97" s="45">
        <v>8.2700028608247393</v>
      </c>
      <c r="D97" s="45">
        <v>7.9069767441860499</v>
      </c>
      <c r="E97" s="45">
        <v>8.6612820600852007</v>
      </c>
      <c r="F97" s="45">
        <v>12.5091991366762</v>
      </c>
      <c r="G97" s="48">
        <f t="shared" si="5"/>
        <v>4.2260140542492212E-2</v>
      </c>
      <c r="H97" s="48">
        <f t="shared" si="6"/>
        <v>-4.389673410614589E-2</v>
      </c>
      <c r="I97" s="48">
        <f t="shared" si="7"/>
        <v>9.5397437010774924E-2</v>
      </c>
      <c r="J97" s="48">
        <f t="shared" si="8"/>
        <v>0.44426645500021361</v>
      </c>
      <c r="K97" s="48">
        <f t="shared" si="9"/>
        <v>0.13450682461183372</v>
      </c>
    </row>
    <row r="98" spans="1:11" x14ac:dyDescent="0.2">
      <c r="A98" s="18">
        <v>10909</v>
      </c>
      <c r="B98" s="45">
        <v>8.1771351714862099</v>
      </c>
      <c r="C98" s="45">
        <v>8.0568783267365696</v>
      </c>
      <c r="D98" s="45">
        <v>8.3214750542299392</v>
      </c>
      <c r="E98" s="45">
        <v>9.6527034547970594</v>
      </c>
      <c r="F98" s="45">
        <v>14.200796524365099</v>
      </c>
      <c r="G98" s="48">
        <f t="shared" si="5"/>
        <v>-1.4706476318133734E-2</v>
      </c>
      <c r="H98" s="48">
        <f t="shared" si="6"/>
        <v>3.2841097601699072E-2</v>
      </c>
      <c r="I98" s="48">
        <f t="shared" si="7"/>
        <v>0.15997505152532249</v>
      </c>
      <c r="J98" s="48">
        <f t="shared" si="8"/>
        <v>0.47117298183523865</v>
      </c>
      <c r="K98" s="48">
        <f t="shared" si="9"/>
        <v>0.16232066366103162</v>
      </c>
    </row>
    <row r="99" spans="1:11" x14ac:dyDescent="0.2">
      <c r="A99" s="18">
        <v>10910</v>
      </c>
      <c r="B99" s="45">
        <v>9.7110232762406703</v>
      </c>
      <c r="C99" s="45">
        <v>9.9384797838180905</v>
      </c>
      <c r="D99" s="45">
        <v>10.674269005848</v>
      </c>
      <c r="E99" s="45">
        <v>11.4324164749413</v>
      </c>
      <c r="F99" s="45">
        <v>15.6272967195072</v>
      </c>
      <c r="G99" s="48">
        <f t="shared" si="5"/>
        <v>2.3422506682063388E-2</v>
      </c>
      <c r="H99" s="48">
        <f t="shared" si="6"/>
        <v>7.4034383329724868E-2</v>
      </c>
      <c r="I99" s="48">
        <f t="shared" si="7"/>
        <v>7.1025703837699988E-2</v>
      </c>
      <c r="J99" s="48">
        <f t="shared" si="8"/>
        <v>0.36692857137952001</v>
      </c>
      <c r="K99" s="48">
        <f t="shared" si="9"/>
        <v>0.13385279130725206</v>
      </c>
    </row>
    <row r="100" spans="1:11" x14ac:dyDescent="0.2">
      <c r="A100" s="18">
        <v>10911</v>
      </c>
      <c r="B100" s="45">
        <v>92.402374670184699</v>
      </c>
      <c r="C100" s="45">
        <v>103.954333304</v>
      </c>
      <c r="D100" s="45">
        <v>106.238805970149</v>
      </c>
      <c r="E100" s="45">
        <v>124.304526748971</v>
      </c>
      <c r="F100" s="45">
        <v>148.83888888888899</v>
      </c>
      <c r="G100" s="48">
        <f t="shared" si="5"/>
        <v>0.12501798438674491</v>
      </c>
      <c r="H100" s="48">
        <f t="shared" si="6"/>
        <v>2.1975732935233947E-2</v>
      </c>
      <c r="I100" s="48">
        <f t="shared" si="7"/>
        <v>0.17004822874137071</v>
      </c>
      <c r="J100" s="48">
        <f t="shared" si="8"/>
        <v>0.19737303846918097</v>
      </c>
      <c r="K100" s="48">
        <f t="shared" si="9"/>
        <v>0.12860374613313263</v>
      </c>
    </row>
    <row r="101" spans="1:11" x14ac:dyDescent="0.2">
      <c r="A101" s="18">
        <v>10912</v>
      </c>
      <c r="B101" s="45">
        <v>17.05</v>
      </c>
      <c r="C101" s="45">
        <v>22.75</v>
      </c>
      <c r="D101" s="45">
        <v>18.75</v>
      </c>
      <c r="E101" s="45">
        <v>5</v>
      </c>
      <c r="F101" s="45">
        <v>29.94</v>
      </c>
      <c r="G101" s="48">
        <f t="shared" si="5"/>
        <v>0.33431085043988262</v>
      </c>
      <c r="H101" s="48">
        <f t="shared" si="6"/>
        <v>-0.17582417582417584</v>
      </c>
      <c r="I101" s="48">
        <f t="shared" si="7"/>
        <v>-0.73333333333333328</v>
      </c>
      <c r="J101" s="48">
        <f t="shared" si="8"/>
        <v>4.9880000000000004</v>
      </c>
      <c r="K101" s="48">
        <f t="shared" si="9"/>
        <v>1.1032883353205936</v>
      </c>
    </row>
    <row r="102" spans="1:11" x14ac:dyDescent="0.2">
      <c r="A102" s="46">
        <v>10913</v>
      </c>
      <c r="B102" s="47">
        <v>2097.1914203917599</v>
      </c>
      <c r="C102" s="47">
        <v>4409.9501220555603</v>
      </c>
      <c r="D102" s="47">
        <v>14.9176470588235</v>
      </c>
      <c r="E102" s="47">
        <v>200.66781609853101</v>
      </c>
      <c r="F102" s="47">
        <v>31.101304347826101</v>
      </c>
      <c r="G102" s="48"/>
      <c r="H102" s="48"/>
      <c r="I102" s="48"/>
      <c r="J102" s="48"/>
      <c r="K102" s="48" t="e">
        <f t="shared" si="9"/>
        <v>#DIV/0!</v>
      </c>
    </row>
    <row r="103" spans="1:11" x14ac:dyDescent="0.2">
      <c r="A103" s="18">
        <v>11001</v>
      </c>
      <c r="B103" s="45">
        <v>1.17779187817259</v>
      </c>
      <c r="C103" s="45">
        <v>1.2481246254793801</v>
      </c>
      <c r="D103" s="45">
        <v>1.5097186353133101</v>
      </c>
      <c r="E103" s="45">
        <v>1.55766771881757</v>
      </c>
      <c r="F103" s="45">
        <v>2.2226004742738299</v>
      </c>
      <c r="G103" s="48">
        <f t="shared" si="5"/>
        <v>5.9715768643196332E-2</v>
      </c>
      <c r="H103" s="48">
        <f t="shared" si="6"/>
        <v>0.20958965514638164</v>
      </c>
      <c r="I103" s="48">
        <f t="shared" si="7"/>
        <v>3.1760277963522092E-2</v>
      </c>
      <c r="J103" s="48">
        <f t="shared" si="8"/>
        <v>0.42687714935828047</v>
      </c>
      <c r="K103" s="48">
        <f t="shared" si="9"/>
        <v>0.18198571277784514</v>
      </c>
    </row>
    <row r="104" spans="1:11" x14ac:dyDescent="0.2">
      <c r="A104" s="18">
        <v>11002</v>
      </c>
      <c r="B104" s="45">
        <v>9.5834710743801708</v>
      </c>
      <c r="C104" s="45">
        <v>9.8048710355072508</v>
      </c>
      <c r="D104" s="45">
        <v>11.621794871794901</v>
      </c>
      <c r="E104" s="45">
        <v>11.545800000476801</v>
      </c>
      <c r="F104" s="45">
        <v>14.481897756999899</v>
      </c>
      <c r="G104" s="48">
        <f t="shared" si="5"/>
        <v>2.3102272590873291E-2</v>
      </c>
      <c r="H104" s="48">
        <f t="shared" si="6"/>
        <v>0.18530828500526544</v>
      </c>
      <c r="I104" s="48">
        <f t="shared" si="7"/>
        <v>-6.5389960979721851E-3</v>
      </c>
      <c r="J104" s="48">
        <f t="shared" si="8"/>
        <v>0.25430007070985539</v>
      </c>
      <c r="K104" s="48">
        <f t="shared" si="9"/>
        <v>0.11404290805200548</v>
      </c>
    </row>
    <row r="105" spans="1:11" x14ac:dyDescent="0.2">
      <c r="A105" s="18">
        <v>11003</v>
      </c>
      <c r="B105" s="45">
        <v>6.2922192749779002</v>
      </c>
      <c r="C105" s="45">
        <v>6.8968239892773902</v>
      </c>
      <c r="D105" s="45">
        <v>7.5221893491124296</v>
      </c>
      <c r="E105" s="45">
        <v>9.9637628917592593</v>
      </c>
      <c r="F105" s="45">
        <v>13.290436162973</v>
      </c>
      <c r="G105" s="48">
        <f t="shared" si="5"/>
        <v>9.6087673979164276E-2</v>
      </c>
      <c r="H105" s="48">
        <f t="shared" si="6"/>
        <v>9.0674397491846345E-2</v>
      </c>
      <c r="I105" s="48">
        <f t="shared" si="7"/>
        <v>0.32458283477468164</v>
      </c>
      <c r="J105" s="48">
        <f t="shared" si="8"/>
        <v>0.33387720155054434</v>
      </c>
      <c r="K105" s="48">
        <f t="shared" si="9"/>
        <v>0.21130552694905916</v>
      </c>
    </row>
    <row r="106" spans="1:11" x14ac:dyDescent="0.2">
      <c r="A106" s="18">
        <v>11004</v>
      </c>
      <c r="B106" s="45">
        <v>5484.5982863460504</v>
      </c>
      <c r="C106" s="45">
        <v>5884.0262007651099</v>
      </c>
      <c r="D106" s="45">
        <v>6274.0783582089598</v>
      </c>
      <c r="E106" s="45">
        <v>6668.7182539682499</v>
      </c>
      <c r="F106" s="45">
        <v>8743.5022172948993</v>
      </c>
      <c r="G106" s="48">
        <f t="shared" si="5"/>
        <v>7.2827196006941555E-2</v>
      </c>
      <c r="H106" s="48">
        <f t="shared" si="6"/>
        <v>6.6290010298242844E-2</v>
      </c>
      <c r="I106" s="48">
        <f t="shared" si="7"/>
        <v>6.2900058499101477E-2</v>
      </c>
      <c r="J106" s="48">
        <f t="shared" si="8"/>
        <v>0.31112185045335211</v>
      </c>
      <c r="K106" s="48">
        <f t="shared" si="9"/>
        <v>0.1282847788144095</v>
      </c>
    </row>
    <row r="107" spans="1:11" x14ac:dyDescent="0.2">
      <c r="A107" s="18">
        <v>11005</v>
      </c>
      <c r="B107" s="45">
        <v>15.4220844811754</v>
      </c>
      <c r="C107" s="45">
        <v>16.780426593181801</v>
      </c>
      <c r="D107" s="45">
        <v>15.8274111675127</v>
      </c>
      <c r="E107" s="45">
        <v>16.565533318850701</v>
      </c>
      <c r="F107" s="45">
        <v>22.212000809304101</v>
      </c>
      <c r="G107" s="48">
        <f t="shared" si="5"/>
        <v>8.8077724750141848E-2</v>
      </c>
      <c r="H107" s="48">
        <f t="shared" si="6"/>
        <v>-5.6793277595000385E-2</v>
      </c>
      <c r="I107" s="48">
        <f t="shared" si="7"/>
        <v>4.6635684353298915E-2</v>
      </c>
      <c r="J107" s="48">
        <f t="shared" si="8"/>
        <v>0.34085636615321152</v>
      </c>
      <c r="K107" s="48">
        <f t="shared" si="9"/>
        <v>0.10469412441541298</v>
      </c>
    </row>
    <row r="108" spans="1:11" x14ac:dyDescent="0.2">
      <c r="A108" s="18">
        <v>11006</v>
      </c>
      <c r="B108" s="45">
        <v>14.1354117647059</v>
      </c>
      <c r="C108" s="45">
        <v>14.5336319752804</v>
      </c>
      <c r="D108" s="45">
        <v>14.789749798224401</v>
      </c>
      <c r="E108" s="45">
        <v>14.350678257057799</v>
      </c>
      <c r="F108" s="45">
        <v>23.333363138949601</v>
      </c>
      <c r="G108" s="48">
        <f t="shared" si="5"/>
        <v>2.8171815381338883E-2</v>
      </c>
      <c r="H108" s="48">
        <f t="shared" si="6"/>
        <v>1.7622423863465093E-2</v>
      </c>
      <c r="I108" s="48">
        <f t="shared" si="7"/>
        <v>-2.9687557068701374E-2</v>
      </c>
      <c r="J108" s="48">
        <f t="shared" si="8"/>
        <v>0.62594148659656779</v>
      </c>
      <c r="K108" s="48">
        <f t="shared" si="9"/>
        <v>0.16051204219316759</v>
      </c>
    </row>
    <row r="109" spans="1:11" x14ac:dyDescent="0.2">
      <c r="A109" s="46">
        <v>11007</v>
      </c>
      <c r="B109" s="47">
        <v>7942.4110091743096</v>
      </c>
      <c r="C109" s="47">
        <v>10775.7183625954</v>
      </c>
      <c r="D109" s="47">
        <v>9.7200000000000006</v>
      </c>
      <c r="E109" s="47">
        <v>11.635483869429599</v>
      </c>
      <c r="F109" s="47">
        <v>15.149425300510501</v>
      </c>
      <c r="G109" s="48"/>
      <c r="H109" s="48"/>
      <c r="I109" s="48"/>
      <c r="J109" s="48"/>
      <c r="K109" s="48"/>
    </row>
    <row r="110" spans="1:11" x14ac:dyDescent="0.2">
      <c r="A110" s="46">
        <v>11008</v>
      </c>
      <c r="B110" s="47">
        <v>1998.1257723214301</v>
      </c>
      <c r="C110" s="47">
        <v>1560.0451078792501</v>
      </c>
      <c r="D110" s="47">
        <v>12351.6453900709</v>
      </c>
      <c r="E110" s="47">
        <v>13229.481203007501</v>
      </c>
      <c r="F110" s="47">
        <v>19921.063684463701</v>
      </c>
      <c r="G110" s="48">
        <f t="shared" si="5"/>
        <v>-0.21924579048555901</v>
      </c>
      <c r="H110" s="48">
        <f t="shared" si="6"/>
        <v>6.9174924671645694</v>
      </c>
      <c r="I110" s="48">
        <f t="shared" si="7"/>
        <v>7.1070354209024272E-2</v>
      </c>
      <c r="J110" s="48">
        <f t="shared" si="8"/>
        <v>0.50580838195945133</v>
      </c>
      <c r="K110" s="48">
        <f t="shared" si="9"/>
        <v>1.8187813532118717</v>
      </c>
    </row>
    <row r="111" spans="1:11" x14ac:dyDescent="0.2">
      <c r="A111" s="46">
        <v>11009</v>
      </c>
      <c r="B111" s="47">
        <v>24</v>
      </c>
      <c r="C111" s="47">
        <v>24</v>
      </c>
      <c r="D111" s="47">
        <v>23.835294117647098</v>
      </c>
      <c r="E111" s="47">
        <v>17.6786624228119</v>
      </c>
      <c r="F111" s="47">
        <v>29.037633457085501</v>
      </c>
      <c r="G111" s="48"/>
      <c r="H111" s="48"/>
      <c r="I111" s="48"/>
      <c r="J111" s="48"/>
      <c r="K111" s="48"/>
    </row>
    <row r="112" spans="1:11" x14ac:dyDescent="0.2">
      <c r="A112" s="46">
        <v>11010</v>
      </c>
      <c r="B112" s="47">
        <v>17</v>
      </c>
      <c r="C112" s="47">
        <v>17</v>
      </c>
      <c r="D112" s="47">
        <v>17.368029739777</v>
      </c>
      <c r="E112" s="47">
        <v>17.3912077332464</v>
      </c>
      <c r="F112" s="47">
        <v>29.751060612005599</v>
      </c>
      <c r="G112" s="48"/>
      <c r="H112" s="48"/>
      <c r="I112" s="48"/>
      <c r="J112" s="48"/>
      <c r="K112" s="48"/>
    </row>
    <row r="113" spans="1:11" x14ac:dyDescent="0.2">
      <c r="A113" s="46">
        <v>11011</v>
      </c>
      <c r="B113" s="47">
        <v>7</v>
      </c>
      <c r="C113" s="47">
        <v>7</v>
      </c>
      <c r="D113" s="47">
        <v>7.3606557377049198</v>
      </c>
      <c r="E113" s="47">
        <v>144.156000003815</v>
      </c>
      <c r="F113" s="47">
        <v>45.687211703958702</v>
      </c>
      <c r="G113" s="48"/>
      <c r="H113" s="48"/>
      <c r="I113" s="48"/>
      <c r="J113" s="48"/>
      <c r="K113" s="48"/>
    </row>
    <row r="114" spans="1:11" x14ac:dyDescent="0.2">
      <c r="A114" s="18">
        <v>11101</v>
      </c>
      <c r="B114" s="45">
        <v>13.006122127390499</v>
      </c>
      <c r="C114" s="45">
        <v>14.4990280837601</v>
      </c>
      <c r="D114" s="45">
        <v>13.164833183047801</v>
      </c>
      <c r="E114" s="45">
        <v>16.151555620919599</v>
      </c>
      <c r="F114" s="45">
        <v>21.782841610879998</v>
      </c>
      <c r="G114" s="48">
        <f t="shared" si="5"/>
        <v>0.11478486375470717</v>
      </c>
      <c r="H114" s="48">
        <f t="shared" si="6"/>
        <v>-9.2019609383796469E-2</v>
      </c>
      <c r="I114" s="48">
        <f t="shared" si="7"/>
        <v>0.22687127108589306</v>
      </c>
      <c r="J114" s="48">
        <f t="shared" si="8"/>
        <v>0.34865285562133236</v>
      </c>
      <c r="K114" s="48">
        <f t="shared" si="9"/>
        <v>0.14957234526953403</v>
      </c>
    </row>
    <row r="115" spans="1:11" x14ac:dyDescent="0.2">
      <c r="A115" s="18">
        <v>11102</v>
      </c>
      <c r="B115" s="45">
        <v>32.4848984074684</v>
      </c>
      <c r="C115" s="45">
        <v>37.653511326940503</v>
      </c>
      <c r="D115" s="45">
        <v>32.060439560439598</v>
      </c>
      <c r="E115" s="45">
        <v>36.909505634187497</v>
      </c>
      <c r="F115" s="45">
        <v>40.342986563335899</v>
      </c>
      <c r="G115" s="48">
        <f t="shared" si="5"/>
        <v>0.15910817557871199</v>
      </c>
      <c r="H115" s="48">
        <f t="shared" si="6"/>
        <v>-0.1485405097531807</v>
      </c>
      <c r="I115" s="48">
        <f t="shared" si="7"/>
        <v>0.1512476478872522</v>
      </c>
      <c r="J115" s="48">
        <f t="shared" si="8"/>
        <v>9.3024300113305619E-2</v>
      </c>
      <c r="K115" s="48">
        <f t="shared" si="9"/>
        <v>6.3709903456522277E-2</v>
      </c>
    </row>
    <row r="116" spans="1:11" x14ac:dyDescent="0.2">
      <c r="A116" s="18">
        <v>11103</v>
      </c>
      <c r="B116" s="45">
        <v>21.045854271356799</v>
      </c>
      <c r="C116" s="45">
        <v>22.701390156012199</v>
      </c>
      <c r="D116" s="45">
        <v>24.427909669947901</v>
      </c>
      <c r="E116" s="45">
        <v>28.487997640599101</v>
      </c>
      <c r="F116" s="45">
        <v>38.533129438746101</v>
      </c>
      <c r="G116" s="48">
        <f t="shared" si="5"/>
        <v>7.8663277969598419E-2</v>
      </c>
      <c r="H116" s="48">
        <f t="shared" si="6"/>
        <v>7.6053470825814345E-2</v>
      </c>
      <c r="I116" s="48">
        <f t="shared" si="7"/>
        <v>0.16620693401556444</v>
      </c>
      <c r="J116" s="48">
        <f t="shared" si="8"/>
        <v>0.35260926109567564</v>
      </c>
      <c r="K116" s="48">
        <f t="shared" si="9"/>
        <v>0.16838323597666321</v>
      </c>
    </row>
    <row r="117" spans="1:11" x14ac:dyDescent="0.2">
      <c r="A117" s="18">
        <v>11104</v>
      </c>
      <c r="B117" s="45">
        <v>21.086111111111101</v>
      </c>
      <c r="C117" s="45">
        <v>14.012499999999999</v>
      </c>
      <c r="D117" s="45">
        <v>15.285714285714301</v>
      </c>
      <c r="E117" s="45">
        <v>12.8363636363636</v>
      </c>
      <c r="F117" s="45">
        <v>39.42</v>
      </c>
      <c r="G117" s="48">
        <f t="shared" si="5"/>
        <v>-0.33546304834672613</v>
      </c>
      <c r="H117" s="48">
        <f t="shared" si="6"/>
        <v>9.0862750095579051E-2</v>
      </c>
      <c r="I117" s="48">
        <f t="shared" si="7"/>
        <v>-0.1602378929481765</v>
      </c>
      <c r="J117" s="48">
        <f t="shared" si="8"/>
        <v>2.0709631728045412</v>
      </c>
      <c r="K117" s="48">
        <f t="shared" si="9"/>
        <v>0.41653124540130437</v>
      </c>
    </row>
    <row r="118" spans="1:11" x14ac:dyDescent="0.2">
      <c r="A118" s="18">
        <v>11105</v>
      </c>
      <c r="B118" s="45">
        <v>22.8716312056738</v>
      </c>
      <c r="C118" s="45">
        <v>19.086081732530101</v>
      </c>
      <c r="D118" s="45">
        <v>22.8635477582846</v>
      </c>
      <c r="E118" s="45">
        <v>31.501887684686199</v>
      </c>
      <c r="F118" s="45">
        <v>26.783607282930699</v>
      </c>
      <c r="G118" s="48">
        <f t="shared" si="5"/>
        <v>-0.16551287658943245</v>
      </c>
      <c r="H118" s="48">
        <f t="shared" si="6"/>
        <v>0.19791731371013827</v>
      </c>
      <c r="I118" s="48">
        <f t="shared" si="7"/>
        <v>0.37782150074550436</v>
      </c>
      <c r="J118" s="48">
        <f t="shared" si="8"/>
        <v>-0.14977770376754806</v>
      </c>
      <c r="K118" s="48">
        <f t="shared" si="9"/>
        <v>6.5112058524665534E-2</v>
      </c>
    </row>
    <row r="119" spans="1:11" x14ac:dyDescent="0.2">
      <c r="A119" s="18">
        <v>11201</v>
      </c>
      <c r="B119" s="45">
        <v>1855.1390984360601</v>
      </c>
      <c r="C119" s="45">
        <v>1840.54734993582</v>
      </c>
      <c r="D119" s="45">
        <v>2093.6923311946198</v>
      </c>
      <c r="E119" s="45">
        <v>2332.1090213559701</v>
      </c>
      <c r="F119" s="45">
        <v>2868.6320970997699</v>
      </c>
      <c r="G119" s="48">
        <f t="shared" si="5"/>
        <v>-7.8655818922372979E-3</v>
      </c>
      <c r="H119" s="48">
        <f t="shared" si="6"/>
        <v>0.13753788038521639</v>
      </c>
      <c r="I119" s="48">
        <f t="shared" si="7"/>
        <v>0.11387379444873565</v>
      </c>
      <c r="J119" s="48">
        <f t="shared" si="8"/>
        <v>0.23005917426272229</v>
      </c>
      <c r="K119" s="48">
        <f t="shared" si="9"/>
        <v>0.11840131680110927</v>
      </c>
    </row>
    <row r="120" spans="1:11" x14ac:dyDescent="0.2">
      <c r="A120" s="18">
        <v>11202</v>
      </c>
      <c r="B120" s="45">
        <v>2756.41616438356</v>
      </c>
      <c r="C120" s="45">
        <v>3284.0562740206201</v>
      </c>
      <c r="D120" s="45">
        <v>4021.8587291795202</v>
      </c>
      <c r="E120" s="45">
        <v>4986.8061751832502</v>
      </c>
      <c r="F120" s="45">
        <v>5654.3468040124799</v>
      </c>
      <c r="G120" s="48">
        <f t="shared" si="5"/>
        <v>0.19142251320930725</v>
      </c>
      <c r="H120" s="48">
        <f t="shared" si="6"/>
        <v>0.22466194047753626</v>
      </c>
      <c r="I120" s="48">
        <f t="shared" si="7"/>
        <v>0.23992574353813373</v>
      </c>
      <c r="J120" s="48">
        <f t="shared" si="8"/>
        <v>0.13386135441783029</v>
      </c>
      <c r="K120" s="48">
        <f t="shared" si="9"/>
        <v>0.19746788791070188</v>
      </c>
    </row>
    <row r="121" spans="1:11" x14ac:dyDescent="0.2">
      <c r="A121" s="18">
        <v>11203</v>
      </c>
      <c r="B121" s="45">
        <v>832.08765100671098</v>
      </c>
      <c r="C121" s="45">
        <v>802.24598220486098</v>
      </c>
      <c r="D121" s="45">
        <v>656.91472868217102</v>
      </c>
      <c r="E121" s="45">
        <v>659.17770270270296</v>
      </c>
      <c r="F121" s="45">
        <v>994.254954217923</v>
      </c>
      <c r="G121" s="48">
        <f t="shared" si="5"/>
        <v>-3.5863612163629294E-2</v>
      </c>
      <c r="H121" s="48">
        <f t="shared" si="6"/>
        <v>-0.18115547693148593</v>
      </c>
      <c r="I121" s="48">
        <f t="shared" si="7"/>
        <v>3.4448520054827635E-3</v>
      </c>
      <c r="J121" s="48">
        <f t="shared" si="8"/>
        <v>0.50832613139274208</v>
      </c>
      <c r="K121" s="48">
        <f t="shared" si="9"/>
        <v>7.3687973575777402E-2</v>
      </c>
    </row>
    <row r="122" spans="1:11" x14ac:dyDescent="0.2">
      <c r="A122" s="18">
        <v>11204</v>
      </c>
      <c r="B122" s="45">
        <v>2851.7598425196902</v>
      </c>
      <c r="C122" s="45">
        <v>2939.5742231999998</v>
      </c>
      <c r="D122" s="45">
        <v>3275.4776119403</v>
      </c>
      <c r="E122" s="45">
        <v>3616.0625</v>
      </c>
      <c r="F122" s="45">
        <v>3860.95</v>
      </c>
      <c r="G122" s="48">
        <f t="shared" si="5"/>
        <v>3.0793049039753859E-2</v>
      </c>
      <c r="H122" s="48">
        <f t="shared" si="6"/>
        <v>0.11426940204103374</v>
      </c>
      <c r="I122" s="48">
        <f t="shared" si="7"/>
        <v>0.10398022163795136</v>
      </c>
      <c r="J122" s="48">
        <f t="shared" si="8"/>
        <v>6.7722142523808648E-2</v>
      </c>
      <c r="K122" s="48">
        <f t="shared" si="9"/>
        <v>7.9191203810636907E-2</v>
      </c>
    </row>
    <row r="123" spans="1:11" x14ac:dyDescent="0.2">
      <c r="A123" s="18">
        <v>11301</v>
      </c>
      <c r="B123" s="45">
        <v>17695.924255319202</v>
      </c>
      <c r="C123" s="45">
        <v>19211.0052471042</v>
      </c>
      <c r="D123" s="45">
        <v>17915.2642857143</v>
      </c>
      <c r="E123" s="45">
        <v>18590.579710144899</v>
      </c>
      <c r="F123" s="45">
        <v>21673.1415300546</v>
      </c>
      <c r="G123" s="48">
        <f t="shared" si="5"/>
        <v>8.5617511124324655E-2</v>
      </c>
      <c r="H123" s="48">
        <f t="shared" si="6"/>
        <v>-6.744784797688895E-2</v>
      </c>
      <c r="I123" s="48">
        <f t="shared" si="7"/>
        <v>3.7694974166197361E-2</v>
      </c>
      <c r="J123" s="48">
        <f t="shared" si="8"/>
        <v>0.16581310900313365</v>
      </c>
      <c r="K123" s="48">
        <f t="shared" si="9"/>
        <v>5.5419436579191676E-2</v>
      </c>
    </row>
    <row r="124" spans="1:11" x14ac:dyDescent="0.2">
      <c r="A124" s="18">
        <v>11302</v>
      </c>
      <c r="B124" s="45">
        <v>3017.8835664335702</v>
      </c>
      <c r="C124" s="45">
        <v>3502.1595008130098</v>
      </c>
      <c r="D124" s="45">
        <v>4052.5754716981101</v>
      </c>
      <c r="E124" s="45">
        <v>4721.8367346938803</v>
      </c>
      <c r="F124" s="45">
        <v>5668.6850393700797</v>
      </c>
      <c r="G124" s="48">
        <f t="shared" si="5"/>
        <v>0.16046872707940157</v>
      </c>
      <c r="H124" s="48">
        <f t="shared" si="6"/>
        <v>0.15716473528899064</v>
      </c>
      <c r="I124" s="48">
        <f t="shared" si="7"/>
        <v>0.16514467593994897</v>
      </c>
      <c r="J124" s="48">
        <f t="shared" si="8"/>
        <v>0.20052542217717831</v>
      </c>
      <c r="K124" s="48">
        <f t="shared" si="9"/>
        <v>0.17082589012137986</v>
      </c>
    </row>
    <row r="125" spans="1:11" x14ac:dyDescent="0.2">
      <c r="A125" s="18">
        <v>11303</v>
      </c>
      <c r="B125" s="45">
        <v>27888.562745097999</v>
      </c>
      <c r="C125" s="45">
        <v>27205.1538461538</v>
      </c>
      <c r="D125" s="45">
        <v>28230.769230769201</v>
      </c>
      <c r="E125" s="45">
        <v>33041.666666666701</v>
      </c>
      <c r="F125" s="45">
        <v>35714.666666666701</v>
      </c>
      <c r="G125" s="48">
        <f t="shared" si="5"/>
        <v>-2.4504988126873708E-2</v>
      </c>
      <c r="H125" s="48">
        <f t="shared" si="6"/>
        <v>3.7699304713191328E-2</v>
      </c>
      <c r="I125" s="48">
        <f t="shared" si="7"/>
        <v>0.17041326067211868</v>
      </c>
      <c r="J125" s="48">
        <f t="shared" si="8"/>
        <v>8.0897856242118454E-2</v>
      </c>
      <c r="K125" s="48">
        <f t="shared" si="9"/>
        <v>6.6126358375138694E-2</v>
      </c>
    </row>
    <row r="126" spans="1:11" x14ac:dyDescent="0.2">
      <c r="A126" s="18">
        <v>11304</v>
      </c>
      <c r="B126" s="45">
        <v>3779.9206349206302</v>
      </c>
      <c r="C126" s="45">
        <v>4064.5663424242398</v>
      </c>
      <c r="D126" s="45">
        <v>4914.8461538461497</v>
      </c>
      <c r="E126" s="45">
        <v>6610.7142857142899</v>
      </c>
      <c r="F126" s="45">
        <v>7204.1269841269796</v>
      </c>
      <c r="G126" s="48">
        <f t="shared" si="5"/>
        <v>7.5304678324175062E-2</v>
      </c>
      <c r="H126" s="48">
        <f t="shared" si="6"/>
        <v>0.20919324222784744</v>
      </c>
      <c r="I126" s="48">
        <f t="shared" si="7"/>
        <v>0.3450500949131492</v>
      </c>
      <c r="J126" s="48">
        <f t="shared" si="8"/>
        <v>8.9765292034334421E-2</v>
      </c>
      <c r="K126" s="48">
        <f t="shared" si="9"/>
        <v>0.17982832687487654</v>
      </c>
    </row>
    <row r="127" spans="1:11" x14ac:dyDescent="0.2">
      <c r="A127" s="18">
        <v>11305</v>
      </c>
      <c r="B127" s="45">
        <v>16717.1231404959</v>
      </c>
      <c r="C127" s="45">
        <v>18118.020733333298</v>
      </c>
      <c r="D127" s="45">
        <v>15735.3857142857</v>
      </c>
      <c r="E127" s="45">
        <v>20771.604938271601</v>
      </c>
      <c r="F127" s="45">
        <v>28510.192307692301</v>
      </c>
      <c r="G127" s="48">
        <f t="shared" si="5"/>
        <v>8.3800159935643201E-2</v>
      </c>
      <c r="H127" s="48">
        <f t="shared" si="6"/>
        <v>-0.13150636342214014</v>
      </c>
      <c r="I127" s="48">
        <f t="shared" si="7"/>
        <v>0.32005692872299052</v>
      </c>
      <c r="J127" s="48">
        <f t="shared" si="8"/>
        <v>0.37255606355011994</v>
      </c>
      <c r="K127" s="48">
        <f t="shared" si="9"/>
        <v>0.16122669719665339</v>
      </c>
    </row>
    <row r="128" spans="1:11" x14ac:dyDescent="0.2">
      <c r="A128" s="18">
        <v>11306</v>
      </c>
      <c r="B128" s="45">
        <v>15502.7301369863</v>
      </c>
      <c r="C128" s="45">
        <v>17721.6417910448</v>
      </c>
      <c r="D128" s="45">
        <v>18972.727272727301</v>
      </c>
      <c r="E128" s="45">
        <v>18292.857142857101</v>
      </c>
      <c r="F128" s="45">
        <v>23830.769230769201</v>
      </c>
      <c r="G128" s="48">
        <f t="shared" si="5"/>
        <v>0.14313037990415875</v>
      </c>
      <c r="H128" s="48">
        <f t="shared" si="6"/>
        <v>7.0596477258371565E-2</v>
      </c>
      <c r="I128" s="48">
        <f t="shared" si="7"/>
        <v>-3.5834074885348288E-2</v>
      </c>
      <c r="J128" s="48">
        <f t="shared" si="8"/>
        <v>0.30273631093623421</v>
      </c>
      <c r="K128" s="48">
        <f t="shared" si="9"/>
        <v>0.12015727330335406</v>
      </c>
    </row>
    <row r="129" spans="1:11" x14ac:dyDescent="0.2">
      <c r="A129" s="18">
        <v>11401</v>
      </c>
      <c r="B129" s="45">
        <v>2992.1157894736798</v>
      </c>
      <c r="C129" s="45">
        <v>3081.3376045977002</v>
      </c>
      <c r="D129" s="45">
        <v>3281.23217247098</v>
      </c>
      <c r="E129" s="45">
        <v>3505.4945762088601</v>
      </c>
      <c r="F129" s="45">
        <v>3774.3889491967002</v>
      </c>
      <c r="G129" s="48">
        <f t="shared" si="5"/>
        <v>2.981897139071437E-2</v>
      </c>
      <c r="H129" s="48">
        <f t="shared" si="6"/>
        <v>6.4872660358610099E-2</v>
      </c>
      <c r="I129" s="48">
        <f t="shared" si="7"/>
        <v>6.834700866930607E-2</v>
      </c>
      <c r="J129" s="48">
        <f t="shared" si="8"/>
        <v>7.6706543725035617E-2</v>
      </c>
      <c r="K129" s="48">
        <f t="shared" si="9"/>
        <v>5.9936296035916534E-2</v>
      </c>
    </row>
    <row r="130" spans="1:11" x14ac:dyDescent="0.2">
      <c r="A130" s="18">
        <v>11402</v>
      </c>
      <c r="B130" s="45">
        <v>2435.27104337632</v>
      </c>
      <c r="C130" s="45">
        <v>2655.0112009975101</v>
      </c>
      <c r="D130" s="45">
        <v>2725.1690340909099</v>
      </c>
      <c r="E130" s="45">
        <v>2955.2443759278299</v>
      </c>
      <c r="F130" s="45">
        <v>3212.0344682639802</v>
      </c>
      <c r="G130" s="48">
        <f t="shared" si="5"/>
        <v>9.02323206358734E-2</v>
      </c>
      <c r="H130" s="48">
        <f t="shared" si="6"/>
        <v>2.6424684410762928E-2</v>
      </c>
      <c r="I130" s="48">
        <f t="shared" si="7"/>
        <v>8.4426081082955975E-2</v>
      </c>
      <c r="J130" s="48">
        <f t="shared" si="8"/>
        <v>8.6893014475504557E-2</v>
      </c>
      <c r="K130" s="48">
        <f t="shared" si="9"/>
        <v>7.1994025151274219E-2</v>
      </c>
    </row>
    <row r="131" spans="1:11" x14ac:dyDescent="0.2">
      <c r="A131" s="18">
        <v>11403</v>
      </c>
      <c r="B131" s="45">
        <v>22.162500000000001</v>
      </c>
      <c r="C131" s="45">
        <v>20.3004114444444</v>
      </c>
      <c r="D131" s="45">
        <v>20.153846153846199</v>
      </c>
      <c r="E131" s="45">
        <v>19.25</v>
      </c>
      <c r="F131" s="45">
        <v>25.040293040293001</v>
      </c>
      <c r="G131" s="48">
        <f>(C131-B131)/B131</f>
        <v>-8.4019788180737798E-2</v>
      </c>
      <c r="H131" s="48">
        <f>(D131-C131)/C131</f>
        <v>-7.2198187213742843E-3</v>
      </c>
      <c r="I131" s="48">
        <f>(E131-D131)/D131</f>
        <v>-4.4847328244276972E-2</v>
      </c>
      <c r="J131" s="48">
        <f>(F131-E131)/E131</f>
        <v>0.30079444365158448</v>
      </c>
      <c r="K131" s="48">
        <f>AVERAGE(G131:J131)</f>
        <v>4.1176877126298854E-2</v>
      </c>
    </row>
    <row r="132" spans="1:11" x14ac:dyDescent="0.2">
      <c r="A132" s="18">
        <v>11404</v>
      </c>
      <c r="B132" s="47">
        <v>150</v>
      </c>
      <c r="C132" s="47"/>
      <c r="D132" s="47"/>
      <c r="E132" s="47">
        <v>14</v>
      </c>
      <c r="F132" s="47"/>
      <c r="G132" s="48"/>
      <c r="H132" s="48"/>
      <c r="I132" s="48"/>
      <c r="J132" s="48"/>
      <c r="K132" s="48"/>
    </row>
    <row r="133" spans="1:11" x14ac:dyDescent="0.2">
      <c r="A133" s="18">
        <v>11405</v>
      </c>
      <c r="B133" s="47"/>
      <c r="C133" s="47"/>
      <c r="D133" s="47"/>
      <c r="E133" s="47"/>
      <c r="F133" s="47"/>
      <c r="G133" s="48"/>
      <c r="H133" s="48"/>
      <c r="I133" s="48"/>
      <c r="J133" s="48"/>
      <c r="K133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</vt:lpstr>
      <vt:lpstr>Legend</vt:lpstr>
      <vt:lpstr>Quantile food weight</vt:lpstr>
      <vt:lpstr>Quantile food index</vt:lpstr>
      <vt:lpstr>Q1, Q5 </vt:lpstr>
      <vt:lpstr>Q5&gt;Q1</vt:lpstr>
      <vt:lpstr>Sheet6</vt:lpstr>
      <vt:lpstr>Sheet3</vt:lpstr>
      <vt:lpstr>Food price</vt:lpstr>
      <vt:lpstr>Quantile nonfood weight</vt:lpstr>
      <vt:lpstr>Sheet1</vt:lpstr>
      <vt:lpstr>Monthly CPI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Баярсайхан Түвшин</dc:creator>
  <cp:lastModifiedBy>Баярсайхан Түвшин</cp:lastModifiedBy>
  <dcterms:created xsi:type="dcterms:W3CDTF">2024-04-24T17:30:55Z</dcterms:created>
  <dcterms:modified xsi:type="dcterms:W3CDTF">2024-05-28T08:10:56Z</dcterms:modified>
</cp:coreProperties>
</file>