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tansukh\OneDrive - mobicom\huleeltsen\TS\2023HY2\"/>
    </mc:Choice>
  </mc:AlternateContent>
  <bookViews>
    <workbookView xWindow="0" yWindow="0" windowWidth="28800" windowHeight="12045"/>
  </bookViews>
  <sheets>
    <sheet name="Manager" sheetId="5" r:id="rId1"/>
    <sheet name="Annex1" sheetId="7" r:id="rId2"/>
    <sheet name="Annex2" sheetId="8" r:id="rId3"/>
    <sheet name="Annex3" sheetId="9" r:id="rId4"/>
    <sheet name="Annex4" sheetId="10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3" i="5" l="1"/>
  <c r="O82" i="5" s="1"/>
  <c r="O81" i="5" s="1"/>
  <c r="O80" i="5" s="1"/>
  <c r="O79" i="5" s="1"/>
  <c r="O78" i="5" s="1"/>
  <c r="O77" i="5" s="1"/>
  <c r="O76" i="5" s="1"/>
  <c r="O75" i="5" s="1"/>
  <c r="O74" i="5" s="1"/>
  <c r="O73" i="5" s="1"/>
  <c r="O72" i="5" s="1"/>
  <c r="O71" i="5" s="1"/>
  <c r="O70" i="5" s="1"/>
  <c r="O69" i="5" s="1"/>
  <c r="O68" i="5" s="1"/>
  <c r="O67" i="5" s="1"/>
  <c r="O66" i="5" s="1"/>
  <c r="O65" i="5" s="1"/>
  <c r="O64" i="5" s="1"/>
  <c r="O63" i="5" s="1"/>
  <c r="O62" i="5" s="1"/>
  <c r="O61" i="5" s="1"/>
  <c r="O60" i="5" s="1"/>
  <c r="O59" i="5" s="1"/>
  <c r="O58" i="5" s="1"/>
  <c r="O57" i="5" s="1"/>
  <c r="O56" i="5" s="1"/>
  <c r="O55" i="5" s="1"/>
  <c r="O54" i="5" s="1"/>
  <c r="O53" i="5" s="1"/>
  <c r="O52" i="5" s="1"/>
  <c r="O51" i="5" s="1"/>
  <c r="O50" i="5" s="1"/>
  <c r="O49" i="5" s="1"/>
  <c r="O48" i="5" s="1"/>
  <c r="O47" i="5" s="1"/>
  <c r="O46" i="5" s="1"/>
  <c r="O45" i="5" s="1"/>
  <c r="Q31" i="5" l="1"/>
  <c r="Q30" i="5"/>
  <c r="Q16" i="5"/>
  <c r="Q29" i="5"/>
  <c r="Q15" i="5"/>
  <c r="Q14" i="5"/>
  <c r="Q28" i="5"/>
  <c r="Q22" i="5"/>
  <c r="O44" i="5"/>
  <c r="O43" i="5" s="1"/>
  <c r="O42" i="5" s="1"/>
  <c r="O41" i="5" s="1"/>
  <c r="O40" i="5" s="1"/>
  <c r="O39" i="5" s="1"/>
  <c r="O38" i="5" s="1"/>
  <c r="O37" i="5" s="1"/>
  <c r="O36" i="5" s="1"/>
  <c r="O35" i="5" s="1"/>
  <c r="Q21" i="5"/>
  <c r="Q19" i="5"/>
  <c r="Q20" i="5"/>
  <c r="Q17" i="5"/>
  <c r="R14" i="5" l="1"/>
  <c r="R28" i="5"/>
  <c r="R15" i="5"/>
  <c r="R16" i="5"/>
  <c r="R30" i="5"/>
  <c r="R17" i="5"/>
  <c r="R31" i="5"/>
  <c r="R22" i="5"/>
  <c r="R19" i="5"/>
  <c r="R21" i="5"/>
  <c r="R20" i="5"/>
  <c r="D32" i="5"/>
  <c r="R29" i="5"/>
  <c r="G27" i="5"/>
  <c r="Q26" i="5"/>
  <c r="R26" i="5" s="1"/>
  <c r="Q25" i="5"/>
  <c r="R25" i="5" s="1"/>
  <c r="Q24" i="5"/>
  <c r="R24" i="5" s="1"/>
  <c r="G23" i="5"/>
  <c r="B19" i="5"/>
  <c r="B24" i="5" s="1"/>
  <c r="B28" i="5" s="1"/>
  <c r="G18" i="5"/>
  <c r="G13" i="5"/>
  <c r="G32" i="5" l="1"/>
  <c r="R27" i="5"/>
  <c r="R13" i="5"/>
  <c r="R23" i="5"/>
  <c r="R18" i="5"/>
  <c r="R32" i="5" l="1"/>
</calcChain>
</file>

<file path=xl/sharedStrings.xml><?xml version="1.0" encoding="utf-8"?>
<sst xmlns="http://schemas.openxmlformats.org/spreadsheetml/2006/main" count="515" uniqueCount="313">
  <si>
    <t>#</t>
  </si>
  <si>
    <t>Specific Objectives, targets</t>
  </si>
  <si>
    <t>Targets, tasks</t>
  </si>
  <si>
    <t xml:space="preserve">KPI </t>
  </si>
  <si>
    <t>KPI/quantitative, qualitive/</t>
  </si>
  <si>
    <t>Deadline</t>
  </si>
  <si>
    <t>Completed date</t>
  </si>
  <si>
    <t>Expected KPI result</t>
  </si>
  <si>
    <t>Result</t>
  </si>
  <si>
    <t>Performance (%)</t>
  </si>
  <si>
    <t>performance (%)</t>
  </si>
  <si>
    <t>Final perfromance</t>
  </si>
  <si>
    <t>Boss evaluation (оноогоор)</t>
  </si>
  <si>
    <t>Calculated</t>
  </si>
  <si>
    <t>Boss evaluation (%)</t>
  </si>
  <si>
    <t>EVALUATION PART</t>
  </si>
  <si>
    <t>PLANNING PART</t>
  </si>
  <si>
    <t>Note:</t>
  </si>
  <si>
    <t>Remarks:</t>
  </si>
  <si>
    <t>Weight*</t>
  </si>
  <si>
    <t>sub weight*</t>
  </si>
  <si>
    <t>Remarks/ Тайлбар</t>
  </si>
  <si>
    <t>Score</t>
  </si>
  <si>
    <t>Percent</t>
  </si>
  <si>
    <r>
      <t>Target setting should be</t>
    </r>
    <r>
      <rPr>
        <b/>
        <sz val="12"/>
        <color theme="1"/>
        <rFont val="Segoe UI"/>
        <family val="2"/>
      </rPr>
      <t xml:space="preserve"> SMART</t>
    </r>
    <r>
      <rPr>
        <sz val="12"/>
        <color theme="1"/>
        <rFont val="Segoe UI"/>
        <family val="2"/>
      </rPr>
      <t xml:space="preserve"> - (specific, measurable, achievable, result oriented, time bounded)</t>
    </r>
  </si>
  <si>
    <t>TRAINING AND DEVELOPMENT PLANS AND GOALS FOR IMPROVING THE PROFESSIONAL KNOWLEDGE AND SKILLS OF EMPLOYEES AND TEAMS</t>
  </si>
  <si>
    <t>TARGET SETTING TEMPLATE for MANAGERS</t>
  </si>
  <si>
    <t>TTM &amp; Operation KPI's</t>
  </si>
  <si>
    <t>Name of Director: Magvanshiirev.J</t>
  </si>
  <si>
    <t>Sector, Division: ITS/SDED</t>
  </si>
  <si>
    <t>Evaluation period: 2023.10.01 - 2024.03.31</t>
  </si>
  <si>
    <t>Annex2</t>
  </si>
  <si>
    <t>1. ontime performance = 100%</t>
  </si>
  <si>
    <t>2024.03.31</t>
  </si>
  <si>
    <t>TTM</t>
  </si>
  <si>
    <r>
      <t>THE MAIN OBJECTIVES AND TARGETS PLANNED ACCORDING TO THE BUSINESS PLAN, AND THE MAIN TASKS TO BE CARRIED OUT</t>
    </r>
    <r>
      <rPr>
        <b/>
        <sz val="12"/>
        <color theme="1"/>
        <rFont val="Segoe UI"/>
        <family val="2"/>
      </rPr>
      <t xml:space="preserve"> (Financial &amp; Market indicators, Operational KPIs, Corporate indicators etc.)</t>
    </r>
  </si>
  <si>
    <r>
      <rPr>
        <b/>
        <sz val="12"/>
        <rFont val="Segoe UI"/>
        <family val="2"/>
      </rPr>
      <t>AR</t>
    </r>
    <r>
      <rPr>
        <sz val="12"/>
        <rFont val="Segoe UI"/>
        <family val="2"/>
      </rPr>
      <t xml:space="preserve"> handling</t>
    </r>
  </si>
  <si>
    <r>
      <rPr>
        <b/>
        <sz val="12"/>
        <rFont val="Segoe UI"/>
        <family val="2"/>
      </rPr>
      <t>Product TTM</t>
    </r>
    <r>
      <rPr>
        <sz val="12"/>
        <rFont val="Segoe UI"/>
        <family val="2"/>
      </rPr>
      <t xml:space="preserve"> &lt; 118 days
</t>
    </r>
    <r>
      <rPr>
        <u/>
        <sz val="12"/>
        <rFont val="Segoe UI"/>
        <family val="2"/>
      </rPr>
      <t>Гүйцэтгэл</t>
    </r>
    <r>
      <rPr>
        <sz val="12"/>
        <rFont val="Segoe UI"/>
        <family val="2"/>
      </rPr>
      <t xml:space="preserve">:  
</t>
    </r>
    <r>
      <rPr>
        <b/>
        <sz val="12"/>
        <rFont val="Segoe UI"/>
        <family val="2"/>
      </rPr>
      <t>Promo TTM</t>
    </r>
    <r>
      <rPr>
        <sz val="12"/>
        <rFont val="Segoe UI"/>
        <family val="2"/>
      </rPr>
      <t xml:space="preserve"> &lt; 52 days
Гүйцэтгэл:  
</t>
    </r>
    <r>
      <rPr>
        <b/>
        <sz val="12"/>
        <rFont val="Segoe UI"/>
        <family val="2"/>
      </rPr>
      <t>Improvement TTM</t>
    </r>
    <r>
      <rPr>
        <sz val="12"/>
        <rFont val="Segoe UI"/>
        <family val="2"/>
      </rPr>
      <t xml:space="preserve"> &lt; 50 days
Гүйцэтгэл:  </t>
    </r>
  </si>
  <si>
    <r>
      <rPr>
        <b/>
        <sz val="12"/>
        <rFont val="Segoe UI"/>
        <family val="2"/>
      </rPr>
      <t>Comply KPIs</t>
    </r>
    <r>
      <rPr>
        <sz val="12"/>
        <rFont val="Segoe UI"/>
        <family val="2"/>
      </rPr>
      <t xml:space="preserve">
1.Complaints 
2.Downtime
3. Problem ticket
4.RCA handling
5.RCA Follow-up</t>
    </r>
  </si>
  <si>
    <r>
      <t xml:space="preserve">CONTRIBUTION TO THE OPERATIONS OF OTHER SECTORS. IMPROVE THE QUALITY AND EFFICIENCY OF OPERATIONS IN ORDER TO REDUCE THE TIME TO MARKET OF ANY PRODUCT OR THE WORKLOAD </t>
    </r>
    <r>
      <rPr>
        <b/>
        <sz val="12"/>
        <color theme="1"/>
        <rFont val="Segoe UI"/>
        <family val="2"/>
      </rPr>
      <t>(Product efficiency, Headcount optimization, Workload reduction etc.)</t>
    </r>
  </si>
  <si>
    <r>
      <t xml:space="preserve">CREATING NEW VALUE FOR THE CORPORATION + INCREASING THE CURRENT VALUE OF THE CORPORATION </t>
    </r>
    <r>
      <rPr>
        <b/>
        <sz val="12"/>
        <color theme="1"/>
        <rFont val="Segoe UI"/>
        <family val="2"/>
      </rPr>
      <t>(Mission Vision Value, Corporate Social Responsibility etc.)</t>
    </r>
  </si>
  <si>
    <r>
      <rPr>
        <b/>
        <sz val="12"/>
        <color rgb="FFFF0000"/>
        <rFont val="Segoe UI"/>
        <family val="2"/>
      </rPr>
      <t xml:space="preserve">! </t>
    </r>
    <r>
      <rPr>
        <b/>
        <sz val="12"/>
        <rFont val="Segoe UI"/>
        <family val="2"/>
      </rPr>
      <t>Main targets/</t>
    </r>
    <r>
      <rPr>
        <sz val="12"/>
        <color theme="1"/>
        <rFont val="Segoe UI"/>
        <family val="2"/>
      </rPr>
      <t>Specific objectives should be less than 5.</t>
    </r>
  </si>
  <si>
    <r>
      <rPr>
        <b/>
        <sz val="12"/>
        <color rgb="FFFF0000"/>
        <rFont val="Segoe UI"/>
        <family val="2"/>
      </rPr>
      <t xml:space="preserve">! </t>
    </r>
    <r>
      <rPr>
        <sz val="12"/>
        <color theme="1"/>
        <rFont val="Segoe UI"/>
        <family val="2"/>
      </rPr>
      <t>Tasks within the objective should be upto 4.</t>
    </r>
  </si>
  <si>
    <r>
      <rPr>
        <b/>
        <sz val="12"/>
        <color rgb="FFFF0000"/>
        <rFont val="Segoe UI"/>
        <family val="2"/>
      </rPr>
      <t xml:space="preserve">! </t>
    </r>
    <r>
      <rPr>
        <sz val="12"/>
        <color theme="1"/>
        <rFont val="Segoe UI"/>
        <family val="2"/>
      </rPr>
      <t xml:space="preserve"> Maximum score is 4  for the evaluation which is achieved 100%</t>
    </r>
  </si>
  <si>
    <r>
      <rPr>
        <sz val="12"/>
        <color rgb="FFC00000"/>
        <rFont val="Segoe UI"/>
        <family val="2"/>
      </rPr>
      <t>!</t>
    </r>
    <r>
      <rPr>
        <sz val="12"/>
        <color theme="1"/>
        <rFont val="Segoe UI"/>
        <family val="2"/>
      </rPr>
      <t xml:space="preserve"> Boss could evaluate as 5 for outstanding task result.</t>
    </r>
  </si>
  <si>
    <r>
      <rPr>
        <b/>
        <sz val="12"/>
        <rFont val="Segoe UI"/>
        <family val="2"/>
      </rPr>
      <t xml:space="preserve">1. </t>
    </r>
    <r>
      <rPr>
        <b/>
        <u/>
        <sz val="12"/>
        <rFont val="Segoe UI"/>
        <family val="2"/>
      </rPr>
      <t xml:space="preserve">Complain target </t>
    </r>
    <r>
      <rPr>
        <sz val="12"/>
        <rFont val="Segoe UI"/>
        <family val="2"/>
      </rPr>
      <t xml:space="preserve">
</t>
    </r>
    <r>
      <rPr>
        <sz val="12"/>
        <color theme="1"/>
        <rFont val="Segoe UI"/>
        <family val="2"/>
      </rPr>
      <t xml:space="preserve">  Target &lt;= 853</t>
    </r>
    <r>
      <rPr>
        <sz val="12"/>
        <rFont val="Segoe UI"/>
        <family val="2"/>
      </rPr>
      <t xml:space="preserve">
  </t>
    </r>
    <r>
      <rPr>
        <u/>
        <sz val="12"/>
        <rFont val="Segoe UI"/>
        <family val="2"/>
      </rPr>
      <t>Гүйцэтгэл</t>
    </r>
    <r>
      <rPr>
        <sz val="12"/>
        <rFont val="Segoe UI"/>
        <family val="2"/>
      </rPr>
      <t xml:space="preserve">:  
</t>
    </r>
    <r>
      <rPr>
        <b/>
        <sz val="12"/>
        <rFont val="Segoe UI"/>
        <family val="2"/>
      </rPr>
      <t xml:space="preserve">2. </t>
    </r>
    <r>
      <rPr>
        <b/>
        <u/>
        <sz val="12"/>
        <rFont val="Segoe UI"/>
        <family val="2"/>
      </rPr>
      <t>Downtime target</t>
    </r>
    <r>
      <rPr>
        <b/>
        <sz val="12"/>
        <rFont val="Segoe UI"/>
        <family val="2"/>
      </rPr>
      <t xml:space="preserve">
</t>
    </r>
    <r>
      <rPr>
        <sz val="12"/>
        <color theme="1"/>
        <rFont val="Segoe UI"/>
        <family val="2"/>
      </rPr>
      <t xml:space="preserve">  Target &lt;= 16.3 hours</t>
    </r>
    <r>
      <rPr>
        <sz val="12"/>
        <rFont val="Segoe UI"/>
        <family val="2"/>
      </rPr>
      <t xml:space="preserve">
  </t>
    </r>
    <r>
      <rPr>
        <u/>
        <sz val="12"/>
        <rFont val="Segoe UI"/>
        <family val="2"/>
      </rPr>
      <t>Гүйцэтгэл</t>
    </r>
    <r>
      <rPr>
        <sz val="12"/>
        <rFont val="Segoe UI"/>
        <family val="2"/>
      </rPr>
      <t xml:space="preserve">:  
</t>
    </r>
    <r>
      <rPr>
        <b/>
        <sz val="12"/>
        <rFont val="Segoe UI"/>
        <family val="2"/>
      </rPr>
      <t>3. Problem ticket</t>
    </r>
    <r>
      <rPr>
        <sz val="12"/>
        <rFont val="Segoe UI"/>
        <family val="2"/>
      </rPr>
      <t xml:space="preserve">
  Target &gt;= 90%
  Гүйцэтгэл:  
</t>
    </r>
    <r>
      <rPr>
        <b/>
        <sz val="12"/>
        <rFont val="Segoe UI"/>
        <family val="2"/>
      </rPr>
      <t xml:space="preserve">4. </t>
    </r>
    <r>
      <rPr>
        <b/>
        <u/>
        <sz val="12"/>
        <rFont val="Segoe UI"/>
        <family val="2"/>
      </rPr>
      <t>RCA</t>
    </r>
    <r>
      <rPr>
        <sz val="12"/>
        <rFont val="Segoe UI"/>
        <family val="2"/>
      </rPr>
      <t xml:space="preserve">
    Target &gt;= 80%
    Гүйцэтгэл:  
5. </t>
    </r>
    <r>
      <rPr>
        <b/>
        <sz val="12"/>
        <rFont val="Segoe UI"/>
        <family val="2"/>
      </rPr>
      <t xml:space="preserve">RCA Follow-up
</t>
    </r>
    <r>
      <rPr>
        <sz val="12"/>
        <rFont val="Segoe UI"/>
        <family val="2"/>
      </rPr>
      <t xml:space="preserve">    Target &gt;= 80%
   Гүйцэтгэл: </t>
    </r>
  </si>
  <si>
    <r>
      <t xml:space="preserve">Departmental </t>
    </r>
    <r>
      <rPr>
        <b/>
        <sz val="12"/>
        <color theme="1"/>
        <rFont val="Segoe UI"/>
        <family val="2"/>
      </rPr>
      <t xml:space="preserve">system &amp; db engineer's </t>
    </r>
    <r>
      <rPr>
        <sz val="12"/>
        <color theme="1"/>
        <rFont val="Segoe UI"/>
        <family val="2"/>
      </rPr>
      <t>works</t>
    </r>
  </si>
  <si>
    <t>On time implementation</t>
  </si>
  <si>
    <t>Good quality &amp; Ontime</t>
  </si>
  <si>
    <t>Annex1</t>
  </si>
  <si>
    <t>type</t>
  </si>
  <si>
    <t>deadline</t>
  </si>
  <si>
    <t>dept</t>
  </si>
  <si>
    <t>HCI 1 node added to Selenge HCI</t>
  </si>
  <si>
    <t>MP23</t>
  </si>
  <si>
    <t>HW</t>
  </si>
  <si>
    <t>2023.12.01</t>
  </si>
  <si>
    <t>DPDED, ITPD</t>
  </si>
  <si>
    <t>DMD DWH</t>
  </si>
  <si>
    <t>DPDED, DMD, ITPD</t>
  </si>
  <si>
    <t>SAP extension</t>
  </si>
  <si>
    <t>AZ-nuud-iig devops bolon busad heltest bga admin-uudaas oruulna</t>
  </si>
  <si>
    <t>DOC</t>
  </si>
  <si>
    <t>2024.03.01</t>
  </si>
  <si>
    <t>Each department</t>
  </si>
  <si>
    <t>Amazone UB-iig Selenge ruu shiljuuleh</t>
  </si>
  <si>
    <t>SW</t>
  </si>
  <si>
    <t>VASHV to Selenge</t>
  </si>
  <si>
    <t>HLAPIGW replace</t>
  </si>
  <si>
    <t>HW SW</t>
  </si>
  <si>
    <t>UPCC-Prov to Selenge</t>
  </si>
  <si>
    <t>2024.02.01</t>
  </si>
  <si>
    <t>PDD, ITPD</t>
  </si>
  <si>
    <t>EOL</t>
  </si>
  <si>
    <t>Title: Manager of DPDED</t>
  </si>
  <si>
    <r>
      <rPr>
        <b/>
        <sz val="12"/>
        <rFont val="Segoe UI"/>
        <family val="2"/>
      </rPr>
      <t>IT reshape</t>
    </r>
    <r>
      <rPr>
        <sz val="12"/>
        <rFont val="Segoe UI"/>
        <family val="2"/>
      </rPr>
      <t xml:space="preserve"> project</t>
    </r>
  </si>
  <si>
    <t>1.  Ontime
2. Effective HR resource allocation for activities</t>
  </si>
  <si>
    <t>1. Ontime completion 100%
2. Resource allocation</t>
  </si>
  <si>
    <r>
      <rPr>
        <b/>
        <sz val="12"/>
        <rFont val="Segoe UI"/>
        <family val="2"/>
      </rPr>
      <t>Axelinno</t>
    </r>
    <r>
      <rPr>
        <sz val="12"/>
        <rFont val="Segoe UI"/>
        <family val="2"/>
      </rPr>
      <t xml:space="preserve"> recommendations</t>
    </r>
  </si>
  <si>
    <t>1. Active participation of architect engineers involvement
2. Meeting participations related to Axelinno
3. Approaching to Unit test,UI test automation,API test automation and Branching strategy for MBA</t>
  </si>
  <si>
    <t>1. Active participation of architect engineers involvement &gt;= 2
2. Meeting participations related to Axelinno
3. Results</t>
  </si>
  <si>
    <t>MonPay</t>
  </si>
  <si>
    <t>MBA</t>
  </si>
  <si>
    <t>IT transformation</t>
  </si>
  <si>
    <t>Others</t>
  </si>
  <si>
    <t>Infra automation</t>
  </si>
  <si>
    <t>Dedicated envs</t>
  </si>
  <si>
    <t>*</t>
  </si>
  <si>
    <t>CICD standartization</t>
  </si>
  <si>
    <t>Infra provision process reengineering</t>
  </si>
  <si>
    <t>API management</t>
  </si>
  <si>
    <t>API driven development</t>
  </si>
  <si>
    <t>Testing</t>
  </si>
  <si>
    <t>Unit test</t>
  </si>
  <si>
    <t>UI test automation</t>
  </si>
  <si>
    <t>API test automation</t>
  </si>
  <si>
    <t>Microservice architecture</t>
  </si>
  <si>
    <t>Centralised log aggregation</t>
  </si>
  <si>
    <t>Issue tracking platform</t>
  </si>
  <si>
    <t>Documentation</t>
  </si>
  <si>
    <t>Branching strategy</t>
  </si>
  <si>
    <t>Service Mesh</t>
  </si>
  <si>
    <t xml:space="preserve">SCA &amp; DAST </t>
  </si>
  <si>
    <t>* (PoC)</t>
  </si>
  <si>
    <t>Process improvement</t>
  </si>
  <si>
    <t>1. Include them to the Software management, System rule
2. Follow</t>
  </si>
  <si>
    <t>1. Work instructions
2. Follow and adaptation</t>
  </si>
  <si>
    <r>
      <rPr>
        <b/>
        <sz val="12"/>
        <rFont val="Segoe UI"/>
        <family val="2"/>
      </rPr>
      <t>RAD</t>
    </r>
    <r>
      <rPr>
        <sz val="12"/>
        <rFont val="Segoe UI"/>
        <family val="2"/>
      </rPr>
      <t xml:space="preserve"> (Rapid Application Development) commencement</t>
    </r>
  </si>
  <si>
    <t>1. Delivered our application, system requirments 
2. Implementations
3. Learned section</t>
  </si>
  <si>
    <t>1. Project completed &gt;= 2
2. Count &gt;=2
3. from beginner to advanced</t>
  </si>
  <si>
    <r>
      <t xml:space="preserve">HR </t>
    </r>
    <r>
      <rPr>
        <b/>
        <sz val="12"/>
        <rFont val="Segoe UI"/>
        <family val="2"/>
      </rPr>
      <t>capability building</t>
    </r>
    <r>
      <rPr>
        <sz val="12"/>
        <rFont val="Segoe UI"/>
        <family val="2"/>
      </rPr>
      <t xml:space="preserve"> based on skill &amp; knowledge gap</t>
    </r>
  </si>
  <si>
    <t>1. Finish skill gap analysis
2. Train, promote or hire skilled engineer on skill gap positions
3. Fill up to vacancy</t>
  </si>
  <si>
    <t>1.  Finish skill gap analysis:
2. Train, promote or hire skilled engineer on skill gap positions: 
      Database administrator - at least 1, level4 or greater
      System administrator - at least 1 level4 or greater
3. On time interviews with CV applying for jobs</t>
  </si>
  <si>
    <r>
      <t xml:space="preserve">ITS </t>
    </r>
    <r>
      <rPr>
        <b/>
        <sz val="12"/>
        <rFont val="Segoe UI"/>
        <family val="2"/>
      </rPr>
      <t>documents completion and update</t>
    </r>
    <r>
      <rPr>
        <sz val="12"/>
        <rFont val="Segoe UI"/>
        <family val="2"/>
      </rPr>
      <t xml:space="preserve"> process (Critical &amp; High systems) </t>
    </r>
  </si>
  <si>
    <t>1. Review and update critical&amp;major systems documents
2. Create process for keep updating correcting. 
3. Keep improvements for previuos half years' documents
4. Add new system's documents for old systems from critial &amp; high systems</t>
  </si>
  <si>
    <t>1. Review and update critical&amp;major systems documents
2. Process creation, introduction, assign to staff and follow it
3. Improvements accourding to legacy template
4. Count &gt;= 4</t>
  </si>
  <si>
    <t>Annex3</t>
  </si>
  <si>
    <t>​</t>
  </si>
  <si>
    <t>System name​</t>
  </si>
  <si>
    <t>Owner ​</t>
  </si>
  <si>
    <t>Progress​</t>
  </si>
  <si>
    <t>Dead line​</t>
  </si>
  <si>
    <t>Actions</t>
  </si>
  <si>
    <t>Moogle url​</t>
  </si>
  <si>
    <t>Responsible person​</t>
  </si>
  <si>
    <t>M​ check</t>
  </si>
  <si>
    <t>D​ confirmation</t>
  </si>
  <si>
    <t>1​</t>
  </si>
  <si>
    <t>CVM (VOO, Monpay, Postpaid) ph2​</t>
  </si>
  <si>
    <t>PDD​</t>
  </si>
  <si>
    <t> 100%​</t>
  </si>
  <si>
    <t>2023/03/20​</t>
  </si>
  <si>
    <t>https://moogle.mobicom.mn /pddep/customer-value-management-cvm?from_search=108826359 ​</t>
  </si>
  <si>
    <t>Munkhzaya​</t>
  </si>
  <si>
    <t>Done</t>
  </si>
  <si>
    <t>Need update</t>
  </si>
  <si>
    <t>2​</t>
  </si>
  <si>
    <t>VAT Sender​</t>
  </si>
  <si>
    <t>100%​</t>
  </si>
  <si>
    <t>2023/06/16​</t>
  </si>
  <si>
    <t>https://moogle.mobicom.mn/pddep/vatsender-appdoc?from_search=108826747 ​</t>
  </si>
  <si>
    <t>Ganzorig​</t>
  </si>
  <si>
    <t>3​</t>
  </si>
  <si>
    <t>MXSTGW system​</t>
  </si>
  <si>
    <t>2023/05/30​</t>
  </si>
  <si>
    <t>https://moogle.mobicom.mn/en_US/pddep/mxstgw-system ​</t>
  </si>
  <si>
    <t>4​</t>
  </si>
  <si>
    <t>Summer promo app​</t>
  </si>
  <si>
    <t>2023/06/15​</t>
  </si>
  <si>
    <t>Summer Promo 2023 - mobicom ​</t>
  </si>
  <si>
    <t>Tsolmon​</t>
  </si>
  <si>
    <t>5​</t>
  </si>
  <si>
    <t>BICS DRC provision​</t>
  </si>
  <si>
    <t>2023/03/30​</t>
  </si>
  <si>
    <t>DRC SYSTEM DOCUMENTATION - mobicom​</t>
  </si>
  <si>
    <t>6​</t>
  </si>
  <si>
    <t>BANKGW​</t>
  </si>
  <si>
    <t>40%​</t>
  </si>
  <si>
    <t>2023/09/30​</t>
  </si>
  <si>
    <t>Batnyam​</t>
  </si>
  <si>
    <t>7​</t>
  </si>
  <si>
    <t>MRBT​</t>
  </si>
  <si>
    <t>DPDED​</t>
  </si>
  <si>
    <r>
      <t>100%</t>
    </r>
    <r>
      <rPr>
        <sz val="12"/>
        <color rgb="FF00B050"/>
        <rFont val="Arial"/>
        <family val="2"/>
      </rPr>
      <t>(+10%</t>
    </r>
    <r>
      <rPr>
        <sz val="12"/>
        <color rgb="FF92D050"/>
        <rFont val="Arial"/>
        <family val="2"/>
      </rPr>
      <t>)​</t>
    </r>
  </si>
  <si>
    <t>2023/12/31​</t>
  </si>
  <si>
    <t>Improvements</t>
  </si>
  <si>
    <t>https://moogle.helpjuice.com/admin/en_US/questions/1970610-hitone-mrbt-document/version/1​</t>
  </si>
  <si>
    <t>Gandolgor​</t>
  </si>
  <si>
    <t>8​</t>
  </si>
  <si>
    <t>MBA- Hyper service​</t>
  </si>
  <si>
    <t>https://moogle.mobicom.mn/dpded/hyper-request-api?from_search=124043123 ​</t>
  </si>
  <si>
    <t>Tungalag​</t>
  </si>
  <si>
    <t>9​</t>
  </si>
  <si>
    <t>MBA- Handset /m-commerce, new CMS/​</t>
  </si>
  <si>
    <r>
      <t>80% </t>
    </r>
    <r>
      <rPr>
        <sz val="12"/>
        <color rgb="FF00B050"/>
        <rFont val="Arial"/>
        <family val="2"/>
      </rPr>
      <t>(+65%</t>
    </r>
    <r>
      <rPr>
        <sz val="12"/>
        <color rgb="FF00B050"/>
        <rFont val="Wingdings"/>
        <charset val="2"/>
      </rPr>
      <t></t>
    </r>
    <r>
      <rPr>
        <sz val="12"/>
        <color rgb="FF92D050"/>
        <rFont val="Arial"/>
        <family val="2"/>
      </rPr>
      <t>)​</t>
    </r>
  </si>
  <si>
    <t>10​</t>
  </si>
  <si>
    <t>NICE​</t>
  </si>
  <si>
    <t>https://moogle.helpjuice.com/admin/en_US/questions/2142056-access-management-system-document ​</t>
  </si>
  <si>
    <t>11​</t>
  </si>
  <si>
    <t>DEALER app​</t>
  </si>
  <si>
    <t>https://moogle.mobicom.mn/en_US/dpded/dealer-app-configuration-environment​</t>
  </si>
  <si>
    <t>12​</t>
  </si>
  <si>
    <t>AGENT​</t>
  </si>
  <si>
    <t>https://moogle.helpjuice.com/admin/en_US/categories/dealer-web ​</t>
  </si>
  <si>
    <t>13​</t>
  </si>
  <si>
    <t>People.mobicom.mn​</t>
  </si>
  <si>
    <t>https://moogle.mobicom.mn/en_US/dpded/2142055-untitled-article?draft=true​</t>
  </si>
  <si>
    <t>14​</t>
  </si>
  <si>
    <t>OTA/SIMAPI/PG GW MSC/Menu Installer</t>
  </si>
  <si>
    <t>0%​</t>
  </si>
  <si>
    <t>2024/03/31​</t>
  </si>
  <si>
    <t>create</t>
  </si>
  <si>
    <t>15​</t>
  </si>
  <si>
    <t>HRMAPI</t>
  </si>
  <si>
    <t>16​</t>
  </si>
  <si>
    <t>Selenge HCI virtualization</t>
  </si>
  <si>
    <t>Tumentsatsral</t>
  </si>
  <si>
    <t>17​</t>
  </si>
  <si>
    <t>TCB2 HCI virtualization</t>
  </si>
  <si>
    <t>18​</t>
  </si>
  <si>
    <t>AMS​</t>
  </si>
  <si>
    <t>GCDD​</t>
  </si>
  <si>
    <t>50%​</t>
  </si>
  <si>
    <t>Tumur​</t>
  </si>
  <si>
    <t>19​</t>
  </si>
  <si>
    <t>Monpay   - Emoney​</t>
  </si>
  <si>
    <t>https://moogle.helpjuice.com/admin/en_US/questions/1751336-emoney-system-documentation ​</t>
  </si>
  <si>
    <t>Mendbayar​</t>
  </si>
  <si>
    <t>20​</t>
  </si>
  <si>
    <t>Monpay   - Wallet​</t>
  </si>
  <si>
    <t>https://moogle.helpjuice.com/admin/en_US/questions/wallet-system-documentation/version/1 ​</t>
  </si>
  <si>
    <t>Ochirkhuu​</t>
  </si>
  <si>
    <t>21​</t>
  </si>
  <si>
    <t>Loan​</t>
  </si>
  <si>
    <t>2023/02/15 ​</t>
  </si>
  <si>
    <t>https://moogle.helpjuice.com/admin/en_US/questions/1683057-sysdoc-220523-loco ​</t>
  </si>
  <si>
    <t>Tuguldur​</t>
  </si>
  <si>
    <t>22​</t>
  </si>
  <si>
    <t>Auto billing system​</t>
  </si>
  <si>
    <t> 2023/03/01​</t>
  </si>
  <si>
    <t>https://moogle.helpjuice.com/admin/en_US/questions/1793881-auto-billing-system-documentation​</t>
  </si>
  <si>
    <t>23​</t>
  </si>
  <si>
    <t>VOO middleware (HLA, all features)​</t>
  </si>
  <si>
    <t>100% ​</t>
  </si>
  <si>
    <t>2023/09/29​</t>
  </si>
  <si>
    <t>https://moogle.mobicom.mn/en_US/gcdd/voo-middleware ​</t>
  </si>
  <si>
    <t>Chinguun​</t>
  </si>
  <si>
    <t>24​</t>
  </si>
  <si>
    <t>Qpay middleware​</t>
  </si>
  <si>
    <t> 20%​</t>
  </si>
  <si>
    <t> 2023/09/30​</t>
  </si>
  <si>
    <t>https://moogle.helpjuice.com/admin/questions/1814129-qpay-invoice-middleware ​</t>
  </si>
  <si>
    <t>25​</t>
  </si>
  <si>
    <t>New CIB​</t>
  </si>
  <si>
    <t>26​</t>
  </si>
  <si>
    <t>VOO &amp; HBB services- SalesMS ​</t>
  </si>
  <si>
    <t> 2023/09/29​</t>
  </si>
  <si>
    <r>
      <t>https://moogle.mobicom.mn/en_US/gcdd/sales-management-system-hbb-%D2%AF%D0%B9%D0%BB%D1%87%D0%B8%D0%BB%D0%B3%D1%8D%D1%8D?draft=true</t>
    </r>
    <r>
      <rPr>
        <sz val="12"/>
        <color rgb="FF000000"/>
        <rFont val="Arial"/>
        <family val="2"/>
      </rPr>
      <t> </t>
    </r>
    <r>
      <rPr>
        <u/>
        <sz val="12"/>
        <color rgb="FF0563C1"/>
        <rFont val="Arial"/>
        <family val="2"/>
      </rPr>
      <t>https://moogle.helpjuice.com/admin/questions/2220349-sales-management-system-voo-%D2%AF%D0%B9%D0%BB%D1%87%D0%B8%D0%BB%D0%B3%D1%8D%D1%8D</t>
    </r>
    <r>
      <rPr>
        <sz val="12"/>
        <color rgb="FF000000"/>
        <rFont val="Arial"/>
        <family val="2"/>
      </rPr>
      <t>  ​</t>
    </r>
  </si>
  <si>
    <t>Soninkhuu &amp; Nyambayar​</t>
  </si>
  <si>
    <t>Payment Gateway​</t>
  </si>
  <si>
    <t>2023/08/04​</t>
  </si>
  <si>
    <t>https://moogle.mobicom.mn/en_US/gcdd/payment-gw​</t>
  </si>
  <si>
    <t>Smartdash (Comment categorizer)​</t>
  </si>
  <si>
    <t>OBDD​</t>
  </si>
  <si>
    <t>2023/08/30​</t>
  </si>
  <si>
    <t>https://moogle.mobicom.mn/oddep/comment-categorizer-backend-documentation?from_search=122980160 - BE​</t>
  </si>
  <si>
    <t>Batmunkh​</t>
  </si>
  <si>
    <t>MNP75 BE​</t>
  </si>
  <si>
    <t>https://moogle.mobicom.mn/oddep/mnp75-nodejs-backend-api?from_search=126337988 ​</t>
  </si>
  <si>
    <t>Badral​</t>
  </si>
  <si>
    <t>ID Card Scanner​</t>
  </si>
  <si>
    <t>https://moogle.mobicom.mn/sd-1/1933299-untitled-article?from_search=120681302 ​</t>
  </si>
  <si>
    <t>Oyutbileg​</t>
  </si>
  <si>
    <t>Planned Project</t>
  </si>
  <si>
    <t>Task name</t>
  </si>
  <si>
    <t>Description</t>
  </si>
  <si>
    <t>PDD</t>
  </si>
  <si>
    <t>GCDD</t>
  </si>
  <si>
    <t>DPDED</t>
  </si>
  <si>
    <t>OBDD</t>
  </si>
  <si>
    <t>Expected outcome</t>
  </si>
  <si>
    <t>D-Commerce</t>
  </si>
  <si>
    <t>Launch and sell first product</t>
  </si>
  <si>
    <t>One ID</t>
  </si>
  <si>
    <t>* (Gansukh)</t>
  </si>
  <si>
    <t xml:space="preserve">Complete project including neo4j and customer relationships </t>
  </si>
  <si>
    <t>Virtual card</t>
  </si>
  <si>
    <t>Launch and cards started using</t>
  </si>
  <si>
    <t>Moma ai</t>
  </si>
  <si>
    <t>Bot to be launched, trained by all service infos and can be used by service staffs. Further model training options should be established.</t>
  </si>
  <si>
    <t>Gsign</t>
  </si>
  <si>
    <t>Complete project</t>
  </si>
  <si>
    <t>Bug tracking tool</t>
  </si>
  <si>
    <t>Use centralized tool for bug tracking on ARs. POC?</t>
  </si>
  <si>
    <t>Software rule completion</t>
  </si>
  <si>
    <t>DevSecOps initiation</t>
  </si>
  <si>
    <t>POC</t>
  </si>
  <si>
    <t>RAD (Low Code implementation)</t>
  </si>
  <si>
    <t>Axcellino followup</t>
  </si>
  <si>
    <t>EOL, HCI extension</t>
  </si>
  <si>
    <t>5G reporting tool</t>
  </si>
  <si>
    <t>Mobinet financial improvements</t>
  </si>
  <si>
    <t>Openday process improvement</t>
  </si>
  <si>
    <t>* (Tungalag)</t>
  </si>
  <si>
    <t>Shift into clickup. Cooperate with Care, MS</t>
  </si>
  <si>
    <t>Conduct systematic chapter trainings culture, HR capability building, new skills and techs. Filling skill gaps</t>
  </si>
  <si>
    <t>VOO new vendor</t>
  </si>
  <si>
    <t>Launch April?</t>
  </si>
  <si>
    <t>A/B testing feature on MBA</t>
  </si>
  <si>
    <t>Optimizely, Google content experiment</t>
  </si>
  <si>
    <t>Internal development support</t>
  </si>
  <si>
    <t>Moma ai, id card scanner</t>
  </si>
  <si>
    <t>Key metrics dashboard</t>
  </si>
  <si>
    <t>QR standard</t>
  </si>
  <si>
    <t>Implement on Monpay</t>
  </si>
  <si>
    <t xml:space="preserve">Refactor old apps </t>
  </si>
  <si>
    <t>Roaming, DRC</t>
  </si>
  <si>
    <t>Emoney EOL?</t>
  </si>
  <si>
    <t>Plan, small percentage.</t>
  </si>
  <si>
    <t>Java training - at least 4 sw developers</t>
  </si>
  <si>
    <t>Activate participations in training</t>
  </si>
  <si>
    <t>to attend 20% of DPDED employees in professional development training</t>
  </si>
  <si>
    <t>Annex4</t>
  </si>
  <si>
    <t>Temuulel authentication by SSO of Azure MS</t>
  </si>
  <si>
    <t>Nice authentication by SSO of Azure MS</t>
  </si>
  <si>
    <t>Next time, Nice system because user permission is complex</t>
  </si>
  <si>
    <t>Complete managers softskill training</t>
  </si>
  <si>
    <t>1. Training completion</t>
  </si>
  <si>
    <t>Team building &amp; collaboration activities</t>
  </si>
  <si>
    <t xml:space="preserve">1. Training completion = 1  </t>
  </si>
  <si>
    <t xml:space="preserve">1. To organize department collaboration acitivity - 1 
2. Let your teams organize workshop or collaboration activity - 1 
</t>
  </si>
  <si>
    <t xml:space="preserve">1. Organization &gt; 1, Participation &gt; 70%
 2. Organization &gt; 1 per team /digital team, system dev team, sre team  (can be joint also)/ </t>
  </si>
  <si>
    <t>Purpose of the job: In charge of DPDED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</si>
</sst>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)_₮_ ;_ * \(#,##0.00\)_₮_ ;_ * &quot;-&quot;??_)_₮_ ;_ @_ "/>
    <numFmt numFmtId="165" formatCode="_ * #,##0_)_₮_ ;_ * \(#,##0\)_₮_ ;_ * &quot;-&quot;??_)_₮_ ;_ @_ "/>
    <numFmt numFmtId="166" formatCode="[$-409]d\-mmm;@"/>
    <numFmt numFmtId="167" formatCode="0.0%"/>
  </numFmts>
  <fonts count="3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0" tint="-0.499984740745262"/>
      <name val="Segoe UI"/>
      <family val="2"/>
    </font>
    <font>
      <sz val="12"/>
      <color theme="2" tint="-0.249977111117893"/>
      <name val="Segoe UI"/>
      <family val="2"/>
    </font>
    <font>
      <b/>
      <sz val="12"/>
      <color theme="2" tint="-0.249977111117893"/>
      <name val="Segoe UI"/>
      <family val="2"/>
    </font>
    <font>
      <b/>
      <sz val="12"/>
      <color rgb="FFFF0000"/>
      <name val="Segoe UI"/>
      <family val="2"/>
    </font>
    <font>
      <b/>
      <sz val="12"/>
      <name val="Segoe UI"/>
      <family val="2"/>
    </font>
    <font>
      <sz val="12"/>
      <color rgb="FFC00000"/>
      <name val="Segoe UI"/>
      <family val="2"/>
    </font>
    <font>
      <sz val="12"/>
      <color rgb="FFFF0000"/>
      <name val="Segoe UI"/>
      <family val="2"/>
    </font>
    <font>
      <sz val="12"/>
      <name val="Segoe UI"/>
      <family val="2"/>
    </font>
    <font>
      <u/>
      <sz val="12"/>
      <name val="Segoe UI"/>
      <family val="2"/>
    </font>
    <font>
      <b/>
      <sz val="12"/>
      <color rgb="FFC00000"/>
      <name val="Segoe UI"/>
      <family val="2"/>
    </font>
    <font>
      <b/>
      <sz val="12"/>
      <color theme="0"/>
      <name val="Segoe UI"/>
      <family val="2"/>
    </font>
    <font>
      <b/>
      <i/>
      <u/>
      <sz val="12"/>
      <color theme="1"/>
      <name val="Segoe UI"/>
      <family val="2"/>
    </font>
    <font>
      <sz val="12"/>
      <color theme="2" tint="-0.499984740745262"/>
      <name val="Segoe UI"/>
      <family val="2"/>
    </font>
    <font>
      <b/>
      <u/>
      <sz val="12"/>
      <name val="Segoe UI"/>
      <family val="2"/>
    </font>
    <font>
      <sz val="18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sz val="14"/>
      <color rgb="FFFF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2"/>
      <color rgb="FF00B050"/>
      <name val="Arial"/>
      <family val="2"/>
    </font>
    <font>
      <sz val="12"/>
      <color rgb="FF92D050"/>
      <name val="Arial"/>
      <family val="2"/>
    </font>
    <font>
      <sz val="12"/>
      <color rgb="FF00B050"/>
      <name val="Wingdings"/>
      <charset val="2"/>
    </font>
    <font>
      <u/>
      <sz val="12"/>
      <color rgb="FF0563C1"/>
      <name val="Arial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FD9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8">
    <xf numFmtId="0" fontId="0" fillId="0" borderId="0">
      <alignment vertical="top"/>
    </xf>
    <xf numFmtId="164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28" fillId="0" borderId="0" applyNumberFormat="0" applyFill="0" applyBorder="0" applyAlignment="0" applyProtection="0">
      <alignment vertical="top"/>
    </xf>
  </cellStyleXfs>
  <cellXfs count="170">
    <xf numFmtId="0" fontId="0" fillId="0" borderId="0" xfId="0">
      <alignment vertical="top"/>
    </xf>
    <xf numFmtId="0" fontId="6" fillId="0" borderId="0" xfId="3" applyFont="1"/>
    <xf numFmtId="0" fontId="7" fillId="0" borderId="0" xfId="3" applyFont="1" applyAlignment="1">
      <alignment horizontal="left"/>
    </xf>
    <xf numFmtId="0" fontId="7" fillId="0" borderId="0" xfId="3" applyFont="1"/>
    <xf numFmtId="165" fontId="7" fillId="0" borderId="0" xfId="1" applyNumberFormat="1" applyFont="1"/>
    <xf numFmtId="0" fontId="7" fillId="0" borderId="0" xfId="3" applyFont="1" applyAlignment="1">
      <alignment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9" fillId="0" borderId="0" xfId="3" applyFont="1"/>
    <xf numFmtId="165" fontId="9" fillId="0" borderId="0" xfId="1" applyNumberFormat="1" applyFont="1"/>
    <xf numFmtId="0" fontId="7" fillId="0" borderId="0" xfId="3" applyFont="1" applyAlignment="1">
      <alignment horizontal="left" vertical="center" wrapText="1"/>
    </xf>
    <xf numFmtId="0" fontId="7" fillId="4" borderId="1" xfId="3" applyFont="1" applyFill="1" applyBorder="1" applyAlignment="1">
      <alignment horizontal="center" vertical="center" textRotation="90" wrapText="1"/>
    </xf>
    <xf numFmtId="165" fontId="7" fillId="4" borderId="1" xfId="1" applyNumberFormat="1" applyFont="1" applyFill="1" applyBorder="1" applyAlignment="1">
      <alignment horizontal="center" vertical="center" textRotation="90" wrapText="1"/>
    </xf>
    <xf numFmtId="165" fontId="13" fillId="4" borderId="1" xfId="1" applyNumberFormat="1" applyFont="1" applyFill="1" applyBorder="1" applyAlignment="1">
      <alignment horizontal="center" vertical="center" textRotation="90" wrapText="1"/>
    </xf>
    <xf numFmtId="0" fontId="14" fillId="8" borderId="1" xfId="3" applyFont="1" applyFill="1" applyBorder="1" applyAlignment="1">
      <alignment horizontal="center" vertical="center" textRotation="90" wrapText="1"/>
    </xf>
    <xf numFmtId="0" fontId="7" fillId="8" borderId="1" xfId="3" applyFont="1" applyFill="1" applyBorder="1" applyAlignment="1">
      <alignment horizontal="center" vertical="center" textRotation="90" wrapText="1"/>
    </xf>
    <xf numFmtId="0" fontId="7" fillId="5" borderId="1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 wrapText="1"/>
    </xf>
    <xf numFmtId="9" fontId="7" fillId="5" borderId="1" xfId="3" applyNumberFormat="1" applyFont="1" applyFill="1" applyBorder="1" applyAlignment="1">
      <alignment horizontal="center" vertical="center"/>
    </xf>
    <xf numFmtId="165" fontId="7" fillId="5" borderId="1" xfId="1" applyNumberFormat="1" applyFont="1" applyFill="1" applyBorder="1" applyAlignment="1">
      <alignment horizontal="center" vertical="center" wrapText="1"/>
    </xf>
    <xf numFmtId="0" fontId="15" fillId="5" borderId="1" xfId="3" applyFont="1" applyFill="1" applyBorder="1" applyAlignment="1">
      <alignment horizontal="center" vertical="center" wrapText="1"/>
    </xf>
    <xf numFmtId="0" fontId="14" fillId="5" borderId="1" xfId="3" applyFont="1" applyFill="1" applyBorder="1" applyAlignment="1">
      <alignment horizontal="center" vertical="center" wrapText="1"/>
    </xf>
    <xf numFmtId="0" fontId="11" fillId="5" borderId="1" xfId="3" applyFont="1" applyFill="1" applyBorder="1" applyAlignment="1">
      <alignment horizontal="center" vertical="center" wrapText="1"/>
    </xf>
    <xf numFmtId="9" fontId="12" fillId="5" borderId="1" xfId="2" applyFont="1" applyFill="1" applyBorder="1" applyAlignment="1">
      <alignment horizontal="center" vertical="center" wrapText="1"/>
    </xf>
    <xf numFmtId="0" fontId="15" fillId="0" borderId="2" xfId="3" applyFont="1" applyBorder="1" applyAlignment="1">
      <alignment vertical="center"/>
    </xf>
    <xf numFmtId="9" fontId="15" fillId="0" borderId="1" xfId="3" applyNumberFormat="1" applyFont="1" applyBorder="1" applyAlignment="1">
      <alignment horizontal="center" vertical="center"/>
    </xf>
    <xf numFmtId="2" fontId="15" fillId="0" borderId="1" xfId="3" applyNumberFormat="1" applyFont="1" applyBorder="1" applyAlignment="1">
      <alignment vertical="center" wrapText="1"/>
    </xf>
    <xf numFmtId="165" fontId="15" fillId="0" borderId="1" xfId="1" applyNumberFormat="1" applyFont="1" applyFill="1" applyBorder="1" applyAlignment="1">
      <alignment vertical="center"/>
    </xf>
    <xf numFmtId="9" fontId="15" fillId="0" borderId="1" xfId="2" applyFont="1" applyFill="1" applyBorder="1" applyAlignment="1">
      <alignment vertical="center"/>
    </xf>
    <xf numFmtId="166" fontId="15" fillId="0" borderId="1" xfId="3" applyNumberFormat="1" applyFont="1" applyBorder="1" applyAlignment="1">
      <alignment vertical="center"/>
    </xf>
    <xf numFmtId="2" fontId="15" fillId="0" borderId="1" xfId="3" applyNumberFormat="1" applyFont="1" applyBorder="1" applyAlignment="1">
      <alignment vertical="center"/>
    </xf>
    <xf numFmtId="2" fontId="15" fillId="0" borderId="1" xfId="2" applyNumberFormat="1" applyFont="1" applyFill="1" applyBorder="1" applyAlignment="1">
      <alignment horizontal="center" vertical="center" wrapText="1"/>
    </xf>
    <xf numFmtId="1" fontId="17" fillId="10" borderId="1" xfId="4" applyNumberFormat="1" applyFont="1" applyFill="1" applyBorder="1" applyAlignment="1">
      <alignment horizontal="center" vertical="center" wrapText="1"/>
    </xf>
    <xf numFmtId="9" fontId="15" fillId="9" borderId="1" xfId="2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0" fontId="15" fillId="0" borderId="2" xfId="3" applyFont="1" applyBorder="1" applyAlignment="1">
      <alignment vertical="center" wrapText="1"/>
    </xf>
    <xf numFmtId="2" fontId="15" fillId="0" borderId="1" xfId="4" applyNumberFormat="1" applyFont="1" applyFill="1" applyBorder="1" applyAlignment="1">
      <alignment horizontal="center" vertical="center" wrapText="1"/>
    </xf>
    <xf numFmtId="0" fontId="15" fillId="0" borderId="1" xfId="3" applyFont="1" applyBorder="1" applyAlignment="1">
      <alignment vertical="center" wrapText="1"/>
    </xf>
    <xf numFmtId="0" fontId="7" fillId="0" borderId="1" xfId="3" applyFont="1" applyBorder="1" applyAlignment="1">
      <alignment vertical="center"/>
    </xf>
    <xf numFmtId="9" fontId="15" fillId="0" borderId="3" xfId="2" applyFont="1" applyFill="1" applyBorder="1" applyAlignment="1">
      <alignment vertical="center"/>
    </xf>
    <xf numFmtId="9" fontId="14" fillId="5" borderId="1" xfId="2" applyFont="1" applyFill="1" applyBorder="1" applyAlignment="1">
      <alignment horizontal="center" vertical="center" wrapText="1"/>
    </xf>
    <xf numFmtId="9" fontId="11" fillId="5" borderId="1" xfId="2" applyFont="1" applyFill="1" applyBorder="1" applyAlignment="1">
      <alignment horizontal="center" vertical="center" wrapText="1"/>
    </xf>
    <xf numFmtId="1" fontId="17" fillId="5" borderId="1" xfId="3" applyNumberFormat="1" applyFont="1" applyFill="1" applyBorder="1" applyAlignment="1">
      <alignment horizontal="center" vertical="center" wrapText="1"/>
    </xf>
    <xf numFmtId="9" fontId="7" fillId="5" borderId="1" xfId="3" applyNumberFormat="1" applyFont="1" applyFill="1" applyBorder="1" applyAlignment="1">
      <alignment horizontal="center" vertical="center" wrapText="1"/>
    </xf>
    <xf numFmtId="9" fontId="15" fillId="0" borderId="1" xfId="2" applyFont="1" applyFill="1" applyBorder="1"/>
    <xf numFmtId="2" fontId="15" fillId="0" borderId="1" xfId="3" applyNumberFormat="1" applyFont="1" applyBorder="1"/>
    <xf numFmtId="0" fontId="7" fillId="0" borderId="4" xfId="3" applyFont="1" applyBorder="1" applyAlignment="1">
      <alignment horizontal="center" vertical="center" wrapText="1"/>
    </xf>
    <xf numFmtId="2" fontId="15" fillId="0" borderId="1" xfId="3" applyNumberFormat="1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165" fontId="15" fillId="5" borderId="1" xfId="1" applyNumberFormat="1" applyFont="1" applyFill="1" applyBorder="1" applyAlignment="1">
      <alignment horizontal="center" vertical="center" wrapText="1"/>
    </xf>
    <xf numFmtId="9" fontId="15" fillId="5" borderId="1" xfId="2" applyFont="1" applyFill="1" applyBorder="1" applyAlignment="1">
      <alignment horizontal="center" vertical="center" wrapText="1"/>
    </xf>
    <xf numFmtId="2" fontId="14" fillId="0" borderId="1" xfId="3" applyNumberFormat="1" applyFont="1" applyBorder="1"/>
    <xf numFmtId="0" fontId="15" fillId="0" borderId="5" xfId="0" applyFont="1" applyBorder="1" applyAlignment="1">
      <alignment horizontal="left" vertical="center" wrapText="1"/>
    </xf>
    <xf numFmtId="0" fontId="7" fillId="6" borderId="1" xfId="3" applyFont="1" applyFill="1" applyBorder="1" applyAlignment="1">
      <alignment vertical="center"/>
    </xf>
    <xf numFmtId="0" fontId="7" fillId="6" borderId="1" xfId="3" applyFont="1" applyFill="1" applyBorder="1" applyAlignment="1">
      <alignment horizontal="left" vertical="center" wrapText="1"/>
    </xf>
    <xf numFmtId="9" fontId="7" fillId="6" borderId="1" xfId="3" applyNumberFormat="1" applyFont="1" applyFill="1" applyBorder="1" applyAlignment="1">
      <alignment horizontal="center" vertical="center"/>
    </xf>
    <xf numFmtId="0" fontId="7" fillId="6" borderId="1" xfId="3" applyFont="1" applyFill="1" applyBorder="1" applyAlignment="1">
      <alignment horizontal="center" vertical="center"/>
    </xf>
    <xf numFmtId="0" fontId="7" fillId="6" borderId="1" xfId="3" applyFont="1" applyFill="1" applyBorder="1" applyAlignment="1">
      <alignment horizontal="center" vertical="center" wrapText="1"/>
    </xf>
    <xf numFmtId="165" fontId="7" fillId="6" borderId="1" xfId="1" applyNumberFormat="1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10" fontId="17" fillId="6" borderId="1" xfId="2" applyNumberFormat="1" applyFont="1" applyFill="1" applyBorder="1" applyAlignment="1">
      <alignment horizontal="center" vertical="center" wrapText="1"/>
    </xf>
    <xf numFmtId="9" fontId="11" fillId="6" borderId="1" xfId="2" applyFont="1" applyFill="1" applyBorder="1" applyAlignment="1">
      <alignment horizontal="center" vertical="center" wrapText="1"/>
    </xf>
    <xf numFmtId="10" fontId="18" fillId="6" borderId="1" xfId="2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0" fontId="7" fillId="0" borderId="0" xfId="3" applyFont="1" applyAlignment="1">
      <alignment horizontal="center" vertical="center"/>
    </xf>
    <xf numFmtId="0" fontId="6" fillId="7" borderId="0" xfId="3" applyFont="1" applyFill="1" applyAlignment="1">
      <alignment horizontal="center"/>
    </xf>
    <xf numFmtId="0" fontId="19" fillId="0" borderId="0" xfId="3" applyFont="1"/>
    <xf numFmtId="0" fontId="20" fillId="0" borderId="0" xfId="3" applyFont="1" applyAlignment="1">
      <alignment horizontal="center"/>
    </xf>
    <xf numFmtId="10" fontId="20" fillId="0" borderId="0" xfId="2" applyNumberFormat="1" applyFont="1" applyAlignment="1">
      <alignment horizontal="center" vertical="center"/>
    </xf>
    <xf numFmtId="0" fontId="6" fillId="0" borderId="0" xfId="3" applyFont="1" applyAlignment="1">
      <alignment horizontal="center"/>
    </xf>
    <xf numFmtId="10" fontId="7" fillId="0" borderId="0" xfId="2" applyNumberFormat="1" applyFont="1" applyAlignment="1">
      <alignment horizontal="center" vertical="center"/>
    </xf>
    <xf numFmtId="2" fontId="15" fillId="0" borderId="2" xfId="3" applyNumberFormat="1" applyFont="1" applyFill="1" applyBorder="1" applyAlignment="1">
      <alignment horizontal="left" vertical="center" wrapText="1"/>
    </xf>
    <xf numFmtId="0" fontId="7" fillId="0" borderId="1" xfId="6" applyFont="1" applyBorder="1" applyAlignment="1">
      <alignment vertical="center" wrapText="1"/>
    </xf>
    <xf numFmtId="2" fontId="15" fillId="0" borderId="1" xfId="6" applyNumberFormat="1" applyFont="1" applyBorder="1" applyAlignment="1">
      <alignment horizontal="left" vertical="center" wrapText="1"/>
    </xf>
    <xf numFmtId="0" fontId="0" fillId="0" borderId="0" xfId="0" applyAlignment="1"/>
    <xf numFmtId="0" fontId="5" fillId="0" borderId="0" xfId="0" applyFont="1" applyAlignment="1"/>
    <xf numFmtId="0" fontId="0" fillId="0" borderId="1" xfId="0" applyBorder="1" applyAlignment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5" fillId="0" borderId="1" xfId="6" applyFont="1" applyBorder="1" applyAlignment="1">
      <alignment horizontal="left" vertical="center" wrapText="1"/>
    </xf>
    <xf numFmtId="0" fontId="15" fillId="11" borderId="1" xfId="6" applyFont="1" applyFill="1" applyBorder="1" applyAlignment="1">
      <alignment vertical="center" wrapText="1"/>
    </xf>
    <xf numFmtId="0" fontId="15" fillId="0" borderId="6" xfId="6" applyFont="1" applyBorder="1" applyAlignment="1">
      <alignment vertical="center" wrapText="1"/>
    </xf>
    <xf numFmtId="0" fontId="22" fillId="12" borderId="7" xfId="0" applyFont="1" applyFill="1" applyBorder="1" applyAlignment="1">
      <alignment vertical="top"/>
    </xf>
    <xf numFmtId="0" fontId="23" fillId="12" borderId="7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left" vertical="center"/>
    </xf>
    <xf numFmtId="0" fontId="22" fillId="13" borderId="8" xfId="0" applyFont="1" applyFill="1" applyBorder="1" applyAlignment="1">
      <alignment vertical="top"/>
    </xf>
    <xf numFmtId="0" fontId="22" fillId="14" borderId="8" xfId="0" applyFont="1" applyFill="1" applyBorder="1" applyAlignment="1">
      <alignment horizontal="center" vertical="top"/>
    </xf>
    <xf numFmtId="0" fontId="22" fillId="13" borderId="9" xfId="0" applyFont="1" applyFill="1" applyBorder="1" applyAlignment="1">
      <alignment vertical="top"/>
    </xf>
    <xf numFmtId="0" fontId="24" fillId="13" borderId="9" xfId="0" applyFont="1" applyFill="1" applyBorder="1" applyAlignment="1">
      <alignment horizontal="left" vertical="center"/>
    </xf>
    <xf numFmtId="0" fontId="24" fillId="15" borderId="9" xfId="0" applyFont="1" applyFill="1" applyBorder="1" applyAlignment="1">
      <alignment horizontal="center" vertical="center"/>
    </xf>
    <xf numFmtId="0" fontId="22" fillId="15" borderId="9" xfId="0" applyFont="1" applyFill="1" applyBorder="1" applyAlignment="1">
      <alignment horizontal="center" vertical="top"/>
    </xf>
    <xf numFmtId="0" fontId="24" fillId="14" borderId="9" xfId="0" applyFont="1" applyFill="1" applyBorder="1" applyAlignment="1">
      <alignment horizontal="center" vertical="center"/>
    </xf>
    <xf numFmtId="0" fontId="22" fillId="14" borderId="9" xfId="0" applyFont="1" applyFill="1" applyBorder="1" applyAlignment="1">
      <alignment horizontal="center" vertical="top"/>
    </xf>
    <xf numFmtId="0" fontId="24" fillId="16" borderId="9" xfId="0" applyFont="1" applyFill="1" applyBorder="1" applyAlignment="1">
      <alignment horizontal="left" vertical="center"/>
    </xf>
    <xf numFmtId="0" fontId="22" fillId="16" borderId="9" xfId="0" applyFont="1" applyFill="1" applyBorder="1" applyAlignment="1">
      <alignment vertical="top"/>
    </xf>
    <xf numFmtId="0" fontId="24" fillId="17" borderId="9" xfId="0" applyFont="1" applyFill="1" applyBorder="1" applyAlignment="1">
      <alignment horizontal="left" vertical="center"/>
    </xf>
    <xf numFmtId="0" fontId="22" fillId="17" borderId="9" xfId="0" applyFont="1" applyFill="1" applyBorder="1" applyAlignment="1">
      <alignment vertical="top"/>
    </xf>
    <xf numFmtId="0" fontId="25" fillId="14" borderId="9" xfId="0" applyFont="1" applyFill="1" applyBorder="1" applyAlignment="1">
      <alignment horizontal="center" vertical="center"/>
    </xf>
    <xf numFmtId="0" fontId="12" fillId="0" borderId="6" xfId="6" applyFont="1" applyBorder="1" applyAlignment="1">
      <alignment vertical="center" wrapText="1"/>
    </xf>
    <xf numFmtId="0" fontId="15" fillId="0" borderId="1" xfId="6" applyFont="1" applyBorder="1" applyAlignment="1">
      <alignment vertical="center" wrapText="1"/>
    </xf>
    <xf numFmtId="0" fontId="15" fillId="0" borderId="10" xfId="0" applyFont="1" applyBorder="1" applyAlignment="1">
      <alignment horizontal="left" vertical="center" wrapText="1"/>
    </xf>
    <xf numFmtId="0" fontId="26" fillId="0" borderId="1" xfId="0" applyFont="1" applyBorder="1">
      <alignment vertical="top"/>
    </xf>
    <xf numFmtId="0" fontId="27" fillId="0" borderId="1" xfId="0" applyFont="1" applyBorder="1">
      <alignment vertical="top"/>
    </xf>
    <xf numFmtId="0" fontId="29" fillId="0" borderId="1" xfId="7" applyFont="1" applyBorder="1">
      <alignment vertical="top"/>
    </xf>
    <xf numFmtId="0" fontId="33" fillId="0" borderId="1" xfId="0" applyFont="1" applyBorder="1">
      <alignment vertical="top"/>
    </xf>
    <xf numFmtId="0" fontId="27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top"/>
    </xf>
    <xf numFmtId="0" fontId="34" fillId="0" borderId="1" xfId="0" applyFont="1" applyBorder="1" applyAlignment="1">
      <alignment horizontal="center" vertical="top"/>
    </xf>
    <xf numFmtId="0" fontId="34" fillId="0" borderId="1" xfId="0" applyFont="1" applyBorder="1">
      <alignment vertical="top"/>
    </xf>
    <xf numFmtId="0" fontId="0" fillId="0" borderId="1" xfId="0" applyBorder="1">
      <alignment vertical="top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34" fillId="0" borderId="1" xfId="0" applyFont="1" applyFill="1" applyBorder="1">
      <alignment vertical="top"/>
    </xf>
    <xf numFmtId="0" fontId="34" fillId="0" borderId="1" xfId="0" applyFont="1" applyFill="1" applyBorder="1" applyAlignment="1">
      <alignment vertical="top" wrapText="1"/>
    </xf>
    <xf numFmtId="0" fontId="0" fillId="0" borderId="1" xfId="0" applyFill="1" applyBorder="1">
      <alignment vertical="top"/>
    </xf>
    <xf numFmtId="0" fontId="15" fillId="0" borderId="1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65" fontId="15" fillId="0" borderId="1" xfId="1" applyNumberFormat="1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/>
    </xf>
    <xf numFmtId="2" fontId="15" fillId="0" borderId="1" xfId="6" applyNumberFormat="1" applyFont="1" applyBorder="1" applyAlignment="1">
      <alignment horizontal="center" vertical="center" wrapText="1"/>
    </xf>
    <xf numFmtId="165" fontId="15" fillId="0" borderId="3" xfId="1" applyNumberFormat="1" applyFont="1" applyFill="1" applyBorder="1" applyAlignment="1">
      <alignment horizontal="center" vertical="center"/>
    </xf>
    <xf numFmtId="164" fontId="15" fillId="0" borderId="1" xfId="1" applyFont="1" applyFill="1" applyBorder="1" applyAlignment="1">
      <alignment horizontal="center" vertical="center"/>
    </xf>
    <xf numFmtId="9" fontId="15" fillId="0" borderId="1" xfId="2" applyFont="1" applyFill="1" applyBorder="1" applyAlignment="1">
      <alignment horizontal="center" vertical="center"/>
    </xf>
    <xf numFmtId="2" fontId="15" fillId="0" borderId="1" xfId="3" applyNumberFormat="1" applyFont="1" applyBorder="1" applyAlignment="1">
      <alignment horizontal="center" vertical="center"/>
    </xf>
    <xf numFmtId="9" fontId="7" fillId="0" borderId="0" xfId="2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0" fillId="0" borderId="0" xfId="3" applyFont="1" applyAlignment="1">
      <alignment horizontal="center"/>
    </xf>
    <xf numFmtId="9" fontId="15" fillId="0" borderId="2" xfId="3" applyNumberFormat="1" applyFont="1" applyBorder="1" applyAlignment="1">
      <alignment horizontal="center" vertical="center"/>
    </xf>
    <xf numFmtId="9" fontId="15" fillId="0" borderId="3" xfId="3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 wrapText="1"/>
    </xf>
    <xf numFmtId="2" fontId="15" fillId="0" borderId="2" xfId="3" applyNumberFormat="1" applyFont="1" applyBorder="1" applyAlignment="1">
      <alignment horizontal="left" vertical="center" wrapText="1"/>
    </xf>
    <xf numFmtId="2" fontId="15" fillId="0" borderId="2" xfId="3" applyNumberFormat="1" applyFont="1" applyBorder="1" applyAlignment="1">
      <alignment horizontal="center" vertical="center"/>
    </xf>
    <xf numFmtId="2" fontId="15" fillId="0" borderId="3" xfId="3" applyNumberFormat="1" applyFont="1" applyBorder="1" applyAlignment="1">
      <alignment wrapText="1"/>
    </xf>
    <xf numFmtId="2" fontId="15" fillId="0" borderId="3" xfId="3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65" fontId="15" fillId="0" borderId="3" xfId="1" applyNumberFormat="1" applyFont="1" applyFill="1" applyBorder="1" applyAlignment="1">
      <alignment vertical="center" wrapText="1"/>
    </xf>
    <xf numFmtId="0" fontId="12" fillId="9" borderId="2" xfId="3" applyFont="1" applyFill="1" applyBorder="1" applyAlignment="1">
      <alignment horizontal="center" vertical="center" textRotation="90" wrapText="1"/>
    </xf>
    <xf numFmtId="0" fontId="12" fillId="9" borderId="3" xfId="3" applyFont="1" applyFill="1" applyBorder="1" applyAlignment="1">
      <alignment horizontal="center" vertical="center" textRotation="90" wrapText="1"/>
    </xf>
    <xf numFmtId="0" fontId="7" fillId="4" borderId="1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11" fillId="9" borderId="1" xfId="3" applyFont="1" applyFill="1" applyBorder="1" applyAlignment="1">
      <alignment horizontal="center" vertical="center" textRotation="90" wrapText="1"/>
    </xf>
    <xf numFmtId="0" fontId="12" fillId="10" borderId="1" xfId="3" applyFont="1" applyFill="1" applyBorder="1" applyAlignment="1">
      <alignment horizontal="center" vertical="center" textRotation="90" wrapText="1"/>
    </xf>
    <xf numFmtId="0" fontId="12" fillId="9" borderId="1" xfId="3" applyFont="1" applyFill="1" applyBorder="1" applyAlignment="1">
      <alignment horizontal="center" vertical="center" textRotation="90" wrapText="1"/>
    </xf>
    <xf numFmtId="0" fontId="7" fillId="0" borderId="2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9" fontId="15" fillId="0" borderId="2" xfId="3" applyNumberFormat="1" applyFont="1" applyBorder="1" applyAlignment="1">
      <alignment horizontal="center" vertical="center"/>
    </xf>
    <xf numFmtId="9" fontId="15" fillId="0" borderId="4" xfId="3" applyNumberFormat="1" applyFont="1" applyBorder="1" applyAlignment="1">
      <alignment horizontal="center" vertical="center"/>
    </xf>
    <xf numFmtId="9" fontId="15" fillId="0" borderId="3" xfId="3" applyNumberFormat="1" applyFont="1" applyBorder="1" applyAlignment="1">
      <alignment horizontal="center" vertical="center"/>
    </xf>
    <xf numFmtId="0" fontId="12" fillId="0" borderId="0" xfId="3" quotePrefix="1" applyFont="1" applyAlignment="1">
      <alignment horizontal="left" wrapText="1"/>
    </xf>
    <xf numFmtId="0" fontId="7" fillId="0" borderId="0" xfId="3" applyFont="1" applyAlignment="1">
      <alignment horizontal="left"/>
    </xf>
    <xf numFmtId="0" fontId="9" fillId="0" borderId="0" xfId="3" quotePrefix="1" applyFont="1" applyAlignment="1">
      <alignment horizontal="left" vertical="center" wrapText="1"/>
    </xf>
    <xf numFmtId="0" fontId="9" fillId="0" borderId="0" xfId="3" applyFont="1" applyAlignment="1">
      <alignment horizontal="left" vertical="center" wrapText="1"/>
    </xf>
    <xf numFmtId="0" fontId="6" fillId="0" borderId="0" xfId="3" applyFont="1" applyAlignment="1">
      <alignment horizontal="left"/>
    </xf>
    <xf numFmtId="0" fontId="7" fillId="0" borderId="0" xfId="3" applyFont="1" applyAlignment="1">
      <alignment horizontal="left" vertical="center" wrapText="1"/>
    </xf>
    <xf numFmtId="0" fontId="6" fillId="2" borderId="1" xfId="3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7" fillId="9" borderId="1" xfId="3" applyFont="1" applyFill="1" applyBorder="1" applyAlignment="1">
      <alignment horizontal="center" vertical="center" textRotation="90" wrapText="1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</cellXfs>
  <cellStyles count="8">
    <cellStyle name="Comma" xfId="1" builtinId="3"/>
    <cellStyle name="Hyperlink" xfId="7" builtinId="8"/>
    <cellStyle name="Normal" xfId="0" builtinId="0"/>
    <cellStyle name="Normal 2" xfId="5"/>
    <cellStyle name="Normal 2 3" xfId="3"/>
    <cellStyle name="Normal 2 3 2" xfId="6"/>
    <cellStyle name="Percent" xfId="2" builtinId="5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ogle.mobicom.mn/en_US/dpded/dealer-app-configuration-environment" TargetMode="External"/><Relationship Id="rId13" Type="http://schemas.openxmlformats.org/officeDocument/2006/relationships/hyperlink" Target="https://moogle.helpjuice.com/admin/en_US/questions/1683057-sysdoc-220523-loco" TargetMode="External"/><Relationship Id="rId18" Type="http://schemas.openxmlformats.org/officeDocument/2006/relationships/hyperlink" Target="https://moogle.mobicom.mn/oddep/comment-categorizer-backend-documentation?from_search=122980160" TargetMode="External"/><Relationship Id="rId3" Type="http://schemas.openxmlformats.org/officeDocument/2006/relationships/hyperlink" Target="https://moogle.mobicom.mn/en_US/pddep/summer-promo-2023" TargetMode="External"/><Relationship Id="rId7" Type="http://schemas.openxmlformats.org/officeDocument/2006/relationships/hyperlink" Target="https://moogle.helpjuice.com/admin/en_US/questions/2142056-access-management-system-document" TargetMode="External"/><Relationship Id="rId12" Type="http://schemas.openxmlformats.org/officeDocument/2006/relationships/hyperlink" Target="https://moogle.helpjuice.com/admin/en_US/questions/wallet-system-documentation/version/1" TargetMode="External"/><Relationship Id="rId17" Type="http://schemas.openxmlformats.org/officeDocument/2006/relationships/hyperlink" Target="https://moogle.mobicom.mn/en_US/gcdd/payment-gw" TargetMode="External"/><Relationship Id="rId2" Type="http://schemas.openxmlformats.org/officeDocument/2006/relationships/hyperlink" Target="https://moogle.mobicom.mn/en_US/pddep/mxstgw-system" TargetMode="External"/><Relationship Id="rId16" Type="http://schemas.openxmlformats.org/officeDocument/2006/relationships/hyperlink" Target="https://moogle.helpjuice.com/admin/questions/1814129-qpay-invoice-middleware" TargetMode="External"/><Relationship Id="rId20" Type="http://schemas.openxmlformats.org/officeDocument/2006/relationships/hyperlink" Target="https://moogle.mobicom.mn/sd-1/1933299-untitled-article?from_search=120681302" TargetMode="External"/><Relationship Id="rId1" Type="http://schemas.openxmlformats.org/officeDocument/2006/relationships/hyperlink" Target="https://moogle.mobicom.mn/pddep/vatsender-appdoc?from_search=108826747" TargetMode="External"/><Relationship Id="rId6" Type="http://schemas.openxmlformats.org/officeDocument/2006/relationships/hyperlink" Target="https://moogle.mobicom.mn/dpded/hyper-request-api?from_search=124043123" TargetMode="External"/><Relationship Id="rId11" Type="http://schemas.openxmlformats.org/officeDocument/2006/relationships/hyperlink" Target="https://moogle.helpjuice.com/admin/en_US/questions/1751336-emoney-system-documentation" TargetMode="External"/><Relationship Id="rId5" Type="http://schemas.openxmlformats.org/officeDocument/2006/relationships/hyperlink" Target="https://moogle.helpjuice.com/admin/en_US/questions/1970610-hitone-mrbt-document/version/1" TargetMode="External"/><Relationship Id="rId15" Type="http://schemas.openxmlformats.org/officeDocument/2006/relationships/hyperlink" Target="https://moogle.mobicom.mn/en_US/gcdd/voo-middleware" TargetMode="External"/><Relationship Id="rId10" Type="http://schemas.openxmlformats.org/officeDocument/2006/relationships/hyperlink" Target="https://moogle.mobicom.mn/en_US/dpded/2142055-untitled-article?draft=true" TargetMode="External"/><Relationship Id="rId19" Type="http://schemas.openxmlformats.org/officeDocument/2006/relationships/hyperlink" Target="https://moogle.mobicom.mn/oddep/mnp75-nodejs-backend-api?from_search=126337988" TargetMode="External"/><Relationship Id="rId4" Type="http://schemas.openxmlformats.org/officeDocument/2006/relationships/hyperlink" Target="https://moogle.mobicom.mn/pddep/drc?from_search=124210153" TargetMode="External"/><Relationship Id="rId9" Type="http://schemas.openxmlformats.org/officeDocument/2006/relationships/hyperlink" Target="https://moogle.helpjuice.com/admin/en_US/categories/dealer-web" TargetMode="External"/><Relationship Id="rId14" Type="http://schemas.openxmlformats.org/officeDocument/2006/relationships/hyperlink" Target="https://moogle.helpjuice.com/admin/en_US/questions/1793881-auto-billing-system-docu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U85"/>
  <sheetViews>
    <sheetView showGridLines="0" tabSelected="1" zoomScale="70" zoomScaleNormal="70" workbookViewId="0">
      <pane xSplit="7" ySplit="13" topLeftCell="I18" activePane="bottomRight" state="frozen"/>
      <selection pane="topRight" activeCell="H1" sqref="H1"/>
      <selection pane="bottomLeft" activeCell="A14" sqref="A14"/>
      <selection pane="bottomRight" activeCell="B7" sqref="B7"/>
    </sheetView>
  </sheetViews>
  <sheetFormatPr defaultColWidth="9.140625" defaultRowHeight="17.25" x14ac:dyDescent="0.3"/>
  <cols>
    <col min="1" max="1" width="1.7109375" style="3" customWidth="1"/>
    <col min="2" max="2" width="4.42578125" style="3" customWidth="1"/>
    <col min="3" max="3" width="56.42578125" style="2" customWidth="1"/>
    <col min="4" max="4" width="10.5703125" style="3" bestFit="1" customWidth="1"/>
    <col min="5" max="5" width="6.7109375" style="66" customWidth="1"/>
    <col min="6" max="6" width="55.42578125" style="3" customWidth="1"/>
    <col min="7" max="7" width="13.42578125" style="3" customWidth="1"/>
    <col min="8" max="8" width="64" style="3" customWidth="1"/>
    <col min="9" max="9" width="72.5703125" style="4" customWidth="1"/>
    <col min="10" max="10" width="13" style="66" customWidth="1"/>
    <col min="11" max="11" width="13" style="3" customWidth="1"/>
    <col min="12" max="12" width="39.7109375" style="3" customWidth="1"/>
    <col min="13" max="14" width="13" style="3" customWidth="1"/>
    <col min="15" max="15" width="12.42578125" style="71" customWidth="1"/>
    <col min="16" max="17" width="8.5703125" style="3" customWidth="1"/>
    <col min="18" max="18" width="16.42578125" style="3" bestFit="1" customWidth="1"/>
    <col min="19" max="19" width="32.85546875" style="3" customWidth="1"/>
    <col min="20" max="20" width="9.140625" style="3"/>
    <col min="21" max="21" width="9.140625" style="65"/>
    <col min="22" max="16384" width="9.140625" style="3"/>
  </cols>
  <sheetData>
    <row r="1" spans="2:19" x14ac:dyDescent="0.3">
      <c r="B1" s="1" t="s">
        <v>26</v>
      </c>
    </row>
    <row r="2" spans="2:19" ht="7.5" customHeight="1" x14ac:dyDescent="0.3"/>
    <row r="3" spans="2:19" s="5" customFormat="1" ht="16.5" customHeight="1" x14ac:dyDescent="0.2">
      <c r="B3" s="5" t="s">
        <v>28</v>
      </c>
      <c r="C3" s="6"/>
      <c r="D3" s="7"/>
      <c r="E3" s="7"/>
      <c r="F3" s="8"/>
      <c r="G3" s="8"/>
      <c r="H3" s="8"/>
      <c r="I3" s="9"/>
      <c r="J3" s="121"/>
      <c r="K3" s="8"/>
      <c r="L3" s="8"/>
      <c r="M3" s="8"/>
      <c r="N3" s="8"/>
      <c r="O3" s="130"/>
      <c r="P3" s="8"/>
    </row>
    <row r="4" spans="2:19" s="5" customFormat="1" ht="16.5" customHeight="1" x14ac:dyDescent="0.2">
      <c r="B4" s="5" t="s">
        <v>74</v>
      </c>
      <c r="C4" s="6"/>
      <c r="D4" s="7"/>
      <c r="E4" s="7"/>
      <c r="F4" s="8"/>
      <c r="G4" s="8"/>
      <c r="H4" s="8"/>
      <c r="I4" s="9"/>
      <c r="J4" s="121"/>
      <c r="K4" s="8"/>
      <c r="L4" s="8"/>
      <c r="M4" s="8"/>
      <c r="N4" s="8"/>
      <c r="O4" s="130"/>
      <c r="P4" s="8"/>
    </row>
    <row r="5" spans="2:19" s="5" customFormat="1" ht="16.5" customHeight="1" x14ac:dyDescent="0.2">
      <c r="B5" s="6" t="s">
        <v>29</v>
      </c>
      <c r="C5" s="6"/>
      <c r="D5" s="7"/>
      <c r="E5" s="7"/>
      <c r="F5" s="8"/>
      <c r="G5" s="8"/>
      <c r="H5" s="8"/>
      <c r="I5" s="9"/>
      <c r="J5" s="121"/>
      <c r="K5" s="8"/>
      <c r="L5" s="8"/>
      <c r="M5" s="8"/>
      <c r="N5" s="8"/>
      <c r="O5" s="130"/>
      <c r="P5" s="8"/>
    </row>
    <row r="6" spans="2:19" ht="16.5" customHeight="1" x14ac:dyDescent="0.3">
      <c r="B6" s="5" t="s">
        <v>30</v>
      </c>
      <c r="D6" s="7"/>
      <c r="E6" s="7"/>
      <c r="F6" s="8"/>
      <c r="G6" s="10"/>
      <c r="H6" s="10"/>
      <c r="I6" s="11"/>
      <c r="J6" s="121"/>
      <c r="K6" s="10"/>
      <c r="L6" s="10"/>
      <c r="M6" s="10"/>
      <c r="N6" s="10"/>
      <c r="O6" s="131"/>
      <c r="P6" s="10"/>
    </row>
    <row r="7" spans="2:19" s="5" customFormat="1" x14ac:dyDescent="0.2">
      <c r="B7" s="5" t="s">
        <v>312</v>
      </c>
      <c r="C7" s="12"/>
      <c r="D7" s="7"/>
      <c r="E7" s="7"/>
      <c r="F7" s="159"/>
      <c r="G7" s="160"/>
      <c r="H7" s="160"/>
      <c r="I7" s="160"/>
      <c r="J7" s="160"/>
      <c r="K7" s="160"/>
      <c r="L7" s="160"/>
      <c r="M7" s="160"/>
      <c r="N7" s="160"/>
      <c r="O7" s="160"/>
      <c r="P7" s="160"/>
    </row>
    <row r="8" spans="2:19" s="5" customFormat="1" x14ac:dyDescent="0.2">
      <c r="B8" s="5" t="s">
        <v>18</v>
      </c>
      <c r="C8" s="12"/>
      <c r="D8" s="162" t="s">
        <v>24</v>
      </c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</row>
    <row r="10" spans="2:19" ht="18.75" customHeight="1" x14ac:dyDescent="0.3">
      <c r="B10" s="163" t="s">
        <v>16</v>
      </c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4" t="s">
        <v>15</v>
      </c>
      <c r="P10" s="164"/>
      <c r="Q10" s="164"/>
      <c r="R10" s="164"/>
      <c r="S10" s="164"/>
    </row>
    <row r="11" spans="2:19" ht="21.75" customHeight="1" x14ac:dyDescent="0.3">
      <c r="B11" s="145" t="s">
        <v>0</v>
      </c>
      <c r="C11" s="146" t="s">
        <v>1</v>
      </c>
      <c r="D11" s="146" t="s">
        <v>19</v>
      </c>
      <c r="E11" s="145" t="s">
        <v>0</v>
      </c>
      <c r="F11" s="146" t="s">
        <v>2</v>
      </c>
      <c r="G11" s="146" t="s">
        <v>20</v>
      </c>
      <c r="H11" s="147" t="s">
        <v>4</v>
      </c>
      <c r="I11" s="147"/>
      <c r="J11" s="147"/>
      <c r="K11" s="147"/>
      <c r="L11" s="147" t="s">
        <v>5</v>
      </c>
      <c r="M11" s="147"/>
      <c r="N11" s="147"/>
      <c r="O11" s="148" t="s">
        <v>11</v>
      </c>
      <c r="P11" s="149" t="s">
        <v>12</v>
      </c>
      <c r="Q11" s="150" t="s">
        <v>14</v>
      </c>
      <c r="R11" s="143" t="s">
        <v>13</v>
      </c>
      <c r="S11" s="165" t="s">
        <v>21</v>
      </c>
    </row>
    <row r="12" spans="2:19" s="66" customFormat="1" ht="99" customHeight="1" x14ac:dyDescent="0.2">
      <c r="B12" s="145"/>
      <c r="C12" s="146"/>
      <c r="D12" s="146"/>
      <c r="E12" s="145"/>
      <c r="F12" s="146"/>
      <c r="G12" s="146"/>
      <c r="H12" s="13" t="s">
        <v>3</v>
      </c>
      <c r="I12" s="14" t="s">
        <v>7</v>
      </c>
      <c r="J12" s="15" t="s">
        <v>8</v>
      </c>
      <c r="K12" s="16" t="s">
        <v>10</v>
      </c>
      <c r="L12" s="17" t="s">
        <v>5</v>
      </c>
      <c r="M12" s="16" t="s">
        <v>6</v>
      </c>
      <c r="N12" s="16" t="s">
        <v>9</v>
      </c>
      <c r="O12" s="148"/>
      <c r="P12" s="149"/>
      <c r="Q12" s="150"/>
      <c r="R12" s="144"/>
      <c r="S12" s="165"/>
    </row>
    <row r="13" spans="2:19" s="66" customFormat="1" ht="19.5" customHeight="1" x14ac:dyDescent="0.2">
      <c r="B13" s="18"/>
      <c r="C13" s="19"/>
      <c r="D13" s="18"/>
      <c r="E13" s="18"/>
      <c r="F13" s="18"/>
      <c r="G13" s="20">
        <f>+SUM(G14:G17)</f>
        <v>0.99999999999999989</v>
      </c>
      <c r="H13" s="19"/>
      <c r="I13" s="21"/>
      <c r="J13" s="22"/>
      <c r="K13" s="23"/>
      <c r="L13" s="19"/>
      <c r="M13" s="23"/>
      <c r="N13" s="23"/>
      <c r="O13" s="24"/>
      <c r="P13" s="19"/>
      <c r="Q13" s="19"/>
      <c r="R13" s="25">
        <f>SUM(R14:R17)</f>
        <v>1.0000000000000002</v>
      </c>
      <c r="S13" s="19"/>
    </row>
    <row r="14" spans="2:19" s="5" customFormat="1" ht="103.5" x14ac:dyDescent="0.2">
      <c r="B14" s="151">
        <v>1</v>
      </c>
      <c r="C14" s="151" t="s">
        <v>35</v>
      </c>
      <c r="D14" s="154">
        <v>0.6</v>
      </c>
      <c r="E14" s="120">
        <v>1</v>
      </c>
      <c r="F14" s="26" t="s">
        <v>36</v>
      </c>
      <c r="G14" s="27">
        <v>0.3</v>
      </c>
      <c r="H14" s="28" t="s">
        <v>34</v>
      </c>
      <c r="I14" s="28" t="s">
        <v>37</v>
      </c>
      <c r="J14" s="122"/>
      <c r="K14" s="30"/>
      <c r="L14" s="31" t="s">
        <v>33</v>
      </c>
      <c r="M14" s="32"/>
      <c r="N14" s="33"/>
      <c r="O14" s="127">
        <v>0</v>
      </c>
      <c r="P14" s="34">
        <v>4</v>
      </c>
      <c r="Q14" s="35">
        <f>+VLOOKUP(P14,$N$35:$O$85,2,FALSE)</f>
        <v>1.0000000000000002</v>
      </c>
      <c r="R14" s="36">
        <f>Q14*G14</f>
        <v>0.30000000000000004</v>
      </c>
      <c r="S14" s="32"/>
    </row>
    <row r="15" spans="2:19" s="5" customFormat="1" ht="258.75" x14ac:dyDescent="0.2">
      <c r="B15" s="152"/>
      <c r="C15" s="152"/>
      <c r="D15" s="155"/>
      <c r="E15" s="120">
        <v>2</v>
      </c>
      <c r="F15" s="37" t="s">
        <v>38</v>
      </c>
      <c r="G15" s="27">
        <v>0.15</v>
      </c>
      <c r="H15" s="28" t="s">
        <v>27</v>
      </c>
      <c r="I15" s="73" t="s">
        <v>45</v>
      </c>
      <c r="J15" s="123"/>
      <c r="K15" s="30"/>
      <c r="L15" s="31" t="s">
        <v>33</v>
      </c>
      <c r="M15" s="32"/>
      <c r="N15" s="33"/>
      <c r="O15" s="127">
        <v>0</v>
      </c>
      <c r="P15" s="34">
        <v>4</v>
      </c>
      <c r="Q15" s="35">
        <f>+VLOOKUP(P15,$N$35:$O$85,2,FALSE)</f>
        <v>1.0000000000000002</v>
      </c>
      <c r="R15" s="36">
        <f>Q15*G15</f>
        <v>0.15000000000000002</v>
      </c>
      <c r="S15" s="38"/>
    </row>
    <row r="16" spans="2:19" s="5" customFormat="1" x14ac:dyDescent="0.2">
      <c r="B16" s="152"/>
      <c r="C16" s="152"/>
      <c r="D16" s="155"/>
      <c r="E16" s="120">
        <v>3</v>
      </c>
      <c r="F16" s="40" t="s">
        <v>46</v>
      </c>
      <c r="G16" s="27">
        <v>0.2</v>
      </c>
      <c r="H16" s="74" t="s">
        <v>47</v>
      </c>
      <c r="I16" s="74" t="s">
        <v>48</v>
      </c>
      <c r="J16" s="124" t="s">
        <v>49</v>
      </c>
      <c r="K16" s="30"/>
      <c r="L16" s="31" t="s">
        <v>33</v>
      </c>
      <c r="M16" s="32"/>
      <c r="N16" s="33"/>
      <c r="O16" s="127">
        <v>0</v>
      </c>
      <c r="P16" s="34">
        <v>4</v>
      </c>
      <c r="Q16" s="35">
        <f>+VLOOKUP(P16,$N$35:$O$85,2,FALSE)</f>
        <v>1.0000000000000002</v>
      </c>
      <c r="R16" s="36">
        <f>Q16*G16</f>
        <v>0.20000000000000007</v>
      </c>
      <c r="S16" s="38"/>
    </row>
    <row r="17" spans="2:19" s="5" customFormat="1" ht="34.5" x14ac:dyDescent="0.2">
      <c r="B17" s="153"/>
      <c r="C17" s="153"/>
      <c r="D17" s="156"/>
      <c r="E17" s="120">
        <v>4</v>
      </c>
      <c r="F17" s="81" t="s">
        <v>75</v>
      </c>
      <c r="G17" s="27">
        <v>0.35</v>
      </c>
      <c r="H17" s="82" t="s">
        <v>76</v>
      </c>
      <c r="I17" s="82" t="s">
        <v>77</v>
      </c>
      <c r="J17" s="125"/>
      <c r="K17" s="41"/>
      <c r="L17" s="31" t="s">
        <v>33</v>
      </c>
      <c r="M17" s="32"/>
      <c r="N17" s="33"/>
      <c r="O17" s="127">
        <v>0</v>
      </c>
      <c r="P17" s="34">
        <v>4</v>
      </c>
      <c r="Q17" s="35">
        <f>+VLOOKUP(P17,$N$35:$O$85,2,FALSE)</f>
        <v>1.0000000000000002</v>
      </c>
      <c r="R17" s="36">
        <f>Q17*G17</f>
        <v>0.35000000000000003</v>
      </c>
      <c r="S17" s="38"/>
    </row>
    <row r="18" spans="2:19" s="66" customFormat="1" x14ac:dyDescent="0.2">
      <c r="B18" s="18"/>
      <c r="C18" s="19"/>
      <c r="D18" s="18"/>
      <c r="E18" s="18"/>
      <c r="F18" s="18"/>
      <c r="G18" s="20">
        <f>+SUM(G19:G22)</f>
        <v>1</v>
      </c>
      <c r="H18" s="19"/>
      <c r="I18" s="21"/>
      <c r="J18" s="22"/>
      <c r="K18" s="42"/>
      <c r="L18" s="19"/>
      <c r="M18" s="23"/>
      <c r="N18" s="23"/>
      <c r="O18" s="43"/>
      <c r="P18" s="44"/>
      <c r="Q18" s="45"/>
      <c r="R18" s="25">
        <f>SUM(R19:R22)</f>
        <v>1.0000000000000002</v>
      </c>
      <c r="S18" s="19"/>
    </row>
    <row r="19" spans="2:19" ht="69" x14ac:dyDescent="0.3">
      <c r="B19" s="151">
        <f>+B14+1</f>
        <v>2</v>
      </c>
      <c r="C19" s="151" t="s">
        <v>39</v>
      </c>
      <c r="D19" s="154">
        <v>0.15</v>
      </c>
      <c r="E19" s="120">
        <v>1</v>
      </c>
      <c r="F19" s="83" t="s">
        <v>78</v>
      </c>
      <c r="G19" s="27">
        <v>0.3</v>
      </c>
      <c r="H19" s="74" t="s">
        <v>79</v>
      </c>
      <c r="I19" s="74" t="s">
        <v>80</v>
      </c>
      <c r="J19" s="126" t="s">
        <v>31</v>
      </c>
      <c r="K19" s="46"/>
      <c r="L19" s="31" t="s">
        <v>33</v>
      </c>
      <c r="M19" s="47"/>
      <c r="N19" s="33"/>
      <c r="O19" s="127">
        <v>0</v>
      </c>
      <c r="P19" s="34">
        <v>4</v>
      </c>
      <c r="Q19" s="35">
        <f>+VLOOKUP(P19,$N$35:$O$85,2,FALSE)</f>
        <v>1.0000000000000002</v>
      </c>
      <c r="R19" s="36">
        <f>Q19*G19</f>
        <v>0.30000000000000004</v>
      </c>
      <c r="S19" s="38"/>
    </row>
    <row r="20" spans="2:19" ht="34.5" x14ac:dyDescent="0.3">
      <c r="B20" s="152"/>
      <c r="C20" s="152"/>
      <c r="D20" s="155"/>
      <c r="E20" s="120">
        <v>2</v>
      </c>
      <c r="F20" s="100" t="s">
        <v>104</v>
      </c>
      <c r="G20" s="27">
        <v>0.2</v>
      </c>
      <c r="H20" s="101" t="s">
        <v>105</v>
      </c>
      <c r="I20" s="101" t="s">
        <v>106</v>
      </c>
      <c r="J20" s="126"/>
      <c r="K20" s="46"/>
      <c r="L20" s="31" t="s">
        <v>33</v>
      </c>
      <c r="M20" s="47"/>
      <c r="N20" s="33"/>
      <c r="O20" s="127">
        <v>0</v>
      </c>
      <c r="P20" s="34">
        <v>4</v>
      </c>
      <c r="Q20" s="35">
        <f>+VLOOKUP(P20,$N$35:$O$85,2,FALSE)</f>
        <v>1.0000000000000002</v>
      </c>
      <c r="R20" s="36">
        <f>Q20*G20</f>
        <v>0.20000000000000007</v>
      </c>
      <c r="S20" s="38"/>
    </row>
    <row r="21" spans="2:19" ht="51.75" x14ac:dyDescent="0.3">
      <c r="B21" s="152"/>
      <c r="C21" s="152"/>
      <c r="D21" s="155"/>
      <c r="E21" s="120">
        <v>3</v>
      </c>
      <c r="F21" s="101" t="s">
        <v>107</v>
      </c>
      <c r="G21" s="27">
        <v>0.2</v>
      </c>
      <c r="H21" s="74" t="s">
        <v>108</v>
      </c>
      <c r="I21" s="74" t="s">
        <v>109</v>
      </c>
      <c r="J21" s="126"/>
      <c r="K21" s="46"/>
      <c r="L21" s="31" t="s">
        <v>33</v>
      </c>
      <c r="M21" s="47"/>
      <c r="N21" s="33"/>
      <c r="O21" s="127">
        <v>0</v>
      </c>
      <c r="P21" s="34">
        <v>4</v>
      </c>
      <c r="Q21" s="35">
        <f>+VLOOKUP(P21,$N$35:$O$85,2,FALSE)</f>
        <v>1.0000000000000002</v>
      </c>
      <c r="R21" s="36">
        <f>Q21*G21</f>
        <v>0.20000000000000007</v>
      </c>
      <c r="S21" s="38"/>
    </row>
    <row r="22" spans="2:19" ht="103.5" x14ac:dyDescent="0.3">
      <c r="B22" s="48"/>
      <c r="C22" s="153"/>
      <c r="D22" s="156"/>
      <c r="E22" s="120">
        <v>4</v>
      </c>
      <c r="F22" s="102" t="s">
        <v>110</v>
      </c>
      <c r="G22" s="27">
        <v>0.3</v>
      </c>
      <c r="H22" s="101" t="s">
        <v>111</v>
      </c>
      <c r="I22" s="75" t="s">
        <v>112</v>
      </c>
      <c r="J22" s="126"/>
      <c r="K22" s="46"/>
      <c r="L22" s="31" t="s">
        <v>33</v>
      </c>
      <c r="M22" s="47"/>
      <c r="N22" s="33"/>
      <c r="O22" s="127">
        <v>0</v>
      </c>
      <c r="P22" s="34">
        <v>4</v>
      </c>
      <c r="Q22" s="35">
        <f>+VLOOKUP(P22,$N$35:$O$85,2,FALSE)</f>
        <v>1.0000000000000002</v>
      </c>
      <c r="R22" s="36">
        <f>Q22*G22</f>
        <v>0.30000000000000004</v>
      </c>
      <c r="S22" s="38"/>
    </row>
    <row r="23" spans="2:19" s="66" customFormat="1" x14ac:dyDescent="0.2">
      <c r="B23" s="18"/>
      <c r="C23" s="19"/>
      <c r="D23" s="18"/>
      <c r="E23" s="18"/>
      <c r="F23" s="18"/>
      <c r="G23" s="20">
        <f>+SUM(G24:G26)</f>
        <v>1</v>
      </c>
      <c r="H23" s="19"/>
      <c r="I23" s="21"/>
      <c r="J23" s="22"/>
      <c r="K23" s="42"/>
      <c r="L23" s="19"/>
      <c r="M23" s="23"/>
      <c r="N23" s="23"/>
      <c r="O23" s="43"/>
      <c r="P23" s="44"/>
      <c r="Q23" s="45"/>
      <c r="R23" s="25">
        <f>SUM(R24:R26)</f>
        <v>1.0000000000000002</v>
      </c>
      <c r="S23" s="19"/>
    </row>
    <row r="24" spans="2:19" ht="156.75" customHeight="1" x14ac:dyDescent="0.3">
      <c r="B24" s="151">
        <f>+B19+1</f>
        <v>3</v>
      </c>
      <c r="C24" s="151" t="s">
        <v>40</v>
      </c>
      <c r="D24" s="154">
        <v>0.15</v>
      </c>
      <c r="E24" s="120">
        <v>1</v>
      </c>
      <c r="F24" s="101" t="s">
        <v>113</v>
      </c>
      <c r="G24" s="27">
        <v>0.4</v>
      </c>
      <c r="H24" s="74" t="s">
        <v>114</v>
      </c>
      <c r="I24" s="74" t="s">
        <v>115</v>
      </c>
      <c r="J24" s="127" t="s">
        <v>116</v>
      </c>
      <c r="K24" s="46"/>
      <c r="L24" s="31" t="s">
        <v>33</v>
      </c>
      <c r="M24" s="47"/>
      <c r="N24" s="33"/>
      <c r="O24" s="127">
        <v>0</v>
      </c>
      <c r="P24" s="34">
        <v>4</v>
      </c>
      <c r="Q24" s="35">
        <f>+VLOOKUP(P24,$N$45:$O$85,2,FALSE)</f>
        <v>1.0000000000000002</v>
      </c>
      <c r="R24" s="36">
        <f>Q24*G24</f>
        <v>0.40000000000000013</v>
      </c>
      <c r="S24" s="38"/>
    </row>
    <row r="25" spans="2:19" ht="41.45" customHeight="1" x14ac:dyDescent="0.3">
      <c r="B25" s="152"/>
      <c r="C25" s="152"/>
      <c r="D25" s="155"/>
      <c r="E25" s="120">
        <v>2</v>
      </c>
      <c r="F25" s="5" t="s">
        <v>253</v>
      </c>
      <c r="G25" s="27">
        <v>0.6</v>
      </c>
      <c r="H25" s="74" t="s">
        <v>47</v>
      </c>
      <c r="I25" s="49" t="s">
        <v>32</v>
      </c>
      <c r="J25" s="127" t="s">
        <v>302</v>
      </c>
      <c r="K25" s="46"/>
      <c r="L25" s="31" t="s">
        <v>33</v>
      </c>
      <c r="M25" s="47"/>
      <c r="N25" s="33"/>
      <c r="O25" s="127">
        <v>0</v>
      </c>
      <c r="P25" s="34">
        <v>4</v>
      </c>
      <c r="Q25" s="35">
        <f>+VLOOKUP(P25,$N$45:$O$85,2,FALSE)</f>
        <v>1.0000000000000002</v>
      </c>
      <c r="R25" s="36">
        <f>Q25*G25</f>
        <v>0.60000000000000009</v>
      </c>
      <c r="S25" s="38"/>
    </row>
    <row r="26" spans="2:19" ht="26.45" hidden="1" customHeight="1" x14ac:dyDescent="0.3">
      <c r="B26" s="152"/>
      <c r="C26" s="152"/>
      <c r="D26" s="155"/>
      <c r="E26" s="120">
        <v>3</v>
      </c>
      <c r="F26" s="50"/>
      <c r="G26" s="27"/>
      <c r="H26" s="39"/>
      <c r="I26" s="49"/>
      <c r="J26" s="128"/>
      <c r="K26" s="46"/>
      <c r="L26" s="31"/>
      <c r="M26" s="47"/>
      <c r="N26" s="33"/>
      <c r="O26" s="127">
        <v>0</v>
      </c>
      <c r="P26" s="34">
        <v>4</v>
      </c>
      <c r="Q26" s="35">
        <f>+VLOOKUP(P26,$N$45:$O$85,2,FALSE)</f>
        <v>1.0000000000000002</v>
      </c>
      <c r="R26" s="36">
        <f>Q26*G26</f>
        <v>0</v>
      </c>
      <c r="S26" s="38"/>
    </row>
    <row r="27" spans="2:19" s="66" customFormat="1" x14ac:dyDescent="0.2">
      <c r="B27" s="18"/>
      <c r="C27" s="19"/>
      <c r="D27" s="18"/>
      <c r="E27" s="18"/>
      <c r="F27" s="18"/>
      <c r="G27" s="20">
        <f>+SUM(G28:G31)</f>
        <v>1</v>
      </c>
      <c r="H27" s="22"/>
      <c r="I27" s="51"/>
      <c r="J27" s="22"/>
      <c r="K27" s="52"/>
      <c r="L27" s="19"/>
      <c r="M27" s="23"/>
      <c r="N27" s="23"/>
      <c r="O27" s="43"/>
      <c r="P27" s="44"/>
      <c r="Q27" s="45"/>
      <c r="R27" s="25">
        <f>SUM(R28:R31)</f>
        <v>1.0000000000000004</v>
      </c>
      <c r="S27" s="19"/>
    </row>
    <row r="28" spans="2:19" ht="34.5" x14ac:dyDescent="0.3">
      <c r="B28" s="151">
        <f>+B24+1</f>
        <v>4</v>
      </c>
      <c r="C28" s="151" t="s">
        <v>25</v>
      </c>
      <c r="D28" s="154">
        <v>0.1</v>
      </c>
      <c r="E28" s="120">
        <v>1</v>
      </c>
      <c r="F28" s="134" t="s">
        <v>301</v>
      </c>
      <c r="G28" s="132">
        <v>0.2</v>
      </c>
      <c r="H28" s="37" t="s">
        <v>299</v>
      </c>
      <c r="I28" s="135" t="s">
        <v>300</v>
      </c>
      <c r="J28" s="136"/>
      <c r="K28" s="46"/>
      <c r="L28" s="31" t="s">
        <v>33</v>
      </c>
      <c r="M28" s="53"/>
      <c r="N28" s="33"/>
      <c r="O28" s="127">
        <v>0</v>
      </c>
      <c r="P28" s="34">
        <v>4</v>
      </c>
      <c r="Q28" s="35">
        <f>+VLOOKUP(P28,$N$35:$O$85,2,FALSE)</f>
        <v>1.0000000000000002</v>
      </c>
      <c r="R28" s="36">
        <f>Q28*G28</f>
        <v>0.20000000000000007</v>
      </c>
      <c r="S28" s="38"/>
    </row>
    <row r="29" spans="2:19" x14ac:dyDescent="0.3">
      <c r="B29" s="152"/>
      <c r="C29" s="152"/>
      <c r="D29" s="155"/>
      <c r="E29" s="120">
        <v>2</v>
      </c>
      <c r="F29" s="139" t="s">
        <v>306</v>
      </c>
      <c r="G29" s="140">
        <v>0.4</v>
      </c>
      <c r="H29" s="141" t="s">
        <v>307</v>
      </c>
      <c r="I29" s="141" t="s">
        <v>309</v>
      </c>
      <c r="J29" s="128"/>
      <c r="K29" s="46"/>
      <c r="L29" s="31" t="s">
        <v>33</v>
      </c>
      <c r="M29" s="53"/>
      <c r="N29" s="33"/>
      <c r="O29" s="127">
        <v>0</v>
      </c>
      <c r="P29" s="34">
        <v>4</v>
      </c>
      <c r="Q29" s="35">
        <f>+VLOOKUP(P29,$N$35:$O$85,2,FALSE)</f>
        <v>1.0000000000000002</v>
      </c>
      <c r="R29" s="36">
        <f>Q29*G29</f>
        <v>0.40000000000000013</v>
      </c>
      <c r="S29" s="38"/>
    </row>
    <row r="30" spans="2:19" ht="87" customHeight="1" x14ac:dyDescent="0.3">
      <c r="B30" s="152"/>
      <c r="C30" s="152"/>
      <c r="D30" s="155"/>
      <c r="E30" s="120">
        <v>3</v>
      </c>
      <c r="F30" s="5" t="s">
        <v>308</v>
      </c>
      <c r="G30" s="133">
        <v>0.4</v>
      </c>
      <c r="H30" s="137" t="s">
        <v>310</v>
      </c>
      <c r="I30" s="142" t="s">
        <v>311</v>
      </c>
      <c r="J30" s="138"/>
      <c r="K30" s="46"/>
      <c r="L30" s="31" t="s">
        <v>33</v>
      </c>
      <c r="M30" s="53"/>
      <c r="N30" s="33"/>
      <c r="O30" s="127">
        <v>0</v>
      </c>
      <c r="P30" s="34">
        <v>4</v>
      </c>
      <c r="Q30" s="35">
        <f>+VLOOKUP(P30,$N$35:$O$85,2,FALSE)</f>
        <v>1.0000000000000002</v>
      </c>
      <c r="R30" s="36">
        <f>Q30*G30</f>
        <v>0.40000000000000013</v>
      </c>
      <c r="S30" s="38"/>
    </row>
    <row r="31" spans="2:19" hidden="1" x14ac:dyDescent="0.3">
      <c r="B31" s="153"/>
      <c r="C31" s="153"/>
      <c r="D31" s="156"/>
      <c r="E31" s="120">
        <v>4</v>
      </c>
      <c r="F31" s="54"/>
      <c r="G31" s="27"/>
      <c r="H31" s="39"/>
      <c r="I31" s="29"/>
      <c r="J31" s="128"/>
      <c r="K31" s="46"/>
      <c r="L31" s="31"/>
      <c r="M31" s="53"/>
      <c r="N31" s="33"/>
      <c r="O31" s="127">
        <v>0</v>
      </c>
      <c r="P31" s="34">
        <v>4</v>
      </c>
      <c r="Q31" s="35">
        <f>+VLOOKUP(P31,$N$35:$O$85,2,FALSE)</f>
        <v>1.0000000000000002</v>
      </c>
      <c r="R31" s="36">
        <f>Q31*G31</f>
        <v>0</v>
      </c>
      <c r="S31" s="38"/>
    </row>
    <row r="32" spans="2:19" s="66" customFormat="1" x14ac:dyDescent="0.2">
      <c r="B32" s="55"/>
      <c r="C32" s="56"/>
      <c r="D32" s="57">
        <f>SUM(D14:D31)</f>
        <v>1</v>
      </c>
      <c r="E32" s="58"/>
      <c r="F32" s="58"/>
      <c r="G32" s="57">
        <f>+AVERAGE(G13,G18,G23,G27)</f>
        <v>1</v>
      </c>
      <c r="H32" s="59"/>
      <c r="I32" s="60"/>
      <c r="J32" s="59"/>
      <c r="K32" s="59"/>
      <c r="L32" s="59"/>
      <c r="M32" s="59"/>
      <c r="N32" s="59"/>
      <c r="O32" s="61"/>
      <c r="P32" s="62"/>
      <c r="Q32" s="63"/>
      <c r="R32" s="64">
        <f>R13*D14+R18*D19+R23*D24+D28*R27</f>
        <v>1.0000000000000002</v>
      </c>
      <c r="S32" s="61"/>
    </row>
    <row r="34" spans="2:21" x14ac:dyDescent="0.3">
      <c r="N34" s="67" t="s">
        <v>22</v>
      </c>
      <c r="O34" s="67" t="s">
        <v>23</v>
      </c>
    </row>
    <row r="35" spans="2:21" x14ac:dyDescent="0.3">
      <c r="B35" s="68" t="s">
        <v>17</v>
      </c>
      <c r="C35" s="6"/>
      <c r="N35" s="69">
        <v>5</v>
      </c>
      <c r="O35" s="70">
        <f t="shared" ref="O35:O44" si="0">O36+1%</f>
        <v>1.1000000000000003</v>
      </c>
    </row>
    <row r="36" spans="2:21" hidden="1" x14ac:dyDescent="0.3">
      <c r="N36" s="69">
        <v>4.9000000000000004</v>
      </c>
      <c r="O36" s="70">
        <f t="shared" si="0"/>
        <v>1.0900000000000003</v>
      </c>
    </row>
    <row r="37" spans="2:21" hidden="1" x14ac:dyDescent="0.3">
      <c r="N37" s="69">
        <v>4.8</v>
      </c>
      <c r="O37" s="70">
        <f t="shared" si="0"/>
        <v>1.0800000000000003</v>
      </c>
    </row>
    <row r="38" spans="2:21" hidden="1" x14ac:dyDescent="0.3">
      <c r="N38" s="69">
        <v>4.7</v>
      </c>
      <c r="O38" s="70">
        <f t="shared" si="0"/>
        <v>1.0700000000000003</v>
      </c>
    </row>
    <row r="39" spans="2:21" hidden="1" x14ac:dyDescent="0.3">
      <c r="N39" s="69">
        <v>4.5999999999999996</v>
      </c>
      <c r="O39" s="70">
        <f t="shared" si="0"/>
        <v>1.0600000000000003</v>
      </c>
    </row>
    <row r="40" spans="2:21" hidden="1" x14ac:dyDescent="0.3">
      <c r="N40" s="69">
        <v>4.5</v>
      </c>
      <c r="O40" s="70">
        <f t="shared" si="0"/>
        <v>1.0500000000000003</v>
      </c>
      <c r="U40" s="3"/>
    </row>
    <row r="41" spans="2:21" hidden="1" x14ac:dyDescent="0.3">
      <c r="N41" s="69">
        <v>4.4000000000000004</v>
      </c>
      <c r="O41" s="70">
        <f t="shared" si="0"/>
        <v>1.0400000000000003</v>
      </c>
    </row>
    <row r="42" spans="2:21" hidden="1" x14ac:dyDescent="0.3">
      <c r="H42" s="4"/>
      <c r="J42" s="129"/>
      <c r="N42" s="69">
        <v>4.3</v>
      </c>
      <c r="O42" s="70">
        <f t="shared" si="0"/>
        <v>1.0300000000000002</v>
      </c>
    </row>
    <row r="43" spans="2:21" hidden="1" x14ac:dyDescent="0.3">
      <c r="H43" s="4"/>
      <c r="J43" s="129"/>
      <c r="N43" s="69">
        <v>4.2</v>
      </c>
      <c r="O43" s="70">
        <f t="shared" si="0"/>
        <v>1.0200000000000002</v>
      </c>
    </row>
    <row r="44" spans="2:21" hidden="1" x14ac:dyDescent="0.3">
      <c r="H44" s="4"/>
      <c r="J44" s="129"/>
      <c r="N44" s="69">
        <v>4.0999999999999996</v>
      </c>
      <c r="O44" s="70">
        <f t="shared" si="0"/>
        <v>1.0100000000000002</v>
      </c>
    </row>
    <row r="45" spans="2:21" x14ac:dyDescent="0.3">
      <c r="H45" s="4"/>
      <c r="J45" s="129"/>
      <c r="N45" s="71">
        <v>4</v>
      </c>
      <c r="O45" s="72">
        <f t="shared" ref="O45:O82" si="1">O46+1%</f>
        <v>1.0000000000000002</v>
      </c>
    </row>
    <row r="46" spans="2:21" ht="18.75" customHeight="1" x14ac:dyDescent="0.3">
      <c r="B46" s="158" t="s">
        <v>41</v>
      </c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N46" s="71">
        <v>3.9</v>
      </c>
      <c r="O46" s="72">
        <f t="shared" si="1"/>
        <v>0.99000000000000032</v>
      </c>
    </row>
    <row r="47" spans="2:21" ht="18.75" customHeight="1" x14ac:dyDescent="0.3">
      <c r="B47" s="158" t="s">
        <v>42</v>
      </c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N47" s="71">
        <v>3.8</v>
      </c>
      <c r="O47" s="72">
        <f t="shared" si="1"/>
        <v>0.98000000000000032</v>
      </c>
    </row>
    <row r="48" spans="2:21" ht="18.75" customHeight="1" x14ac:dyDescent="0.3">
      <c r="B48" s="158" t="s">
        <v>43</v>
      </c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N48" s="71">
        <v>3.7</v>
      </c>
      <c r="O48" s="72">
        <f t="shared" si="1"/>
        <v>0.97000000000000031</v>
      </c>
      <c r="U48" s="3"/>
    </row>
    <row r="49" spans="2:21" ht="18.75" customHeight="1" x14ac:dyDescent="0.3">
      <c r="B49" s="158" t="s">
        <v>44</v>
      </c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N49" s="71">
        <v>3.6</v>
      </c>
      <c r="O49" s="72">
        <f t="shared" si="1"/>
        <v>0.9600000000000003</v>
      </c>
      <c r="U49" s="3"/>
    </row>
    <row r="50" spans="2:21" ht="18.75" customHeight="1" x14ac:dyDescent="0.3"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N50" s="71">
        <v>3.5</v>
      </c>
      <c r="O50" s="72">
        <f t="shared" si="1"/>
        <v>0.95000000000000029</v>
      </c>
      <c r="U50" s="3"/>
    </row>
    <row r="51" spans="2:21" ht="18.75" customHeight="1" x14ac:dyDescent="0.3"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71">
        <v>3.4</v>
      </c>
      <c r="O51" s="72">
        <f t="shared" si="1"/>
        <v>0.94000000000000028</v>
      </c>
      <c r="U51" s="3"/>
    </row>
    <row r="52" spans="2:21" ht="18.75" customHeight="1" x14ac:dyDescent="0.3"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71">
        <v>3.3</v>
      </c>
      <c r="O52" s="72">
        <f t="shared" si="1"/>
        <v>0.93000000000000027</v>
      </c>
      <c r="U52" s="3"/>
    </row>
    <row r="53" spans="2:21" ht="18.75" customHeight="1" x14ac:dyDescent="0.3"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71">
        <v>3.2</v>
      </c>
      <c r="O53" s="72">
        <f t="shared" si="1"/>
        <v>0.92000000000000026</v>
      </c>
      <c r="U53" s="3"/>
    </row>
    <row r="54" spans="2:21" x14ac:dyDescent="0.3">
      <c r="N54" s="71">
        <v>3.1</v>
      </c>
      <c r="O54" s="72">
        <f t="shared" si="1"/>
        <v>0.91000000000000025</v>
      </c>
      <c r="U54" s="3"/>
    </row>
    <row r="55" spans="2:21" x14ac:dyDescent="0.3">
      <c r="N55" s="71">
        <v>3</v>
      </c>
      <c r="O55" s="72">
        <f t="shared" si="1"/>
        <v>0.90000000000000024</v>
      </c>
      <c r="U55" s="3"/>
    </row>
    <row r="56" spans="2:21" x14ac:dyDescent="0.3">
      <c r="N56" s="71">
        <v>2.9</v>
      </c>
      <c r="O56" s="72">
        <f t="shared" si="1"/>
        <v>0.89000000000000024</v>
      </c>
      <c r="U56" s="3"/>
    </row>
    <row r="57" spans="2:21" x14ac:dyDescent="0.3">
      <c r="N57" s="71">
        <v>2.8</v>
      </c>
      <c r="O57" s="72">
        <f t="shared" si="1"/>
        <v>0.88000000000000023</v>
      </c>
      <c r="U57" s="3"/>
    </row>
    <row r="58" spans="2:21" x14ac:dyDescent="0.3">
      <c r="N58" s="71">
        <v>2.7</v>
      </c>
      <c r="O58" s="72">
        <f t="shared" si="1"/>
        <v>0.87000000000000022</v>
      </c>
      <c r="U58" s="3"/>
    </row>
    <row r="59" spans="2:21" x14ac:dyDescent="0.3">
      <c r="N59" s="71">
        <v>2.6</v>
      </c>
      <c r="O59" s="72">
        <f t="shared" si="1"/>
        <v>0.86000000000000021</v>
      </c>
      <c r="U59" s="3"/>
    </row>
    <row r="60" spans="2:21" x14ac:dyDescent="0.3">
      <c r="N60" s="71">
        <v>2.5</v>
      </c>
      <c r="O60" s="72">
        <f t="shared" si="1"/>
        <v>0.8500000000000002</v>
      </c>
      <c r="U60" s="3"/>
    </row>
    <row r="61" spans="2:21" x14ac:dyDescent="0.3">
      <c r="N61" s="71">
        <v>2.4</v>
      </c>
      <c r="O61" s="72">
        <f t="shared" si="1"/>
        <v>0.84000000000000019</v>
      </c>
      <c r="U61" s="3"/>
    </row>
    <row r="62" spans="2:21" x14ac:dyDescent="0.3">
      <c r="N62" s="71">
        <v>2.2999999999999998</v>
      </c>
      <c r="O62" s="72">
        <f t="shared" si="1"/>
        <v>0.83000000000000018</v>
      </c>
      <c r="U62" s="3"/>
    </row>
    <row r="63" spans="2:21" x14ac:dyDescent="0.3">
      <c r="N63" s="71">
        <v>2.2000000000000002</v>
      </c>
      <c r="O63" s="72">
        <f t="shared" si="1"/>
        <v>0.82000000000000017</v>
      </c>
      <c r="U63" s="3"/>
    </row>
    <row r="64" spans="2:21" x14ac:dyDescent="0.3">
      <c r="C64" s="3"/>
      <c r="E64" s="5"/>
      <c r="I64" s="3"/>
      <c r="N64" s="71">
        <v>2.1</v>
      </c>
      <c r="O64" s="72">
        <f t="shared" si="1"/>
        <v>0.81000000000000016</v>
      </c>
      <c r="U64" s="3"/>
    </row>
    <row r="65" spans="5:15" s="3" customFormat="1" x14ac:dyDescent="0.3">
      <c r="E65" s="5"/>
      <c r="J65" s="66"/>
      <c r="N65" s="71">
        <v>2</v>
      </c>
      <c r="O65" s="72">
        <f t="shared" si="1"/>
        <v>0.80000000000000016</v>
      </c>
    </row>
    <row r="66" spans="5:15" s="3" customFormat="1" x14ac:dyDescent="0.3">
      <c r="E66" s="5"/>
      <c r="J66" s="66"/>
      <c r="N66" s="71">
        <v>1.9</v>
      </c>
      <c r="O66" s="72">
        <f t="shared" si="1"/>
        <v>0.79000000000000015</v>
      </c>
    </row>
    <row r="67" spans="5:15" s="3" customFormat="1" x14ac:dyDescent="0.3">
      <c r="E67" s="5"/>
      <c r="J67" s="66"/>
      <c r="N67" s="71">
        <v>1.8</v>
      </c>
      <c r="O67" s="72">
        <f t="shared" si="1"/>
        <v>0.78000000000000014</v>
      </c>
    </row>
    <row r="68" spans="5:15" s="3" customFormat="1" x14ac:dyDescent="0.3">
      <c r="E68" s="5"/>
      <c r="J68" s="66"/>
      <c r="N68" s="71">
        <v>1.7</v>
      </c>
      <c r="O68" s="72">
        <f t="shared" si="1"/>
        <v>0.77000000000000013</v>
      </c>
    </row>
    <row r="69" spans="5:15" s="3" customFormat="1" x14ac:dyDescent="0.3">
      <c r="E69" s="5"/>
      <c r="J69" s="66"/>
      <c r="N69" s="71">
        <v>1.6</v>
      </c>
      <c r="O69" s="72">
        <f t="shared" si="1"/>
        <v>0.76000000000000012</v>
      </c>
    </row>
    <row r="70" spans="5:15" s="3" customFormat="1" x14ac:dyDescent="0.3">
      <c r="E70" s="5"/>
      <c r="J70" s="66"/>
      <c r="N70" s="71">
        <v>1.5</v>
      </c>
      <c r="O70" s="72">
        <f t="shared" si="1"/>
        <v>0.75000000000000011</v>
      </c>
    </row>
    <row r="71" spans="5:15" s="3" customFormat="1" x14ac:dyDescent="0.3">
      <c r="E71" s="5"/>
      <c r="J71" s="66"/>
      <c r="N71" s="71">
        <v>1.4</v>
      </c>
      <c r="O71" s="72">
        <f t="shared" si="1"/>
        <v>0.7400000000000001</v>
      </c>
    </row>
    <row r="72" spans="5:15" s="3" customFormat="1" x14ac:dyDescent="0.3">
      <c r="E72" s="5"/>
      <c r="J72" s="66"/>
      <c r="N72" s="71">
        <v>1.3</v>
      </c>
      <c r="O72" s="72">
        <f t="shared" si="1"/>
        <v>0.73000000000000009</v>
      </c>
    </row>
    <row r="73" spans="5:15" s="3" customFormat="1" x14ac:dyDescent="0.3">
      <c r="E73" s="5"/>
      <c r="J73" s="66"/>
      <c r="N73" s="71">
        <v>1.2</v>
      </c>
      <c r="O73" s="72">
        <f t="shared" si="1"/>
        <v>0.72000000000000008</v>
      </c>
    </row>
    <row r="74" spans="5:15" s="3" customFormat="1" x14ac:dyDescent="0.3">
      <c r="E74" s="5"/>
      <c r="J74" s="66"/>
      <c r="N74" s="71">
        <v>1.1000000000000001</v>
      </c>
      <c r="O74" s="72">
        <f t="shared" si="1"/>
        <v>0.71000000000000008</v>
      </c>
    </row>
    <row r="75" spans="5:15" s="3" customFormat="1" x14ac:dyDescent="0.3">
      <c r="E75" s="5"/>
      <c r="J75" s="66"/>
      <c r="N75" s="71">
        <v>1</v>
      </c>
      <c r="O75" s="72">
        <f t="shared" si="1"/>
        <v>0.70000000000000007</v>
      </c>
    </row>
    <row r="76" spans="5:15" s="3" customFormat="1" x14ac:dyDescent="0.3">
      <c r="E76" s="5"/>
      <c r="J76" s="66"/>
      <c r="N76" s="71">
        <v>0.9</v>
      </c>
      <c r="O76" s="72">
        <f t="shared" si="1"/>
        <v>0.69000000000000006</v>
      </c>
    </row>
    <row r="77" spans="5:15" s="3" customFormat="1" x14ac:dyDescent="0.3">
      <c r="E77" s="5"/>
      <c r="J77" s="66"/>
      <c r="N77" s="71">
        <v>0.8</v>
      </c>
      <c r="O77" s="72">
        <f t="shared" si="1"/>
        <v>0.68</v>
      </c>
    </row>
    <row r="78" spans="5:15" s="3" customFormat="1" x14ac:dyDescent="0.3">
      <c r="E78" s="5"/>
      <c r="J78" s="66"/>
      <c r="N78" s="71">
        <v>0.7</v>
      </c>
      <c r="O78" s="72">
        <f t="shared" si="1"/>
        <v>0.67</v>
      </c>
    </row>
    <row r="79" spans="5:15" s="3" customFormat="1" x14ac:dyDescent="0.3">
      <c r="E79" s="5"/>
      <c r="J79" s="66"/>
      <c r="N79" s="71">
        <v>0.6</v>
      </c>
      <c r="O79" s="72">
        <f t="shared" si="1"/>
        <v>0.66</v>
      </c>
    </row>
    <row r="80" spans="5:15" s="3" customFormat="1" x14ac:dyDescent="0.3">
      <c r="E80" s="5"/>
      <c r="J80" s="66"/>
      <c r="N80" s="71">
        <v>0.5</v>
      </c>
      <c r="O80" s="72">
        <f t="shared" si="1"/>
        <v>0.65</v>
      </c>
    </row>
    <row r="81" spans="5:15" s="3" customFormat="1" x14ac:dyDescent="0.3">
      <c r="E81" s="5"/>
      <c r="J81" s="66"/>
      <c r="N81" s="71">
        <v>0.4</v>
      </c>
      <c r="O81" s="72">
        <f t="shared" si="1"/>
        <v>0.64</v>
      </c>
    </row>
    <row r="82" spans="5:15" s="3" customFormat="1" x14ac:dyDescent="0.3">
      <c r="E82" s="5"/>
      <c r="J82" s="66"/>
      <c r="N82" s="71">
        <v>0.3</v>
      </c>
      <c r="O82" s="72">
        <f t="shared" si="1"/>
        <v>0.63</v>
      </c>
    </row>
    <row r="83" spans="5:15" s="3" customFormat="1" x14ac:dyDescent="0.3">
      <c r="E83" s="5"/>
      <c r="J83" s="66"/>
      <c r="N83" s="71">
        <v>0.2</v>
      </c>
      <c r="O83" s="72">
        <f>O84+1%</f>
        <v>0.62</v>
      </c>
    </row>
    <row r="84" spans="5:15" s="3" customFormat="1" x14ac:dyDescent="0.3">
      <c r="E84" s="5"/>
      <c r="J84" s="66"/>
      <c r="N84" s="71">
        <v>0.1</v>
      </c>
      <c r="O84" s="72">
        <v>0.61</v>
      </c>
    </row>
    <row r="85" spans="5:15" s="3" customFormat="1" x14ac:dyDescent="0.3">
      <c r="E85" s="5"/>
      <c r="J85" s="66"/>
      <c r="N85" s="71">
        <v>0</v>
      </c>
      <c r="O85" s="72">
        <v>0</v>
      </c>
    </row>
  </sheetData>
  <mergeCells count="37">
    <mergeCell ref="F7:P7"/>
    <mergeCell ref="B49:L49"/>
    <mergeCell ref="B50:L50"/>
    <mergeCell ref="B51:M51"/>
    <mergeCell ref="B52:M52"/>
    <mergeCell ref="B24:B26"/>
    <mergeCell ref="C24:C26"/>
    <mergeCell ref="D24:D26"/>
    <mergeCell ref="D8:S8"/>
    <mergeCell ref="B10:N10"/>
    <mergeCell ref="O10:S10"/>
    <mergeCell ref="E11:E12"/>
    <mergeCell ref="F11:F12"/>
    <mergeCell ref="G11:G12"/>
    <mergeCell ref="S11:S12"/>
    <mergeCell ref="B14:B17"/>
    <mergeCell ref="B53:M53"/>
    <mergeCell ref="C28:C31"/>
    <mergeCell ref="B28:B31"/>
    <mergeCell ref="B46:L46"/>
    <mergeCell ref="B47:L47"/>
    <mergeCell ref="B48:L48"/>
    <mergeCell ref="D28:D31"/>
    <mergeCell ref="C14:C17"/>
    <mergeCell ref="D14:D17"/>
    <mergeCell ref="B19:B21"/>
    <mergeCell ref="C19:C22"/>
    <mergeCell ref="D19:D22"/>
    <mergeCell ref="R11:R12"/>
    <mergeCell ref="B11:B12"/>
    <mergeCell ref="C11:C12"/>
    <mergeCell ref="D11:D12"/>
    <mergeCell ref="H11:K11"/>
    <mergeCell ref="L11:N11"/>
    <mergeCell ref="O11:O12"/>
    <mergeCell ref="P11:P12"/>
    <mergeCell ref="Q11:Q12"/>
  </mergeCells>
  <pageMargins left="0.25" right="0.25" top="0.75" bottom="0.7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37" sqref="B37"/>
    </sheetView>
  </sheetViews>
  <sheetFormatPr defaultRowHeight="12.75" x14ac:dyDescent="0.2"/>
  <cols>
    <col min="1" max="1" width="9.140625" style="76"/>
    <col min="2" max="2" width="37.42578125" style="76" customWidth="1"/>
    <col min="3" max="4" width="9.140625" style="76"/>
    <col min="5" max="5" width="15.7109375" style="76" customWidth="1"/>
    <col min="6" max="6" width="22.7109375" style="76" customWidth="1"/>
    <col min="7" max="16384" width="9.140625" style="76"/>
  </cols>
  <sheetData>
    <row r="1" spans="1:6" x14ac:dyDescent="0.2">
      <c r="D1" s="77" t="s">
        <v>50</v>
      </c>
      <c r="E1" s="77" t="s">
        <v>51</v>
      </c>
      <c r="F1" s="77" t="s">
        <v>52</v>
      </c>
    </row>
    <row r="2" spans="1:6" x14ac:dyDescent="0.2">
      <c r="A2" s="78">
        <v>1</v>
      </c>
      <c r="B2" s="79" t="s">
        <v>53</v>
      </c>
      <c r="C2" s="79" t="s">
        <v>54</v>
      </c>
      <c r="D2" s="79" t="s">
        <v>55</v>
      </c>
      <c r="E2" s="79" t="s">
        <v>56</v>
      </c>
      <c r="F2" s="80" t="s">
        <v>57</v>
      </c>
    </row>
    <row r="3" spans="1:6" x14ac:dyDescent="0.2">
      <c r="A3" s="78">
        <v>2</v>
      </c>
      <c r="B3" s="79" t="s">
        <v>58</v>
      </c>
      <c r="C3" s="79" t="s">
        <v>54</v>
      </c>
      <c r="D3" s="79" t="s">
        <v>55</v>
      </c>
      <c r="E3" s="79" t="s">
        <v>56</v>
      </c>
      <c r="F3" s="80" t="s">
        <v>59</v>
      </c>
    </row>
    <row r="4" spans="1:6" x14ac:dyDescent="0.2">
      <c r="A4" s="78">
        <v>3</v>
      </c>
      <c r="B4" s="79" t="s">
        <v>60</v>
      </c>
      <c r="C4" s="79" t="s">
        <v>54</v>
      </c>
      <c r="D4" s="79" t="s">
        <v>55</v>
      </c>
      <c r="E4" s="79" t="s">
        <v>56</v>
      </c>
      <c r="F4" s="80" t="s">
        <v>57</v>
      </c>
    </row>
    <row r="5" spans="1:6" x14ac:dyDescent="0.2">
      <c r="A5" s="78">
        <v>4</v>
      </c>
      <c r="B5" s="79" t="s">
        <v>61</v>
      </c>
      <c r="C5" s="79" t="s">
        <v>54</v>
      </c>
      <c r="D5" s="79" t="s">
        <v>62</v>
      </c>
      <c r="E5" s="79" t="s">
        <v>63</v>
      </c>
      <c r="F5" s="80" t="s">
        <v>64</v>
      </c>
    </row>
    <row r="6" spans="1:6" x14ac:dyDescent="0.2">
      <c r="A6" s="78">
        <v>5</v>
      </c>
      <c r="B6" s="79" t="s">
        <v>65</v>
      </c>
      <c r="C6" s="79" t="s">
        <v>54</v>
      </c>
      <c r="D6" s="79" t="s">
        <v>66</v>
      </c>
      <c r="E6" s="79" t="s">
        <v>63</v>
      </c>
      <c r="F6" s="80" t="s">
        <v>64</v>
      </c>
    </row>
    <row r="7" spans="1:6" x14ac:dyDescent="0.2">
      <c r="A7" s="78">
        <v>6</v>
      </c>
      <c r="B7" s="79" t="s">
        <v>67</v>
      </c>
      <c r="C7" s="79" t="s">
        <v>54</v>
      </c>
      <c r="D7" s="79" t="s">
        <v>66</v>
      </c>
      <c r="E7" s="79" t="s">
        <v>63</v>
      </c>
      <c r="F7" s="80" t="s">
        <v>64</v>
      </c>
    </row>
    <row r="8" spans="1:6" x14ac:dyDescent="0.2">
      <c r="A8" s="78">
        <v>7</v>
      </c>
      <c r="B8" s="79" t="s">
        <v>68</v>
      </c>
      <c r="C8" s="79" t="s">
        <v>54</v>
      </c>
      <c r="D8" s="79" t="s">
        <v>69</v>
      </c>
      <c r="E8" s="79" t="s">
        <v>33</v>
      </c>
      <c r="F8" s="80" t="s">
        <v>57</v>
      </c>
    </row>
    <row r="9" spans="1:6" x14ac:dyDescent="0.2">
      <c r="A9" s="78">
        <v>8</v>
      </c>
      <c r="B9" s="79" t="s">
        <v>70</v>
      </c>
      <c r="C9" s="79" t="s">
        <v>54</v>
      </c>
      <c r="D9" s="79" t="s">
        <v>66</v>
      </c>
      <c r="E9" s="79" t="s">
        <v>71</v>
      </c>
      <c r="F9" s="80" t="s">
        <v>72</v>
      </c>
    </row>
    <row r="10" spans="1:6" x14ac:dyDescent="0.2">
      <c r="A10" s="78">
        <v>9</v>
      </c>
      <c r="B10" s="79" t="s">
        <v>73</v>
      </c>
      <c r="C10" s="79" t="s">
        <v>54</v>
      </c>
      <c r="D10" s="79" t="s">
        <v>69</v>
      </c>
      <c r="E10" s="79" t="s">
        <v>33</v>
      </c>
      <c r="F10" s="8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sqref="A1:XFD1048576"/>
    </sheetView>
  </sheetViews>
  <sheetFormatPr defaultRowHeight="12.75" x14ac:dyDescent="0.2"/>
  <cols>
    <col min="1" max="1" width="9.140625" style="76"/>
    <col min="2" max="2" width="31.7109375" style="76" bestFit="1" customWidth="1"/>
    <col min="3" max="3" width="43.5703125" style="76" bestFit="1" customWidth="1"/>
    <col min="4" max="5" width="9.140625" style="76"/>
    <col min="6" max="6" width="21.28515625" style="76" bestFit="1" customWidth="1"/>
    <col min="7" max="16384" width="9.140625" style="76"/>
  </cols>
  <sheetData>
    <row r="2" spans="2:7" ht="13.5" thickBot="1" x14ac:dyDescent="0.25"/>
    <row r="3" spans="2:7" ht="24" thickBot="1" x14ac:dyDescent="0.25">
      <c r="B3" s="84"/>
      <c r="C3" s="84"/>
      <c r="D3" s="85" t="s">
        <v>81</v>
      </c>
      <c r="E3" s="85" t="s">
        <v>82</v>
      </c>
      <c r="F3" s="85" t="s">
        <v>83</v>
      </c>
      <c r="G3" s="85" t="s">
        <v>84</v>
      </c>
    </row>
    <row r="4" spans="2:7" ht="24.75" thickTop="1" thickBot="1" x14ac:dyDescent="0.25">
      <c r="B4" s="86" t="s">
        <v>85</v>
      </c>
      <c r="C4" s="87"/>
      <c r="D4" s="88"/>
      <c r="E4" s="88"/>
      <c r="F4" s="88"/>
      <c r="G4" s="88"/>
    </row>
    <row r="5" spans="2:7" ht="24" thickBot="1" x14ac:dyDescent="0.25">
      <c r="B5" s="89"/>
      <c r="C5" s="90" t="s">
        <v>86</v>
      </c>
      <c r="D5" s="91" t="s">
        <v>87</v>
      </c>
      <c r="E5" s="91" t="s">
        <v>87</v>
      </c>
      <c r="F5" s="91" t="s">
        <v>87</v>
      </c>
      <c r="G5" s="92"/>
    </row>
    <row r="6" spans="2:7" ht="24" thickBot="1" x14ac:dyDescent="0.25">
      <c r="B6" s="89"/>
      <c r="C6" s="90" t="s">
        <v>88</v>
      </c>
      <c r="D6" s="93" t="s">
        <v>87</v>
      </c>
      <c r="E6" s="93" t="s">
        <v>87</v>
      </c>
      <c r="F6" s="93" t="s">
        <v>87</v>
      </c>
      <c r="G6" s="94"/>
    </row>
    <row r="7" spans="2:7" ht="24" thickBot="1" x14ac:dyDescent="0.25">
      <c r="B7" s="89"/>
      <c r="C7" s="90" t="s">
        <v>89</v>
      </c>
      <c r="D7" s="92"/>
      <c r="E7" s="92"/>
      <c r="F7" s="92"/>
      <c r="G7" s="92"/>
    </row>
    <row r="8" spans="2:7" ht="24" thickBot="1" x14ac:dyDescent="0.25">
      <c r="B8" s="95" t="s">
        <v>90</v>
      </c>
      <c r="C8" s="96"/>
      <c r="D8" s="94"/>
      <c r="E8" s="94"/>
      <c r="F8" s="93" t="s">
        <v>87</v>
      </c>
      <c r="G8" s="94"/>
    </row>
    <row r="9" spans="2:7" ht="24" thickBot="1" x14ac:dyDescent="0.25">
      <c r="B9" s="97" t="s">
        <v>91</v>
      </c>
      <c r="C9" s="98"/>
      <c r="D9" s="92"/>
      <c r="E9" s="92"/>
      <c r="F9" s="92"/>
      <c r="G9" s="91" t="s">
        <v>87</v>
      </c>
    </row>
    <row r="10" spans="2:7" ht="24" thickBot="1" x14ac:dyDescent="0.25">
      <c r="B10" s="97" t="s">
        <v>92</v>
      </c>
      <c r="C10" s="98"/>
      <c r="D10" s="94"/>
      <c r="E10" s="94"/>
      <c r="F10" s="94"/>
      <c r="G10" s="94"/>
    </row>
    <row r="11" spans="2:7" ht="24" thickBot="1" x14ac:dyDescent="0.25">
      <c r="B11" s="98"/>
      <c r="C11" s="97" t="s">
        <v>93</v>
      </c>
      <c r="D11" s="91" t="s">
        <v>87</v>
      </c>
      <c r="E11" s="91" t="s">
        <v>87</v>
      </c>
      <c r="F11" s="91" t="s">
        <v>87</v>
      </c>
      <c r="G11" s="92"/>
    </row>
    <row r="12" spans="2:7" ht="24" thickBot="1" x14ac:dyDescent="0.25">
      <c r="B12" s="98"/>
      <c r="C12" s="97" t="s">
        <v>94</v>
      </c>
      <c r="D12" s="93" t="s">
        <v>87</v>
      </c>
      <c r="E12" s="93" t="s">
        <v>87</v>
      </c>
      <c r="F12" s="94"/>
      <c r="G12" s="94"/>
    </row>
    <row r="13" spans="2:7" ht="24" thickBot="1" x14ac:dyDescent="0.25">
      <c r="B13" s="98"/>
      <c r="C13" s="97" t="s">
        <v>95</v>
      </c>
      <c r="D13" s="91" t="s">
        <v>87</v>
      </c>
      <c r="E13" s="91" t="s">
        <v>87</v>
      </c>
      <c r="F13" s="91" t="s">
        <v>87</v>
      </c>
      <c r="G13" s="92"/>
    </row>
    <row r="14" spans="2:7" ht="24" thickBot="1" x14ac:dyDescent="0.25">
      <c r="B14" s="90" t="s">
        <v>96</v>
      </c>
      <c r="C14" s="89"/>
      <c r="D14" s="94"/>
      <c r="E14" s="94"/>
      <c r="F14" s="93" t="s">
        <v>87</v>
      </c>
      <c r="G14" s="94"/>
    </row>
    <row r="15" spans="2:7" ht="24" thickBot="1" x14ac:dyDescent="0.25">
      <c r="B15" s="95" t="s">
        <v>97</v>
      </c>
      <c r="C15" s="96"/>
      <c r="D15" s="92"/>
      <c r="E15" s="92"/>
      <c r="F15" s="91" t="s">
        <v>87</v>
      </c>
      <c r="G15" s="92"/>
    </row>
    <row r="16" spans="2:7" ht="24" thickBot="1" x14ac:dyDescent="0.25">
      <c r="B16" s="97" t="s">
        <v>98</v>
      </c>
      <c r="C16" s="98"/>
      <c r="D16" s="94"/>
      <c r="E16" s="94"/>
      <c r="F16" s="94"/>
      <c r="G16" s="99" t="s">
        <v>87</v>
      </c>
    </row>
    <row r="17" spans="2:7" ht="24" thickBot="1" x14ac:dyDescent="0.25">
      <c r="B17" s="90" t="s">
        <v>99</v>
      </c>
      <c r="C17" s="89"/>
      <c r="D17" s="91" t="s">
        <v>87</v>
      </c>
      <c r="E17" s="92"/>
      <c r="F17" s="91" t="s">
        <v>87</v>
      </c>
      <c r="G17" s="92"/>
    </row>
    <row r="18" spans="2:7" ht="24" thickBot="1" x14ac:dyDescent="0.25">
      <c r="B18" s="97" t="s">
        <v>100</v>
      </c>
      <c r="C18" s="98"/>
      <c r="D18" s="93" t="s">
        <v>87</v>
      </c>
      <c r="E18" s="93" t="s">
        <v>87</v>
      </c>
      <c r="F18" s="93" t="s">
        <v>87</v>
      </c>
      <c r="G18" s="94"/>
    </row>
    <row r="19" spans="2:7" ht="24" thickBot="1" x14ac:dyDescent="0.25">
      <c r="B19" s="95" t="s">
        <v>101</v>
      </c>
      <c r="C19" s="96"/>
      <c r="D19" s="92"/>
      <c r="E19" s="92"/>
      <c r="F19" s="91" t="s">
        <v>87</v>
      </c>
      <c r="G19" s="92"/>
    </row>
    <row r="20" spans="2:7" ht="24" thickBot="1" x14ac:dyDescent="0.25">
      <c r="B20" s="90" t="s">
        <v>102</v>
      </c>
      <c r="C20" s="89"/>
      <c r="D20" s="94"/>
      <c r="E20" s="94"/>
      <c r="F20" s="94"/>
      <c r="G20" s="9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sqref="A1:XFD1048576"/>
    </sheetView>
  </sheetViews>
  <sheetFormatPr defaultColWidth="11.42578125" defaultRowHeight="12.75" x14ac:dyDescent="0.2"/>
  <cols>
    <col min="1" max="1" width="7" customWidth="1"/>
    <col min="2" max="2" width="32.7109375" customWidth="1"/>
    <col min="4" max="4" width="17.85546875" customWidth="1"/>
    <col min="5" max="6" width="19.28515625" customWidth="1"/>
    <col min="7" max="7" width="54.28515625" customWidth="1"/>
    <col min="8" max="8" width="18" bestFit="1" customWidth="1"/>
    <col min="10" max="10" width="19.85546875" customWidth="1"/>
  </cols>
  <sheetData>
    <row r="2" spans="1:10" ht="15.75" x14ac:dyDescent="0.2">
      <c r="A2" s="103" t="s">
        <v>117</v>
      </c>
      <c r="B2" s="103" t="s">
        <v>118</v>
      </c>
      <c r="C2" s="103" t="s">
        <v>119</v>
      </c>
      <c r="D2" s="103" t="s">
        <v>120</v>
      </c>
      <c r="E2" s="103" t="s">
        <v>121</v>
      </c>
      <c r="F2" s="103" t="s">
        <v>122</v>
      </c>
      <c r="G2" s="103" t="s">
        <v>123</v>
      </c>
      <c r="H2" s="103" t="s">
        <v>124</v>
      </c>
      <c r="I2" s="103" t="s">
        <v>125</v>
      </c>
      <c r="J2" s="103" t="s">
        <v>126</v>
      </c>
    </row>
    <row r="3" spans="1:10" ht="15" x14ac:dyDescent="0.2">
      <c r="A3" s="104" t="s">
        <v>127</v>
      </c>
      <c r="B3" s="104" t="s">
        <v>128</v>
      </c>
      <c r="C3" s="166" t="s">
        <v>129</v>
      </c>
      <c r="D3" s="104" t="s">
        <v>130</v>
      </c>
      <c r="E3" s="104" t="s">
        <v>131</v>
      </c>
      <c r="F3" s="104"/>
      <c r="G3" s="104" t="s">
        <v>132</v>
      </c>
      <c r="H3" s="104" t="s">
        <v>133</v>
      </c>
      <c r="I3" s="104" t="s">
        <v>134</v>
      </c>
      <c r="J3" s="104" t="s">
        <v>135</v>
      </c>
    </row>
    <row r="4" spans="1:10" ht="15" x14ac:dyDescent="0.2">
      <c r="A4" s="104" t="s">
        <v>136</v>
      </c>
      <c r="B4" s="104" t="s">
        <v>137</v>
      </c>
      <c r="C4" s="166"/>
      <c r="D4" s="104" t="s">
        <v>138</v>
      </c>
      <c r="E4" s="104" t="s">
        <v>139</v>
      </c>
      <c r="F4" s="104"/>
      <c r="G4" s="105" t="s">
        <v>140</v>
      </c>
      <c r="H4" s="104" t="s">
        <v>141</v>
      </c>
      <c r="I4" s="104" t="s">
        <v>117</v>
      </c>
      <c r="J4" s="104"/>
    </row>
    <row r="5" spans="1:10" ht="15" x14ac:dyDescent="0.2">
      <c r="A5" s="104" t="s">
        <v>142</v>
      </c>
      <c r="B5" s="104" t="s">
        <v>143</v>
      </c>
      <c r="C5" s="166"/>
      <c r="D5" s="104" t="s">
        <v>138</v>
      </c>
      <c r="E5" s="104" t="s">
        <v>144</v>
      </c>
      <c r="F5" s="104"/>
      <c r="G5" s="105" t="s">
        <v>145</v>
      </c>
      <c r="H5" s="104" t="s">
        <v>133</v>
      </c>
      <c r="I5" s="104" t="s">
        <v>117</v>
      </c>
      <c r="J5" s="104" t="s">
        <v>117</v>
      </c>
    </row>
    <row r="6" spans="1:10" ht="15" x14ac:dyDescent="0.2">
      <c r="A6" s="104" t="s">
        <v>146</v>
      </c>
      <c r="B6" s="104" t="s">
        <v>147</v>
      </c>
      <c r="C6" s="166"/>
      <c r="D6" s="104" t="s">
        <v>138</v>
      </c>
      <c r="E6" s="104" t="s">
        <v>148</v>
      </c>
      <c r="F6" s="104"/>
      <c r="G6" s="105" t="s">
        <v>149</v>
      </c>
      <c r="H6" s="104" t="s">
        <v>150</v>
      </c>
      <c r="I6" s="104" t="s">
        <v>117</v>
      </c>
      <c r="J6" s="104" t="s">
        <v>117</v>
      </c>
    </row>
    <row r="7" spans="1:10" ht="15" x14ac:dyDescent="0.2">
      <c r="A7" s="104" t="s">
        <v>151</v>
      </c>
      <c r="B7" s="104" t="s">
        <v>152</v>
      </c>
      <c r="C7" s="166"/>
      <c r="D7" s="104" t="s">
        <v>138</v>
      </c>
      <c r="E7" s="104" t="s">
        <v>153</v>
      </c>
      <c r="F7" s="104"/>
      <c r="G7" s="105" t="s">
        <v>154</v>
      </c>
      <c r="H7" s="104" t="s">
        <v>150</v>
      </c>
      <c r="I7" s="104" t="s">
        <v>134</v>
      </c>
      <c r="J7" s="104" t="s">
        <v>135</v>
      </c>
    </row>
    <row r="8" spans="1:10" ht="15" x14ac:dyDescent="0.2">
      <c r="A8" s="104" t="s">
        <v>155</v>
      </c>
      <c r="B8" s="104" t="s">
        <v>156</v>
      </c>
      <c r="C8" s="166"/>
      <c r="D8" s="104" t="s">
        <v>157</v>
      </c>
      <c r="E8" s="104" t="s">
        <v>158</v>
      </c>
      <c r="F8" s="104"/>
      <c r="G8" s="104" t="s">
        <v>117</v>
      </c>
      <c r="H8" s="104" t="s">
        <v>159</v>
      </c>
      <c r="I8" s="104" t="s">
        <v>134</v>
      </c>
      <c r="J8" s="104" t="s">
        <v>135</v>
      </c>
    </row>
    <row r="9" spans="1:10" ht="15" x14ac:dyDescent="0.2">
      <c r="A9" s="104" t="s">
        <v>160</v>
      </c>
      <c r="B9" s="104" t="s">
        <v>161</v>
      </c>
      <c r="C9" s="167" t="s">
        <v>162</v>
      </c>
      <c r="D9" s="104" t="s">
        <v>163</v>
      </c>
      <c r="E9" s="104" t="s">
        <v>164</v>
      </c>
      <c r="F9" s="104" t="s">
        <v>165</v>
      </c>
      <c r="G9" s="105" t="s">
        <v>166</v>
      </c>
      <c r="H9" s="104" t="s">
        <v>167</v>
      </c>
      <c r="I9" s="104" t="s">
        <v>117</v>
      </c>
      <c r="J9" s="104" t="s">
        <v>117</v>
      </c>
    </row>
    <row r="10" spans="1:10" ht="15" x14ac:dyDescent="0.2">
      <c r="A10" s="104" t="s">
        <v>168</v>
      </c>
      <c r="B10" s="104" t="s">
        <v>169</v>
      </c>
      <c r="C10" s="168"/>
      <c r="D10" s="104" t="s">
        <v>138</v>
      </c>
      <c r="E10" s="104" t="s">
        <v>164</v>
      </c>
      <c r="F10" s="104" t="s">
        <v>165</v>
      </c>
      <c r="G10" s="105" t="s">
        <v>170</v>
      </c>
      <c r="H10" s="104" t="s">
        <v>171</v>
      </c>
      <c r="I10" s="104" t="s">
        <v>134</v>
      </c>
      <c r="J10" s="104" t="s">
        <v>117</v>
      </c>
    </row>
    <row r="11" spans="1:10" ht="15" x14ac:dyDescent="0.2">
      <c r="A11" s="104" t="s">
        <v>172</v>
      </c>
      <c r="B11" s="104" t="s">
        <v>173</v>
      </c>
      <c r="C11" s="168"/>
      <c r="D11" s="104" t="s">
        <v>174</v>
      </c>
      <c r="E11" s="104" t="s">
        <v>164</v>
      </c>
      <c r="F11" s="104" t="s">
        <v>165</v>
      </c>
      <c r="G11" s="104" t="s">
        <v>117</v>
      </c>
      <c r="H11" s="104" t="s">
        <v>171</v>
      </c>
      <c r="I11" s="104" t="s">
        <v>134</v>
      </c>
      <c r="J11" s="104" t="s">
        <v>117</v>
      </c>
    </row>
    <row r="12" spans="1:10" ht="15" x14ac:dyDescent="0.2">
      <c r="A12" s="104" t="s">
        <v>175</v>
      </c>
      <c r="B12" s="104" t="s">
        <v>176</v>
      </c>
      <c r="C12" s="168"/>
      <c r="D12" s="104" t="s">
        <v>138</v>
      </c>
      <c r="E12" s="104" t="s">
        <v>164</v>
      </c>
      <c r="F12" s="104" t="s">
        <v>165</v>
      </c>
      <c r="G12" s="105" t="s">
        <v>177</v>
      </c>
      <c r="H12" s="104" t="s">
        <v>167</v>
      </c>
      <c r="I12" s="104" t="s">
        <v>117</v>
      </c>
      <c r="J12" s="104" t="s">
        <v>117</v>
      </c>
    </row>
    <row r="13" spans="1:10" ht="15" x14ac:dyDescent="0.2">
      <c r="A13" s="104" t="s">
        <v>178</v>
      </c>
      <c r="B13" s="104" t="s">
        <v>179</v>
      </c>
      <c r="C13" s="168"/>
      <c r="D13" s="104" t="s">
        <v>138</v>
      </c>
      <c r="E13" s="104" t="s">
        <v>164</v>
      </c>
      <c r="F13" s="104" t="s">
        <v>165</v>
      </c>
      <c r="G13" s="105" t="s">
        <v>180</v>
      </c>
      <c r="H13" s="104" t="s">
        <v>167</v>
      </c>
      <c r="I13" s="104" t="s">
        <v>134</v>
      </c>
      <c r="J13" s="104" t="s">
        <v>117</v>
      </c>
    </row>
    <row r="14" spans="1:10" ht="15" x14ac:dyDescent="0.2">
      <c r="A14" s="104" t="s">
        <v>181</v>
      </c>
      <c r="B14" s="104" t="s">
        <v>182</v>
      </c>
      <c r="C14" s="168"/>
      <c r="D14" s="104" t="s">
        <v>138</v>
      </c>
      <c r="E14" s="104" t="s">
        <v>164</v>
      </c>
      <c r="F14" s="104" t="s">
        <v>165</v>
      </c>
      <c r="G14" s="105" t="s">
        <v>183</v>
      </c>
      <c r="H14" s="104" t="s">
        <v>167</v>
      </c>
      <c r="I14" s="104" t="s">
        <v>117</v>
      </c>
      <c r="J14" s="104" t="s">
        <v>117</v>
      </c>
    </row>
    <row r="15" spans="1:10" ht="15" x14ac:dyDescent="0.2">
      <c r="A15" s="104" t="s">
        <v>184</v>
      </c>
      <c r="B15" s="104" t="s">
        <v>185</v>
      </c>
      <c r="C15" s="168"/>
      <c r="D15" s="104" t="s">
        <v>138</v>
      </c>
      <c r="E15" s="104" t="s">
        <v>164</v>
      </c>
      <c r="F15" s="104" t="s">
        <v>165</v>
      </c>
      <c r="G15" s="105" t="s">
        <v>186</v>
      </c>
      <c r="H15" s="104" t="s">
        <v>167</v>
      </c>
      <c r="I15" s="104" t="s">
        <v>134</v>
      </c>
      <c r="J15" s="104" t="s">
        <v>117</v>
      </c>
    </row>
    <row r="16" spans="1:10" ht="15.75" x14ac:dyDescent="0.2">
      <c r="A16" s="104" t="s">
        <v>187</v>
      </c>
      <c r="B16" s="103" t="s">
        <v>188</v>
      </c>
      <c r="C16" s="168"/>
      <c r="D16" s="104" t="s">
        <v>189</v>
      </c>
      <c r="E16" s="104" t="s">
        <v>190</v>
      </c>
      <c r="F16" s="104" t="s">
        <v>191</v>
      </c>
      <c r="G16" s="105"/>
      <c r="H16" s="104" t="s">
        <v>167</v>
      </c>
      <c r="I16" s="104"/>
      <c r="J16" s="104"/>
    </row>
    <row r="17" spans="1:10" ht="15.75" x14ac:dyDescent="0.2">
      <c r="A17" s="104" t="s">
        <v>192</v>
      </c>
      <c r="B17" s="103" t="s">
        <v>193</v>
      </c>
      <c r="C17" s="168"/>
      <c r="D17" s="104" t="s">
        <v>189</v>
      </c>
      <c r="E17" s="104" t="s">
        <v>190</v>
      </c>
      <c r="F17" s="104" t="s">
        <v>191</v>
      </c>
      <c r="G17" s="105"/>
      <c r="H17" s="104" t="s">
        <v>167</v>
      </c>
      <c r="I17" s="104"/>
      <c r="J17" s="104"/>
    </row>
    <row r="18" spans="1:10" ht="15.75" x14ac:dyDescent="0.2">
      <c r="A18" s="104" t="s">
        <v>194</v>
      </c>
      <c r="B18" s="103" t="s">
        <v>195</v>
      </c>
      <c r="C18" s="168"/>
      <c r="D18" s="104" t="s">
        <v>189</v>
      </c>
      <c r="E18" s="104" t="s">
        <v>190</v>
      </c>
      <c r="F18" s="104" t="s">
        <v>191</v>
      </c>
      <c r="G18" s="105"/>
      <c r="H18" s="104" t="s">
        <v>196</v>
      </c>
      <c r="I18" s="104"/>
      <c r="J18" s="104"/>
    </row>
    <row r="19" spans="1:10" ht="15.75" x14ac:dyDescent="0.2">
      <c r="A19" s="104" t="s">
        <v>197</v>
      </c>
      <c r="B19" s="103" t="s">
        <v>198</v>
      </c>
      <c r="C19" s="169"/>
      <c r="D19" s="104" t="s">
        <v>189</v>
      </c>
      <c r="E19" s="104" t="s">
        <v>190</v>
      </c>
      <c r="F19" s="104" t="s">
        <v>191</v>
      </c>
      <c r="G19" s="105"/>
      <c r="H19" s="104" t="s">
        <v>196</v>
      </c>
      <c r="I19" s="104"/>
      <c r="J19" s="104"/>
    </row>
    <row r="20" spans="1:10" ht="15" x14ac:dyDescent="0.2">
      <c r="A20" s="104" t="s">
        <v>199</v>
      </c>
      <c r="B20" s="104" t="s">
        <v>200</v>
      </c>
      <c r="C20" s="166" t="s">
        <v>201</v>
      </c>
      <c r="D20" s="104" t="s">
        <v>202</v>
      </c>
      <c r="E20" s="104"/>
      <c r="F20" s="104"/>
      <c r="G20" s="104" t="s">
        <v>117</v>
      </c>
      <c r="H20" s="104" t="s">
        <v>203</v>
      </c>
      <c r="I20" s="104" t="s">
        <v>117</v>
      </c>
      <c r="J20" s="104" t="s">
        <v>117</v>
      </c>
    </row>
    <row r="21" spans="1:10" ht="15" x14ac:dyDescent="0.2">
      <c r="A21" s="104" t="s">
        <v>204</v>
      </c>
      <c r="B21" s="104" t="s">
        <v>205</v>
      </c>
      <c r="C21" s="166"/>
      <c r="D21" s="104" t="s">
        <v>138</v>
      </c>
      <c r="E21" s="104" t="s">
        <v>117</v>
      </c>
      <c r="F21" s="104"/>
      <c r="G21" s="105" t="s">
        <v>206</v>
      </c>
      <c r="H21" s="104" t="s">
        <v>207</v>
      </c>
      <c r="I21" s="104" t="s">
        <v>134</v>
      </c>
      <c r="J21" s="104" t="s">
        <v>134</v>
      </c>
    </row>
    <row r="22" spans="1:10" ht="15" x14ac:dyDescent="0.2">
      <c r="A22" s="104" t="s">
        <v>208</v>
      </c>
      <c r="B22" s="104" t="s">
        <v>209</v>
      </c>
      <c r="C22" s="166"/>
      <c r="D22" s="104" t="s">
        <v>130</v>
      </c>
      <c r="E22" s="104" t="s">
        <v>158</v>
      </c>
      <c r="F22" s="104"/>
      <c r="G22" s="105" t="s">
        <v>210</v>
      </c>
      <c r="H22" s="104" t="s">
        <v>211</v>
      </c>
      <c r="I22" s="104" t="s">
        <v>134</v>
      </c>
      <c r="J22" s="104" t="s">
        <v>134</v>
      </c>
    </row>
    <row r="23" spans="1:10" ht="15" x14ac:dyDescent="0.2">
      <c r="A23" s="104" t="s">
        <v>212</v>
      </c>
      <c r="B23" s="104" t="s">
        <v>213</v>
      </c>
      <c r="C23" s="166"/>
      <c r="D23" s="104" t="s">
        <v>138</v>
      </c>
      <c r="E23" s="104" t="s">
        <v>214</v>
      </c>
      <c r="F23" s="104"/>
      <c r="G23" s="105" t="s">
        <v>215</v>
      </c>
      <c r="H23" s="104" t="s">
        <v>216</v>
      </c>
      <c r="I23" s="104" t="s">
        <v>117</v>
      </c>
      <c r="J23" s="104" t="s">
        <v>117</v>
      </c>
    </row>
    <row r="24" spans="1:10" ht="15" x14ac:dyDescent="0.2">
      <c r="A24" s="104" t="s">
        <v>217</v>
      </c>
      <c r="B24" s="104" t="s">
        <v>218</v>
      </c>
      <c r="C24" s="166"/>
      <c r="D24" s="104" t="s">
        <v>138</v>
      </c>
      <c r="E24" s="104" t="s">
        <v>219</v>
      </c>
      <c r="F24" s="104"/>
      <c r="G24" s="105" t="s">
        <v>220</v>
      </c>
      <c r="H24" s="104" t="s">
        <v>216</v>
      </c>
      <c r="I24" s="104" t="s">
        <v>117</v>
      </c>
      <c r="J24" s="104" t="s">
        <v>117</v>
      </c>
    </row>
    <row r="25" spans="1:10" ht="15" x14ac:dyDescent="0.2">
      <c r="A25" s="104" t="s">
        <v>221</v>
      </c>
      <c r="B25" s="104" t="s">
        <v>222</v>
      </c>
      <c r="C25" s="166"/>
      <c r="D25" s="104" t="s">
        <v>223</v>
      </c>
      <c r="E25" s="104" t="s">
        <v>224</v>
      </c>
      <c r="F25" s="104"/>
      <c r="G25" s="105" t="s">
        <v>225</v>
      </c>
      <c r="H25" s="104" t="s">
        <v>226</v>
      </c>
      <c r="I25" s="104" t="s">
        <v>134</v>
      </c>
      <c r="J25" s="104" t="s">
        <v>117</v>
      </c>
    </row>
    <row r="26" spans="1:10" ht="15" x14ac:dyDescent="0.2">
      <c r="A26" s="104" t="s">
        <v>227</v>
      </c>
      <c r="B26" s="104" t="s">
        <v>228</v>
      </c>
      <c r="C26" s="166"/>
      <c r="D26" s="104" t="s">
        <v>229</v>
      </c>
      <c r="E26" s="104" t="s">
        <v>230</v>
      </c>
      <c r="F26" s="104"/>
      <c r="G26" s="105" t="s">
        <v>231</v>
      </c>
      <c r="H26" s="104" t="s">
        <v>207</v>
      </c>
      <c r="I26" s="104" t="s">
        <v>117</v>
      </c>
      <c r="J26" s="104" t="s">
        <v>117</v>
      </c>
    </row>
    <row r="27" spans="1:10" ht="15" x14ac:dyDescent="0.2">
      <c r="A27" s="104" t="s">
        <v>232</v>
      </c>
      <c r="B27" s="104" t="s">
        <v>233</v>
      </c>
      <c r="C27" s="166"/>
      <c r="D27" s="104" t="s">
        <v>229</v>
      </c>
      <c r="E27" s="104" t="s">
        <v>230</v>
      </c>
      <c r="F27" s="104"/>
      <c r="G27" s="104" t="s">
        <v>117</v>
      </c>
      <c r="H27" s="104" t="s">
        <v>207</v>
      </c>
      <c r="I27" s="104" t="s">
        <v>117</v>
      </c>
      <c r="J27" s="104" t="s">
        <v>117</v>
      </c>
    </row>
    <row r="28" spans="1:10" ht="15" x14ac:dyDescent="0.2">
      <c r="A28" s="104" t="s">
        <v>234</v>
      </c>
      <c r="B28" s="104" t="s">
        <v>235</v>
      </c>
      <c r="C28" s="166"/>
      <c r="D28" s="104" t="s">
        <v>130</v>
      </c>
      <c r="E28" s="104" t="s">
        <v>236</v>
      </c>
      <c r="F28" s="104"/>
      <c r="G28" s="106" t="s">
        <v>237</v>
      </c>
      <c r="H28" s="104" t="s">
        <v>238</v>
      </c>
      <c r="I28" s="104" t="s">
        <v>134</v>
      </c>
      <c r="J28" s="104" t="s">
        <v>117</v>
      </c>
    </row>
    <row r="29" spans="1:10" ht="15" x14ac:dyDescent="0.2">
      <c r="A29" s="107">
        <v>27</v>
      </c>
      <c r="B29" s="104" t="s">
        <v>239</v>
      </c>
      <c r="C29" s="166"/>
      <c r="D29" s="104" t="s">
        <v>138</v>
      </c>
      <c r="E29" s="104" t="s">
        <v>240</v>
      </c>
      <c r="F29" s="104"/>
      <c r="G29" s="105" t="s">
        <v>241</v>
      </c>
      <c r="H29" s="104" t="s">
        <v>203</v>
      </c>
      <c r="I29" s="104" t="s">
        <v>134</v>
      </c>
      <c r="J29" s="104" t="s">
        <v>117</v>
      </c>
    </row>
    <row r="30" spans="1:10" ht="15" x14ac:dyDescent="0.2">
      <c r="A30" s="107">
        <v>28</v>
      </c>
      <c r="B30" s="104" t="s">
        <v>242</v>
      </c>
      <c r="C30" s="166" t="s">
        <v>243</v>
      </c>
      <c r="D30" s="104" t="s">
        <v>202</v>
      </c>
      <c r="E30" s="104" t="s">
        <v>244</v>
      </c>
      <c r="F30" s="104"/>
      <c r="G30" s="105" t="s">
        <v>245</v>
      </c>
      <c r="H30" s="104" t="s">
        <v>246</v>
      </c>
      <c r="I30" s="104" t="s">
        <v>134</v>
      </c>
      <c r="J30" s="104" t="s">
        <v>135</v>
      </c>
    </row>
    <row r="31" spans="1:10" ht="15" x14ac:dyDescent="0.2">
      <c r="A31" s="107">
        <v>29</v>
      </c>
      <c r="B31" s="104" t="s">
        <v>247</v>
      </c>
      <c r="C31" s="166"/>
      <c r="D31" s="104" t="s">
        <v>138</v>
      </c>
      <c r="E31" s="104" t="s">
        <v>244</v>
      </c>
      <c r="F31" s="104"/>
      <c r="G31" s="105" t="s">
        <v>248</v>
      </c>
      <c r="H31" s="104" t="s">
        <v>249</v>
      </c>
      <c r="I31" s="104" t="s">
        <v>134</v>
      </c>
      <c r="J31" s="108" t="s">
        <v>134</v>
      </c>
    </row>
    <row r="32" spans="1:10" ht="15" x14ac:dyDescent="0.2">
      <c r="A32" s="107">
        <v>30</v>
      </c>
      <c r="B32" s="104" t="s">
        <v>250</v>
      </c>
      <c r="C32" s="166"/>
      <c r="D32" s="104" t="s">
        <v>138</v>
      </c>
      <c r="E32" s="104" t="s">
        <v>139</v>
      </c>
      <c r="F32" s="104"/>
      <c r="G32" s="105" t="s">
        <v>251</v>
      </c>
      <c r="H32" s="104" t="s">
        <v>252</v>
      </c>
      <c r="I32" s="104" t="s">
        <v>134</v>
      </c>
      <c r="J32" s="104" t="s">
        <v>134</v>
      </c>
    </row>
  </sheetData>
  <mergeCells count="4">
    <mergeCell ref="C3:C8"/>
    <mergeCell ref="C9:C19"/>
    <mergeCell ref="C20:C29"/>
    <mergeCell ref="C30:C32"/>
  </mergeCells>
  <hyperlinks>
    <hyperlink ref="G4" r:id="rId1" display="https://moogle.mobicom.mn/pddep/vatsender-appdoc?from_search=108826747"/>
    <hyperlink ref="G5" r:id="rId2" display="https://moogle.mobicom.mn/en_US/pddep/mxstgw-system"/>
    <hyperlink ref="G6" r:id="rId3" display="https://moogle.mobicom.mn/en_US/pddep/summer-promo-2023"/>
    <hyperlink ref="G7" r:id="rId4" display="https://moogle.mobicom.mn/pddep/drc?from_search=124210153"/>
    <hyperlink ref="G9" r:id="rId5" display="https://moogle.helpjuice.com/admin/en_US/questions/1970610-hitone-mrbt-document/version/1"/>
    <hyperlink ref="G10" r:id="rId6" display="https://moogle.mobicom.mn/dpded/hyper-request-api?from_search=124043123"/>
    <hyperlink ref="G12" r:id="rId7" display="https://moogle.helpjuice.com/admin/en_US/questions/2142056-access-management-system-document"/>
    <hyperlink ref="G13" r:id="rId8" display="https://moogle.mobicom.mn/en_US/dpded/dealer-app-configuration-environment"/>
    <hyperlink ref="G14" r:id="rId9" display="https://moogle.helpjuice.com/admin/en_US/categories/dealer-web"/>
    <hyperlink ref="G15" r:id="rId10" display="https://moogle.mobicom.mn/en_US/dpded/2142055-untitled-article?draft=true"/>
    <hyperlink ref="G21" r:id="rId11" display="https://moogle.helpjuice.com/admin/en_US/questions/1751336-emoney-system-documentation"/>
    <hyperlink ref="G22" r:id="rId12" display="https://moogle.helpjuice.com/admin/en_US/questions/wallet-system-documentation/version/1"/>
    <hyperlink ref="G23" r:id="rId13" display="https://moogle.helpjuice.com/admin/en_US/questions/1683057-sysdoc-220523-loco"/>
    <hyperlink ref="G24" r:id="rId14" display="https://moogle.helpjuice.com/admin/en_US/questions/1793881-auto-billing-system-documentation"/>
    <hyperlink ref="G25" r:id="rId15" display="https://moogle.mobicom.mn/en_US/gcdd/voo-middleware"/>
    <hyperlink ref="G26" r:id="rId16" display="https://moogle.helpjuice.com/admin/questions/1814129-qpay-invoice-middleware"/>
    <hyperlink ref="G29" r:id="rId17" display="https://moogle.mobicom.mn/en_US/gcdd/payment-gw"/>
    <hyperlink ref="G30" r:id="rId18" display="https://moogle.mobicom.mn/oddep/comment-categorizer-backend-documentation?from_search=122980160"/>
    <hyperlink ref="G31" r:id="rId19" display="https://moogle.mobicom.mn/oddep/mnp75-nodejs-backend-api?from_search=126337988"/>
    <hyperlink ref="G32" r:id="rId20" display="https://moogle.mobicom.mn/sd-1/1933299-untitled-article?from_search=12068130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31" sqref="G31"/>
    </sheetView>
  </sheetViews>
  <sheetFormatPr defaultColWidth="11.42578125" defaultRowHeight="12.75" x14ac:dyDescent="0.2"/>
  <cols>
    <col min="1" max="1" width="3.140625" bestFit="1" customWidth="1"/>
    <col min="2" max="2" width="48.42578125" customWidth="1"/>
    <col min="3" max="3" width="11.42578125" customWidth="1"/>
    <col min="4" max="4" width="13.42578125" customWidth="1"/>
    <col min="9" max="9" width="73.7109375" customWidth="1"/>
  </cols>
  <sheetData>
    <row r="1" spans="1:9" x14ac:dyDescent="0.2">
      <c r="A1" s="109"/>
      <c r="B1" s="110" t="s">
        <v>254</v>
      </c>
      <c r="C1" s="110" t="s">
        <v>255</v>
      </c>
      <c r="D1" s="110" t="s">
        <v>256</v>
      </c>
      <c r="E1" s="110" t="s">
        <v>257</v>
      </c>
      <c r="F1" s="110" t="s">
        <v>258</v>
      </c>
      <c r="G1" s="110" t="s">
        <v>259</v>
      </c>
      <c r="H1" s="110" t="s">
        <v>5</v>
      </c>
      <c r="I1" s="110" t="s">
        <v>260</v>
      </c>
    </row>
    <row r="2" spans="1:9" x14ac:dyDescent="0.2">
      <c r="A2" s="111">
        <v>1</v>
      </c>
      <c r="B2" s="112" t="s">
        <v>261</v>
      </c>
      <c r="C2" s="112"/>
      <c r="D2" s="112"/>
      <c r="E2" s="113" t="s">
        <v>87</v>
      </c>
      <c r="F2" s="112"/>
      <c r="G2" s="112"/>
      <c r="H2" s="112"/>
      <c r="I2" s="112" t="s">
        <v>262</v>
      </c>
    </row>
    <row r="3" spans="1:9" x14ac:dyDescent="0.2">
      <c r="A3" s="111">
        <v>2</v>
      </c>
      <c r="B3" s="114" t="s">
        <v>263</v>
      </c>
      <c r="C3" s="112"/>
      <c r="D3" s="112"/>
      <c r="E3" s="113" t="s">
        <v>87</v>
      </c>
      <c r="F3" s="113" t="s">
        <v>264</v>
      </c>
      <c r="G3" s="112"/>
      <c r="H3" s="112"/>
      <c r="I3" s="112" t="s">
        <v>265</v>
      </c>
    </row>
    <row r="4" spans="1:9" x14ac:dyDescent="0.2">
      <c r="A4" s="111">
        <v>3</v>
      </c>
      <c r="B4" s="112" t="s">
        <v>266</v>
      </c>
      <c r="C4" s="112"/>
      <c r="D4" s="112"/>
      <c r="E4" s="113" t="s">
        <v>87</v>
      </c>
      <c r="F4" s="112"/>
      <c r="G4" s="112"/>
      <c r="H4" s="112"/>
      <c r="I4" s="112" t="s">
        <v>267</v>
      </c>
    </row>
    <row r="5" spans="1:9" ht="25.5" x14ac:dyDescent="0.2">
      <c r="A5" s="111">
        <v>4</v>
      </c>
      <c r="B5" s="112" t="s">
        <v>268</v>
      </c>
      <c r="C5" s="112"/>
      <c r="D5" s="113" t="s">
        <v>87</v>
      </c>
      <c r="E5" s="112"/>
      <c r="F5" s="112"/>
      <c r="G5" s="113" t="s">
        <v>87</v>
      </c>
      <c r="H5" s="112"/>
      <c r="I5" s="115" t="s">
        <v>269</v>
      </c>
    </row>
    <row r="6" spans="1:9" x14ac:dyDescent="0.2">
      <c r="A6" s="111">
        <v>5</v>
      </c>
      <c r="B6" s="111" t="s">
        <v>270</v>
      </c>
      <c r="C6" s="112"/>
      <c r="D6" s="113" t="s">
        <v>87</v>
      </c>
      <c r="E6" s="112"/>
      <c r="F6" s="113" t="s">
        <v>87</v>
      </c>
      <c r="G6" s="112"/>
      <c r="H6" s="112"/>
      <c r="I6" s="112" t="s">
        <v>271</v>
      </c>
    </row>
    <row r="7" spans="1:9" x14ac:dyDescent="0.2">
      <c r="A7" s="111">
        <v>6</v>
      </c>
      <c r="B7" s="112" t="s">
        <v>272</v>
      </c>
      <c r="C7" s="112"/>
      <c r="D7" s="113" t="s">
        <v>87</v>
      </c>
      <c r="E7" s="113" t="s">
        <v>87</v>
      </c>
      <c r="F7" s="113" t="s">
        <v>87</v>
      </c>
      <c r="G7" s="113" t="s">
        <v>87</v>
      </c>
      <c r="H7" s="112"/>
      <c r="I7" s="112" t="s">
        <v>273</v>
      </c>
    </row>
    <row r="8" spans="1:9" x14ac:dyDescent="0.2">
      <c r="A8" s="111">
        <v>7</v>
      </c>
      <c r="B8" s="112" t="s">
        <v>274</v>
      </c>
      <c r="C8" s="112"/>
      <c r="D8" s="112"/>
      <c r="E8" s="112"/>
      <c r="F8" s="112"/>
      <c r="G8" s="112"/>
      <c r="H8" s="112"/>
      <c r="I8" s="112"/>
    </row>
    <row r="9" spans="1:9" x14ac:dyDescent="0.2">
      <c r="A9" s="111">
        <v>8</v>
      </c>
      <c r="B9" s="112" t="s">
        <v>275</v>
      </c>
      <c r="C9" s="112"/>
      <c r="D9" s="112"/>
      <c r="E9" s="113" t="s">
        <v>87</v>
      </c>
      <c r="F9" s="112"/>
      <c r="G9" s="112"/>
      <c r="H9" s="112"/>
      <c r="I9" s="112" t="s">
        <v>276</v>
      </c>
    </row>
    <row r="10" spans="1:9" x14ac:dyDescent="0.2">
      <c r="A10" s="111">
        <v>9</v>
      </c>
      <c r="B10" s="111" t="s">
        <v>277</v>
      </c>
      <c r="C10" s="112"/>
      <c r="D10" s="112"/>
      <c r="E10" s="112"/>
      <c r="F10" s="113" t="s">
        <v>87</v>
      </c>
      <c r="G10" s="112"/>
      <c r="H10" s="112"/>
      <c r="I10" s="116">
        <v>2</v>
      </c>
    </row>
    <row r="11" spans="1:9" x14ac:dyDescent="0.2">
      <c r="A11" s="111">
        <v>10</v>
      </c>
      <c r="B11" s="112" t="s">
        <v>278</v>
      </c>
      <c r="C11" s="112"/>
      <c r="D11" s="112"/>
      <c r="E11" s="112"/>
      <c r="F11" s="112"/>
      <c r="G11" s="112"/>
      <c r="H11" s="112"/>
      <c r="I11" s="112"/>
    </row>
    <row r="12" spans="1:9" x14ac:dyDescent="0.2">
      <c r="A12" s="111">
        <v>11</v>
      </c>
      <c r="B12" s="112" t="s">
        <v>279</v>
      </c>
      <c r="C12" s="112"/>
      <c r="D12" s="112"/>
      <c r="E12" s="112"/>
      <c r="F12" s="112"/>
      <c r="G12" s="112"/>
      <c r="H12" s="112"/>
      <c r="I12" s="112"/>
    </row>
    <row r="13" spans="1:9" x14ac:dyDescent="0.2">
      <c r="A13" s="111">
        <v>12</v>
      </c>
      <c r="B13" s="112" t="s">
        <v>280</v>
      </c>
      <c r="C13" s="112"/>
      <c r="D13" s="113" t="s">
        <v>87</v>
      </c>
      <c r="E13" s="112"/>
      <c r="F13" s="112"/>
      <c r="G13" s="112"/>
      <c r="H13" s="112"/>
      <c r="I13" s="112"/>
    </row>
    <row r="14" spans="1:9" x14ac:dyDescent="0.2">
      <c r="A14" s="111">
        <v>13</v>
      </c>
      <c r="B14" s="112" t="s">
        <v>281</v>
      </c>
      <c r="C14" s="112"/>
      <c r="D14" s="112"/>
      <c r="E14" s="113" t="s">
        <v>87</v>
      </c>
      <c r="F14" s="112"/>
      <c r="G14" s="112"/>
      <c r="H14" s="112"/>
      <c r="I14" s="112"/>
    </row>
    <row r="15" spans="1:9" x14ac:dyDescent="0.2">
      <c r="A15" s="111">
        <v>14</v>
      </c>
      <c r="B15" s="117" t="s">
        <v>282</v>
      </c>
      <c r="C15" s="112"/>
      <c r="D15" s="113" t="s">
        <v>87</v>
      </c>
      <c r="E15" s="113" t="s">
        <v>87</v>
      </c>
      <c r="F15" s="113" t="s">
        <v>283</v>
      </c>
      <c r="G15" s="112"/>
      <c r="H15" s="112"/>
      <c r="I15" s="112" t="s">
        <v>284</v>
      </c>
    </row>
    <row r="16" spans="1:9" ht="38.25" x14ac:dyDescent="0.2">
      <c r="A16" s="111">
        <v>15</v>
      </c>
      <c r="B16" s="118" t="s">
        <v>285</v>
      </c>
      <c r="C16" s="112"/>
      <c r="D16" s="113" t="s">
        <v>87</v>
      </c>
      <c r="E16" s="113" t="s">
        <v>87</v>
      </c>
      <c r="F16" s="113" t="s">
        <v>87</v>
      </c>
      <c r="G16" s="113" t="s">
        <v>87</v>
      </c>
      <c r="H16" s="112"/>
      <c r="I16" s="112"/>
    </row>
    <row r="17" spans="1:9" x14ac:dyDescent="0.2">
      <c r="A17" s="111">
        <v>16</v>
      </c>
      <c r="B17" s="119" t="s">
        <v>286</v>
      </c>
      <c r="C17" s="112"/>
      <c r="D17" s="112"/>
      <c r="E17" s="113" t="s">
        <v>87</v>
      </c>
      <c r="F17" s="112"/>
      <c r="G17" s="112"/>
      <c r="H17" s="112"/>
      <c r="I17" s="112" t="s">
        <v>287</v>
      </c>
    </row>
    <row r="18" spans="1:9" x14ac:dyDescent="0.2">
      <c r="A18" s="111">
        <v>17</v>
      </c>
      <c r="B18" s="119" t="s">
        <v>288</v>
      </c>
      <c r="C18" s="112"/>
      <c r="D18" s="112"/>
      <c r="E18" s="112"/>
      <c r="F18" s="112"/>
      <c r="G18" s="112"/>
      <c r="H18" s="112"/>
      <c r="I18" s="112" t="s">
        <v>289</v>
      </c>
    </row>
    <row r="19" spans="1:9" x14ac:dyDescent="0.2">
      <c r="A19" s="111">
        <v>18</v>
      </c>
      <c r="B19" s="119" t="s">
        <v>290</v>
      </c>
      <c r="C19" s="112"/>
      <c r="D19" s="112"/>
      <c r="E19" s="112"/>
      <c r="F19" s="112"/>
      <c r="G19" s="113" t="s">
        <v>87</v>
      </c>
      <c r="H19" s="112"/>
      <c r="I19" s="112" t="s">
        <v>291</v>
      </c>
    </row>
    <row r="20" spans="1:9" x14ac:dyDescent="0.2">
      <c r="A20" s="111">
        <v>19</v>
      </c>
      <c r="B20" s="112" t="s">
        <v>292</v>
      </c>
      <c r="C20" s="112"/>
      <c r="D20" s="112"/>
      <c r="E20" s="112"/>
      <c r="F20" s="112"/>
      <c r="G20" s="112"/>
      <c r="H20" s="112"/>
      <c r="I20" s="112"/>
    </row>
    <row r="21" spans="1:9" x14ac:dyDescent="0.2">
      <c r="A21" s="111">
        <v>20</v>
      </c>
      <c r="B21" s="112" t="s">
        <v>293</v>
      </c>
      <c r="C21" s="112"/>
      <c r="D21" s="112"/>
      <c r="E21" s="113" t="s">
        <v>87</v>
      </c>
      <c r="F21" s="112"/>
      <c r="G21" s="112"/>
      <c r="H21" s="112"/>
      <c r="I21" s="112" t="s">
        <v>294</v>
      </c>
    </row>
    <row r="22" spans="1:9" x14ac:dyDescent="0.2">
      <c r="A22" s="111">
        <v>21</v>
      </c>
      <c r="B22" s="112" t="s">
        <v>295</v>
      </c>
      <c r="C22" s="112"/>
      <c r="D22" s="113" t="s">
        <v>87</v>
      </c>
      <c r="E22" s="112"/>
      <c r="F22" s="112"/>
      <c r="G22" s="112"/>
      <c r="H22" s="112"/>
      <c r="I22" s="112" t="s">
        <v>296</v>
      </c>
    </row>
    <row r="23" spans="1:9" x14ac:dyDescent="0.2">
      <c r="A23" s="111">
        <v>22</v>
      </c>
      <c r="B23" s="112" t="s">
        <v>297</v>
      </c>
      <c r="C23" s="112"/>
      <c r="D23" s="112"/>
      <c r="E23" s="112"/>
      <c r="F23" s="112"/>
      <c r="G23" s="112"/>
      <c r="H23" s="112"/>
      <c r="I23" s="112" t="s">
        <v>298</v>
      </c>
    </row>
    <row r="24" spans="1:9" x14ac:dyDescent="0.2">
      <c r="A24" s="111">
        <v>23</v>
      </c>
      <c r="B24" s="119" t="s">
        <v>303</v>
      </c>
      <c r="C24" s="112"/>
      <c r="D24" s="112"/>
      <c r="E24" s="112"/>
      <c r="F24" s="112" t="s">
        <v>87</v>
      </c>
      <c r="G24" s="112"/>
      <c r="H24" s="112"/>
      <c r="I24" s="112"/>
    </row>
    <row r="25" spans="1:9" x14ac:dyDescent="0.2">
      <c r="A25" s="111">
        <v>24</v>
      </c>
      <c r="B25" s="119" t="s">
        <v>304</v>
      </c>
      <c r="C25" s="112"/>
      <c r="D25" s="112"/>
      <c r="E25" s="112"/>
      <c r="F25" s="112" t="s">
        <v>87</v>
      </c>
      <c r="G25" s="112"/>
      <c r="H25" s="112"/>
      <c r="I25" s="112" t="s">
        <v>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8D3285DF1BC24382D5EDF17FBD82E6" ma:contentTypeVersion="17" ma:contentTypeDescription="Create a new document." ma:contentTypeScope="" ma:versionID="d358d8ea49df0c7b34089cda4f7d836d">
  <xsd:schema xmlns:xsd="http://www.w3.org/2001/XMLSchema" xmlns:xs="http://www.w3.org/2001/XMLSchema" xmlns:p="http://schemas.microsoft.com/office/2006/metadata/properties" xmlns:ns2="dc258a55-eb3f-4790-bddb-9d4d68c0ca36" xmlns:ns3="1a2c3442-0983-4492-b73e-021fab4a29a2" targetNamespace="http://schemas.microsoft.com/office/2006/metadata/properties" ma:root="true" ma:fieldsID="12c811692ed30c15b664e73acbe4a708" ns2:_="" ns3:_="">
    <xsd:import namespace="dc258a55-eb3f-4790-bddb-9d4d68c0ca36"/>
    <xsd:import namespace="1a2c3442-0983-4492-b73e-021fab4a2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58a55-eb3f-4790-bddb-9d4d68c0ca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6347646-65fb-4432-a2c0-956803e755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c3442-0983-4492-b73e-021fab4a29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009f2fe-dfb7-44ee-8547-531df6dcc2dc}" ma:internalName="TaxCatchAll" ma:showField="CatchAllData" ma:web="1a2c3442-0983-4492-b73e-021fab4a29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2c3442-0983-4492-b73e-021fab4a29a2" xsi:nil="true"/>
    <lcf76f155ced4ddcb4097134ff3c332f xmlns="dc258a55-eb3f-4790-bddb-9d4d68c0ca3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64C2D3-EA20-4BD1-8FC7-4773858AC5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258a55-eb3f-4790-bddb-9d4d68c0ca36"/>
    <ds:schemaRef ds:uri="1a2c3442-0983-4492-b73e-021fab4a2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32CD00-9C7B-4F9F-8CEE-F78A00C5BE53}">
  <ds:schemaRefs>
    <ds:schemaRef ds:uri="1a2c3442-0983-4492-b73e-021fab4a29a2"/>
    <ds:schemaRef ds:uri="http://schemas.openxmlformats.org/package/2006/metadata/core-properties"/>
    <ds:schemaRef ds:uri="http://schemas.microsoft.com/office/infopath/2007/PartnerControls"/>
    <ds:schemaRef ds:uri="dc258a55-eb3f-4790-bddb-9d4d68c0ca36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2E8BE84-4DE9-4F9C-95AD-9A4D9795661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9e6994b-0242-4364-83db-a7727f7d5359}" enabled="1" method="Standard" siteId="{ca63e652-8b2e-4e0e-8b69-1fd46774bde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Manager</vt:lpstr>
      <vt:lpstr>Annex1</vt:lpstr>
      <vt:lpstr>Annex2</vt:lpstr>
      <vt:lpstr>Annex3</vt:lpstr>
      <vt:lpstr>Annex4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Эрдэнэ-Очир Баасанжав</dc:creator>
  <cp:lastModifiedBy>Altansukh Batmunkh</cp:lastModifiedBy>
  <cp:revision/>
  <cp:lastPrinted>2018-10-12T00:52:05Z</cp:lastPrinted>
  <dcterms:created xsi:type="dcterms:W3CDTF">2016-02-17T12:02:52Z</dcterms:created>
  <dcterms:modified xsi:type="dcterms:W3CDTF">2023-11-07T11:30:21Z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0x010100568D3285DF1BC24382D5EDF17FBD82E6</vt:lpwstr>
  </property>
  <property fmtid="{D5CDD505-2E9C-101B-9397-08002B2CF9AE}" pid="3" name="MediaServiceImageTags">
    <vt:lpwstr/>
  </property>
</Properties>
</file>