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\Desktop\labs\Day22_Lab_Evaluation\"/>
    </mc:Choice>
  </mc:AlternateContent>
  <xr:revisionPtr revIDLastSave="0" documentId="13_ncr:1_{80A96303-6643-46E9-AD8C-6ABB84F1416E}" xr6:coauthVersionLast="47" xr6:coauthVersionMax="47" xr10:uidLastSave="{00000000-0000-0000-0000-000000000000}"/>
  <bookViews>
    <workbookView xWindow="-120" yWindow="-120" windowWidth="20730" windowHeight="11160" xr2:uid="{3E2D19EB-1BA1-3749-8827-A03055A9E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/>
  <c r="O19" i="1"/>
  <c r="N20" i="1"/>
  <c r="N19" i="1"/>
  <c r="R19" i="1"/>
  <c r="R22" i="1"/>
  <c r="N22" i="1"/>
  <c r="S20" i="1"/>
  <c r="R20" i="1"/>
  <c r="S1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G17" i="1" l="1"/>
  <c r="N25" i="1"/>
  <c r="N23" i="1"/>
  <c r="N24" i="1"/>
  <c r="R24" i="1"/>
  <c r="R23" i="1"/>
  <c r="R25" i="1"/>
  <c r="G18" i="1"/>
  <c r="G19" i="1" s="1"/>
  <c r="F17" i="1"/>
  <c r="J18" i="1"/>
  <c r="J19" i="1" s="1"/>
  <c r="J17" i="1"/>
</calcChain>
</file>

<file path=xl/sharedStrings.xml><?xml version="1.0" encoding="utf-8"?>
<sst xmlns="http://schemas.openxmlformats.org/spreadsheetml/2006/main" count="141" uniqueCount="28">
  <si>
    <t>Hours Studied</t>
  </si>
  <si>
    <t>Exam Score</t>
  </si>
  <si>
    <t>Squared Difference</t>
  </si>
  <si>
    <t>Actual Pass?</t>
  </si>
  <si>
    <t>Y</t>
  </si>
  <si>
    <t>N</t>
  </si>
  <si>
    <t>Predicted Pass?</t>
  </si>
  <si>
    <t>MAE</t>
  </si>
  <si>
    <t>Predicted Score-m1</t>
  </si>
  <si>
    <t>Predicted Score -M2</t>
  </si>
  <si>
    <t xml:space="preserve">Predicted Pass? -M3 </t>
  </si>
  <si>
    <t>Predicted Pass -M4</t>
  </si>
  <si>
    <t>Absolute Error</t>
  </si>
  <si>
    <t>FP</t>
  </si>
  <si>
    <t>TP</t>
  </si>
  <si>
    <t>Precision</t>
  </si>
  <si>
    <t>Recall</t>
  </si>
  <si>
    <t xml:space="preserve">Accuracy </t>
  </si>
  <si>
    <t xml:space="preserve">F1 Score </t>
  </si>
  <si>
    <t>TN</t>
  </si>
  <si>
    <t>FN</t>
  </si>
  <si>
    <t xml:space="preserve">ACTUAL CLASS </t>
  </si>
  <si>
    <t>PRED</t>
  </si>
  <si>
    <t>ACTUAL CLASS</t>
  </si>
  <si>
    <t>P</t>
  </si>
  <si>
    <t xml:space="preserve">P </t>
  </si>
  <si>
    <t>RSME</t>
  </si>
  <si>
    <t xml:space="preserve">RMSE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</si>
</sst>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6"/>
      <color rgb="FF212529"/>
      <name val="DIN Next LT Arabic Regular"/>
    </font>
    <font>
      <sz val="12"/>
      <color theme="1"/>
      <name val="DIN Next LT Arabic Regular"/>
    </font>
    <font>
      <b/>
      <sz val="12"/>
      <color theme="1"/>
      <name val="DIN Next LT Arabic Regular"/>
    </font>
    <font>
      <b/>
      <sz val="14"/>
      <color theme="1"/>
      <name val="Arial"/>
      <family val="2"/>
      <scheme val="minor"/>
    </font>
    <font>
      <b/>
      <sz val="14"/>
      <color theme="1"/>
      <name val="DIN Next LT Arabic Regular"/>
    </font>
    <font>
      <sz val="11"/>
      <color theme="1"/>
      <name val="DIN Next LT Arabic Regular"/>
    </font>
    <font>
      <b/>
      <sz val="12"/>
      <color theme="1"/>
      <name val="Arial"/>
      <family val="2"/>
      <scheme val="minor"/>
    </font>
    <font>
      <b/>
      <sz val="12"/>
      <color rgb="FF212529"/>
      <name val="DIN Next LT Arabic Regular"/>
    </font>
    <font>
      <b/>
      <sz val="14"/>
      <color rgb="FF212529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rgb="FF212529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5" fontId="3" fillId="0" borderId="0" xfId="0" applyNumberFormat="1" applyFont="1"/>
    <xf numFmtId="0" fontId="5" fillId="0" borderId="0" xfId="1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3" fillId="4" borderId="7" xfId="0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164" fontId="10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2" borderId="1" xfId="1" applyFont="1" applyFill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1" fillId="5" borderId="6" xfId="0" applyFont="1" applyFill="1" applyBorder="1" applyAlignment="1">
      <alignment horizontal="left"/>
    </xf>
    <xf numFmtId="0" fontId="11" fillId="0" borderId="13" xfId="0" applyFont="1" applyBorder="1" applyAlignment="1">
      <alignment horizontal="left"/>
    </xf>
  </cellXfs>
  <cellStyles count="2">
    <cellStyle name="عادي" xfId="0" builtinId="0"/>
    <cellStyle name="عادي 2" xfId="1" xr:uid="{536C2BBF-275A-4E08-97C1-48B35CEA8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125A-C6FE-4244-8815-D8075F6417F0}">
  <dimension ref="A1:S25"/>
  <sheetViews>
    <sheetView tabSelected="1" zoomScale="69" zoomScaleNormal="69" workbookViewId="0">
      <selection activeCell="G17" sqref="G17"/>
    </sheetView>
  </sheetViews>
  <sheetFormatPr defaultColWidth="10.77734375" defaultRowHeight="15"/>
  <cols>
    <col min="1" max="1" width="14.44140625" style="1" customWidth="1"/>
    <col min="2" max="2" width="15.33203125" style="1" bestFit="1" customWidth="1"/>
    <col min="3" max="3" width="19.21875" style="8" customWidth="1"/>
    <col min="4" max="4" width="16.109375" style="1" hidden="1" customWidth="1"/>
    <col min="5" max="5" width="20.109375" style="1" hidden="1" customWidth="1"/>
    <col min="6" max="6" width="24.33203125" style="2" hidden="1" customWidth="1"/>
    <col min="7" max="7" width="10.77734375" style="1"/>
    <col min="8" max="8" width="10.77734375" style="4"/>
    <col min="9" max="9" width="19.6640625" style="1" customWidth="1"/>
    <col min="10" max="10" width="10.77734375" style="1"/>
    <col min="11" max="11" width="7" style="1" customWidth="1"/>
    <col min="12" max="12" width="6.77734375" style="1" customWidth="1"/>
    <col min="13" max="13" width="11.6640625" style="1" customWidth="1"/>
    <col min="14" max="14" width="10.88671875" style="1" customWidth="1"/>
    <col min="15" max="15" width="3.21875" style="1" customWidth="1"/>
    <col min="16" max="16" width="5.33203125" style="1" customWidth="1"/>
    <col min="17" max="17" width="10.77734375" style="1" customWidth="1"/>
    <col min="18" max="16384" width="10.77734375" style="1"/>
  </cols>
  <sheetData>
    <row r="1" spans="1:19" s="3" customFormat="1" ht="18.75">
      <c r="A1" s="35" t="s">
        <v>0</v>
      </c>
      <c r="B1" s="35" t="s">
        <v>1</v>
      </c>
      <c r="C1" s="36" t="s">
        <v>8</v>
      </c>
      <c r="D1" s="35" t="s">
        <v>3</v>
      </c>
      <c r="E1" s="35" t="s">
        <v>6</v>
      </c>
      <c r="F1" s="37" t="s">
        <v>2</v>
      </c>
      <c r="G1" s="34" t="s">
        <v>12</v>
      </c>
      <c r="H1" s="38"/>
      <c r="I1" s="39" t="s">
        <v>9</v>
      </c>
      <c r="J1" s="34" t="s">
        <v>12</v>
      </c>
      <c r="K1" s="53"/>
      <c r="L1" s="52"/>
      <c r="M1" s="41" t="s">
        <v>3</v>
      </c>
      <c r="N1" s="42" t="s">
        <v>10</v>
      </c>
      <c r="O1" s="34"/>
      <c r="P1" s="40"/>
      <c r="Q1" s="39" t="s">
        <v>11</v>
      </c>
      <c r="R1" s="34"/>
      <c r="S1" s="12"/>
    </row>
    <row r="2" spans="1:19" ht="18.75">
      <c r="A2" s="17">
        <v>1</v>
      </c>
      <c r="B2" s="17">
        <v>68</v>
      </c>
      <c r="C2" s="31">
        <v>79.03</v>
      </c>
      <c r="D2" s="17" t="s">
        <v>5</v>
      </c>
      <c r="E2" s="17" t="s">
        <v>4</v>
      </c>
      <c r="F2" s="18">
        <f>(C2-B2)^2</f>
        <v>121.66090000000003</v>
      </c>
      <c r="G2" s="19">
        <f>ABS(C2-B2)</f>
        <v>11.030000000000001</v>
      </c>
      <c r="H2" s="20">
        <f>(C2-B2)^2</f>
        <v>121.66090000000003</v>
      </c>
      <c r="I2" s="32">
        <v>70.5</v>
      </c>
      <c r="J2" s="19">
        <f>ABS(I2-B2)</f>
        <v>2.5</v>
      </c>
      <c r="K2" s="19">
        <f>(I2-B2)^2</f>
        <v>6.25</v>
      </c>
      <c r="L2" s="22"/>
      <c r="M2" s="23" t="s">
        <v>5</v>
      </c>
      <c r="N2" s="33" t="s">
        <v>4</v>
      </c>
      <c r="O2" s="19" t="s">
        <v>13</v>
      </c>
      <c r="P2" s="22"/>
      <c r="Q2" s="32" t="s">
        <v>5</v>
      </c>
      <c r="R2" s="19" t="s">
        <v>19</v>
      </c>
      <c r="S2" s="8"/>
    </row>
    <row r="3" spans="1:19" ht="18.75">
      <c r="A3" s="17">
        <v>1</v>
      </c>
      <c r="B3" s="17">
        <v>78</v>
      </c>
      <c r="C3" s="16">
        <v>79.03</v>
      </c>
      <c r="D3" s="17" t="s">
        <v>5</v>
      </c>
      <c r="E3" s="17" t="s">
        <v>4</v>
      </c>
      <c r="F3" s="18">
        <f t="shared" ref="F3:F16" si="0">(C3-B3)^2</f>
        <v>1.0609000000000024</v>
      </c>
      <c r="G3" s="19">
        <f t="shared" ref="G3:G16" si="1">ABS(C3-B3)</f>
        <v>1.0300000000000011</v>
      </c>
      <c r="H3" s="20">
        <f t="shared" ref="H3:H16" si="2">(C3-B3)^2</f>
        <v>1.0609000000000024</v>
      </c>
      <c r="I3" s="21">
        <v>79</v>
      </c>
      <c r="J3" s="19">
        <f t="shared" ref="J3:J16" si="3">ABS(I3-B3)</f>
        <v>1</v>
      </c>
      <c r="K3" s="19">
        <f t="shared" ref="K3:K16" si="4">(I3-B3)^2</f>
        <v>1</v>
      </c>
      <c r="L3" s="22"/>
      <c r="M3" s="23" t="s">
        <v>5</v>
      </c>
      <c r="N3" s="24" t="s">
        <v>4</v>
      </c>
      <c r="O3" s="19" t="s">
        <v>13</v>
      </c>
      <c r="P3" s="22"/>
      <c r="Q3" s="21" t="s">
        <v>5</v>
      </c>
      <c r="R3" s="19" t="s">
        <v>19</v>
      </c>
      <c r="S3" s="8"/>
    </row>
    <row r="4" spans="1:19" ht="18.75">
      <c r="A4" s="17">
        <v>1</v>
      </c>
      <c r="B4" s="17">
        <v>75</v>
      </c>
      <c r="C4" s="16">
        <v>79.03</v>
      </c>
      <c r="D4" s="17" t="s">
        <v>5</v>
      </c>
      <c r="E4" s="17" t="s">
        <v>4</v>
      </c>
      <c r="F4" s="18">
        <f t="shared" si="0"/>
        <v>16.240900000000011</v>
      </c>
      <c r="G4" s="19">
        <f t="shared" si="1"/>
        <v>4.0300000000000011</v>
      </c>
      <c r="H4" s="20">
        <f t="shared" si="2"/>
        <v>16.240900000000011</v>
      </c>
      <c r="I4" s="21">
        <v>77.2</v>
      </c>
      <c r="J4" s="19">
        <f t="shared" si="3"/>
        <v>2.2000000000000028</v>
      </c>
      <c r="K4" s="19">
        <f t="shared" si="4"/>
        <v>4.8400000000000123</v>
      </c>
      <c r="L4" s="22"/>
      <c r="M4" s="23" t="s">
        <v>5</v>
      </c>
      <c r="N4" s="24" t="s">
        <v>4</v>
      </c>
      <c r="O4" s="19" t="s">
        <v>13</v>
      </c>
      <c r="P4" s="22"/>
      <c r="Q4" s="21" t="s">
        <v>5</v>
      </c>
      <c r="R4" s="19" t="s">
        <v>19</v>
      </c>
      <c r="S4" s="8"/>
    </row>
    <row r="5" spans="1:19" ht="18.75">
      <c r="A5" s="17">
        <v>2</v>
      </c>
      <c r="B5" s="17">
        <v>83</v>
      </c>
      <c r="C5" s="16">
        <v>82.11</v>
      </c>
      <c r="D5" s="17" t="s">
        <v>4</v>
      </c>
      <c r="E5" s="17" t="s">
        <v>4</v>
      </c>
      <c r="F5" s="18">
        <f t="shared" si="0"/>
        <v>0.79210000000000103</v>
      </c>
      <c r="G5" s="19">
        <f t="shared" si="1"/>
        <v>0.89000000000000057</v>
      </c>
      <c r="H5" s="20">
        <f t="shared" si="2"/>
        <v>0.79210000000000103</v>
      </c>
      <c r="I5" s="21">
        <v>84</v>
      </c>
      <c r="J5" s="19">
        <f t="shared" si="3"/>
        <v>1</v>
      </c>
      <c r="K5" s="19">
        <f t="shared" si="4"/>
        <v>1</v>
      </c>
      <c r="L5" s="22"/>
      <c r="M5" s="23" t="s">
        <v>4</v>
      </c>
      <c r="N5" s="24" t="s">
        <v>4</v>
      </c>
      <c r="O5" s="19" t="s">
        <v>14</v>
      </c>
      <c r="P5" s="22"/>
      <c r="Q5" s="21" t="s">
        <v>5</v>
      </c>
      <c r="R5" s="19" t="s">
        <v>20</v>
      </c>
      <c r="S5" s="8"/>
    </row>
    <row r="6" spans="1:19" ht="18.75">
      <c r="A6" s="17">
        <v>2</v>
      </c>
      <c r="B6" s="17">
        <v>80</v>
      </c>
      <c r="C6" s="16">
        <v>82.11</v>
      </c>
      <c r="D6" s="17" t="s">
        <v>4</v>
      </c>
      <c r="E6" s="17" t="s">
        <v>4</v>
      </c>
      <c r="F6" s="18">
        <f t="shared" si="0"/>
        <v>4.4520999999999979</v>
      </c>
      <c r="G6" s="19">
        <f t="shared" si="1"/>
        <v>2.1099999999999994</v>
      </c>
      <c r="H6" s="20">
        <f t="shared" si="2"/>
        <v>4.4520999999999979</v>
      </c>
      <c r="I6" s="21">
        <v>80</v>
      </c>
      <c r="J6" s="19">
        <f t="shared" si="3"/>
        <v>0</v>
      </c>
      <c r="K6" s="19">
        <f t="shared" si="4"/>
        <v>0</v>
      </c>
      <c r="L6" s="22"/>
      <c r="M6" s="23" t="s">
        <v>4</v>
      </c>
      <c r="N6" s="24" t="s">
        <v>4</v>
      </c>
      <c r="O6" s="19" t="s">
        <v>14</v>
      </c>
      <c r="P6" s="22"/>
      <c r="Q6" s="21" t="s">
        <v>4</v>
      </c>
      <c r="R6" s="19" t="s">
        <v>14</v>
      </c>
      <c r="S6" s="8"/>
    </row>
    <row r="7" spans="1:19" ht="18.75">
      <c r="A7" s="17">
        <v>2</v>
      </c>
      <c r="B7" s="17">
        <v>78</v>
      </c>
      <c r="C7" s="16">
        <v>82.11</v>
      </c>
      <c r="D7" s="17" t="s">
        <v>5</v>
      </c>
      <c r="E7" s="17" t="s">
        <v>4</v>
      </c>
      <c r="F7" s="18">
        <f t="shared" si="0"/>
        <v>16.892099999999996</v>
      </c>
      <c r="G7" s="19">
        <f t="shared" si="1"/>
        <v>4.1099999999999994</v>
      </c>
      <c r="H7" s="20">
        <f t="shared" si="2"/>
        <v>16.892099999999996</v>
      </c>
      <c r="I7" s="21">
        <v>75.3</v>
      </c>
      <c r="J7" s="19">
        <f t="shared" si="3"/>
        <v>2.7000000000000028</v>
      </c>
      <c r="K7" s="19">
        <f t="shared" si="4"/>
        <v>7.2900000000000151</v>
      </c>
      <c r="L7" s="22"/>
      <c r="M7" s="23" t="s">
        <v>5</v>
      </c>
      <c r="N7" s="24" t="s">
        <v>4</v>
      </c>
      <c r="O7" s="19" t="s">
        <v>13</v>
      </c>
      <c r="P7" s="22"/>
      <c r="Q7" s="21" t="s">
        <v>4</v>
      </c>
      <c r="R7" s="19" t="s">
        <v>13</v>
      </c>
      <c r="S7" s="8"/>
    </row>
    <row r="8" spans="1:19" ht="18.75">
      <c r="A8" s="17">
        <v>2</v>
      </c>
      <c r="B8" s="17">
        <v>89</v>
      </c>
      <c r="C8" s="16">
        <v>82.11</v>
      </c>
      <c r="D8" s="17" t="s">
        <v>4</v>
      </c>
      <c r="E8" s="17" t="s">
        <v>4</v>
      </c>
      <c r="F8" s="18">
        <f t="shared" si="0"/>
        <v>47.472100000000005</v>
      </c>
      <c r="G8" s="19">
        <f t="shared" si="1"/>
        <v>6.8900000000000006</v>
      </c>
      <c r="H8" s="20">
        <f t="shared" si="2"/>
        <v>47.472100000000005</v>
      </c>
      <c r="I8" s="21">
        <v>92.2</v>
      </c>
      <c r="J8" s="19">
        <f t="shared" si="3"/>
        <v>3.2000000000000028</v>
      </c>
      <c r="K8" s="19">
        <f t="shared" si="4"/>
        <v>10.240000000000018</v>
      </c>
      <c r="L8" s="22"/>
      <c r="M8" s="23" t="s">
        <v>4</v>
      </c>
      <c r="N8" s="24" t="s">
        <v>4</v>
      </c>
      <c r="O8" s="19" t="s">
        <v>14</v>
      </c>
      <c r="P8" s="22"/>
      <c r="Q8" s="21" t="s">
        <v>4</v>
      </c>
      <c r="R8" s="19" t="s">
        <v>14</v>
      </c>
      <c r="S8" s="8"/>
    </row>
    <row r="9" spans="1:19" ht="18.75">
      <c r="A9" s="17">
        <v>2</v>
      </c>
      <c r="B9" s="17">
        <v>93</v>
      </c>
      <c r="C9" s="16">
        <v>82.11</v>
      </c>
      <c r="D9" s="17" t="s">
        <v>4</v>
      </c>
      <c r="E9" s="17" t="s">
        <v>4</v>
      </c>
      <c r="F9" s="18">
        <f t="shared" si="0"/>
        <v>118.59210000000002</v>
      </c>
      <c r="G9" s="19">
        <f t="shared" si="1"/>
        <v>10.89</v>
      </c>
      <c r="H9" s="20">
        <f t="shared" si="2"/>
        <v>118.59210000000002</v>
      </c>
      <c r="I9" s="21">
        <v>94.5</v>
      </c>
      <c r="J9" s="19">
        <f t="shared" si="3"/>
        <v>1.5</v>
      </c>
      <c r="K9" s="19">
        <f t="shared" si="4"/>
        <v>2.25</v>
      </c>
      <c r="L9" s="22"/>
      <c r="M9" s="23" t="s">
        <v>4</v>
      </c>
      <c r="N9" s="24" t="s">
        <v>4</v>
      </c>
      <c r="O9" s="19" t="s">
        <v>14</v>
      </c>
      <c r="P9" s="22"/>
      <c r="Q9" s="21" t="s">
        <v>5</v>
      </c>
      <c r="R9" s="19" t="s">
        <v>20</v>
      </c>
      <c r="S9" s="8"/>
    </row>
    <row r="10" spans="1:19" ht="18.75">
      <c r="A10" s="17">
        <v>3</v>
      </c>
      <c r="B10" s="17">
        <v>90</v>
      </c>
      <c r="C10" s="16">
        <v>85.19</v>
      </c>
      <c r="D10" s="17" t="s">
        <v>4</v>
      </c>
      <c r="E10" s="17" t="s">
        <v>4</v>
      </c>
      <c r="F10" s="18">
        <f t="shared" si="0"/>
        <v>23.13610000000002</v>
      </c>
      <c r="G10" s="19">
        <f t="shared" si="1"/>
        <v>4.8100000000000023</v>
      </c>
      <c r="H10" s="20">
        <f t="shared" si="2"/>
        <v>23.13610000000002</v>
      </c>
      <c r="I10" s="21">
        <v>88</v>
      </c>
      <c r="J10" s="19">
        <f t="shared" si="3"/>
        <v>2</v>
      </c>
      <c r="K10" s="19">
        <f t="shared" si="4"/>
        <v>4</v>
      </c>
      <c r="L10" s="22"/>
      <c r="M10" s="23" t="s">
        <v>4</v>
      </c>
      <c r="N10" s="24" t="s">
        <v>4</v>
      </c>
      <c r="O10" s="19" t="s">
        <v>14</v>
      </c>
      <c r="P10" s="22"/>
      <c r="Q10" s="21" t="s">
        <v>4</v>
      </c>
      <c r="R10" s="19" t="s">
        <v>14</v>
      </c>
      <c r="S10" s="8"/>
    </row>
    <row r="11" spans="1:19" ht="18.75">
      <c r="A11" s="17">
        <v>3</v>
      </c>
      <c r="B11" s="17">
        <v>91</v>
      </c>
      <c r="C11" s="16">
        <v>85.19</v>
      </c>
      <c r="D11" s="17" t="s">
        <v>4</v>
      </c>
      <c r="E11" s="17" t="s">
        <v>4</v>
      </c>
      <c r="F11" s="18">
        <f t="shared" si="0"/>
        <v>33.756100000000025</v>
      </c>
      <c r="G11" s="19">
        <f t="shared" si="1"/>
        <v>5.8100000000000023</v>
      </c>
      <c r="H11" s="20">
        <f t="shared" si="2"/>
        <v>33.756100000000025</v>
      </c>
      <c r="I11" s="21">
        <v>88.9</v>
      </c>
      <c r="J11" s="19">
        <f t="shared" si="3"/>
        <v>2.0999999999999943</v>
      </c>
      <c r="K11" s="19">
        <f t="shared" si="4"/>
        <v>4.4099999999999762</v>
      </c>
      <c r="L11" s="22"/>
      <c r="M11" s="23" t="s">
        <v>4</v>
      </c>
      <c r="N11" s="24" t="s">
        <v>4</v>
      </c>
      <c r="O11" s="19" t="s">
        <v>14</v>
      </c>
      <c r="P11" s="22"/>
      <c r="Q11" s="21" t="s">
        <v>4</v>
      </c>
      <c r="R11" s="19" t="s">
        <v>14</v>
      </c>
      <c r="S11" s="8"/>
    </row>
    <row r="12" spans="1:19" ht="18.75">
      <c r="A12" s="17">
        <v>4</v>
      </c>
      <c r="B12" s="17">
        <v>94</v>
      </c>
      <c r="C12" s="16">
        <v>88.27</v>
      </c>
      <c r="D12" s="17" t="s">
        <v>4</v>
      </c>
      <c r="E12" s="17" t="s">
        <v>4</v>
      </c>
      <c r="F12" s="18">
        <f t="shared" si="0"/>
        <v>32.832900000000045</v>
      </c>
      <c r="G12" s="19">
        <f t="shared" si="1"/>
        <v>5.730000000000004</v>
      </c>
      <c r="H12" s="20">
        <f t="shared" si="2"/>
        <v>32.832900000000045</v>
      </c>
      <c r="I12" s="21">
        <v>92</v>
      </c>
      <c r="J12" s="19">
        <f t="shared" si="3"/>
        <v>2</v>
      </c>
      <c r="K12" s="19">
        <f t="shared" si="4"/>
        <v>4</v>
      </c>
      <c r="L12" s="22"/>
      <c r="M12" s="23" t="s">
        <v>4</v>
      </c>
      <c r="N12" s="24" t="s">
        <v>4</v>
      </c>
      <c r="O12" s="19" t="s">
        <v>14</v>
      </c>
      <c r="P12" s="22"/>
      <c r="Q12" s="21" t="s">
        <v>4</v>
      </c>
      <c r="R12" s="19" t="s">
        <v>14</v>
      </c>
      <c r="S12" s="8"/>
    </row>
    <row r="13" spans="1:19" ht="18.75">
      <c r="A13" s="17">
        <v>5</v>
      </c>
      <c r="B13" s="17">
        <v>88</v>
      </c>
      <c r="C13" s="16">
        <v>91.35</v>
      </c>
      <c r="D13" s="17" t="s">
        <v>4</v>
      </c>
      <c r="E13" s="17" t="s">
        <v>4</v>
      </c>
      <c r="F13" s="18">
        <f t="shared" si="0"/>
        <v>11.222499999999961</v>
      </c>
      <c r="G13" s="19">
        <f t="shared" si="1"/>
        <v>3.3499999999999943</v>
      </c>
      <c r="H13" s="20">
        <f t="shared" si="2"/>
        <v>11.222499999999961</v>
      </c>
      <c r="I13" s="21">
        <v>90.5</v>
      </c>
      <c r="J13" s="19">
        <f t="shared" si="3"/>
        <v>2.5</v>
      </c>
      <c r="K13" s="19">
        <f t="shared" si="4"/>
        <v>6.25</v>
      </c>
      <c r="L13" s="22"/>
      <c r="M13" s="23" t="s">
        <v>4</v>
      </c>
      <c r="N13" s="24" t="s">
        <v>4</v>
      </c>
      <c r="O13" s="19" t="s">
        <v>14</v>
      </c>
      <c r="P13" s="22"/>
      <c r="Q13" s="21" t="s">
        <v>4</v>
      </c>
      <c r="R13" s="19" t="s">
        <v>14</v>
      </c>
      <c r="S13" s="8"/>
    </row>
    <row r="14" spans="1:19" ht="18.75">
      <c r="A14" s="17">
        <v>5</v>
      </c>
      <c r="B14" s="17">
        <v>84</v>
      </c>
      <c r="C14" s="16">
        <v>91.35</v>
      </c>
      <c r="D14" s="17" t="s">
        <v>4</v>
      </c>
      <c r="E14" s="17" t="s">
        <v>4</v>
      </c>
      <c r="F14" s="18">
        <f t="shared" si="0"/>
        <v>54.022499999999916</v>
      </c>
      <c r="G14" s="19">
        <f t="shared" si="1"/>
        <v>7.3499999999999943</v>
      </c>
      <c r="H14" s="20">
        <f t="shared" si="2"/>
        <v>54.022499999999916</v>
      </c>
      <c r="I14" s="21">
        <v>82.04</v>
      </c>
      <c r="J14" s="19">
        <f t="shared" si="3"/>
        <v>1.9599999999999937</v>
      </c>
      <c r="K14" s="19">
        <f t="shared" si="4"/>
        <v>3.8415999999999757</v>
      </c>
      <c r="L14" s="22"/>
      <c r="M14" s="23" t="s">
        <v>4</v>
      </c>
      <c r="N14" s="24" t="s">
        <v>4</v>
      </c>
      <c r="O14" s="19" t="s">
        <v>14</v>
      </c>
      <c r="P14" s="22"/>
      <c r="Q14" s="21" t="s">
        <v>4</v>
      </c>
      <c r="R14" s="19" t="s">
        <v>14</v>
      </c>
      <c r="S14" s="8"/>
    </row>
    <row r="15" spans="1:19" ht="18.75">
      <c r="A15" s="17">
        <v>5</v>
      </c>
      <c r="B15" s="17">
        <v>90</v>
      </c>
      <c r="C15" s="16">
        <v>91.35</v>
      </c>
      <c r="D15" s="17" t="s">
        <v>4</v>
      </c>
      <c r="E15" s="17" t="s">
        <v>4</v>
      </c>
      <c r="F15" s="18">
        <f t="shared" si="0"/>
        <v>1.8224999999999847</v>
      </c>
      <c r="G15" s="19">
        <f t="shared" si="1"/>
        <v>1.3499999999999943</v>
      </c>
      <c r="H15" s="20">
        <f t="shared" si="2"/>
        <v>1.8224999999999847</v>
      </c>
      <c r="I15" s="21">
        <v>92.7</v>
      </c>
      <c r="J15" s="19">
        <f t="shared" si="3"/>
        <v>2.7000000000000028</v>
      </c>
      <c r="K15" s="19">
        <f t="shared" si="4"/>
        <v>7.2900000000000151</v>
      </c>
      <c r="L15" s="22"/>
      <c r="M15" s="23" t="s">
        <v>4</v>
      </c>
      <c r="N15" s="24" t="s">
        <v>4</v>
      </c>
      <c r="O15" s="19" t="s">
        <v>14</v>
      </c>
      <c r="P15" s="22"/>
      <c r="Q15" s="21" t="s">
        <v>4</v>
      </c>
      <c r="R15" s="19" t="s">
        <v>14</v>
      </c>
      <c r="S15" s="8"/>
    </row>
    <row r="16" spans="1:19" ht="18.75">
      <c r="A16" s="17">
        <v>6</v>
      </c>
      <c r="B16" s="17">
        <v>94</v>
      </c>
      <c r="C16" s="16">
        <v>94.43</v>
      </c>
      <c r="D16" s="17" t="s">
        <v>4</v>
      </c>
      <c r="E16" s="17" t="s">
        <v>4</v>
      </c>
      <c r="F16" s="18">
        <f t="shared" si="0"/>
        <v>0.18490000000000587</v>
      </c>
      <c r="G16" s="43">
        <f t="shared" si="1"/>
        <v>0.43000000000000682</v>
      </c>
      <c r="H16" s="20">
        <f t="shared" si="2"/>
        <v>0.18490000000000587</v>
      </c>
      <c r="I16" s="21">
        <v>95.5</v>
      </c>
      <c r="J16" s="19">
        <f t="shared" si="3"/>
        <v>1.5</v>
      </c>
      <c r="K16" s="19">
        <f t="shared" si="4"/>
        <v>2.25</v>
      </c>
      <c r="L16" s="22"/>
      <c r="M16" s="23" t="s">
        <v>4</v>
      </c>
      <c r="N16" s="24" t="s">
        <v>4</v>
      </c>
      <c r="O16" s="19" t="s">
        <v>14</v>
      </c>
      <c r="P16" s="22"/>
      <c r="Q16" s="21" t="s">
        <v>4</v>
      </c>
      <c r="R16" s="19" t="s">
        <v>14</v>
      </c>
      <c r="S16" s="8"/>
    </row>
    <row r="17" spans="1:19" ht="20.25">
      <c r="A17" s="25"/>
      <c r="B17" s="25"/>
      <c r="C17" s="46" t="s">
        <v>7</v>
      </c>
      <c r="D17" s="25"/>
      <c r="E17" s="25"/>
      <c r="F17" s="26">
        <f>SQRT(AVERAGE(F2:F16))</f>
        <v>5.6812011640731983</v>
      </c>
      <c r="G17" s="48">
        <f>AVERAGE(G2:G16)</f>
        <v>4.6539999999999999</v>
      </c>
      <c r="H17" s="27"/>
      <c r="I17" s="28" t="s">
        <v>7</v>
      </c>
      <c r="J17" s="12">
        <f>AVERAGE(J2:J16)</f>
        <v>1.9239999999999999</v>
      </c>
      <c r="K17" s="8"/>
      <c r="L17" s="8"/>
      <c r="M17" s="9"/>
      <c r="N17" s="9" t="s">
        <v>21</v>
      </c>
      <c r="O17" s="9"/>
      <c r="P17" s="8"/>
      <c r="Q17" s="9"/>
      <c r="R17" s="10" t="s">
        <v>23</v>
      </c>
      <c r="S17" s="11"/>
    </row>
    <row r="18" spans="1:19" ht="20.25">
      <c r="A18" s="25"/>
      <c r="B18" s="25"/>
      <c r="C18" s="45" t="s">
        <v>27</v>
      </c>
      <c r="D18" s="8"/>
      <c r="E18" s="8"/>
      <c r="F18" s="29"/>
      <c r="G18" s="47">
        <f>AVERAGE(H2:H16)</f>
        <v>32.276046666666666</v>
      </c>
      <c r="H18" s="27"/>
      <c r="I18" s="15" t="s">
        <v>26</v>
      </c>
      <c r="J18" s="12">
        <f>AVERAGE(K2:K16)</f>
        <v>4.3274400000000011</v>
      </c>
      <c r="K18" s="8"/>
      <c r="L18" s="8"/>
      <c r="M18" s="9"/>
      <c r="N18" s="9" t="s">
        <v>25</v>
      </c>
      <c r="O18" s="9" t="s">
        <v>5</v>
      </c>
      <c r="P18" s="8"/>
      <c r="Q18" s="9"/>
      <c r="R18" s="9" t="s">
        <v>24</v>
      </c>
      <c r="S18" s="9" t="s">
        <v>5</v>
      </c>
    </row>
    <row r="19" spans="1:19" ht="15.75">
      <c r="A19" s="8"/>
      <c r="B19" s="8"/>
      <c r="C19" s="45"/>
      <c r="D19" s="8"/>
      <c r="E19" s="8"/>
      <c r="F19" s="29"/>
      <c r="G19" s="50">
        <f>SQRT(G18)</f>
        <v>5.6812011640731983</v>
      </c>
      <c r="H19" s="49"/>
      <c r="I19" s="15"/>
      <c r="J19" s="12">
        <f>SQRT(J18)</f>
        <v>2.0802499849777671</v>
      </c>
      <c r="K19" s="8"/>
      <c r="L19" s="14" t="s">
        <v>22</v>
      </c>
      <c r="M19" s="9" t="s">
        <v>25</v>
      </c>
      <c r="N19" s="9">
        <f>COUNTIF(O2:O16,"TP")</f>
        <v>11</v>
      </c>
      <c r="O19" s="9">
        <f>COUNTIF(O2:O16,"FP")</f>
        <v>4</v>
      </c>
      <c r="P19" s="13" t="s">
        <v>22</v>
      </c>
      <c r="Q19" s="9" t="s">
        <v>25</v>
      </c>
      <c r="R19" s="9">
        <f>COUNTIF(R2:R16,"TP")</f>
        <v>9</v>
      </c>
      <c r="S19" s="9">
        <f>COUNTIF(R2:R16,"FP")</f>
        <v>1</v>
      </c>
    </row>
    <row r="20" spans="1:19">
      <c r="A20" s="8"/>
      <c r="B20" s="8"/>
      <c r="C20" s="44"/>
      <c r="D20" s="8"/>
      <c r="E20" s="8"/>
      <c r="F20" s="8"/>
      <c r="G20" s="51"/>
      <c r="H20" s="27"/>
      <c r="I20" s="8"/>
      <c r="J20" s="8"/>
      <c r="K20" s="8"/>
      <c r="L20" s="14"/>
      <c r="M20" s="30" t="s">
        <v>5</v>
      </c>
      <c r="N20" s="9">
        <f>COUNTIF(O2:O16,"TN")</f>
        <v>0</v>
      </c>
      <c r="O20" s="9">
        <f>COUNTIF(O2:O16,"FN")</f>
        <v>0</v>
      </c>
      <c r="P20" s="13"/>
      <c r="Q20" s="9" t="s">
        <v>5</v>
      </c>
      <c r="R20" s="9">
        <f>COUNTIF(R2:R16,"TN")</f>
        <v>3</v>
      </c>
      <c r="S20" s="9">
        <f>COUNTIF(R2:R16,"FN")</f>
        <v>2</v>
      </c>
    </row>
    <row r="22" spans="1:19" ht="18">
      <c r="M22" s="6" t="s">
        <v>15</v>
      </c>
      <c r="N22" s="7">
        <f>COUNTIF(O2:O16, "TP")/ COUNTIF(O2:O16,"??")</f>
        <v>0.73333333333333328</v>
      </c>
      <c r="Q22" s="6" t="s">
        <v>15</v>
      </c>
      <c r="R22" s="7">
        <f>COUNTIF(R2:R16, "TP")/ COUNTIF(R2:R16,"??")</f>
        <v>0.6</v>
      </c>
    </row>
    <row r="23" spans="1:19" ht="18">
      <c r="M23" s="5" t="s">
        <v>16</v>
      </c>
      <c r="N23" s="7">
        <f>(N19/(N19+O20))</f>
        <v>1</v>
      </c>
      <c r="Q23" s="5" t="s">
        <v>16</v>
      </c>
      <c r="R23" s="7">
        <f>(R19/(R19+S20))</f>
        <v>0.81818181818181823</v>
      </c>
    </row>
    <row r="24" spans="1:19" ht="18">
      <c r="M24" s="6" t="s">
        <v>17</v>
      </c>
      <c r="N24" s="7">
        <f>(N19+N20)/(N19+O19+N20+O20)</f>
        <v>0.73333333333333328</v>
      </c>
      <c r="Q24" s="6" t="s">
        <v>17</v>
      </c>
      <c r="R24" s="7">
        <f>(R19+R20)/(R19+S19+R20+S20)</f>
        <v>0.8</v>
      </c>
    </row>
    <row r="25" spans="1:19" ht="18">
      <c r="M25" s="6" t="s">
        <v>18</v>
      </c>
      <c r="N25" s="7">
        <f>2*N19/((2*N19)+N20+O19)</f>
        <v>0.84615384615384615</v>
      </c>
      <c r="Q25" s="6" t="s">
        <v>18</v>
      </c>
      <c r="R25" s="7">
        <f>2*R19/((2*R19)+R20+S19)</f>
        <v>0.81818181818181823</v>
      </c>
    </row>
  </sheetData>
  <mergeCells count="5">
    <mergeCell ref="L19:L20"/>
    <mergeCell ref="R17:S17"/>
    <mergeCell ref="P19:P20"/>
    <mergeCell ref="C18:C19"/>
    <mergeCell ref="I18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عائشه</dc:creator>
  <cp:lastModifiedBy>Arwa</cp:lastModifiedBy>
  <dcterms:created xsi:type="dcterms:W3CDTF">2022-11-20T22:01:57Z</dcterms:created>
  <dcterms:modified xsi:type="dcterms:W3CDTF">2022-11-21T19:48:47Z</dcterms:modified>
</cp:coreProperties>
</file>