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Курсы по Excel\Выполненые мной Дашборды\Дашборды с курса Excel-комбо(2022)\"/>
    </mc:Choice>
  </mc:AlternateContent>
  <xr:revisionPtr revIDLastSave="0" documentId="13_ncr:1_{E5E610C5-EA49-4989-BDB4-6A347F0B962C}" xr6:coauthVersionLast="47" xr6:coauthVersionMax="47" xr10:uidLastSave="{00000000-0000-0000-0000-000000000000}"/>
  <bookViews>
    <workbookView xWindow="-110" yWindow="-110" windowWidth="19420" windowHeight="10300" firstSheet="1" activeTab="1" xr2:uid="{B63F1A04-DB82-4E7E-B179-3D239C6A59D0}"/>
  </bookViews>
  <sheets>
    <sheet name="черновик сводов" sheetId="4" state="hidden" r:id="rId1"/>
    <sheet name="Чистовик" sheetId="6" r:id="rId2"/>
    <sheet name="связ для PP" sheetId="5" state="hidden" r:id="rId3"/>
    <sheet name="Факт" sheetId="1" state="hidden" r:id="rId4"/>
    <sheet name="План" sheetId="2" state="hidden" r:id="rId5"/>
    <sheet name="ФА свод" sheetId="7" state="hidden" r:id="rId6"/>
    <sheet name="Факторный анализ" sheetId="3" state="hidden" r:id="rId7"/>
  </sheets>
  <definedNames>
    <definedName name="_xlchart.v5.0" hidden="1">'ФА свод'!$D$4:$D$11</definedName>
    <definedName name="_xlchart.v5.1" hidden="1">'ФА свод'!$E$4:$E$11</definedName>
    <definedName name="_xlchart.v5.2" hidden="1">'Факторный анализ'!$B$2:$B$9</definedName>
    <definedName name="_xlchart.v5.3" hidden="1">'Факторный анализ'!$C$2:$C$9</definedName>
    <definedName name="_xlcn.WorksheetConnection_Финансыгодовойотчетданные.xlsxСправочник" hidden="1">Справочник[]</definedName>
    <definedName name="_xlcn.WorksheetConnection_Финансыгодовойотчетданные.xlsxТаблица1" hidden="1">Таблица1[]</definedName>
    <definedName name="_xlcn.WorksheetConnection_Финансыгодовойотчетданные.xlsxТаблица2" hidden="1">Таблица2[]</definedName>
    <definedName name="_xlcn.WorksheetConnection_Финансыгодовойотчетданные.xlsxТаблица3" hidden="1">Таблица3[]</definedName>
    <definedName name="Срез_Направление">#N/A</definedName>
    <definedName name="Срез_Направления">#N/A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</pivotCaches>
  <extLst>
    <ext xmlns:x14="http://schemas.microsoft.com/office/spreadsheetml/2009/9/main" uri="{876F7934-8845-4945-9796-88D515C7AA90}">
      <x14:pivotCaches>
        <pivotCache cacheId="8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3" name="Таблица3" connection="WorksheetConnection_Финансы годовой отчет - данные.xlsx!Таблица3"/>
          <x15:modelTable id="Таблица2" name="Таблица2" connection="WorksheetConnection_Финансы годовой отчет - данные.xlsx!Таблица2"/>
          <x15:modelTable id="Таблица1" name="Таблица1" connection="WorksheetConnection_Финансы годовой отчет - данные.xlsx!Таблица1"/>
          <x15:modelTable id="Справочник" name="Справочник" connection="WorksheetConnection_Финансы годовой отчет - данные.xlsx!Справочник"/>
        </x15:modelTables>
        <x15:modelRelationships>
          <x15:modelRelationship fromTable="Таблица1" fromColumn="Направление" toTable="Справочник" toColumn="Направления"/>
          <x15:modelRelationship fromTable="Таблица2" fromColumn="Направление" toTable="Справочник" toColumn="Направления"/>
          <x15:modelRelationship fromTable="Таблица3" fromColumn="Направление" toTable="Справочник" toColumn="Направления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4" i="7"/>
  <c r="D5" i="7"/>
  <c r="D6" i="7"/>
  <c r="D7" i="7"/>
  <c r="D8" i="7"/>
  <c r="D9" i="7"/>
  <c r="D10" i="7"/>
  <c r="D11" i="7"/>
  <c r="D12" i="7"/>
  <c r="D4" i="7"/>
  <c r="C45" i="4"/>
  <c r="C46" i="4"/>
  <c r="C47" i="4"/>
  <c r="C44" i="4"/>
  <c r="C27" i="4"/>
  <c r="C18" i="4"/>
  <c r="C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6F03FD-04AE-4E45-B240-7292D4DBEBA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867833A-DC46-4C88-A6DB-259EE83FC960}" name="WorksheetConnection_Финансы годовой отчет - данные.xlsx!Справочник" type="102" refreshedVersion="8" minRefreshableVersion="5">
    <extLst>
      <ext xmlns:x15="http://schemas.microsoft.com/office/spreadsheetml/2010/11/main" uri="{DE250136-89BD-433C-8126-D09CA5730AF9}">
        <x15:connection id="Справочник">
          <x15:rangePr sourceName="_xlcn.WorksheetConnection_Финансыгодовойотчетданные.xlsxСправочник"/>
        </x15:connection>
      </ext>
    </extLst>
  </connection>
  <connection id="3" xr16:uid="{1104D8D6-D1D1-4565-B97C-87F0BC87CAA7}" name="WorksheetConnection_Финансы годовой отчет - данные.xlsx!Таблица1" type="102" refreshedVersion="8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Финансыгодовойотчетданные.xlsxТаблица1"/>
        </x15:connection>
      </ext>
    </extLst>
  </connection>
  <connection id="4" xr16:uid="{89692D18-5EA1-4517-B4EA-E3FD91513425}" name="WorksheetConnection_Финансы годовой отчет - данные.xlsx!Таблица2" type="102" refreshedVersion="8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Финансыгодовойотчетданные.xlsxТаблица2"/>
        </x15:connection>
      </ext>
    </extLst>
  </connection>
  <connection id="5" xr16:uid="{554F92CA-79AD-444F-A8A4-38C39A07E231}" name="WorksheetConnection_Финансы годовой отчет - данные.xlsx!Таблица3" type="102" refreshedVersion="8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Финансыгодовойотчетданные.xlsxТаблица3"/>
        </x15:connection>
      </ext>
    </extLst>
  </connection>
</connections>
</file>

<file path=xl/sharedStrings.xml><?xml version="1.0" encoding="utf-8"?>
<sst xmlns="http://schemas.openxmlformats.org/spreadsheetml/2006/main" count="295" uniqueCount="53">
  <si>
    <t>Направление</t>
  </si>
  <si>
    <t>Фабрика</t>
  </si>
  <si>
    <t>Квартал</t>
  </si>
  <si>
    <t>Объем, т</t>
  </si>
  <si>
    <t>Выручка, млн ₽</t>
  </si>
  <si>
    <t>EBITDA, млн ₽</t>
  </si>
  <si>
    <t>Рентабельность, %</t>
  </si>
  <si>
    <t>Птицефабрики</t>
  </si>
  <si>
    <t>Комповская ПФ</t>
  </si>
  <si>
    <t>1к18</t>
  </si>
  <si>
    <t>Паниковская ПФ</t>
  </si>
  <si>
    <t>Токмовская ПФ</t>
  </si>
  <si>
    <t>Сороковская ПФ</t>
  </si>
  <si>
    <t>2к18</t>
  </si>
  <si>
    <t>3к18</t>
  </si>
  <si>
    <t>4к18</t>
  </si>
  <si>
    <t>Мясокомбинаты</t>
  </si>
  <si>
    <t>Кирчинский МК</t>
  </si>
  <si>
    <t>Сариковский МК</t>
  </si>
  <si>
    <t>Роновской МК</t>
  </si>
  <si>
    <t>Льнинский МК</t>
  </si>
  <si>
    <t>Свинокомплексы</t>
  </si>
  <si>
    <t>Никитинский СК</t>
  </si>
  <si>
    <t>Харковский СК</t>
  </si>
  <si>
    <t>Ломовской СК</t>
  </si>
  <si>
    <t>Объем, т план</t>
  </si>
  <si>
    <t>Выручка, млн ₽ план</t>
  </si>
  <si>
    <t>EBITDA, млн ₽ план</t>
  </si>
  <si>
    <t>Рентабельность, % план</t>
  </si>
  <si>
    <t>Показатель</t>
  </si>
  <si>
    <t>Значение</t>
  </si>
  <si>
    <t>ПЛАН</t>
  </si>
  <si>
    <t>Продажи</t>
  </si>
  <si>
    <t>Сырье и матер-лы</t>
  </si>
  <si>
    <t>Произ-во</t>
  </si>
  <si>
    <t>Ком-ция и маркетинг</t>
  </si>
  <si>
    <t>Управ-е OXP</t>
  </si>
  <si>
    <t>Прочее</t>
  </si>
  <si>
    <t>ФАКТ</t>
  </si>
  <si>
    <t>Названия строк</t>
  </si>
  <si>
    <t>Общий итог</t>
  </si>
  <si>
    <t xml:space="preserve"> Объем, т</t>
  </si>
  <si>
    <t xml:space="preserve"> Выручка, млн ₽</t>
  </si>
  <si>
    <t xml:space="preserve"> EBITDA, млн ₽</t>
  </si>
  <si>
    <t xml:space="preserve"> Рентабельность, %</t>
  </si>
  <si>
    <t>Значения</t>
  </si>
  <si>
    <t xml:space="preserve"> Объем, т план</t>
  </si>
  <si>
    <t xml:space="preserve"> Выручка, млн ₽ план</t>
  </si>
  <si>
    <t xml:space="preserve"> EBITDA, млн ₽ план</t>
  </si>
  <si>
    <t xml:space="preserve"> Рентабельность, % план</t>
  </si>
  <si>
    <t>Направления</t>
  </si>
  <si>
    <t>Детали по предприятиям</t>
  </si>
  <si>
    <t>Сумма по полю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</si>
</sst>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\ _₽_-;\-* #,##0\ _₽_-;_-* &quot;-&quot;??\ _₽_-;_-@_-"/>
    <numFmt numFmtId="166" formatCode="0.0%"/>
  </numFmts>
  <fonts count="12" x14ac:knownFonts="1">
    <font>
      <sz val="11"/>
      <color theme="1"/>
      <name val="Segoe UI"/>
      <family val="2"/>
      <charset val="204"/>
      <scheme val="minor"/>
    </font>
    <font>
      <sz val="11"/>
      <color theme="1"/>
      <name val="Segoe UI"/>
      <family val="2"/>
      <charset val="204"/>
      <scheme val="minor"/>
    </font>
    <font>
      <b/>
      <sz val="11"/>
      <color theme="0"/>
      <name val="Segoe U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color theme="1"/>
      <name val="Segoe UI"/>
      <family val="2"/>
      <charset val="204"/>
      <scheme val="minor"/>
    </font>
    <font>
      <b/>
      <sz val="8"/>
      <color theme="1"/>
      <name val="Segoe UI"/>
      <family val="2"/>
      <charset val="204"/>
      <scheme val="minor"/>
    </font>
    <font>
      <sz val="10"/>
      <color theme="1"/>
      <name val="Segoe UI"/>
      <family val="2"/>
      <charset val="204"/>
      <scheme val="minor"/>
    </font>
    <font>
      <b/>
      <sz val="14"/>
      <color theme="3"/>
      <name val="Segoe UI"/>
      <family val="2"/>
      <charset val="204"/>
      <scheme val="minor"/>
    </font>
    <font>
      <sz val="16"/>
      <color theme="3"/>
      <name val="Segoe UI"/>
      <family val="2"/>
      <charset val="204"/>
      <scheme val="minor"/>
    </font>
    <font>
      <sz val="12"/>
      <color theme="1"/>
      <name val="Segoe UI"/>
      <family val="2"/>
      <charset val="204"/>
      <scheme val="minor"/>
    </font>
    <font>
      <b/>
      <sz val="14"/>
      <color theme="1"/>
      <name val="Segoe UI"/>
      <family val="2"/>
      <charset val="204"/>
      <scheme val="minor"/>
    </font>
    <font>
      <sz val="14"/>
      <color theme="3"/>
      <name val="Segoe U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1" fontId="3" fillId="0" borderId="1" xfId="0" applyNumberFormat="1" applyFont="1" applyBorder="1"/>
    <xf numFmtId="9" fontId="0" fillId="0" borderId="0" xfId="0" applyNumberFormat="1"/>
    <xf numFmtId="9" fontId="0" fillId="0" borderId="0" xfId="1" applyFont="1"/>
    <xf numFmtId="9" fontId="0" fillId="0" borderId="1" xfId="0" applyNumberFormat="1" applyBorder="1"/>
    <xf numFmtId="0" fontId="2" fillId="2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3" fontId="4" fillId="0" borderId="0" xfId="0" applyNumberFormat="1" applyFont="1"/>
    <xf numFmtId="166" fontId="4" fillId="0" borderId="0" xfId="0" applyNumberFormat="1" applyFont="1"/>
    <xf numFmtId="166" fontId="0" fillId="0" borderId="0" xfId="1" applyNumberFormat="1" applyFont="1"/>
    <xf numFmtId="0" fontId="5" fillId="3" borderId="2" xfId="0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/>
    <xf numFmtId="0" fontId="9" fillId="0" borderId="0" xfId="0" pivotButton="1" applyFont="1"/>
    <xf numFmtId="0" fontId="9" fillId="0" borderId="0" xfId="0" applyFont="1" applyAlignment="1">
      <alignment horizontal="center" vertical="center" wrapText="1"/>
    </xf>
    <xf numFmtId="166" fontId="11" fillId="0" borderId="3" xfId="0" applyNumberFormat="1" applyFont="1" applyBorder="1" applyAlignment="1">
      <alignment horizontal="left" indent="3"/>
    </xf>
    <xf numFmtId="0" fontId="11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left" indent="4"/>
    </xf>
    <xf numFmtId="3" fontId="7" fillId="0" borderId="3" xfId="0" applyNumberFormat="1" applyFont="1" applyBorder="1" applyAlignment="1">
      <alignment horizontal="left" indent="4"/>
    </xf>
    <xf numFmtId="166" fontId="7" fillId="0" borderId="3" xfId="0" applyNumberFormat="1" applyFont="1" applyBorder="1" applyAlignment="1">
      <alignment horizontal="left" indent="3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Обычный" xfId="0" builtinId="0"/>
    <cellStyle name="Процентный" xfId="1" builtinId="5"/>
  </cellStyles>
  <dxfs count="138"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charset val="204"/>
        <scheme val="minor"/>
      </font>
      <fill>
        <patternFill patternType="solid">
          <fgColor theme="1"/>
          <bgColor theme="1"/>
        </patternFill>
      </fill>
    </dxf>
    <dxf>
      <numFmt numFmtId="13" formatCode="0%"/>
      <border diagonalUp="0" diagonalDown="0">
        <left/>
        <right/>
        <top style="thin">
          <color theme="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charset val="204"/>
        <scheme val="minor"/>
      </font>
      <fill>
        <patternFill patternType="solid">
          <fgColor theme="1"/>
          <bgColor theme="1"/>
        </patternFill>
      </fill>
    </dxf>
    <dxf>
      <numFmt numFmtId="13" formatCode="0%"/>
      <border diagonalUp="0" diagonalDown="0">
        <left/>
        <right/>
        <top style="thin">
          <color theme="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numFmt numFmtId="164" formatCode="0.0"/>
      <border diagonalUp="0" diagonalDown="0">
        <left/>
        <right/>
        <top style="thin">
          <color theme="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charset val="204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egoe U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z val="14"/>
      </font>
    </dxf>
    <dxf>
      <font>
        <sz val="16"/>
        <color theme="3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Segoe U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/>
    </dxf>
    <dxf>
      <alignment relativeIndent="1"/>
    </dxf>
    <dxf>
      <alignment relativeIndent="1"/>
    </dxf>
    <dxf>
      <alignment horizontal="left" relativeIndent="1"/>
    </dxf>
    <dxf>
      <font>
        <sz val="12"/>
      </font>
    </dxf>
    <dxf>
      <font>
        <sz val="12"/>
      </font>
    </dxf>
    <dxf>
      <font>
        <sz val="16"/>
        <color theme="3"/>
      </font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6" formatCode="0.0%"/>
    </dxf>
    <dxf>
      <numFmt numFmtId="3" formatCode="#,##0"/>
    </dxf>
    <dxf>
      <numFmt numFmtId="3" formatCode="#,##0"/>
    </dxf>
    <dxf>
      <numFmt numFmtId="3" formatCode="#,##0"/>
    </dxf>
    <dxf>
      <alignment vertical="center"/>
    </dxf>
    <dxf>
      <alignment horizontal="center"/>
    </dxf>
    <dxf>
      <alignment wrapText="1"/>
    </dxf>
    <dxf>
      <font>
        <sz val="8"/>
      </font>
    </dxf>
    <dxf>
      <font>
        <sz val="8"/>
      </font>
    </dxf>
    <dxf>
      <font>
        <sz val="14"/>
      </font>
    </dxf>
    <dxf>
      <font>
        <sz val="14"/>
      </font>
    </dxf>
    <dxf>
      <font>
        <sz val="14"/>
      </font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/>
    </dxf>
    <dxf>
      <alignment relativeIndent="1"/>
    </dxf>
    <dxf>
      <alignment relativeIndent="-1"/>
    </dxf>
    <dxf>
      <alignment relativeIndent="1"/>
    </dxf>
    <dxf>
      <alignment relativeIndent="1"/>
    </dxf>
    <dxf>
      <alignment horizontal="left" relativeIndent="1"/>
    </dxf>
    <dxf>
      <alignment horizontal="center"/>
    </dxf>
    <dxf>
      <font>
        <sz val="12"/>
      </font>
    </dxf>
    <dxf>
      <font>
        <sz val="12"/>
      </font>
    </dxf>
    <dxf>
      <font>
        <b val="0"/>
      </font>
    </dxf>
    <dxf>
      <font>
        <b val="0"/>
      </font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Segoe U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Segoe UI"/>
        <family val="2"/>
        <charset val="204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6" formatCode="0.0%"/>
    </dxf>
    <dxf>
      <numFmt numFmtId="3" formatCode="#,##0"/>
    </dxf>
    <dxf>
      <numFmt numFmtId="3" formatCode="#,##0"/>
    </dxf>
    <dxf>
      <numFmt numFmtId="3" formatCode="#,##0"/>
    </dxf>
    <dxf>
      <alignment vertical="center"/>
    </dxf>
    <dxf>
      <alignment horizontal="center"/>
    </dxf>
    <dxf>
      <alignment wrapText="1"/>
    </dxf>
    <dxf>
      <font>
        <sz val="8"/>
      </font>
    </dxf>
    <dxf>
      <font>
        <sz val="8"/>
      </font>
    </dxf>
    <dxf>
      <numFmt numFmtId="3" formatCode="#,##0"/>
    </dxf>
    <dxf>
      <alignment vertical="center"/>
    </dxf>
    <dxf>
      <alignment horizontal="center"/>
    </dxf>
    <dxf>
      <alignment wrapText="1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alignment vertical="center"/>
    </dxf>
    <dxf>
      <alignment horizontal="center"/>
    </dxf>
    <dxf>
      <alignment wrapText="1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alignment vertical="center"/>
    </dxf>
    <dxf>
      <alignment horizontal="center"/>
    </dxf>
    <dxf>
      <alignment wrapText="1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numFmt numFmtId="3" formatCode="#,##0"/>
    </dxf>
    <dxf>
      <numFmt numFmtId="166" formatCode="0.0%"/>
    </dxf>
    <dxf>
      <numFmt numFmtId="166" formatCode="0.0%"/>
    </dxf>
    <dxf>
      <numFmt numFmtId="3" formatCode="#,##0"/>
    </dxf>
    <dxf>
      <numFmt numFmtId="3" formatCode="#,##0"/>
    </dxf>
    <dxf>
      <numFmt numFmtId="3" formatCode="#,##0"/>
    </dxf>
    <dxf>
      <alignment vertical="center"/>
    </dxf>
    <dxf>
      <alignment horizontal="center"/>
    </dxf>
    <dxf>
      <alignment wrapText="1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0.0%"/>
    </dxf>
    <dxf>
      <alignment vertical="center"/>
    </dxf>
    <dxf>
      <alignment horizontal="center"/>
    </dxf>
    <dxf>
      <alignment wrapText="1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microsoft.com/office/2007/relationships/slicerCache" Target="slicerCaches/slicerCache2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3.xml"/><Relationship Id="rId19" Type="http://schemas.openxmlformats.org/officeDocument/2006/relationships/theme" Target="theme/theme1.xml"/><Relationship Id="rId31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microsoft.com/office/2007/relationships/slicerCache" Target="slicerCaches/slicerCach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[Финансы годовой отчет - данные.xlsx]черновик сводов!Сводная таблица5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EBIDA, </a:t>
            </a:r>
            <a:r>
              <a:rPr lang="ru-RU"/>
              <a:t>млрд руб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683C6">
              <a:lumMod val="60000"/>
              <a:lumOff val="4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43374268733144E-2"/>
          <c:y val="0.34338186790631309"/>
          <c:w val="0.89051325146253368"/>
          <c:h val="0.50468547841424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'черновик сводов'!$B$22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2683C6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'черновик сводов'!$A$23:$A$27</c:f>
              <c:strCache>
                <c:ptCount val="4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</c:strCache>
            </c:strRef>
          </c:cat>
          <c:val>
            <c:numRef>
              <c:f>'черновик сводов'!$B$23:$B$27</c:f>
              <c:numCache>
                <c:formatCode>#,##0</c:formatCode>
                <c:ptCount val="4"/>
                <c:pt idx="0">
                  <c:v>1069.7781957410191</c:v>
                </c:pt>
                <c:pt idx="1">
                  <c:v>1014.2410068832349</c:v>
                </c:pt>
                <c:pt idx="2">
                  <c:v>907.31673269995269</c:v>
                </c:pt>
                <c:pt idx="3">
                  <c:v>1076.0097238379908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6-4719-9ABD-F00A7CD4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15042415"/>
        <c:axId val="1815025135"/>
      </c:barChart>
      <c:catAx>
        <c:axId val="18150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025135"/>
        <c:crosses val="autoZero"/>
        <c:auto val="1"/>
        <c:lblAlgn val="ctr"/>
        <c:lblOffset val="100"/>
        <c:noMultiLvlLbl val="0"/>
      </c:catAx>
      <c:valAx>
        <c:axId val="1815025135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8150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[Финансы годовой отчет - данные.xlsx]черновик сводов!Сводная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Выпуск,</a:t>
            </a:r>
            <a:r>
              <a:rPr lang="ru-RU" baseline="0"/>
              <a:t> тыс тонн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43374268733144E-2"/>
          <c:y val="0.34338186790631309"/>
          <c:w val="0.89051325146253368"/>
          <c:h val="0.50468547841424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'черновик сводов'!$B$3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'черновик сводов'!$A$4:$A$8</c:f>
              <c:strCache>
                <c:ptCount val="4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</c:strCache>
            </c:strRef>
          </c:cat>
          <c:val>
            <c:numRef>
              <c:f>'черновик сводов'!$B$4:$B$8</c:f>
              <c:numCache>
                <c:formatCode>#,##0</c:formatCode>
                <c:ptCount val="4"/>
                <c:pt idx="0">
                  <c:v>41959.534977073112</c:v>
                </c:pt>
                <c:pt idx="1">
                  <c:v>41012.101959959531</c:v>
                </c:pt>
                <c:pt idx="2">
                  <c:v>42894.014532307039</c:v>
                </c:pt>
                <c:pt idx="3">
                  <c:v>46558.354400295575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2-4F40-8CFC-F9F9CCD2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15042415"/>
        <c:axId val="1815025135"/>
      </c:barChart>
      <c:catAx>
        <c:axId val="18150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025135"/>
        <c:crosses val="autoZero"/>
        <c:auto val="1"/>
        <c:lblAlgn val="ctr"/>
        <c:lblOffset val="100"/>
        <c:noMultiLvlLbl val="0"/>
      </c:catAx>
      <c:valAx>
        <c:axId val="181502513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1504241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[Финансы годовой отчет - данные.xlsx]черновик сводов!Сводная таблица4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Выручка, млрд руб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683C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43374268733144E-2"/>
          <c:y val="0.34338186790631309"/>
          <c:w val="0.89051325146253368"/>
          <c:h val="0.50468547841424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'черновик сводов'!$B$13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2683C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'черновик сводов'!$A$14:$A$18</c:f>
              <c:strCache>
                <c:ptCount val="4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</c:strCache>
            </c:strRef>
          </c:cat>
          <c:val>
            <c:numRef>
              <c:f>'черновик сводов'!$B$14:$B$18</c:f>
              <c:numCache>
                <c:formatCode>#,##0</c:formatCode>
                <c:ptCount val="4"/>
                <c:pt idx="0">
                  <c:v>11286.715707477737</c:v>
                </c:pt>
                <c:pt idx="1">
                  <c:v>11207.080575329217</c:v>
                </c:pt>
                <c:pt idx="2">
                  <c:v>10791.691300901275</c:v>
                </c:pt>
                <c:pt idx="3">
                  <c:v>16619.603331968079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F17-8A6D-8712CB70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15042415"/>
        <c:axId val="1815025135"/>
      </c:barChart>
      <c:catAx>
        <c:axId val="18150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025135"/>
        <c:crosses val="autoZero"/>
        <c:auto val="1"/>
        <c:lblAlgn val="ctr"/>
        <c:lblOffset val="100"/>
        <c:noMultiLvlLbl val="0"/>
      </c:catAx>
      <c:valAx>
        <c:axId val="181502513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1504241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[Финансы годовой отчет - данные.xlsx]черновик сводов!Сводная таблица6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Рентабельность,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43374268733144E-2"/>
          <c:y val="0.34338186790631309"/>
          <c:w val="0.89051325146253368"/>
          <c:h val="0.50468547841424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'черновик сводов'!$B$31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'черновик сводов'!$A$32:$A$36</c:f>
              <c:strCache>
                <c:ptCount val="4"/>
                <c:pt idx="0">
                  <c:v>1к18</c:v>
                </c:pt>
                <c:pt idx="1">
                  <c:v>2к18</c:v>
                </c:pt>
                <c:pt idx="2">
                  <c:v>3к18</c:v>
                </c:pt>
                <c:pt idx="3">
                  <c:v>4к18</c:v>
                </c:pt>
              </c:strCache>
            </c:strRef>
          </c:cat>
          <c:val>
            <c:numRef>
              <c:f>'черновик сводов'!$B$32:$B$36</c:f>
              <c:numCache>
                <c:formatCode>0.0%</c:formatCode>
                <c:ptCount val="4"/>
                <c:pt idx="0">
                  <c:v>2.7107002413951101E-2</c:v>
                </c:pt>
                <c:pt idx="1">
                  <c:v>8.9194049037146436E-2</c:v>
                </c:pt>
                <c:pt idx="2">
                  <c:v>0.12717827951739749</c:v>
                </c:pt>
                <c:pt idx="3">
                  <c:v>8.4803683811097333E-2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6-41A1-952C-4231857A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815042415"/>
        <c:axId val="1815025135"/>
      </c:barChart>
      <c:catAx>
        <c:axId val="181504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025135"/>
        <c:crosses val="autoZero"/>
        <c:auto val="1"/>
        <c:lblAlgn val="ctr"/>
        <c:lblOffset val="100"/>
        <c:noMultiLvlLbl val="0"/>
      </c:catAx>
      <c:valAx>
        <c:axId val="1815025135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181504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/>
    <cx:plotArea>
      <cx:plotAreaRegion>
        <cx:series layoutId="waterfall" uniqueId="{EB5E94E8-14E5-43BE-A560-ACFF96421010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7"/>
              <cx:idx val="8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ru-RU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Segoe UI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chemeClr val="accent3">
            <a:lumMod val="75000"/>
          </a:schemeClr>
        </a:solidFill>
      </cx:spPr>
    </cx:fmtOvr>
    <cx:fmtOvr idx="2">
      <cx:spPr>
        <a:solidFill>
          <a:schemeClr val="accent5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title pos="t" align="ctr" overlay="0"/>
    <cx:plotArea>
      <cx:plotAreaRegion>
        <cx:series layoutId="waterfall" uniqueId="{0BFC462A-1B38-46EC-ABE0-178376F10305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7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ru-RU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Segoe UI"/>
          </a:endParaRPr>
        </a:p>
      </cx:txPr>
    </cx:legend>
  </cx:chart>
  <cx:fmtOvrs>
    <cx:fmtOvr idx="1">
      <cx:spPr>
        <a:solidFill>
          <a:srgbClr val="FF0000"/>
        </a:solidFill>
      </cx:spPr>
    </cx:fmtOvr>
    <cx:fmtOvr idx="0">
      <cx:spPr>
        <a:solidFill>
          <a:srgbClr val="00B050"/>
        </a:solidFill>
      </cx:spPr>
    </cx:fmtOvr>
    <cx:fmtOvr idx="2">
      <cx:spPr>
        <a:solidFill>
          <a:schemeClr val="accent5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1540970</xdr:colOff>
      <xdr:row>1</xdr:row>
      <xdr:rowOff>37776</xdr:rowOff>
    </xdr:from>
    <xdr:to>
      <xdr:col>4</xdr:col>
      <xdr:colOff>1918020</xdr:colOff>
      <xdr:row>11</xdr:row>
      <xdr:rowOff>33308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25DFF47-38FD-4FAB-932D-2937F4BE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1162267</xdr:colOff>
      <xdr:row>1</xdr:row>
      <xdr:rowOff>48336</xdr:rowOff>
    </xdr:from>
    <xdr:to>
      <xdr:col>3</xdr:col>
      <xdr:colOff>1539318</xdr:colOff>
      <xdr:row>11</xdr:row>
      <xdr:rowOff>43868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74D5DB-E51B-4E25-8651-B51290FAA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58897</xdr:rowOff>
    </xdr:from>
    <xdr:to>
      <xdr:col>2</xdr:col>
      <xdr:colOff>1157840</xdr:colOff>
      <xdr:row>11</xdr:row>
      <xdr:rowOff>54429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46139FF-D6BC-4F20-A601-EFB42BDB8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1918020</xdr:colOff>
      <xdr:row>1</xdr:row>
      <xdr:rowOff>27214</xdr:rowOff>
    </xdr:from>
    <xdr:to>
      <xdr:col>5</xdr:col>
      <xdr:colOff>2295072</xdr:colOff>
      <xdr:row>11</xdr:row>
      <xdr:rowOff>22746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925DE0B-40F7-42DC-8370-AD1AECB12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589644</xdr:colOff>
      <xdr:row>11</xdr:row>
      <xdr:rowOff>81642</xdr:rowOff>
    </xdr:from>
    <xdr:to>
      <xdr:col>5</xdr:col>
      <xdr:colOff>2322286</xdr:colOff>
      <xdr:row>14</xdr:row>
      <xdr:rowOff>81642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Направления">
              <a:extLst>
                <a:ext uri="{FF2B5EF4-FFF2-40B4-BE49-F238E27FC236}">
                  <a16:creationId xmlns:a16="http://schemas.microsoft.com/office/drawing/2014/main" id="{7F269F27-863B-448F-85ED-9BD17EC5A0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правлен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644" y="2409975"/>
              <a:ext cx="11776225" cy="63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</xdr:col>
      <xdr:colOff>74083</xdr:colOff>
      <xdr:row>3</xdr:row>
      <xdr:rowOff>52916</xdr:rowOff>
    </xdr:from>
    <xdr:to>
      <xdr:col>2</xdr:col>
      <xdr:colOff>656166</xdr:colOff>
      <xdr:row>4</xdr:row>
      <xdr:rowOff>74082</xdr:rowOff>
    </xdr:to>
    <xdr:sp macro="" textlink="'черновик сводов'!C45">
      <xdr:nvSpPr>
        <xdr:cNvPr id="11" name="TextBox 10">
          <a:extLst>
            <a:ext uri="{FF2B5EF4-FFF2-40B4-BE49-F238E27FC236}">
              <a16:creationId xmlns:a16="http://schemas.microsoft.com/office/drawing/2014/main" id="{538439C3-B166-9F38-AB89-5AE14F27243D}"/>
            </a:ext>
          </a:extLst>
        </xdr:cNvPr>
        <xdr:cNvSpPr txBox="1"/>
      </xdr:nvSpPr>
      <xdr:spPr>
        <a:xfrm>
          <a:off x="2529416" y="687916"/>
          <a:ext cx="582083" cy="2328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9F47E1-6221-4227-8F14-BA41FC43C0A2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1,5%</a:t>
          </a:fld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0.15356</cdr:y>
    </cdr:from>
    <cdr:to>
      <cdr:x>1</cdr:x>
      <cdr:y>0.29963</cdr:y>
    </cdr:to>
    <cdr:sp macro="" textlink="'черновик сводов'!$C$2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1A53F-05FD-46F0-618E-0034879E62D3}"/>
            </a:ext>
          </a:extLst>
        </cdr:cNvPr>
        <cdr:cNvSpPr txBox="1"/>
      </cdr:nvSpPr>
      <cdr:spPr>
        <a:xfrm xmlns:a="http://schemas.openxmlformats.org/drawingml/2006/main">
          <a:off x="0" y="325439"/>
          <a:ext cx="2551907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58AD940-9767-42F8-B19A-25A9D571FD55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4067</a:t>
          </a:fld>
          <a:endParaRPr lang="ru-RU" sz="9600"/>
        </a:p>
      </cdr:txBody>
    </cdr:sp>
  </cdr:relSizeAnchor>
  <cdr:relSizeAnchor xmlns:cdr="http://schemas.openxmlformats.org/drawingml/2006/chartDrawing">
    <cdr:from>
      <cdr:x>0.71661</cdr:x>
      <cdr:y>0.15934</cdr:y>
    </cdr:from>
    <cdr:to>
      <cdr:x>0.91688</cdr:x>
      <cdr:y>0.26957</cdr:y>
    </cdr:to>
    <cdr:sp macro="" textlink="'черновик сводов'!$C$46">
      <cdr:nvSpPr>
        <cdr:cNvPr id="3" name="TextBox 10">
          <a:extLst xmlns:a="http://schemas.openxmlformats.org/drawingml/2006/main">
            <a:ext uri="{FF2B5EF4-FFF2-40B4-BE49-F238E27FC236}">
              <a16:creationId xmlns:a16="http://schemas.microsoft.com/office/drawing/2014/main" id="{6ED23BB3-5594-BDE9-6FB6-61EA3BB79351}"/>
            </a:ext>
          </a:extLst>
        </cdr:cNvPr>
        <cdr:cNvSpPr txBox="1"/>
      </cdr:nvSpPr>
      <cdr:spPr>
        <a:xfrm xmlns:a="http://schemas.openxmlformats.org/drawingml/2006/main">
          <a:off x="2082800" y="336550"/>
          <a:ext cx="582083" cy="2328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AB6ECBA-41C7-485C-826F-B2A39F771D75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-11%</a:t>
          </a:fld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0.15356</cdr:y>
    </cdr:from>
    <cdr:to>
      <cdr:x>1</cdr:x>
      <cdr:y>0.29963</cdr:y>
    </cdr:to>
    <cdr:sp macro="" textlink="'черновик сводов'!$C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1A53F-05FD-46F0-618E-0034879E62D3}"/>
            </a:ext>
          </a:extLst>
        </cdr:cNvPr>
        <cdr:cNvSpPr txBox="1"/>
      </cdr:nvSpPr>
      <cdr:spPr>
        <a:xfrm xmlns:a="http://schemas.openxmlformats.org/drawingml/2006/main">
          <a:off x="0" y="325439"/>
          <a:ext cx="2551907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6D05D2B-C5F8-4456-BF39-625236206F51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172,4</a:t>
          </a:fld>
          <a:endParaRPr lang="ru-RU" sz="6000"/>
        </a:p>
      </cdr:txBody>
    </cdr:sp>
  </cdr:relSizeAnchor>
  <cdr:relSizeAnchor xmlns:cdr="http://schemas.openxmlformats.org/drawingml/2006/chartDrawing">
    <cdr:from>
      <cdr:x>0.69476</cdr:x>
      <cdr:y>0.1894</cdr:y>
    </cdr:from>
    <cdr:to>
      <cdr:x>0.89503</cdr:x>
      <cdr:y>0.29963</cdr:y>
    </cdr:to>
    <cdr:sp macro="" textlink="'черновик сводов'!$C$44">
      <cdr:nvSpPr>
        <cdr:cNvPr id="3" name="TextBox 10">
          <a:extLst xmlns:a="http://schemas.openxmlformats.org/drawingml/2006/main">
            <a:ext uri="{FF2B5EF4-FFF2-40B4-BE49-F238E27FC236}">
              <a16:creationId xmlns:a16="http://schemas.microsoft.com/office/drawing/2014/main" id="{538439C3-B166-9F38-AB89-5AE14F27243D}"/>
            </a:ext>
          </a:extLst>
        </cdr:cNvPr>
        <cdr:cNvSpPr txBox="1"/>
      </cdr:nvSpPr>
      <cdr:spPr>
        <a:xfrm xmlns:a="http://schemas.openxmlformats.org/drawingml/2006/main">
          <a:off x="2019300" y="400050"/>
          <a:ext cx="582083" cy="2328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A1B69CA-8B91-4098-8197-662952F0E4B3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-0,1%</a:t>
          </a:fld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0.15356</cdr:y>
    </cdr:from>
    <cdr:to>
      <cdr:x>1</cdr:x>
      <cdr:y>0.29963</cdr:y>
    </cdr:to>
    <cdr:sp macro="" textlink="'черновик сводов'!$C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1A53F-05FD-46F0-618E-0034879E62D3}"/>
            </a:ext>
          </a:extLst>
        </cdr:cNvPr>
        <cdr:cNvSpPr txBox="1"/>
      </cdr:nvSpPr>
      <cdr:spPr>
        <a:xfrm xmlns:a="http://schemas.openxmlformats.org/drawingml/2006/main">
          <a:off x="0" y="325439"/>
          <a:ext cx="2551907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E3CA856-08EA-4592-81E4-5DCD0A360005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49,9</a:t>
          </a:fld>
          <a:endParaRPr lang="ru-RU" sz="96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0.15356</cdr:y>
    </cdr:from>
    <cdr:to>
      <cdr:x>1</cdr:x>
      <cdr:y>0.29963</cdr:y>
    </cdr:to>
    <cdr:sp macro="" textlink="'черновик сводов'!$B$3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1A53F-05FD-46F0-618E-0034879E62D3}"/>
            </a:ext>
          </a:extLst>
        </cdr:cNvPr>
        <cdr:cNvSpPr txBox="1"/>
      </cdr:nvSpPr>
      <cdr:spPr>
        <a:xfrm xmlns:a="http://schemas.openxmlformats.org/drawingml/2006/main">
          <a:off x="0" y="325439"/>
          <a:ext cx="2551907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258DDF5-6901-445A-A656-47BFD6861B12}" type="TxLink">
            <a:rPr lang="en-US" sz="20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8,2%</a:t>
          </a:fld>
          <a:endParaRPr lang="ru-RU" sz="19900"/>
        </a:p>
      </cdr:txBody>
    </cdr:sp>
  </cdr:relSizeAnchor>
  <cdr:relSizeAnchor xmlns:cdr="http://schemas.openxmlformats.org/drawingml/2006/chartDrawing">
    <cdr:from>
      <cdr:x>0.6984</cdr:x>
      <cdr:y>0.17437</cdr:y>
    </cdr:from>
    <cdr:to>
      <cdr:x>0.89867</cdr:x>
      <cdr:y>0.2846</cdr:y>
    </cdr:to>
    <cdr:sp macro="" textlink="'черновик сводов'!$C$47">
      <cdr:nvSpPr>
        <cdr:cNvPr id="3" name="TextBox 10">
          <a:extLst xmlns:a="http://schemas.openxmlformats.org/drawingml/2006/main">
            <a:ext uri="{FF2B5EF4-FFF2-40B4-BE49-F238E27FC236}">
              <a16:creationId xmlns:a16="http://schemas.microsoft.com/office/drawing/2014/main" id="{1441F09C-AD3B-0795-0C0F-1C41F113A226}"/>
            </a:ext>
          </a:extLst>
        </cdr:cNvPr>
        <cdr:cNvSpPr txBox="1"/>
      </cdr:nvSpPr>
      <cdr:spPr>
        <a:xfrm xmlns:a="http://schemas.openxmlformats.org/drawingml/2006/main">
          <a:off x="2029884" y="368300"/>
          <a:ext cx="582083" cy="2328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DDA9CBC-FF63-41CB-B60E-1D92A9B77DD9}" type="TxLink">
            <a:rPr lang="en-US" sz="1100" b="0" i="0" u="none" strike="noStrike">
              <a:solidFill>
                <a:srgbClr val="000000"/>
              </a:solidFill>
              <a:latin typeface="Segoe UI"/>
              <a:cs typeface="Segoe UI"/>
            </a:rPr>
            <a:pPr/>
            <a:t>-18%</a:t>
          </a:fld>
          <a:endParaRPr lang="ru-RU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309562</xdr:colOff>
      <xdr:row>2</xdr:row>
      <xdr:rowOff>122238</xdr:rowOff>
    </xdr:from>
    <xdr:to>
      <xdr:col>28</xdr:col>
      <xdr:colOff>155574</xdr:colOff>
      <xdr:row>9</xdr:row>
      <xdr:rowOff>87312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Направление">
              <a:extLst>
                <a:ext uri="{FF2B5EF4-FFF2-40B4-BE49-F238E27FC236}">
                  <a16:creationId xmlns:a16="http://schemas.microsoft.com/office/drawing/2014/main" id="{4AF31196-BFF2-D086-0CB5-6DF872474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правлени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7937" y="534988"/>
              <a:ext cx="1822450" cy="1409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158750</xdr:colOff>
      <xdr:row>4</xdr:row>
      <xdr:rowOff>84931</xdr:rowOff>
    </xdr:from>
    <xdr:to>
      <xdr:col>24</xdr:col>
      <xdr:colOff>309563</xdr:colOff>
      <xdr:row>17</xdr:row>
      <xdr:rowOff>145256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6B802973-06B0-E0A1-8368-5984E41564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923131"/>
              <a:ext cx="5586413" cy="278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11793</xdr:rowOff>
    </xdr:from>
    <xdr:to>
      <xdr:col>12</xdr:col>
      <xdr:colOff>462643</xdr:colOff>
      <xdr:row>14</xdr:row>
      <xdr:rowOff>42636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32C7A681-ADA9-5535-5F3E-F31D0D08D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1250" y="221343"/>
              <a:ext cx="5555343" cy="2754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Ужвенко" refreshedDate="45048.934102546293" backgroundQuery="1" createdVersion="8" refreshedVersion="8" minRefreshableVersion="3" recordCount="0" supportSubquery="1" supportAdvancedDrill="1" xr:uid="{708E898B-0CD7-473B-9056-92C9C3DF18AE}">
  <cacheSource type="external" connectionId="1"/>
  <cacheFields count="5">
    <cacheField name="[Таблица1].[Направление].[Направление]" caption="Направление" numFmtId="0" hierarchy="1" level="1">
      <sharedItems count="3">
        <s v="Мясокомбинаты"/>
        <s v="Птицефабрики"/>
        <s v="Свинокомплексы"/>
      </sharedItems>
    </cacheField>
    <cacheField name="[Measures].[Сумма по столбцу Объем, т]" caption="Сумма по столбцу Объем, т" numFmtId="0" hierarchy="22" level="32767"/>
    <cacheField name="[Measures].[Сумма по столбцу Выручка, млн ₽]" caption="Сумма по столбцу Выручка, млн ₽" numFmtId="0" hierarchy="23" level="32767"/>
    <cacheField name="[Measures].[Сумма по столбцу EBITDA, млн ₽]" caption="Сумма по столбцу EBITDA, млн ₽" numFmtId="0" hierarchy="24" level="32767"/>
    <cacheField name="[Measures].[Среднее по столбцу Рентабельность, %]" caption="Среднее по столбцу Рентабельность, %" numFmtId="0" hierarchy="26" level="32767"/>
  </cacheFields>
  <cacheHierarchies count="32">
    <cacheHierarchy uniqueName="[Справочник].[Направления]" caption="Направления" attribute="1" defaultMemberUniqueName="[Справочник].[Направления].[All]" allUniqueName="[Справочник].[Направления].[All]" dimensionUniqueName="[Справочник]" displayFolder="" count="2" memberValueDatatype="130" unbalanced="0"/>
    <cacheHierarchy uniqueName="[Таблица1].[Направление]" caption="Направление" attribute="1" defaultMemberUniqueName="[Таблица1].[Направление].[All]" allUniqueName="[Таблица1].[Направление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Фабрика]" caption="Фабрика" attribute="1" defaultMemberUniqueName="[Таблица1].[Фабрика].[All]" allUniqueName="[Таблица1].[Фабрика].[All]" dimensionUniqueName="[Таблица1]" displayFolder="" count="0" memberValueDatatype="130" unbalanced="0"/>
    <cacheHierarchy uniqueName="[Таблица1].[Квартал]" caption="Квартал" attribute="1" defaultMemberUniqueName="[Таблица1].[Квартал].[All]" allUniqueName="[Таблица1].[Квартал].[All]" dimensionUniqueName="[Таблица1]" displayFolder="" count="0" memberValueDatatype="130" unbalanced="0"/>
    <cacheHierarchy uniqueName="[Таблица1].[Объем, т]" caption="Объем, т" attribute="1" defaultMemberUniqueName="[Таблица1].[Объем, т].[All]" allUniqueName="[Таблица1].[Объем, т].[All]" dimensionUniqueName="[Таблица1]" displayFolder="" count="0" memberValueDatatype="5" unbalanced="0"/>
    <cacheHierarchy uniqueName="[Таблица1].[Выручка, млн ₽]" caption="Выручка, млн ₽" attribute="1" defaultMemberUniqueName="[Таблица1].[Выручка, млн ₽].[All]" allUniqueName="[Таблица1].[Выручка, млн ₽].[All]" dimensionUniqueName="[Таблица1]" displayFolder="" count="0" memberValueDatatype="5" unbalanced="0"/>
    <cacheHierarchy uniqueName="[Таблица1].[EBITDA, млн ₽]" caption="EBITDA, млн ₽" attribute="1" defaultMemberUniqueName="[Таблица1].[EBITDA, млн ₽].[All]" allUniqueName="[Таблица1].[EBITDA, млн ₽].[All]" dimensionUniqueName="[Таблица1]" displayFolder="" count="0" memberValueDatatype="5" unbalanced="0"/>
    <cacheHierarchy uniqueName="[Таблица1].[Рентабельность, %]" caption="Рентабельность, %" attribute="1" defaultMemberUniqueName="[Таблица1].[Рентабельность, %].[All]" allUniqueName="[Таблица1].[Рентабельность, %].[All]" dimensionUniqueName="[Таблица1]" displayFolder="" count="0" memberValueDatatype="5" unbalanced="0"/>
    <cacheHierarchy uniqueName="[Таблица2].[Направление]" caption="Направление" attribute="1" defaultMemberUniqueName="[Таблица2].[Направление].[All]" allUniqueName="[Таблица2].[Направление].[All]" dimensionUniqueName="[Таблица2]" displayFolder="" count="0" memberValueDatatype="130" unbalanced="0"/>
    <cacheHierarchy uniqueName="[Таблица2].[Фабрика]" caption="Фабрика" attribute="1" defaultMemberUniqueName="[Таблица2].[Фабрика].[All]" allUniqueName="[Таблица2].[Фабрика].[All]" dimensionUniqueName="[Таблица2]" displayFolder="" count="0" memberValueDatatype="130" unbalanced="0"/>
    <cacheHierarchy uniqueName="[Таблица2].[Объем, т план]" caption="Объем, т план" attribute="1" defaultMemberUniqueName="[Таблица2].[Объем, т план].[All]" allUniqueName="[Таблица2].[Объем, т план].[All]" dimensionUniqueName="[Таблица2]" displayFolder="" count="0" memberValueDatatype="20" unbalanced="0"/>
    <cacheHierarchy uniqueName="[Таблица2].[Выручка, млн ₽ план]" caption="Выручка, млн ₽ план" attribute="1" defaultMemberUniqueName="[Таблица2].[Выручка, млн ₽ план].[All]" allUniqueName="[Таблица2].[Выручка, млн ₽ план].[All]" dimensionUniqueName="[Таблица2]" displayFolder="" count="0" memberValueDatatype="20" unbalanced="0"/>
    <cacheHierarchy uniqueName="[Таблица2].[EBITDA, млн ₽ план]" caption="EBITDA, млн ₽ план" attribute="1" defaultMemberUniqueName="[Таблица2].[EBITDA, млн ₽ план].[All]" allUniqueName="[Таблица2].[EBITDA, млн ₽ план].[All]" dimensionUniqueName="[Таблица2]" displayFolder="" count="0" memberValueDatatype="20" unbalanced="0"/>
    <cacheHierarchy uniqueName="[Таблица2].[Рентабельность, % план]" caption="Рентабельность, % план" attribute="1" defaultMemberUniqueName="[Таблица2].[Рентабельность, % план].[All]" allUniqueName="[Таблица2].[Рентабельность, % план].[All]" dimensionUniqueName="[Таблица2]" displayFolder="" count="0" memberValueDatatype="5" unbalanced="0"/>
    <cacheHierarchy uniqueName="[Таблица3].[Направление]" caption="Направление" attribute="1" defaultMemberUniqueName="[Таблица3].[Направление].[All]" allUniqueName="[Таблица3].[Направление].[All]" dimensionUniqueName="[Таблица3]" displayFolder="" count="0" memberValueDatatype="130" unbalanced="0"/>
    <cacheHierarchy uniqueName="[Таблица3].[Показатель]" caption="Показатель" attribute="1" defaultMemberUniqueName="[Таблица3].[Показатель].[All]" allUniqueName="[Таблица3].[Показатель].[All]" dimensionUniqueName="[Таблица3]" displayFolder="" count="0" memberValueDatatype="130" unbalanced="0"/>
    <cacheHierarchy uniqueName="[Таблица3].[Значение]" caption="Значение" attribute="1" defaultMemberUniqueName="[Таблица3].[Значение].[All]" allUniqueName="[Таблица3].[Значение].[All]" dimensionUniqueName="[Таблица3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Справочник]" caption="__XL_Count Справочник" measure="1" displayFolder="" measureGroup="Справочник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, т]" caption="Сумма по столбцу Объем, т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ыручка, млн ₽]" caption="Сумма по столбцу Выручка, млн ₽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EBITDA, млн ₽]" caption="Сумма по столбцу EBITDA, млн ₽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Рентабельность, %]" caption="Сумма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Рентабельность, %]" caption="Среднее по столбцу Рентабельность, %" measure="1" displayFolder="" measureGroup="Таблица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Объем, т план]" caption="Сумма по столбцу Объем, т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Выручка, млн ₽ план]" caption="Сумма по столбцу Выручка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EBITDA, млн ₽ план]" caption="Сумма по столбцу EBITDA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Рентабельность, % план]" caption="Сумма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Рентабельность, % план]" caption="Среднее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Справочник" uniqueName="[Справочник]" caption="Справочник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4">
    <measureGroup name="Справочник" caption="Справочник"/>
    <measureGroup name="Таблица1" caption="Таблица1"/>
    <measureGroup name="Таблица2" caption="Таблица2"/>
    <measureGroup name="Таблица3" caption="Таблица3"/>
  </measureGroups>
  <maps count="7">
    <map measureGroup="0" dimension="1"/>
    <map measureGroup="1" dimension="1"/>
    <map measureGroup="1" dimension="2"/>
    <map measureGroup="2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Ужвенко" refreshedDate="45048.95483263889" backgroundQuery="1" createdVersion="8" refreshedVersion="8" minRefreshableVersion="3" recordCount="0" supportSubquery="1" supportAdvancedDrill="1" xr:uid="{18D1CA82-140C-4DB9-A4E3-77513BCCA184}">
  <cacheSource type="external" connectionId="1"/>
  <cacheFields count="9">
    <cacheField name="[Measures].[Сумма по столбцу Объем, т]" caption="Сумма по столбцу Объем, т" numFmtId="0" hierarchy="22" level="32767"/>
    <cacheField name="[Measures].[Сумма по столбцу Выручка, млн ₽]" caption="Сумма по столбцу Выручка, млн ₽" numFmtId="0" hierarchy="23" level="32767"/>
    <cacheField name="[Measures].[Сумма по столбцу EBITDA, млн ₽]" caption="Сумма по столбцу EBITDA, млн ₽" numFmtId="0" hierarchy="24" level="32767"/>
    <cacheField name="[Measures].[Среднее по столбцу Рентабельность, %]" caption="Среднее по столбцу Рентабельность, %" numFmtId="0" hierarchy="26" level="32767"/>
    <cacheField name="[Measures].[Сумма по столбцу Объем, т план]" caption="Сумма по столбцу Объем, т план" numFmtId="0" hierarchy="27" level="32767"/>
    <cacheField name="[Measures].[Сумма по столбцу Выручка, млн ₽ план]" caption="Сумма по столбцу Выручка, млн ₽ план" numFmtId="0" hierarchy="28" level="32767"/>
    <cacheField name="[Measures].[Сумма по столбцу EBITDA, млн ₽ план]" caption="Сумма по столбцу EBITDA, млн ₽ план" numFmtId="0" hierarchy="29" level="32767"/>
    <cacheField name="[Measures].[Среднее по столбцу Рентабельность, % план]" caption="Среднее по столбцу Рентабельность, % план" numFmtId="0" hierarchy="31" level="32767"/>
    <cacheField name="[Справочник].[Направления].[Направления]" caption="Направления" numFmtId="0" level="1">
      <sharedItems containsSemiMixedTypes="0" containsNonDate="0" containsString="0"/>
    </cacheField>
  </cacheFields>
  <cacheHierarchies count="32">
    <cacheHierarchy uniqueName="[Справочник].[Направления]" caption="Направления" attribute="1" defaultMemberUniqueName="[Справочник].[Направления].[All]" allUniqueName="[Справочник].[Направления].[All]" dimensionUniqueName="[Справочник]" displayFolder="" count="2" memberValueDatatype="130" unbalanced="0">
      <fieldsUsage count="2">
        <fieldUsage x="-1"/>
        <fieldUsage x="8"/>
      </fieldsUsage>
    </cacheHierarchy>
    <cacheHierarchy uniqueName="[Таблица1].[Направление]" caption="Направление" attribute="1" defaultMemberUniqueName="[Таблица1].[Направление].[All]" allUniqueName="[Таблица1].[Направление].[All]" dimensionUniqueName="[Таблица1]" displayFolder="" count="0" memberValueDatatype="130" unbalanced="0"/>
    <cacheHierarchy uniqueName="[Таблица1].[Фабрика]" caption="Фабрика" attribute="1" defaultMemberUniqueName="[Таблица1].[Фабрика].[All]" allUniqueName="[Таблица1].[Фабрика].[All]" dimensionUniqueName="[Таблица1]" displayFolder="" count="0" memberValueDatatype="130" unbalanced="0"/>
    <cacheHierarchy uniqueName="[Таблица1].[Квартал]" caption="Квартал" attribute="1" defaultMemberUniqueName="[Таблица1].[Квартал].[All]" allUniqueName="[Таблица1].[Квартал].[All]" dimensionUniqueName="[Таблица1]" displayFolder="" count="0" memberValueDatatype="130" unbalanced="0"/>
    <cacheHierarchy uniqueName="[Таблица1].[Объем, т]" caption="Объем, т" attribute="1" defaultMemberUniqueName="[Таблица1].[Объем, т].[All]" allUniqueName="[Таблица1].[Объем, т].[All]" dimensionUniqueName="[Таблица1]" displayFolder="" count="0" memberValueDatatype="5" unbalanced="0"/>
    <cacheHierarchy uniqueName="[Таблица1].[Выручка, млн ₽]" caption="Выручка, млн ₽" attribute="1" defaultMemberUniqueName="[Таблица1].[Выручка, млн ₽].[All]" allUniqueName="[Таблица1].[Выручка, млн ₽].[All]" dimensionUniqueName="[Таблица1]" displayFolder="" count="0" memberValueDatatype="5" unbalanced="0"/>
    <cacheHierarchy uniqueName="[Таблица1].[EBITDA, млн ₽]" caption="EBITDA, млн ₽" attribute="1" defaultMemberUniqueName="[Таблица1].[EBITDA, млн ₽].[All]" allUniqueName="[Таблица1].[EBITDA, млн ₽].[All]" dimensionUniqueName="[Таблица1]" displayFolder="" count="0" memberValueDatatype="5" unbalanced="0"/>
    <cacheHierarchy uniqueName="[Таблица1].[Рентабельность, %]" caption="Рентабельность, %" attribute="1" defaultMemberUniqueName="[Таблица1].[Рентабельность, %].[All]" allUniqueName="[Таблица1].[Рентабельность, %].[All]" dimensionUniqueName="[Таблица1]" displayFolder="" count="0" memberValueDatatype="5" unbalanced="0"/>
    <cacheHierarchy uniqueName="[Таблица2].[Направление]" caption="Направление" attribute="1" defaultMemberUniqueName="[Таблица2].[Направление].[All]" allUniqueName="[Таблица2].[Направление].[All]" dimensionUniqueName="[Таблица2]" displayFolder="" count="0" memberValueDatatype="130" unbalanced="0"/>
    <cacheHierarchy uniqueName="[Таблица2].[Фабрика]" caption="Фабрика" attribute="1" defaultMemberUniqueName="[Таблица2].[Фабрика].[All]" allUniqueName="[Таблица2].[Фабрика].[All]" dimensionUniqueName="[Таблица2]" displayFolder="" count="0" memberValueDatatype="130" unbalanced="0"/>
    <cacheHierarchy uniqueName="[Таблица2].[Объем, т план]" caption="Объем, т план" attribute="1" defaultMemberUniqueName="[Таблица2].[Объем, т план].[All]" allUniqueName="[Таблица2].[Объем, т план].[All]" dimensionUniqueName="[Таблица2]" displayFolder="" count="0" memberValueDatatype="20" unbalanced="0"/>
    <cacheHierarchy uniqueName="[Таблица2].[Выручка, млн ₽ план]" caption="Выручка, млн ₽ план" attribute="1" defaultMemberUniqueName="[Таблица2].[Выручка, млн ₽ план].[All]" allUniqueName="[Таблица2].[Выручка, млн ₽ план].[All]" dimensionUniqueName="[Таблица2]" displayFolder="" count="0" memberValueDatatype="20" unbalanced="0"/>
    <cacheHierarchy uniqueName="[Таблица2].[EBITDA, млн ₽ план]" caption="EBITDA, млн ₽ план" attribute="1" defaultMemberUniqueName="[Таблица2].[EBITDA, млн ₽ план].[All]" allUniqueName="[Таблица2].[EBITDA, млн ₽ план].[All]" dimensionUniqueName="[Таблица2]" displayFolder="" count="0" memberValueDatatype="20" unbalanced="0"/>
    <cacheHierarchy uniqueName="[Таблица2].[Рентабельность, % план]" caption="Рентабельность, % план" attribute="1" defaultMemberUniqueName="[Таблица2].[Рентабельность, % план].[All]" allUniqueName="[Таблица2].[Рентабельность, % план].[All]" dimensionUniqueName="[Таблица2]" displayFolder="" count="0" memberValueDatatype="5" unbalanced="0"/>
    <cacheHierarchy uniqueName="[Таблица3].[Направление]" caption="Направление" attribute="1" defaultMemberUniqueName="[Таблица3].[Направление].[All]" allUniqueName="[Таблица3].[Направление].[All]" dimensionUniqueName="[Таблица3]" displayFolder="" count="0" memberValueDatatype="130" unbalanced="0"/>
    <cacheHierarchy uniqueName="[Таблица3].[Показатель]" caption="Показатель" attribute="1" defaultMemberUniqueName="[Таблица3].[Показатель].[All]" allUniqueName="[Таблица3].[Показатель].[All]" dimensionUniqueName="[Таблица3]" displayFolder="" count="0" memberValueDatatype="130" unbalanced="0"/>
    <cacheHierarchy uniqueName="[Таблица3].[Значение]" caption="Значение" attribute="1" defaultMemberUniqueName="[Таблица3].[Значение].[All]" allUniqueName="[Таблица3].[Значение].[All]" dimensionUniqueName="[Таблица3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Справочник]" caption="__XL_Count Справочник" measure="1" displayFolder="" measureGroup="Справочник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, т]" caption="Сумма по столбцу Объем, т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ыручка, млн ₽]" caption="Сумма по столбцу Выручка, млн ₽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EBITDA, млн ₽]" caption="Сумма по столбцу EBITDA, млн ₽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Рентабельность, %]" caption="Сумма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Рентабельность, %]" caption="Среднее по столбцу Рентабельность, %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Объем, т план]" caption="Сумма по столбцу Объем, т план" measure="1" displayFolder="" measureGroup="Таблица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Выручка, млн ₽ план]" caption="Сумма по столбцу Выручка, млн ₽ план" measure="1" displayFolder="" measureGroup="Таблица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EBITDA, млн ₽ план]" caption="Сумма по столбцу EBITDA, млн ₽ план" measure="1" displayFolder="" measureGroup="Таблица2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Рентабельность, % план]" caption="Сумма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Рентабельность, % план]" caption="Среднее по столбцу Рентабельность, % план" measure="1" displayFolder="" measureGroup="Таблица2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Справочник" uniqueName="[Справочник]" caption="Справочник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4">
    <measureGroup name="Справочник" caption="Справочник"/>
    <measureGroup name="Таблица1" caption="Таблица1"/>
    <measureGroup name="Таблица2" caption="Таблица2"/>
    <measureGroup name="Таблица3" caption="Таблица3"/>
  </measureGroups>
  <maps count="7">
    <map measureGroup="0" dimension="1"/>
    <map measureGroup="1" dimension="1"/>
    <map measureGroup="1" dimension="2"/>
    <map measureGroup="2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Ужвенко" refreshedDate="45048.954832986114" backgroundQuery="1" createdVersion="8" refreshedVersion="8" minRefreshableVersion="3" recordCount="0" supportSubquery="1" supportAdvancedDrill="1" xr:uid="{764372CA-682D-42D1-ADDE-3029C83949BD}">
  <cacheSource type="external" connectionId="1"/>
  <cacheFields count="3">
    <cacheField name="[Measures].[Сумма по столбцу Объем, т]" caption="Сумма по столбцу Объем, т" numFmtId="0" hierarchy="22" level="32767"/>
    <cacheField name="[Таблица1].[Квартал].[Квартал]" caption="Квартал" numFmtId="0" hierarchy="3" level="1">
      <sharedItems count="4">
        <s v="1к18"/>
        <s v="2к18"/>
        <s v="3к18"/>
        <s v="4к18"/>
      </sharedItems>
    </cacheField>
    <cacheField name="[Справочник].[Направления].[Направления]" caption="Направления" numFmtId="0" level="1">
      <sharedItems containsSemiMixedTypes="0" containsNonDate="0" containsString="0"/>
    </cacheField>
  </cacheFields>
  <cacheHierarchies count="32">
    <cacheHierarchy uniqueName="[Справочник].[Направления]" caption="Направления" attribute="1" defaultMemberUniqueName="[Справочник].[Направления].[All]" allUniqueName="[Справочник].[Направления].[All]" dimensionUniqueName="[Справочник]" displayFolder="" count="2" memberValueDatatype="130" unbalanced="0">
      <fieldsUsage count="2">
        <fieldUsage x="-1"/>
        <fieldUsage x="2"/>
      </fieldsUsage>
    </cacheHierarchy>
    <cacheHierarchy uniqueName="[Таблица1].[Направление]" caption="Направление" attribute="1" defaultMemberUniqueName="[Таблица1].[Направление].[All]" allUniqueName="[Таблица1].[Направление].[All]" dimensionUniqueName="[Таблица1]" displayFolder="" count="0" memberValueDatatype="130" unbalanced="0"/>
    <cacheHierarchy uniqueName="[Таблица1].[Фабрика]" caption="Фабрика" attribute="1" defaultMemberUniqueName="[Таблица1].[Фабрика].[All]" allUniqueName="[Таблица1].[Фабрика].[All]" dimensionUniqueName="[Таблица1]" displayFolder="" count="0" memberValueDatatype="130" unbalanced="0"/>
    <cacheHierarchy uniqueName="[Таблица1].[Квартал]" caption="Квартал" attribute="1" defaultMemberUniqueName="[Таблица1].[Квартал].[All]" allUniqueName="[Таблица1].[Квартал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Объем, т]" caption="Объем, т" attribute="1" defaultMemberUniqueName="[Таблица1].[Объем, т].[All]" allUniqueName="[Таблица1].[Объем, т].[All]" dimensionUniqueName="[Таблица1]" displayFolder="" count="0" memberValueDatatype="5" unbalanced="0"/>
    <cacheHierarchy uniqueName="[Таблица1].[Выручка, млн ₽]" caption="Выручка, млн ₽" attribute="1" defaultMemberUniqueName="[Таблица1].[Выручка, млн ₽].[All]" allUniqueName="[Таблица1].[Выручка, млн ₽].[All]" dimensionUniqueName="[Таблица1]" displayFolder="" count="0" memberValueDatatype="5" unbalanced="0"/>
    <cacheHierarchy uniqueName="[Таблица1].[EBITDA, млн ₽]" caption="EBITDA, млн ₽" attribute="1" defaultMemberUniqueName="[Таблица1].[EBITDA, млн ₽].[All]" allUniqueName="[Таблица1].[EBITDA, млн ₽].[All]" dimensionUniqueName="[Таблица1]" displayFolder="" count="0" memberValueDatatype="5" unbalanced="0"/>
    <cacheHierarchy uniqueName="[Таблица1].[Рентабельность, %]" caption="Рентабельность, %" attribute="1" defaultMemberUniqueName="[Таблица1].[Рентабельность, %].[All]" allUniqueName="[Таблица1].[Рентабельность, %].[All]" dimensionUniqueName="[Таблица1]" displayFolder="" count="0" memberValueDatatype="5" unbalanced="0"/>
    <cacheHierarchy uniqueName="[Таблица2].[Направление]" caption="Направление" attribute="1" defaultMemberUniqueName="[Таблица2].[Направление].[All]" allUniqueName="[Таблица2].[Направление].[All]" dimensionUniqueName="[Таблица2]" displayFolder="" count="0" memberValueDatatype="130" unbalanced="0"/>
    <cacheHierarchy uniqueName="[Таблица2].[Фабрика]" caption="Фабрика" attribute="1" defaultMemberUniqueName="[Таблица2].[Фабрика].[All]" allUniqueName="[Таблица2].[Фабрика].[All]" dimensionUniqueName="[Таблица2]" displayFolder="" count="0" memberValueDatatype="130" unbalanced="0"/>
    <cacheHierarchy uniqueName="[Таблица2].[Объем, т план]" caption="Объем, т план" attribute="1" defaultMemberUniqueName="[Таблица2].[Объем, т план].[All]" allUniqueName="[Таблица2].[Объем, т план].[All]" dimensionUniqueName="[Таблица2]" displayFolder="" count="0" memberValueDatatype="20" unbalanced="0"/>
    <cacheHierarchy uniqueName="[Таблица2].[Выручка, млн ₽ план]" caption="Выручка, млн ₽ план" attribute="1" defaultMemberUniqueName="[Таблица2].[Выручка, млн ₽ план].[All]" allUniqueName="[Таблица2].[Выручка, млн ₽ план].[All]" dimensionUniqueName="[Таблица2]" displayFolder="" count="0" memberValueDatatype="20" unbalanced="0"/>
    <cacheHierarchy uniqueName="[Таблица2].[EBITDA, млн ₽ план]" caption="EBITDA, млн ₽ план" attribute="1" defaultMemberUniqueName="[Таблица2].[EBITDA, млн ₽ план].[All]" allUniqueName="[Таблица2].[EBITDA, млн ₽ план].[All]" dimensionUniqueName="[Таблица2]" displayFolder="" count="0" memberValueDatatype="20" unbalanced="0"/>
    <cacheHierarchy uniqueName="[Таблица2].[Рентабельность, % план]" caption="Рентабельность, % план" attribute="1" defaultMemberUniqueName="[Таблица2].[Рентабельность, % план].[All]" allUniqueName="[Таблица2].[Рентабельность, % план].[All]" dimensionUniqueName="[Таблица2]" displayFolder="" count="0" memberValueDatatype="5" unbalanced="0"/>
    <cacheHierarchy uniqueName="[Таблица3].[Направление]" caption="Направление" attribute="1" defaultMemberUniqueName="[Таблица3].[Направление].[All]" allUniqueName="[Таблица3].[Направление].[All]" dimensionUniqueName="[Таблица3]" displayFolder="" count="0" memberValueDatatype="130" unbalanced="0"/>
    <cacheHierarchy uniqueName="[Таблица3].[Показатель]" caption="Показатель" attribute="1" defaultMemberUniqueName="[Таблица3].[Показатель].[All]" allUniqueName="[Таблица3].[Показатель].[All]" dimensionUniqueName="[Таблица3]" displayFolder="" count="0" memberValueDatatype="130" unbalanced="0"/>
    <cacheHierarchy uniqueName="[Таблица3].[Значение]" caption="Значение" attribute="1" defaultMemberUniqueName="[Таблица3].[Значение].[All]" allUniqueName="[Таблица3].[Значение].[All]" dimensionUniqueName="[Таблица3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Справочник]" caption="__XL_Count Справочник" measure="1" displayFolder="" measureGroup="Справочник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, т]" caption="Сумма по столбцу Объем, т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ыручка, млн ₽]" caption="Сумма по столбцу Выручка, млн 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EBITDA, млн ₽]" caption="Сумма по столбцу EBITDA, млн 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Рентабельность, %]" caption="Сумма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Рентабельность, %]" caption="Среднее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Объем, т план]" caption="Сумма по столбцу Объем, т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Выручка, млн ₽ план]" caption="Сумма по столбцу Выручка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EBITDA, млн ₽ план]" caption="Сумма по столбцу EBITDA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Рентабельность, % план]" caption="Сумма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Рентабельность, % план]" caption="Среднее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Справочник" uniqueName="[Справочник]" caption="Справочник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4">
    <measureGroup name="Справочник" caption="Справочник"/>
    <measureGroup name="Таблица1" caption="Таблица1"/>
    <measureGroup name="Таблица2" caption="Таблица2"/>
    <measureGroup name="Таблица3" caption="Таблица3"/>
  </measureGroups>
  <maps count="7">
    <map measureGroup="0" dimension="1"/>
    <map measureGroup="1" dimension="1"/>
    <map measureGroup="1" dimension="2"/>
    <map measureGroup="2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Ужвенко" refreshedDate="45048.954833449076" backgroundQuery="1" createdVersion="8" refreshedVersion="8" minRefreshableVersion="3" recordCount="0" supportSubquery="1" supportAdvancedDrill="1" xr:uid="{CF4C02AE-4CF7-4B48-9BD1-5CFCC13DF33D}">
  <cacheSource type="external" connectionId="1"/>
  <cacheFields count="3">
    <cacheField name="[Measures].[Сумма по столбцу EBITDA, млн ₽]" caption="Сумма по столбцу EBITDA, млн ₽" numFmtId="0" hierarchy="24" level="32767"/>
    <cacheField name="[Таблица1].[Квартал].[Квартал]" caption="Квартал" numFmtId="0" hierarchy="3" level="1">
      <sharedItems count="4">
        <s v="1к18"/>
        <s v="2к18"/>
        <s v="3к18"/>
        <s v="4к18"/>
      </sharedItems>
    </cacheField>
    <cacheField name="[Справочник].[Направления].[Направления]" caption="Направления" numFmtId="0" level="1">
      <sharedItems containsSemiMixedTypes="0" containsNonDate="0" containsString="0"/>
    </cacheField>
  </cacheFields>
  <cacheHierarchies count="32">
    <cacheHierarchy uniqueName="[Справочник].[Направления]" caption="Направления" attribute="1" defaultMemberUniqueName="[Справочник].[Направления].[All]" allUniqueName="[Справочник].[Направления].[All]" dimensionUniqueName="[Справочник]" displayFolder="" count="2" memberValueDatatype="130" unbalanced="0">
      <fieldsUsage count="2">
        <fieldUsage x="-1"/>
        <fieldUsage x="2"/>
      </fieldsUsage>
    </cacheHierarchy>
    <cacheHierarchy uniqueName="[Таблица1].[Направление]" caption="Направление" attribute="1" defaultMemberUniqueName="[Таблица1].[Направление].[All]" allUniqueName="[Таблица1].[Направление].[All]" dimensionUniqueName="[Таблица1]" displayFolder="" count="0" memberValueDatatype="130" unbalanced="0"/>
    <cacheHierarchy uniqueName="[Таблица1].[Фабрика]" caption="Фабрика" attribute="1" defaultMemberUniqueName="[Таблица1].[Фабрика].[All]" allUniqueName="[Таблица1].[Фабрика].[All]" dimensionUniqueName="[Таблица1]" displayFolder="" count="0" memberValueDatatype="130" unbalanced="0"/>
    <cacheHierarchy uniqueName="[Таблица1].[Квартал]" caption="Квартал" attribute="1" defaultMemberUniqueName="[Таблица1].[Квартал].[All]" allUniqueName="[Таблица1].[Квартал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Объем, т]" caption="Объем, т" attribute="1" defaultMemberUniqueName="[Таблица1].[Объем, т].[All]" allUniqueName="[Таблица1].[Объем, т].[All]" dimensionUniqueName="[Таблица1]" displayFolder="" count="0" memberValueDatatype="5" unbalanced="0"/>
    <cacheHierarchy uniqueName="[Таблица1].[Выручка, млн ₽]" caption="Выручка, млн ₽" attribute="1" defaultMemberUniqueName="[Таблица1].[Выручка, млн ₽].[All]" allUniqueName="[Таблица1].[Выручка, млн ₽].[All]" dimensionUniqueName="[Таблица1]" displayFolder="" count="0" memberValueDatatype="5" unbalanced="0"/>
    <cacheHierarchy uniqueName="[Таблица1].[EBITDA, млн ₽]" caption="EBITDA, млн ₽" attribute="1" defaultMemberUniqueName="[Таблица1].[EBITDA, млн ₽].[All]" allUniqueName="[Таблица1].[EBITDA, млн ₽].[All]" dimensionUniqueName="[Таблица1]" displayFolder="" count="0" memberValueDatatype="5" unbalanced="0"/>
    <cacheHierarchy uniqueName="[Таблица1].[Рентабельность, %]" caption="Рентабельность, %" attribute="1" defaultMemberUniqueName="[Таблица1].[Рентабельность, %].[All]" allUniqueName="[Таблица1].[Рентабельность, %].[All]" dimensionUniqueName="[Таблица1]" displayFolder="" count="0" memberValueDatatype="5" unbalanced="0"/>
    <cacheHierarchy uniqueName="[Таблица2].[Направление]" caption="Направление" attribute="1" defaultMemberUniqueName="[Таблица2].[Направление].[All]" allUniqueName="[Таблица2].[Направление].[All]" dimensionUniqueName="[Таблица2]" displayFolder="" count="0" memberValueDatatype="130" unbalanced="0"/>
    <cacheHierarchy uniqueName="[Таблица2].[Фабрика]" caption="Фабрика" attribute="1" defaultMemberUniqueName="[Таблица2].[Фабрика].[All]" allUniqueName="[Таблица2].[Фабрика].[All]" dimensionUniqueName="[Таблица2]" displayFolder="" count="0" memberValueDatatype="130" unbalanced="0"/>
    <cacheHierarchy uniqueName="[Таблица2].[Объем, т план]" caption="Объем, т план" attribute="1" defaultMemberUniqueName="[Таблица2].[Объем, т план].[All]" allUniqueName="[Таблица2].[Объем, т план].[All]" dimensionUniqueName="[Таблица2]" displayFolder="" count="0" memberValueDatatype="20" unbalanced="0"/>
    <cacheHierarchy uniqueName="[Таблица2].[Выручка, млн ₽ план]" caption="Выручка, млн ₽ план" attribute="1" defaultMemberUniqueName="[Таблица2].[Выручка, млн ₽ план].[All]" allUniqueName="[Таблица2].[Выручка, млн ₽ план].[All]" dimensionUniqueName="[Таблица2]" displayFolder="" count="0" memberValueDatatype="20" unbalanced="0"/>
    <cacheHierarchy uniqueName="[Таблица2].[EBITDA, млн ₽ план]" caption="EBITDA, млн ₽ план" attribute="1" defaultMemberUniqueName="[Таблица2].[EBITDA, млн ₽ план].[All]" allUniqueName="[Таблица2].[EBITDA, млн ₽ план].[All]" dimensionUniqueName="[Таблица2]" displayFolder="" count="0" memberValueDatatype="20" unbalanced="0"/>
    <cacheHierarchy uniqueName="[Таблица2].[Рентабельность, % план]" caption="Рентабельность, % план" attribute="1" defaultMemberUniqueName="[Таблица2].[Рентабельность, % план].[All]" allUniqueName="[Таблица2].[Рентабельность, % план].[All]" dimensionUniqueName="[Таблица2]" displayFolder="" count="0" memberValueDatatype="5" unbalanced="0"/>
    <cacheHierarchy uniqueName="[Таблица3].[Направление]" caption="Направление" attribute="1" defaultMemberUniqueName="[Таблица3].[Направление].[All]" allUniqueName="[Таблица3].[Направление].[All]" dimensionUniqueName="[Таблица3]" displayFolder="" count="0" memberValueDatatype="130" unbalanced="0"/>
    <cacheHierarchy uniqueName="[Таблица3].[Показатель]" caption="Показатель" attribute="1" defaultMemberUniqueName="[Таблица3].[Показатель].[All]" allUniqueName="[Таблица3].[Показатель].[All]" dimensionUniqueName="[Таблица3]" displayFolder="" count="0" memberValueDatatype="130" unbalanced="0"/>
    <cacheHierarchy uniqueName="[Таблица3].[Значение]" caption="Значение" attribute="1" defaultMemberUniqueName="[Таблица3].[Значение].[All]" allUniqueName="[Таблица3].[Значение].[All]" dimensionUniqueName="[Таблица3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Справочник]" caption="__XL_Count Справочник" measure="1" displayFolder="" measureGroup="Справочник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, т]" caption="Сумма по столбцу Объем, т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ыручка, млн ₽]" caption="Сумма по столбцу Выручка, млн 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EBITDA, млн ₽]" caption="Сумма по столбцу EBITDA, млн ₽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Рентабельность, %]" caption="Сумма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Рентабельность, %]" caption="Среднее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Объем, т план]" caption="Сумма по столбцу Объем, т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Выручка, млн ₽ план]" caption="Сумма по столбцу Выручка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EBITDA, млн ₽ план]" caption="Сумма по столбцу EBITDA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Рентабельность, % план]" caption="Сумма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Рентабельность, % план]" caption="Среднее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Справочник" uniqueName="[Справочник]" caption="Справочник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4">
    <measureGroup name="Справочник" caption="Справочник"/>
    <measureGroup name="Таблица1" caption="Таблица1"/>
    <measureGroup name="Таблица2" caption="Таблица2"/>
    <measureGroup name="Таблица3" caption="Таблица3"/>
  </measureGroups>
  <maps count="7">
    <map measureGroup="0" dimension="1"/>
    <map measureGroup="1" dimension="1"/>
    <map measureGroup="1" dimension="2"/>
    <map measureGroup="2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Ужвенко" refreshedDate="45048.954833796299" backgroundQuery="1" createdVersion="8" refreshedVersion="8" minRefreshableVersion="3" recordCount="0" supportSubquery="1" supportAdvancedDrill="1" xr:uid="{42F50622-7526-4277-B047-ED9E28D00177}">
  <cacheSource type="external" connectionId="1"/>
  <cacheFields count="3">
    <cacheField name="[Measures].[Среднее по столбцу Рентабельность, %]" caption="Среднее по столбцу Рентабельность, %" numFmtId="0" hierarchy="26" level="32767"/>
    <cacheField name="[Таблица1].[Квартал].[Квартал]" caption="Квартал" numFmtId="0" hierarchy="3" level="1">
      <sharedItems count="4">
        <s v="1к18"/>
        <s v="2к18"/>
        <s v="3к18"/>
        <s v="4к18"/>
      </sharedItems>
    </cacheField>
    <cacheField name="[Справочник].[Направления].[Направления]" caption="Направления" numFmtId="0" level="1">
      <sharedItems containsSemiMixedTypes="0" containsNonDate="0" containsString="0"/>
    </cacheField>
  </cacheFields>
  <cacheHierarchies count="32">
    <cacheHierarchy uniqueName="[Справочник].[Направления]" caption="Направления" attribute="1" defaultMemberUniqueName="[Справочник].[Направления].[All]" allUniqueName="[Справочник].[Направления].[All]" dimensionUniqueName="[Справочник]" displayFolder="" count="2" memberValueDatatype="130" unbalanced="0">
      <fieldsUsage count="2">
        <fieldUsage x="-1"/>
        <fieldUsage x="2"/>
      </fieldsUsage>
    </cacheHierarchy>
    <cacheHierarchy uniqueName="[Таблица1].[Направление]" caption="Направление" attribute="1" defaultMemberUniqueName="[Таблица1].[Направление].[All]" allUniqueName="[Таблица1].[Направление].[All]" dimensionUniqueName="[Таблица1]" displayFolder="" count="0" memberValueDatatype="130" unbalanced="0"/>
    <cacheHierarchy uniqueName="[Таблица1].[Фабрика]" caption="Фабрика" attribute="1" defaultMemberUniqueName="[Таблица1].[Фабрика].[All]" allUniqueName="[Таблица1].[Фабрика].[All]" dimensionUniqueName="[Таблица1]" displayFolder="" count="0" memberValueDatatype="130" unbalanced="0"/>
    <cacheHierarchy uniqueName="[Таблица1].[Квартал]" caption="Квартал" attribute="1" defaultMemberUniqueName="[Таблица1].[Квартал].[All]" allUniqueName="[Таблица1].[Квартал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Объем, т]" caption="Объем, т" attribute="1" defaultMemberUniqueName="[Таблица1].[Объем, т].[All]" allUniqueName="[Таблица1].[Объем, т].[All]" dimensionUniqueName="[Таблица1]" displayFolder="" count="0" memberValueDatatype="5" unbalanced="0"/>
    <cacheHierarchy uniqueName="[Таблица1].[Выручка, млн ₽]" caption="Выручка, млн ₽" attribute="1" defaultMemberUniqueName="[Таблица1].[Выручка, млн ₽].[All]" allUniqueName="[Таблица1].[Выручка, млн ₽].[All]" dimensionUniqueName="[Таблица1]" displayFolder="" count="0" memberValueDatatype="5" unbalanced="0"/>
    <cacheHierarchy uniqueName="[Таблица1].[EBITDA, млн ₽]" caption="EBITDA, млн ₽" attribute="1" defaultMemberUniqueName="[Таблица1].[EBITDA, млн ₽].[All]" allUniqueName="[Таблица1].[EBITDA, млн ₽].[All]" dimensionUniqueName="[Таблица1]" displayFolder="" count="0" memberValueDatatype="5" unbalanced="0"/>
    <cacheHierarchy uniqueName="[Таблица1].[Рентабельность, %]" caption="Рентабельность, %" attribute="1" defaultMemberUniqueName="[Таблица1].[Рентабельность, %].[All]" allUniqueName="[Таблица1].[Рентабельность, %].[All]" dimensionUniqueName="[Таблица1]" displayFolder="" count="0" memberValueDatatype="5" unbalanced="0"/>
    <cacheHierarchy uniqueName="[Таблица2].[Направление]" caption="Направление" attribute="1" defaultMemberUniqueName="[Таблица2].[Направление].[All]" allUniqueName="[Таблица2].[Направление].[All]" dimensionUniqueName="[Таблица2]" displayFolder="" count="0" memberValueDatatype="130" unbalanced="0"/>
    <cacheHierarchy uniqueName="[Таблица2].[Фабрика]" caption="Фабрика" attribute="1" defaultMemberUniqueName="[Таблица2].[Фабрика].[All]" allUniqueName="[Таблица2].[Фабрика].[All]" dimensionUniqueName="[Таблица2]" displayFolder="" count="0" memberValueDatatype="130" unbalanced="0"/>
    <cacheHierarchy uniqueName="[Таблица2].[Объем, т план]" caption="Объем, т план" attribute="1" defaultMemberUniqueName="[Таблица2].[Объем, т план].[All]" allUniqueName="[Таблица2].[Объем, т план].[All]" dimensionUniqueName="[Таблица2]" displayFolder="" count="0" memberValueDatatype="20" unbalanced="0"/>
    <cacheHierarchy uniqueName="[Таблица2].[Выручка, млн ₽ план]" caption="Выручка, млн ₽ план" attribute="1" defaultMemberUniqueName="[Таблица2].[Выручка, млн ₽ план].[All]" allUniqueName="[Таблица2].[Выручка, млн ₽ план].[All]" dimensionUniqueName="[Таблица2]" displayFolder="" count="0" memberValueDatatype="20" unbalanced="0"/>
    <cacheHierarchy uniqueName="[Таблица2].[EBITDA, млн ₽ план]" caption="EBITDA, млн ₽ план" attribute="1" defaultMemberUniqueName="[Таблица2].[EBITDA, млн ₽ план].[All]" allUniqueName="[Таблица2].[EBITDA, млн ₽ план].[All]" dimensionUniqueName="[Таблица2]" displayFolder="" count="0" memberValueDatatype="20" unbalanced="0"/>
    <cacheHierarchy uniqueName="[Таблица2].[Рентабельность, % план]" caption="Рентабельность, % план" attribute="1" defaultMemberUniqueName="[Таблица2].[Рентабельность, % план].[All]" allUniqueName="[Таблица2].[Рентабельность, % план].[All]" dimensionUniqueName="[Таблица2]" displayFolder="" count="0" memberValueDatatype="5" unbalanced="0"/>
    <cacheHierarchy uniqueName="[Таблица3].[Направление]" caption="Направление" attribute="1" defaultMemberUniqueName="[Таблица3].[Направление].[All]" allUniqueName="[Таблица3].[Направление].[All]" dimensionUniqueName="[Таблица3]" displayFolder="" count="0" memberValueDatatype="130" unbalanced="0"/>
    <cacheHierarchy uniqueName="[Таблица3].[Показатель]" caption="Показатель" attribute="1" defaultMemberUniqueName="[Таблица3].[Показатель].[All]" allUniqueName="[Таблица3].[Показатель].[All]" dimensionUniqueName="[Таблица3]" displayFolder="" count="0" memberValueDatatype="130" unbalanced="0"/>
    <cacheHierarchy uniqueName="[Таблица3].[Значение]" caption="Значение" attribute="1" defaultMemberUniqueName="[Таблица3].[Значение].[All]" allUniqueName="[Таблица3].[Значение].[All]" dimensionUniqueName="[Таблица3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Справочник]" caption="__XL_Count Справочник" measure="1" displayFolder="" measureGroup="Справочник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, т]" caption="Сумма по столбцу Объем, т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ыручка, млн ₽]" caption="Сумма по столбцу Выручка, млн 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EBITDA, млн ₽]" caption="Сумма по столбцу EBITDA, млн 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Рентабельность, %]" caption="Сумма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Рентабельность, %]" caption="Среднее по столбцу Рентабельность, %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Объем, т план]" caption="Сумма по столбцу Объем, т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Выручка, млн ₽ план]" caption="Сумма по столбцу Выручка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EBITDA, млн ₽ план]" caption="Сумма по столбцу EBITDA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Рентабельность, % план]" caption="Сумма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Рентабельность, % план]" caption="Среднее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Справочник" uniqueName="[Справочник]" caption="Справочник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4">
    <measureGroup name="Справочник" caption="Справочник"/>
    <measureGroup name="Таблица1" caption="Таблица1"/>
    <measureGroup name="Таблица2" caption="Таблица2"/>
    <measureGroup name="Таблица3" caption="Таблица3"/>
  </measureGroups>
  <maps count="7">
    <map measureGroup="0" dimension="1"/>
    <map measureGroup="1" dimension="1"/>
    <map measureGroup="1" dimension="2"/>
    <map measureGroup="2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Ужвенко" refreshedDate="45048.954834143522" backgroundQuery="1" createdVersion="8" refreshedVersion="8" minRefreshableVersion="3" recordCount="0" supportSubquery="1" supportAdvancedDrill="1" xr:uid="{2AA5971D-58B9-45C4-9B41-AE10722854D5}">
  <cacheSource type="external" connectionId="1"/>
  <cacheFields count="3">
    <cacheField name="[Measures].[Сумма по столбцу Выручка, млн ₽]" caption="Сумма по столбцу Выручка, млн ₽" numFmtId="0" hierarchy="23" level="32767"/>
    <cacheField name="[Таблица1].[Квартал].[Квартал]" caption="Квартал" numFmtId="0" hierarchy="3" level="1">
      <sharedItems count="4">
        <s v="1к18"/>
        <s v="2к18"/>
        <s v="3к18"/>
        <s v="4к18"/>
      </sharedItems>
    </cacheField>
    <cacheField name="[Справочник].[Направления].[Направления]" caption="Направления" numFmtId="0" level="1">
      <sharedItems containsSemiMixedTypes="0" containsNonDate="0" containsString="0"/>
    </cacheField>
  </cacheFields>
  <cacheHierarchies count="32">
    <cacheHierarchy uniqueName="[Справочник].[Направления]" caption="Направления" attribute="1" defaultMemberUniqueName="[Справочник].[Направления].[All]" allUniqueName="[Справочник].[Направления].[All]" dimensionUniqueName="[Справочник]" displayFolder="" count="2" memberValueDatatype="130" unbalanced="0">
      <fieldsUsage count="2">
        <fieldUsage x="-1"/>
        <fieldUsage x="2"/>
      </fieldsUsage>
    </cacheHierarchy>
    <cacheHierarchy uniqueName="[Таблица1].[Направление]" caption="Направление" attribute="1" defaultMemberUniqueName="[Таблица1].[Направление].[All]" allUniqueName="[Таблица1].[Направление].[All]" dimensionUniqueName="[Таблица1]" displayFolder="" count="0" memberValueDatatype="130" unbalanced="0"/>
    <cacheHierarchy uniqueName="[Таблица1].[Фабрика]" caption="Фабрика" attribute="1" defaultMemberUniqueName="[Таблица1].[Фабрика].[All]" allUniqueName="[Таблица1].[Фабрика].[All]" dimensionUniqueName="[Таблица1]" displayFolder="" count="0" memberValueDatatype="130" unbalanced="0"/>
    <cacheHierarchy uniqueName="[Таблица1].[Квартал]" caption="Квартал" attribute="1" defaultMemberUniqueName="[Таблица1].[Квартал].[All]" allUniqueName="[Таблица1].[Квартал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Объем, т]" caption="Объем, т" attribute="1" defaultMemberUniqueName="[Таблица1].[Объем, т].[All]" allUniqueName="[Таблица1].[Объем, т].[All]" dimensionUniqueName="[Таблица1]" displayFolder="" count="0" memberValueDatatype="5" unbalanced="0"/>
    <cacheHierarchy uniqueName="[Таблица1].[Выручка, млн ₽]" caption="Выручка, млн ₽" attribute="1" defaultMemberUniqueName="[Таблица1].[Выручка, млн ₽].[All]" allUniqueName="[Таблица1].[Выручка, млн ₽].[All]" dimensionUniqueName="[Таблица1]" displayFolder="" count="0" memberValueDatatype="5" unbalanced="0"/>
    <cacheHierarchy uniqueName="[Таблица1].[EBITDA, млн ₽]" caption="EBITDA, млн ₽" attribute="1" defaultMemberUniqueName="[Таблица1].[EBITDA, млн ₽].[All]" allUniqueName="[Таблица1].[EBITDA, млн ₽].[All]" dimensionUniqueName="[Таблица1]" displayFolder="" count="0" memberValueDatatype="5" unbalanced="0"/>
    <cacheHierarchy uniqueName="[Таблица1].[Рентабельность, %]" caption="Рентабельность, %" attribute="1" defaultMemberUniqueName="[Таблица1].[Рентабельность, %].[All]" allUniqueName="[Таблица1].[Рентабельность, %].[All]" dimensionUniqueName="[Таблица1]" displayFolder="" count="0" memberValueDatatype="5" unbalanced="0"/>
    <cacheHierarchy uniqueName="[Таблица2].[Направление]" caption="Направление" attribute="1" defaultMemberUniqueName="[Таблица2].[Направление].[All]" allUniqueName="[Таблица2].[Направление].[All]" dimensionUniqueName="[Таблица2]" displayFolder="" count="0" memberValueDatatype="130" unbalanced="0"/>
    <cacheHierarchy uniqueName="[Таблица2].[Фабрика]" caption="Фабрика" attribute="1" defaultMemberUniqueName="[Таблица2].[Фабрика].[All]" allUniqueName="[Таблица2].[Фабрика].[All]" dimensionUniqueName="[Таблица2]" displayFolder="" count="0" memberValueDatatype="130" unbalanced="0"/>
    <cacheHierarchy uniqueName="[Таблица2].[Объем, т план]" caption="Объем, т план" attribute="1" defaultMemberUniqueName="[Таблица2].[Объем, т план].[All]" allUniqueName="[Таблица2].[Объем, т план].[All]" dimensionUniqueName="[Таблица2]" displayFolder="" count="0" memberValueDatatype="20" unbalanced="0"/>
    <cacheHierarchy uniqueName="[Таблица2].[Выручка, млн ₽ план]" caption="Выручка, млн ₽ план" attribute="1" defaultMemberUniqueName="[Таблица2].[Выручка, млн ₽ план].[All]" allUniqueName="[Таблица2].[Выручка, млн ₽ план].[All]" dimensionUniqueName="[Таблица2]" displayFolder="" count="0" memberValueDatatype="20" unbalanced="0"/>
    <cacheHierarchy uniqueName="[Таблица2].[EBITDA, млн ₽ план]" caption="EBITDA, млн ₽ план" attribute="1" defaultMemberUniqueName="[Таблица2].[EBITDA, млн ₽ план].[All]" allUniqueName="[Таблица2].[EBITDA, млн ₽ план].[All]" dimensionUniqueName="[Таблица2]" displayFolder="" count="0" memberValueDatatype="20" unbalanced="0"/>
    <cacheHierarchy uniqueName="[Таблица2].[Рентабельность, % план]" caption="Рентабельность, % план" attribute="1" defaultMemberUniqueName="[Таблица2].[Рентабельность, % план].[All]" allUniqueName="[Таблица2].[Рентабельность, % план].[All]" dimensionUniqueName="[Таблица2]" displayFolder="" count="0" memberValueDatatype="5" unbalanced="0"/>
    <cacheHierarchy uniqueName="[Таблица3].[Направление]" caption="Направление" attribute="1" defaultMemberUniqueName="[Таблица3].[Направление].[All]" allUniqueName="[Таблица3].[Направление].[All]" dimensionUniqueName="[Таблица3]" displayFolder="" count="0" memberValueDatatype="130" unbalanced="0"/>
    <cacheHierarchy uniqueName="[Таблица3].[Показатель]" caption="Показатель" attribute="1" defaultMemberUniqueName="[Таблица3].[Показатель].[All]" allUniqueName="[Таблица3].[Показатель].[All]" dimensionUniqueName="[Таблица3]" displayFolder="" count="0" memberValueDatatype="130" unbalanced="0"/>
    <cacheHierarchy uniqueName="[Таблица3].[Значение]" caption="Значение" attribute="1" defaultMemberUniqueName="[Таблица3].[Значение].[All]" allUniqueName="[Таблица3].[Значение].[All]" dimensionUniqueName="[Таблица3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Справочник]" caption="__XL_Count Справочник" measure="1" displayFolder="" measureGroup="Справочник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, т]" caption="Сумма по столбцу Объем, т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ыручка, млн ₽]" caption="Сумма по столбцу Выручка, млн ₽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EBITDA, млн ₽]" caption="Сумма по столбцу EBITDA, млн 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Рентабельность, %]" caption="Сумма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Рентабельность, %]" caption="Среднее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Объем, т план]" caption="Сумма по столбцу Объем, т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Выручка, млн ₽ план]" caption="Сумма по столбцу Выручка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EBITDA, млн ₽ план]" caption="Сумма по столбцу EBITDA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Рентабельность, % план]" caption="Сумма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Рентабельность, % план]" caption="Среднее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Справочник" uniqueName="[Справочник]" caption="Справочник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4">
    <measureGroup name="Справочник" caption="Справочник"/>
    <measureGroup name="Таблица1" caption="Таблица1"/>
    <measureGroup name="Таблица2" caption="Таблица2"/>
    <measureGroup name="Таблица3" caption="Таблица3"/>
  </measureGroups>
  <maps count="7">
    <map measureGroup="0" dimension="1"/>
    <map measureGroup="1" dimension="1"/>
    <map measureGroup="1" dimension="2"/>
    <map measureGroup="2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Ужвенко" refreshedDate="45048.954834490738" backgroundQuery="1" createdVersion="8" refreshedVersion="8" minRefreshableVersion="3" recordCount="0" supportSubquery="1" supportAdvancedDrill="1" xr:uid="{CF5ABA00-7B9B-4D47-BB93-40754619E339}">
  <cacheSource type="external" connectionId="1"/>
  <cacheFields count="6">
    <cacheField name="[Measures].[Сумма по столбцу Объем, т]" caption="Сумма по столбцу Объем, т" numFmtId="0" hierarchy="22" level="32767"/>
    <cacheField name="[Measures].[Сумма по столбцу Выручка, млн ₽]" caption="Сумма по столбцу Выручка, млн ₽" numFmtId="0" hierarchy="23" level="32767"/>
    <cacheField name="[Measures].[Сумма по столбцу EBITDA, млн ₽]" caption="Сумма по столбцу EBITDA, млн ₽" numFmtId="0" hierarchy="24" level="32767"/>
    <cacheField name="[Measures].[Среднее по столбцу Рентабельность, %]" caption="Среднее по столбцу Рентабельность, %" numFmtId="0" hierarchy="26" level="32767"/>
    <cacheField name="[Таблица1].[Фабрика].[Фабрика]" caption="Фабрика" numFmtId="0" hierarchy="2" level="1">
      <sharedItems count="11">
        <s v="Кирчинский МК"/>
        <s v="Комповская ПФ"/>
        <s v="Ломовской СК"/>
        <s v="Льнинский МК"/>
        <s v="Никитинский СК"/>
        <s v="Паниковская ПФ"/>
        <s v="Роновской МК"/>
        <s v="Сариковский МК"/>
        <s v="Сороковская ПФ"/>
        <s v="Токмовская ПФ"/>
        <s v="Харковский СК"/>
      </sharedItems>
    </cacheField>
    <cacheField name="[Справочник].[Направления].[Направления]" caption="Направления" numFmtId="0" level="1">
      <sharedItems containsSemiMixedTypes="0" containsNonDate="0" containsString="0"/>
    </cacheField>
  </cacheFields>
  <cacheHierarchies count="32">
    <cacheHierarchy uniqueName="[Справочник].[Направления]" caption="Направления" attribute="1" defaultMemberUniqueName="[Справочник].[Направления].[All]" allUniqueName="[Справочник].[Направления].[All]" dimensionUniqueName="[Справочник]" displayFolder="" count="2" memberValueDatatype="130" unbalanced="0">
      <fieldsUsage count="2">
        <fieldUsage x="-1"/>
        <fieldUsage x="5"/>
      </fieldsUsage>
    </cacheHierarchy>
    <cacheHierarchy uniqueName="[Таблица1].[Направление]" caption="Направление" attribute="1" defaultMemberUniqueName="[Таблица1].[Направление].[All]" allUniqueName="[Таблица1].[Направление].[All]" dimensionUniqueName="[Таблица1]" displayFolder="" count="0" memberValueDatatype="130" unbalanced="0"/>
    <cacheHierarchy uniqueName="[Таблица1].[Фабрика]" caption="Фабрика" attribute="1" defaultMemberUniqueName="[Таблица1].[Фабрика].[All]" allUniqueName="[Таблица1].[Фабрика].[All]" dimensionUniqueName="[Таблица1]" displayFolder="" count="2" memberValueDatatype="130" unbalanced="0">
      <fieldsUsage count="2">
        <fieldUsage x="-1"/>
        <fieldUsage x="4"/>
      </fieldsUsage>
    </cacheHierarchy>
    <cacheHierarchy uniqueName="[Таблица1].[Квартал]" caption="Квартал" attribute="1" defaultMemberUniqueName="[Таблица1].[Квартал].[All]" allUniqueName="[Таблица1].[Квартал].[All]" dimensionUniqueName="[Таблица1]" displayFolder="" count="0" memberValueDatatype="130" unbalanced="0"/>
    <cacheHierarchy uniqueName="[Таблица1].[Объем, т]" caption="Объем, т" attribute="1" defaultMemberUniqueName="[Таблица1].[Объем, т].[All]" allUniqueName="[Таблица1].[Объем, т].[All]" dimensionUniqueName="[Таблица1]" displayFolder="" count="0" memberValueDatatype="5" unbalanced="0"/>
    <cacheHierarchy uniqueName="[Таблица1].[Выручка, млн ₽]" caption="Выручка, млн ₽" attribute="1" defaultMemberUniqueName="[Таблица1].[Выручка, млн ₽].[All]" allUniqueName="[Таблица1].[Выручка, млн ₽].[All]" dimensionUniqueName="[Таблица1]" displayFolder="" count="0" memberValueDatatype="5" unbalanced="0"/>
    <cacheHierarchy uniqueName="[Таблица1].[EBITDA, млн ₽]" caption="EBITDA, млн ₽" attribute="1" defaultMemberUniqueName="[Таблица1].[EBITDA, млн ₽].[All]" allUniqueName="[Таблица1].[EBITDA, млн ₽].[All]" dimensionUniqueName="[Таблица1]" displayFolder="" count="0" memberValueDatatype="5" unbalanced="0"/>
    <cacheHierarchy uniqueName="[Таблица1].[Рентабельность, %]" caption="Рентабельность, %" attribute="1" defaultMemberUniqueName="[Таблица1].[Рентабельность, %].[All]" allUniqueName="[Таблица1].[Рентабельность, %].[All]" dimensionUniqueName="[Таблица1]" displayFolder="" count="0" memberValueDatatype="5" unbalanced="0"/>
    <cacheHierarchy uniqueName="[Таблица2].[Направление]" caption="Направление" attribute="1" defaultMemberUniqueName="[Таблица2].[Направление].[All]" allUniqueName="[Таблица2].[Направление].[All]" dimensionUniqueName="[Таблица2]" displayFolder="" count="0" memberValueDatatype="130" unbalanced="0"/>
    <cacheHierarchy uniqueName="[Таблица2].[Фабрика]" caption="Фабрика" attribute="1" defaultMemberUniqueName="[Таблица2].[Фабрика].[All]" allUniqueName="[Таблица2].[Фабрика].[All]" dimensionUniqueName="[Таблица2]" displayFolder="" count="0" memberValueDatatype="130" unbalanced="0"/>
    <cacheHierarchy uniqueName="[Таблица2].[Объем, т план]" caption="Объем, т план" attribute="1" defaultMemberUniqueName="[Таблица2].[Объем, т план].[All]" allUniqueName="[Таблица2].[Объем, т план].[All]" dimensionUniqueName="[Таблица2]" displayFolder="" count="0" memberValueDatatype="20" unbalanced="0"/>
    <cacheHierarchy uniqueName="[Таблица2].[Выручка, млн ₽ план]" caption="Выручка, млн ₽ план" attribute="1" defaultMemberUniqueName="[Таблица2].[Выручка, млн ₽ план].[All]" allUniqueName="[Таблица2].[Выручка, млн ₽ план].[All]" dimensionUniqueName="[Таблица2]" displayFolder="" count="0" memberValueDatatype="20" unbalanced="0"/>
    <cacheHierarchy uniqueName="[Таблица2].[EBITDA, млн ₽ план]" caption="EBITDA, млн ₽ план" attribute="1" defaultMemberUniqueName="[Таблица2].[EBITDA, млн ₽ план].[All]" allUniqueName="[Таблица2].[EBITDA, млн ₽ план].[All]" dimensionUniqueName="[Таблица2]" displayFolder="" count="0" memberValueDatatype="20" unbalanced="0"/>
    <cacheHierarchy uniqueName="[Таблица2].[Рентабельность, % план]" caption="Рентабельность, % план" attribute="1" defaultMemberUniqueName="[Таблица2].[Рентабельность, % план].[All]" allUniqueName="[Таблица2].[Рентабельность, % план].[All]" dimensionUniqueName="[Таблица2]" displayFolder="" count="0" memberValueDatatype="5" unbalanced="0"/>
    <cacheHierarchy uniqueName="[Таблица3].[Направление]" caption="Направление" attribute="1" defaultMemberUniqueName="[Таблица3].[Направление].[All]" allUniqueName="[Таблица3].[Направление].[All]" dimensionUniqueName="[Таблица3]" displayFolder="" count="0" memberValueDatatype="130" unbalanced="0"/>
    <cacheHierarchy uniqueName="[Таблица3].[Показатель]" caption="Показатель" attribute="1" defaultMemberUniqueName="[Таблица3].[Показатель].[All]" allUniqueName="[Таблица3].[Показатель].[All]" dimensionUniqueName="[Таблица3]" displayFolder="" count="0" memberValueDatatype="130" unbalanced="0"/>
    <cacheHierarchy uniqueName="[Таблица3].[Значение]" caption="Значение" attribute="1" defaultMemberUniqueName="[Таблица3].[Значение].[All]" allUniqueName="[Таблица3].[Значение].[All]" dimensionUniqueName="[Таблица3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Справочник]" caption="__XL_Count Справочник" measure="1" displayFolder="" measureGroup="Справочник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, т]" caption="Сумма по столбцу Объем, т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ыручка, млн ₽]" caption="Сумма по столбцу Выручка, млн ₽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EBITDA, млн ₽]" caption="Сумма по столбцу EBITDA, млн ₽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Рентабельность, %]" caption="Сумма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Рентабельность, %]" caption="Среднее по столбцу Рентабельность, %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Объем, т план]" caption="Сумма по столбцу Объем, т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Выручка, млн ₽ план]" caption="Сумма по столбцу Выручка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EBITDA, млн ₽ план]" caption="Сумма по столбцу EBITDA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Рентабельность, % план]" caption="Сумма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Рентабельность, % план]" caption="Среднее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measure="1" name="Measures" uniqueName="[Measures]" caption="Measures"/>
    <dimension name="Справочник" uniqueName="[Справочник]" caption="Справочник"/>
    <dimension name="Таблица1" uniqueName="[Таблица1]" caption="Таблица1"/>
    <dimension name="Таблица2" uniqueName="[Таблица2]" caption="Таблица2"/>
    <dimension name="Таблица3" uniqueName="[Таблица3]" caption="Таблица3"/>
  </dimensions>
  <measureGroups count="4">
    <measureGroup name="Справочник" caption="Справочник"/>
    <measureGroup name="Таблица1" caption="Таблица1"/>
    <measureGroup name="Таблица2" caption="Таблица2"/>
    <measureGroup name="Таблица3" caption="Таблица3"/>
  </measureGroups>
  <maps count="7">
    <map measureGroup="0" dimension="1"/>
    <map measureGroup="1" dimension="1"/>
    <map measureGroup="1" dimension="2"/>
    <map measureGroup="2" dimension="1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Ужвенко" refreshedDate="45048.987405439817" createdVersion="8" refreshedVersion="8" minRefreshableVersion="3" recordCount="24" xr:uid="{9D0B33A6-61D7-4345-9F21-DCB559597C1F}">
  <cacheSource type="worksheet">
    <worksheetSource name="Таблица3"/>
  </cacheSource>
  <cacheFields count="3">
    <cacheField name="Направление" numFmtId="0">
      <sharedItems count="3">
        <s v="Птицефабрики"/>
        <s v="Мясокомбинаты"/>
        <s v="Свинокомплексы"/>
      </sharedItems>
    </cacheField>
    <cacheField name="Показатель" numFmtId="0">
      <sharedItems count="8">
        <s v="ПЛАН"/>
        <s v="Продажи"/>
        <s v="Сырье и матер-лы"/>
        <s v="Произ-во"/>
        <s v="Ком-ция и маркетинг"/>
        <s v="Управ-е OXP"/>
        <s v="Прочее"/>
        <s v="ФАКТ"/>
      </sharedItems>
    </cacheField>
    <cacheField name="Значение" numFmtId="0">
      <sharedItems containsSemiMixedTypes="0" containsString="0" containsNumber="1" containsInteger="1" minValue="-196" maxValue="3200" count="22">
        <n v="3200"/>
        <n v="96"/>
        <n v="-155"/>
        <n v="-185"/>
        <n v="105"/>
        <n v="-83"/>
        <n v="-196"/>
        <n v="2782"/>
        <n v="929"/>
        <n v="55"/>
        <n v="-74"/>
        <n v="-15"/>
        <n v="26"/>
        <n v="-32"/>
        <n v="-23"/>
        <n v="866"/>
        <n v="419"/>
        <n v="-5"/>
        <n v="-4"/>
        <n v="18"/>
        <n v="33"/>
        <n v="-19"/>
      </sharedItems>
    </cacheField>
  </cacheFields>
  <extLst>
    <ext xmlns:x14="http://schemas.microsoft.com/office/spreadsheetml/2009/9/main" uri="{725AE2AE-9491-48be-B2B4-4EB974FC3084}">
      <x14:pivotCacheDefinition pivotCacheId="115171489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ндрей Ужвенко" refreshedDate="45042.929782407409" backgroundQuery="1" createdVersion="3" refreshedVersion="8" minRefreshableVersion="3" recordCount="0" supportSubquery="1" supportAdvancedDrill="1" xr:uid="{992219DB-76DA-4DA0-A030-36B8D8E413B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Справочник].[Направления]" caption="Направления" attribute="1" defaultMemberUniqueName="[Справочник].[Направления].[All]" allUniqueName="[Справочник].[Направления].[All]" dimensionUniqueName="[Справочник]" displayFolder="" count="2" memberValueDatatype="130" unbalanced="0"/>
    <cacheHierarchy uniqueName="[Таблица1].[Направление]" caption="Направление" attribute="1" defaultMemberUniqueName="[Таблица1].[Направление].[All]" allUniqueName="[Таблица1].[Направление].[All]" dimensionUniqueName="[Таблица1]" displayFolder="" count="0" memberValueDatatype="130" unbalanced="0"/>
    <cacheHierarchy uniqueName="[Таблица1].[Фабрика]" caption="Фабрика" attribute="1" defaultMemberUniqueName="[Таблица1].[Фабрика].[All]" allUniqueName="[Таблица1].[Фабрика].[All]" dimensionUniqueName="[Таблица1]" displayFolder="" count="0" memberValueDatatype="130" unbalanced="0"/>
    <cacheHierarchy uniqueName="[Таблица1].[Квартал]" caption="Квартал" attribute="1" defaultMemberUniqueName="[Таблица1].[Квартал].[All]" allUniqueName="[Таблица1].[Квартал].[All]" dimensionUniqueName="[Таблица1]" displayFolder="" count="0" memberValueDatatype="130" unbalanced="0"/>
    <cacheHierarchy uniqueName="[Таблица1].[Объем, т]" caption="Объем, т" attribute="1" defaultMemberUniqueName="[Таблица1].[Объем, т].[All]" allUniqueName="[Таблица1].[Объем, т].[All]" dimensionUniqueName="[Таблица1]" displayFolder="" count="0" memberValueDatatype="5" unbalanced="0"/>
    <cacheHierarchy uniqueName="[Таблица1].[Выручка, млн ₽]" caption="Выручка, млн ₽" attribute="1" defaultMemberUniqueName="[Таблица1].[Выручка, млн ₽].[All]" allUniqueName="[Таблица1].[Выручка, млн ₽].[All]" dimensionUniqueName="[Таблица1]" displayFolder="" count="0" memberValueDatatype="5" unbalanced="0"/>
    <cacheHierarchy uniqueName="[Таблица1].[EBITDA, млн ₽]" caption="EBITDA, млн ₽" attribute="1" defaultMemberUniqueName="[Таблица1].[EBITDA, млн ₽].[All]" allUniqueName="[Таблица1].[EBITDA, млн ₽].[All]" dimensionUniqueName="[Таблица1]" displayFolder="" count="0" memberValueDatatype="5" unbalanced="0"/>
    <cacheHierarchy uniqueName="[Таблица1].[Рентабельность, %]" caption="Рентабельность, %" attribute="1" defaultMemberUniqueName="[Таблица1].[Рентабельность, %].[All]" allUniqueName="[Таблица1].[Рентабельность, %].[All]" dimensionUniqueName="[Таблица1]" displayFolder="" count="0" memberValueDatatype="5" unbalanced="0"/>
    <cacheHierarchy uniqueName="[Таблица2].[Направление]" caption="Направление" attribute="1" defaultMemberUniqueName="[Таблица2].[Направление].[All]" allUniqueName="[Таблица2].[Направление].[All]" dimensionUniqueName="[Таблица2]" displayFolder="" count="0" memberValueDatatype="130" unbalanced="0"/>
    <cacheHierarchy uniqueName="[Таблица2].[Фабрика]" caption="Фабрика" attribute="1" defaultMemberUniqueName="[Таблица2].[Фабрика].[All]" allUniqueName="[Таблица2].[Фабрика].[All]" dimensionUniqueName="[Таблица2]" displayFolder="" count="0" memberValueDatatype="130" unbalanced="0"/>
    <cacheHierarchy uniqueName="[Таблица2].[Объем, т план]" caption="Объем, т план" attribute="1" defaultMemberUniqueName="[Таблица2].[Объем, т план].[All]" allUniqueName="[Таблица2].[Объем, т план].[All]" dimensionUniqueName="[Таблица2]" displayFolder="" count="0" memberValueDatatype="20" unbalanced="0"/>
    <cacheHierarchy uniqueName="[Таблица2].[Выручка, млн ₽ план]" caption="Выручка, млн ₽ план" attribute="1" defaultMemberUniqueName="[Таблица2].[Выручка, млн ₽ план].[All]" allUniqueName="[Таблица2].[Выручка, млн ₽ план].[All]" dimensionUniqueName="[Таблица2]" displayFolder="" count="0" memberValueDatatype="20" unbalanced="0"/>
    <cacheHierarchy uniqueName="[Таблица2].[EBITDA, млн ₽ план]" caption="EBITDA, млн ₽ план" attribute="1" defaultMemberUniqueName="[Таблица2].[EBITDA, млн ₽ план].[All]" allUniqueName="[Таблица2].[EBITDA, млн ₽ план].[All]" dimensionUniqueName="[Таблица2]" displayFolder="" count="0" memberValueDatatype="20" unbalanced="0"/>
    <cacheHierarchy uniqueName="[Таблица2].[Рентабельность, % план]" caption="Рентабельность, % план" attribute="1" defaultMemberUniqueName="[Таблица2].[Рентабельность, % план].[All]" allUniqueName="[Таблица2].[Рентабельность, % план].[All]" dimensionUniqueName="[Таблица2]" displayFolder="" count="0" memberValueDatatype="5" unbalanced="0"/>
    <cacheHierarchy uniqueName="[Таблица3].[Направление]" caption="Направление" attribute="1" defaultMemberUniqueName="[Таблица3].[Направление].[All]" allUniqueName="[Таблица3].[Направление].[All]" dimensionUniqueName="[Таблица3]" displayFolder="" count="0" memberValueDatatype="130" unbalanced="0"/>
    <cacheHierarchy uniqueName="[Таблица3].[Показатель]" caption="Показатель" attribute="1" defaultMemberUniqueName="[Таблица3].[Показатель].[All]" allUniqueName="[Таблица3].[Показатель].[All]" dimensionUniqueName="[Таблица3]" displayFolder="" count="0" memberValueDatatype="130" unbalanced="0"/>
    <cacheHierarchy uniqueName="[Таблица3].[Значение]" caption="Значение" attribute="1" defaultMemberUniqueName="[Таблица3].[Значение].[All]" allUniqueName="[Таблица3].[Значение].[All]" dimensionUniqueName="[Таблица3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XL_Count Таблица2]" caption="__XL_Count Таблица2" measure="1" displayFolder="" measureGroup="Таблица2" count="0" hidden="1"/>
    <cacheHierarchy uniqueName="[Measures].[__XL_Count Справочник]" caption="__XL_Count Справочник" measure="1" displayFolder="" measureGroup="Справочник" count="0" hidden="1"/>
    <cacheHierarchy uniqueName="[Measures].[__XL_Count Таблица3]" caption="__XL_Count Таблица3" measure="1" displayFolder="" measureGroup="Таблица3" count="0" hidden="1"/>
    <cacheHierarchy uniqueName="[Measures].[__No measures defined]" caption="__No measures defined" measure="1" displayFolder="" count="0" hidden="1"/>
    <cacheHierarchy uniqueName="[Measures].[Сумма по столбцу Объем, т]" caption="Сумма по столбцу Объем, т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Выручка, млн ₽]" caption="Сумма по столбцу Выручка, млн 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EBITDA, млн ₽]" caption="Сумма по столбцу EBITDA, млн 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Рентабельность, %]" caption="Сумма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Рентабельность, %]" caption="Среднее по столбцу Рентабельность, %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Объем, т план]" caption="Сумма по столбцу Объем, т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Выручка, млн ₽ план]" caption="Сумма по столбцу Выручка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EBITDA, млн ₽ план]" caption="Сумма по столбцу EBITDA, млн ₽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Рентабельность, % план]" caption="Сумма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реднее по столбцу Рентабельность, % план]" caption="Среднее по столбцу Рентабельность, % план" measure="1" displayFolder="" measureGroup="Таблица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1342562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1"/>
    <x v="0"/>
    <x v="8"/>
  </r>
  <r>
    <x v="1"/>
    <x v="1"/>
    <x v="9"/>
  </r>
  <r>
    <x v="1"/>
    <x v="2"/>
    <x v="10"/>
  </r>
  <r>
    <x v="1"/>
    <x v="3"/>
    <x v="11"/>
  </r>
  <r>
    <x v="1"/>
    <x v="4"/>
    <x v="12"/>
  </r>
  <r>
    <x v="1"/>
    <x v="5"/>
    <x v="13"/>
  </r>
  <r>
    <x v="1"/>
    <x v="6"/>
    <x v="14"/>
  </r>
  <r>
    <x v="1"/>
    <x v="7"/>
    <x v="15"/>
  </r>
  <r>
    <x v="2"/>
    <x v="0"/>
    <x v="16"/>
  </r>
  <r>
    <x v="2"/>
    <x v="1"/>
    <x v="17"/>
  </r>
  <r>
    <x v="2"/>
    <x v="2"/>
    <x v="14"/>
  </r>
  <r>
    <x v="2"/>
    <x v="3"/>
    <x v="18"/>
  </r>
  <r>
    <x v="2"/>
    <x v="4"/>
    <x v="19"/>
  </r>
  <r>
    <x v="2"/>
    <x v="5"/>
    <x v="20"/>
  </r>
  <r>
    <x v="2"/>
    <x v="6"/>
    <x v="21"/>
  </r>
  <r>
    <x v="2"/>
    <x v="7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CA34F-772B-4943-83B0-614915205F61}" name="Сводная таблица5" cacheId="3" applyNumberFormats="0" applyBorderFormats="0" applyFontFormats="0" applyPatternFormats="0" applyAlignmentFormats="0" applyWidthHeightFormats="1" dataCaption="Значения" tag="df4f3c31-4b07-462b-adb1-879cd77385af" updatedVersion="8" minRefreshableVersion="3" itemPrintTitles="1" createdVersion="8" indent="0" outline="1" outlineData="1" multipleFieldFilters="0" chartFormat="4">
  <location ref="A22:B2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EBITDA, млн ₽" fld="0" baseField="0" baseItem="0" numFmtId="3"/>
  </dataFields>
  <formats count="8">
    <format dxfId="98">
      <pivotArea type="all" dataOnly="0" outline="0" fieldPosition="0"/>
    </format>
    <format dxfId="97">
      <pivotArea outline="0" collapsedLevelsAreSubtotals="1" fieldPosition="0"/>
    </format>
    <format dxfId="96">
      <pivotArea dataOnly="0" labelOnly="1" grandRow="1" outline="0" fieldPosition="0"/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Объем, т"/>
    <pivotHierarchy dragToData="1" caption=" Выручка, млн ₽"/>
    <pivotHierarchy dragToData="1" caption=" EBITDA, млн ₽"/>
    <pivotHierarchy dragToData="1" caption=" Рентабельность, %"/>
    <pivotHierarchy dragToData="1" caption=" Рентабельность, %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Финансы годовой отчет - данные.xlsx!Таблица1">
        <x15:activeTabTopLevelEntity name="[Таблица1]"/>
        <x15:activeTabTopLevelEntity name="[Справочник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7FAC2-F7A3-490B-9D93-219603215EE4}" name="Сводная таблица4" cacheId="5" applyNumberFormats="0" applyBorderFormats="0" applyFontFormats="0" applyPatternFormats="0" applyAlignmentFormats="0" applyWidthHeightFormats="1" dataCaption="Значения" tag="31628e96-85e7-4143-9dd8-c01a8e46b01c" updatedVersion="8" minRefreshableVersion="3" itemPrintTitles="1" createdVersion="8" indent="0" outline="1" outlineData="1" multipleFieldFilters="0" chartFormat="4">
  <location ref="A13:B1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Выручка, млн ₽" fld="0" baseField="0" baseItem="0" numFmtId="3"/>
  </dataFields>
  <formats count="8"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grandRow="1" outline="0" fieldPosition="0"/>
    </format>
    <format dxfId="1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Объем, т"/>
    <pivotHierarchy dragToData="1" caption=" Выручка, млн ₽"/>
    <pivotHierarchy dragToData="1" caption=" EBITDA, млн ₽"/>
    <pivotHierarchy dragToData="1" caption=" Рентабельность, %"/>
    <pivotHierarchy dragToData="1" caption=" Рентабельность, %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Финансы годовой отчет - данные.xlsx!Таблица1">
        <x15:activeTabTopLevelEntity name="[Таблица1]"/>
        <x15:activeTabTopLevelEntity name="[Справочник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5796B-424A-4673-9EC5-4A88B3024A09}" name="Сводная таблица3" cacheId="2" applyNumberFormats="0" applyBorderFormats="0" applyFontFormats="0" applyPatternFormats="0" applyAlignmentFormats="0" applyWidthHeightFormats="1" dataCaption="Значения" tag="b4cfba04-84f8-4e13-bc44-3bab30fe3441" updatedVersion="8" minRefreshableVersion="3" itemPrintTitles="1" createdVersion="8" indent="0" outline="1" outlineData="1" multipleFieldFilters="0" chartFormat="3">
  <location ref="A3:B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Объем, т" fld="0" baseField="0" baseItem="0" numFmtId="3"/>
  </dataFields>
  <formats count="8">
    <format dxfId="114">
      <pivotArea type="all" dataOnly="0" outline="0" fieldPosition="0"/>
    </format>
    <format dxfId="113">
      <pivotArea outline="0" collapsedLevelsAreSubtotals="1" fieldPosition="0"/>
    </format>
    <format dxfId="112">
      <pivotArea dataOnly="0" labelOnly="1" grandRow="1" outline="0" fieldPosition="0"/>
    </format>
    <format dxfId="1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Объем, т"/>
    <pivotHierarchy dragToData="1" caption=" Выручка, млн ₽"/>
    <pivotHierarchy dragToData="1" caption=" EBITDA, млн ₽"/>
    <pivotHierarchy dragToData="1" caption=" Рентабельность, %"/>
    <pivotHierarchy dragToData="1" caption=" Рентабельность, %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Финансы годовой отчет - данные.xlsx!Таблица1">
        <x15:activeTabTopLevelEntity name="[Таблица1]"/>
        <x15:activeTabTopLevelEntity name="[Справочник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9E573-9BCB-4630-A819-F2C6CD7A243C}" name="Сводная таблица7" cacheId="1" dataOnRows="1" applyNumberFormats="0" applyBorderFormats="0" applyFontFormats="0" applyPatternFormats="0" applyAlignmentFormats="0" applyWidthHeightFormats="1" dataCaption="Значения" tag="a1cb9a00-05c2-48c6-ad71-e974df356634" updatedVersion="8" minRefreshableVersion="3" itemPrintTitles="1" createdVersion="8" indent="0" outline="1" outlineData="1" multipleFieldFilters="0">
  <location ref="A43:B51" firstHeaderRow="1" firstDataRow="1" firstDataCol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Items count="1">
    <i/>
  </colItems>
  <dataFields count="8">
    <dataField name=" Объем, т" fld="0" baseField="0" baseItem="0" numFmtId="3"/>
    <dataField name=" Выручка, млн ₽" fld="1" baseField="0" baseItem="0" numFmtId="3"/>
    <dataField name=" EBITDA, млн ₽" fld="2" baseField="0" baseItem="0" numFmtId="3"/>
    <dataField name=" Рентабельность, %" fld="3" subtotal="average" baseField="0" baseItem="0" numFmtId="166"/>
    <dataField name=" Объем, т план" fld="4" baseField="0" baseItem="0" numFmtId="3"/>
    <dataField name=" Выручка, млн ₽ план" fld="5" baseField="0" baseItem="0" numFmtId="3"/>
    <dataField name=" EBITDA, млн ₽ план" fld="6" baseField="0" baseItem="0" numFmtId="3"/>
    <dataField name=" Рентабельность, % план" fld="7" subtotal="average" baseField="0" baseItem="4372" numFmtId="166"/>
  </dataFields>
  <formats count="15">
    <format dxfId="129">
      <pivotArea type="all" dataOnly="0" outline="0" fieldPosition="0"/>
    </format>
    <format dxfId="128">
      <pivotArea outline="0" collapsedLevelsAreSubtotals="1" fieldPosition="0"/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2">
      <pivotArea outline="0" fieldPosition="0">
        <references count="1">
          <reference field="4294967294" count="1">
            <x v="0"/>
          </reference>
        </references>
      </pivotArea>
    </format>
    <format dxfId="121">
      <pivotArea outline="0" fieldPosition="0">
        <references count="1">
          <reference field="4294967294" count="1">
            <x v="1"/>
          </reference>
        </references>
      </pivotArea>
    </format>
    <format dxfId="120">
      <pivotArea outline="0" fieldPosition="0">
        <references count="1">
          <reference field="4294967294" count="1">
            <x v="2"/>
          </reference>
        </references>
      </pivotArea>
    </format>
    <format dxfId="119">
      <pivotArea outline="0" fieldPosition="0">
        <references count="1">
          <reference field="4294967294" count="1">
            <x v="3"/>
          </reference>
        </references>
      </pivotArea>
    </format>
    <format dxfId="118">
      <pivotArea outline="0" fieldPosition="0">
        <references count="1">
          <reference field="4294967294" count="1">
            <x v="7"/>
          </reference>
        </references>
      </pivotArea>
    </format>
    <format dxfId="117">
      <pivotArea outline="0" fieldPosition="0">
        <references count="1">
          <reference field="4294967294" count="1">
            <x v="4"/>
          </reference>
        </references>
      </pivotArea>
    </format>
    <format dxfId="116">
      <pivotArea outline="0" fieldPosition="0">
        <references count="1">
          <reference field="4294967294" count="1">
            <x v="5"/>
          </reference>
        </references>
      </pivotArea>
    </format>
    <format dxfId="115">
      <pivotArea outline="0" fieldPosition="0">
        <references count="1">
          <reference field="4294967294" count="1">
            <x v="6"/>
          </reference>
        </references>
      </pivotArea>
    </format>
  </formats>
  <pivotHierarchies count="32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Объем, т"/>
    <pivotHierarchy dragToData="1" caption=" Выручка, млн ₽"/>
    <pivotHierarchy dragToData="1" caption=" EBITDA, млн ₽"/>
    <pivotHierarchy dragToData="1" caption=" Рентабельность, %"/>
    <pivotHierarchy dragToData="1" caption=" Рентабельность, %"/>
    <pivotHierarchy dragToData="1" caption=" Объем, т план"/>
    <pivotHierarchy dragToData="1" caption=" Выручка, млн ₽ план"/>
    <pivotHierarchy dragToData="1" caption=" EBITDA, млн ₽ план"/>
    <pivotHierarchy dragToData="1" caption=" Рентабельность, % план"/>
    <pivotHierarchy dragToData="1" caption=" Рентабельность, % план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Таблица2]"/>
        <x15:activeTabTopLevelEntity name="[Справочник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733FD-228E-4BE9-9D6A-3415293884AC}" name="Сводная таблица6" cacheId="4" applyNumberFormats="0" applyBorderFormats="0" applyFontFormats="0" applyPatternFormats="0" applyAlignmentFormats="0" applyWidthHeightFormats="1" dataCaption="Значения" tag="97884082-a585-4108-b9f7-de6316e5177c" updatedVersion="8" minRefreshableVersion="3" itemPrintTitles="1" createdVersion="8" indent="0" outline="1" outlineData="1" multipleFieldFilters="0" chartFormat="4">
  <location ref="A31:B3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Рентабельность, %" fld="0" subtotal="average" baseField="0" baseItem="0" numFmtId="166"/>
  </dataFields>
  <formats count="8">
    <format dxfId="137">
      <pivotArea type="all" dataOnly="0" outline="0" fieldPosition="0"/>
    </format>
    <format dxfId="136">
      <pivotArea outline="0" collapsedLevelsAreSubtotals="1" fieldPosition="0"/>
    </format>
    <format dxfId="135">
      <pivotArea dataOnly="0" labelOnly="1" grandRow="1" outline="0" fieldPosition="0"/>
    </format>
    <format dxfId="1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Объем, т"/>
    <pivotHierarchy dragToData="1" caption=" Выручка, млн ₽"/>
    <pivotHierarchy dragToData="1" caption=" EBITDA, млн ₽"/>
    <pivotHierarchy dragToData="1" caption=" Рентабельность, %"/>
    <pivotHierarchy dragToData="1" caption=" Рентабельность, %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Финансы годовой отчет - данные.xlsx!Таблица1">
        <x15:activeTabTopLevelEntity name="[Таблица1]"/>
        <x15:activeTabTopLevelEntity name="[Справочник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094BF-FB8F-47E9-A30C-7DFE87A4D491}" name="Сводная таблица2" cacheId="6" applyNumberFormats="0" applyBorderFormats="0" applyFontFormats="0" applyPatternFormats="0" applyAlignmentFormats="0" applyWidthHeightFormats="1" dataCaption="Значения" tag="4911a0ac-ae00-4bb2-8dbc-d88754805e27" updatedVersion="8" minRefreshableVersion="3" rowGrandTotals="0" colGrandTotals="0" itemPrintTitles="1" createdVersion="8" indent="0" outline="1" outlineData="1" multipleFieldFilters="0">
  <location ref="B22:F33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llDrilled="1" subtotalTop="0" showAll="0" dataSourceSort="1" defaultSubtotal="0" defaultAttributeDrillState="1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Объем, т" fld="0" baseField="0" baseItem="0" numFmtId="3"/>
    <dataField name=" Выручка, млн ₽" fld="1" baseField="0" baseItem="0" numFmtId="3"/>
    <dataField name=" EBITDA, млн ₽" fld="2" baseField="0" baseItem="0" numFmtId="3"/>
    <dataField name=" Рентабельность, %" fld="3" subtotal="average" baseField="0" baseItem="0" numFmtId="166"/>
  </dataFields>
  <formats count="29">
    <format dxfId="54">
      <pivotArea type="all" dataOnly="0" outline="0" fieldPosition="0"/>
    </format>
    <format dxfId="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">
      <pivotArea outline="0" fieldPosition="0">
        <references count="1">
          <reference field="4294967294" count="1">
            <x v="0"/>
          </reference>
        </references>
      </pivotArea>
    </format>
    <format dxfId="48">
      <pivotArea outline="0" fieldPosition="0">
        <references count="1">
          <reference field="4294967294" count="1">
            <x v="1"/>
          </reference>
        </references>
      </pivotArea>
    </format>
    <format dxfId="47">
      <pivotArea outline="0" fieldPosition="0">
        <references count="1">
          <reference field="4294967294" count="1">
            <x v="2"/>
          </reference>
        </references>
      </pivotArea>
    </format>
    <format dxfId="46">
      <pivotArea outline="0" fieldPosition="0">
        <references count="1">
          <reference field="4294967294" count="1">
            <x v="3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">
      <pivotArea outline="0" collapsedLevelsAreSubtotals="1" fieldPosition="0"/>
    </format>
    <format dxfId="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9">
      <pivotArea collapsedLevelsAreSubtotals="1" fieldPosition="0">
        <references count="1">
          <reference field="4" count="0"/>
        </references>
      </pivotArea>
    </format>
    <format dxfId="38">
      <pivotArea field="4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2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4" count="0"/>
        </references>
      </pivotArea>
    </format>
    <format dxfId="26">
      <pivotArea outline="0" collapsedLevelsAreSubtotals="1" fieldPosition="0"/>
    </format>
  </formats>
  <conditionalFormats count="4">
    <conditionalFormat priority="4">
      <pivotAreas count="4">
        <pivotArea type="data" collapsedLevelsAreSubtotals="1" fieldPosition="0">
          <references count="2">
            <reference field="4294967294" count="1" selected="0">
              <x v="0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2">
              <x v="9"/>
              <x v="10"/>
            </reference>
          </references>
        </pivotArea>
      </pivotAreas>
    </conditionalFormat>
    <conditionalFormat priority="3">
      <pivotAreas count="4">
        <pivotArea type="data" collapsedLevelsAreSubtotals="1" fieldPosition="0">
          <references count="2">
            <reference field="4294967294" count="1" selected="0">
              <x v="1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4" count="2">
              <x v="9"/>
              <x v="10"/>
            </reference>
          </references>
        </pivotArea>
      </pivotAreas>
    </conditionalFormat>
    <conditionalFormat priority="2">
      <pivotAreas count="4">
        <pivotArea type="data" collapsedLevelsAreSubtotals="1" fieldPosition="0">
          <references count="2">
            <reference field="4294967294" count="1" selected="0">
              <x v="2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4" count="2">
              <x v="9"/>
              <x v="10"/>
            </reference>
          </references>
        </pivotArea>
      </pivotAreas>
    </conditionalFormat>
    <conditionalFormat priority="1">
      <pivotAreas count="4">
        <pivotArea type="data" collapsedLevelsAreSubtotals="1" fieldPosition="0">
          <references count="2">
            <reference field="4294967294" count="1" selected="0">
              <x v="3"/>
            </reference>
            <reference field="4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4" count="3"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4" count="3">
              <x v="6"/>
              <x v="7"/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4" count="2">
              <x v="9"/>
              <x v="10"/>
            </reference>
          </references>
        </pivotArea>
      </pivotAreas>
    </conditionalFormat>
  </conditionalFormats>
  <pivotHierarchies count="32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Объем, т"/>
    <pivotHierarchy dragToData="1" caption=" Выручка, млн ₽"/>
    <pivotHierarchy dragToData="1" caption=" EBITDA, млн ₽"/>
    <pivotHierarchy dragToData="1" caption=" Рентабельность, %"/>
    <pivotHierarchy dragToData="1" caption=" Рентабельность, %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Справочник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5ADB8-0817-43BA-B5B2-96D84C624C0A}" name="Сводная таблица1" cacheId="0" applyNumberFormats="0" applyBorderFormats="0" applyFontFormats="0" applyPatternFormats="0" applyAlignmentFormats="0" applyWidthHeightFormats="1" dataCaption="Значения" tag="e2c21be7-9e79-4e36-8aa9-e405d0eb893a" updatedVersion="8" minRefreshableVersion="3" rowGrandTotals="0" colGrandTotals="0" itemPrintTitles="1" createdVersion="8" indent="0" outline="1" outlineData="1" multipleFieldFilters="0">
  <location ref="B16:F19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Объем, т" fld="1" baseField="0" baseItem="0" numFmtId="3"/>
    <dataField name=" Выручка, млн ₽" fld="2" baseField="0" baseItem="0" numFmtId="3"/>
    <dataField name=" EBITDA, млн ₽" fld="3" baseField="0" baseItem="0" numFmtId="3"/>
    <dataField name=" Рентабельность, %" fld="4" subtotal="average" baseField="0" baseItem="0" numFmtId="166"/>
  </dataFields>
  <formats count="36">
    <format dxfId="90">
      <pivotArea type="all" dataOnly="0" outline="0" fieldPosition="0"/>
    </format>
    <format dxfId="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4">
      <pivotArea outline="0" fieldPosition="0">
        <references count="1">
          <reference field="4294967294" count="1">
            <x v="1"/>
          </reference>
        </references>
      </pivotArea>
    </format>
    <format dxfId="83">
      <pivotArea outline="0" fieldPosition="0">
        <references count="1">
          <reference field="4294967294" count="1">
            <x v="2"/>
          </reference>
        </references>
      </pivotArea>
    </format>
    <format dxfId="82">
      <pivotArea outline="0" fieldPosition="0">
        <references count="1">
          <reference field="4294967294" count="1">
            <x v="3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7">
      <pivotArea outline="0" collapsedLevelsAreSubtotals="1" fieldPosition="0"/>
    </format>
    <format dxfId="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5">
      <pivotArea outline="0" collapsedLevelsAreSubtotals="1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field="0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2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6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6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59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58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6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55">
      <pivotArea dataOnly="0" labelOnly="1" fieldPosition="0">
        <references count="1">
          <reference field="0" count="0"/>
        </references>
      </pivotArea>
    </format>
  </formats>
  <conditionalFormats count="4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3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Объем, т"/>
    <pivotHierarchy dragToData="1" caption=" Выручка, млн ₽"/>
    <pivotHierarchy dragToData="1" caption=" EBITDA, млн ₽"/>
    <pivotHierarchy dragToData="1" caption=" Рентабельность, %"/>
    <pivotHierarchy dragToData="1" caption=" Рентабельность, %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  <x15:activeTabTopLevelEntity name="[Справочник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B219F-6E48-4FD4-A727-B10168C02CB9}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2" firstHeaderRow="1" firstDataRow="1" firstDataCol="1"/>
  <pivotFields count="3">
    <pivotField showAll="0">
      <items count="4">
        <item x="1"/>
        <item x="0"/>
        <item x="2"/>
        <item t="default"/>
      </items>
    </pivotField>
    <pivotField axis="axisRow" showAll="0">
      <items count="9">
        <item x="0"/>
        <item x="4"/>
        <item x="1"/>
        <item x="3"/>
        <item x="6"/>
        <item x="2"/>
        <item x="5"/>
        <item x="7"/>
        <item t="default"/>
      </items>
    </pivotField>
    <pivotField dataField="1" showAll="0">
      <items count="23">
        <item x="6"/>
        <item x="3"/>
        <item x="2"/>
        <item x="5"/>
        <item x="10"/>
        <item x="13"/>
        <item x="14"/>
        <item x="21"/>
        <item x="11"/>
        <item x="17"/>
        <item x="18"/>
        <item x="19"/>
        <item x="12"/>
        <item x="20"/>
        <item x="9"/>
        <item x="1"/>
        <item x="4"/>
        <item x="16"/>
        <item x="15"/>
        <item x="8"/>
        <item x="7"/>
        <item x="0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Значение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правления" xr10:uid="{BFE31C5E-BE72-4B65-BADF-66B3007AD7A5}" sourceName="[Справочник].[Направления]">
  <pivotTables>
    <pivotTable tabId="4" name="Сводная таблица7"/>
    <pivotTable tabId="4" name="Сводная таблица3"/>
    <pivotTable tabId="4" name="Сводная таблица5"/>
    <pivotTable tabId="4" name="Сводная таблица6"/>
    <pivotTable tabId="4" name="Сводная таблица4"/>
    <pivotTable tabId="6" name="Сводная таблица2"/>
  </pivotTables>
  <data>
    <olap pivotCacheId="1413425622">
      <levels count="2">
        <level uniqueName="[Справочник].[Направления].[(All)]" sourceCaption="(All)" count="0"/>
        <level uniqueName="[Справочник].[Направления].[Направления]" sourceCaption="Направления" count="3">
          <ranges>
            <range startItem="0">
              <i n="[Справочник].[Направления].&amp;[Мясокомбинаты]" c="Мясокомбинаты"/>
              <i n="[Справочник].[Направления].&amp;[Птицефабрики]" c="Птицефабрики"/>
              <i n="[Справочник].[Направления].&amp;[Свинокомплексы]" c="Свинокомплексы"/>
            </range>
          </ranges>
        </level>
      </levels>
      <selections count="1">
        <selection n="[Справочник].[Направления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правление" xr10:uid="{492A6F1A-C322-4E8D-A555-E2CF18626834}" sourceName="Направление">
  <pivotTables>
    <pivotTable tabId="7" name="Сводная таблица1"/>
  </pivotTables>
  <data>
    <tabular pivotCacheId="115171489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Направления" xr10:uid="{6C5F1667-6F1B-4F04-BCC9-26004521BBED}" cache="Срез_Направления" caption="Направления" columnCount="3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Направление" xr10:uid="{8B437FA9-B04A-4EC7-9A14-1FFE0DE9AD2A}" cache="Срез_Направление" caption="Направление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A3690E-3E7D-4F02-94B0-47DD333699B0}" name="Справочник" displayName="Справочник" ref="B3:B6" totalsRowShown="0" headerRowDxfId="25" dataDxfId="23" headerRowBorderDxfId="24">
  <autoFilter ref="B3:B6" xr:uid="{5AA3690E-3E7D-4F02-94B0-47DD333699B0}"/>
  <tableColumns count="1">
    <tableColumn id="1" xr3:uid="{58D21D9C-D51E-4897-80EC-82F8D5939E09}" name="Направления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B6713-7D3D-4F17-A9F6-7CE8ABD2AD61}" name="Таблица1" displayName="Таблица1" ref="A1:G45" totalsRowShown="0" headerRowDxfId="21" tableBorderDxfId="20">
  <autoFilter ref="A1:G45" xr:uid="{77FB6713-7D3D-4F17-A9F6-7CE8ABD2AD61}"/>
  <tableColumns count="7">
    <tableColumn id="1" xr3:uid="{850C1387-36B4-4B1D-A1A4-25266CECC72F}" name="Направление" dataDxfId="19"/>
    <tableColumn id="2" xr3:uid="{49E1D788-1792-4B18-9E07-EE8F4AA538A2}" name="Фабрика" dataDxfId="18"/>
    <tableColumn id="3" xr3:uid="{71CC8EEB-053A-4208-96A1-926BB79A11A6}" name="Квартал" dataDxfId="17"/>
    <tableColumn id="4" xr3:uid="{8E2661D5-43AC-4B3C-9C1E-FDB54AB7E76F}" name="Объем, т" dataDxfId="16"/>
    <tableColumn id="5" xr3:uid="{011F9C90-DFA2-4D86-A693-D0A1BB24ACE9}" name="Выручка, млн ₽" dataDxfId="15"/>
    <tableColumn id="6" xr3:uid="{41306441-8B17-4A0E-B03E-2D69236C6F99}" name="EBITDA, млн ₽" dataDxfId="14"/>
    <tableColumn id="7" xr3:uid="{35AB2E12-3E9C-4D8D-B974-4A72DEBEAC15}" name="Рентабельность, %" dataDxfId="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86E77E-DE18-4147-AE7F-7CF7B8AAACB5}" name="Таблица2" displayName="Таблица2" ref="A1:F12" totalsRowShown="0" headerRowDxfId="12" tableBorderDxfId="11">
  <autoFilter ref="A1:F12" xr:uid="{6F86E77E-DE18-4147-AE7F-7CF7B8AAACB5}"/>
  <tableColumns count="6">
    <tableColumn id="1" xr3:uid="{C99255AE-0A14-42F7-AD15-3E285679DD55}" name="Направление" dataDxfId="10"/>
    <tableColumn id="2" xr3:uid="{967F9AE5-3720-4012-9BB8-D394CFC39EA6}" name="Фабрика" dataDxfId="9"/>
    <tableColumn id="3" xr3:uid="{74F1336E-988A-4C57-ACE8-30632DBDB58E}" name="Объем, т план" dataDxfId="8"/>
    <tableColumn id="4" xr3:uid="{6EEBB643-9EA8-4DFE-BCBC-EA4B1005AD4B}" name="Выручка, млн ₽ план" dataDxfId="7"/>
    <tableColumn id="5" xr3:uid="{9CBBD79B-8E4E-47AB-97B1-49BE0C7DC0AF}" name="EBITDA, млн ₽ план" dataDxfId="6"/>
    <tableColumn id="6" xr3:uid="{9FFC664C-CA4D-49B2-B604-27043D6F19BC}" name="Рентабельность, % план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FCC0CB-2C8F-442F-A5E4-8134406D9567}" name="Таблица3" displayName="Таблица3" ref="A1:C25" totalsRowShown="0" headerRowDxfId="4" tableBorderDxfId="3">
  <autoFilter ref="A1:C25" xr:uid="{F8FCC0CB-2C8F-442F-A5E4-8134406D9567}"/>
  <tableColumns count="3">
    <tableColumn id="1" xr3:uid="{F06DBE21-BCBF-472A-9913-C7F849FBBEC1}" name="Направление" dataDxfId="2"/>
    <tableColumn id="2" xr3:uid="{7D026B5F-3805-4A46-8CAE-781B8B354304}" name="Показатель" dataDxfId="1"/>
    <tableColumn id="3" xr3:uid="{81E9E10A-3143-4729-BA3C-1E7D57192A64}" name="Значение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1">
  <a:themeElements>
    <a:clrScheme name="Синий и зеленый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Другая 1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Тема1" id="{23C25BB5-2F07-46E6-B49E-F9CD06CA17D4}" vid="{4DFB40AB-1523-4188-A8CF-C1F3EB13B5D9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E101-739A-42AA-BA58-F804B0BF0BD6}">
  <dimension ref="A3:E51"/>
  <sheetViews>
    <sheetView topLeftCell="A25" zoomScale="80" zoomScaleNormal="80" workbookViewId="0">
      <selection activeCell="H31" sqref="H31"/>
    </sheetView>
  </sheetViews>
  <sheetFormatPr defaultRowHeight="11.5" x14ac:dyDescent="0.3"/>
  <cols>
    <col min="1" max="1" width="16.6640625" style="14" customWidth="1"/>
    <col min="2" max="2" width="7.4140625" style="14" customWidth="1"/>
    <col min="3" max="3" width="13.33203125" style="14" customWidth="1"/>
    <col min="4" max="4" width="10.6640625" style="14" customWidth="1"/>
    <col min="5" max="5" width="13.33203125" style="14" customWidth="1"/>
    <col min="6" max="16384" width="8.6640625" style="14"/>
  </cols>
  <sheetData>
    <row r="3" spans="1:5" ht="16.5" x14ac:dyDescent="0.45">
      <c r="A3" s="13" t="s">
        <v>39</v>
      </c>
      <c r="B3" s="14" t="s">
        <v>41</v>
      </c>
      <c r="C3"/>
      <c r="D3"/>
      <c r="E3"/>
    </row>
    <row r="4" spans="1:5" ht="16.5" x14ac:dyDescent="0.45">
      <c r="A4" s="15" t="s">
        <v>9</v>
      </c>
      <c r="B4" s="17">
        <v>41959.534977073112</v>
      </c>
      <c r="C4"/>
      <c r="D4"/>
      <c r="E4"/>
    </row>
    <row r="5" spans="1:5" ht="16.5" x14ac:dyDescent="0.45">
      <c r="A5" s="15" t="s">
        <v>13</v>
      </c>
      <c r="B5" s="17">
        <v>41012.101959959531</v>
      </c>
      <c r="C5"/>
      <c r="D5"/>
      <c r="E5"/>
    </row>
    <row r="6" spans="1:5" ht="16.5" x14ac:dyDescent="0.45">
      <c r="A6" s="15" t="s">
        <v>14</v>
      </c>
      <c r="B6" s="17">
        <v>42894.014532307039</v>
      </c>
      <c r="C6"/>
      <c r="D6"/>
      <c r="E6"/>
    </row>
    <row r="7" spans="1:5" ht="16.5" x14ac:dyDescent="0.45">
      <c r="A7" s="15" t="s">
        <v>15</v>
      </c>
      <c r="B7" s="17">
        <v>46558.354400295575</v>
      </c>
      <c r="C7"/>
      <c r="D7"/>
      <c r="E7"/>
    </row>
    <row r="8" spans="1:5" ht="16.5" x14ac:dyDescent="0.45">
      <c r="A8" s="15" t="s">
        <v>40</v>
      </c>
      <c r="B8" s="17">
        <v>172424.00586963521</v>
      </c>
      <c r="C8" s="7">
        <f>B8/1000</f>
        <v>172.42400586963521</v>
      </c>
      <c r="D8"/>
      <c r="E8"/>
    </row>
    <row r="9" spans="1:5" ht="16.5" x14ac:dyDescent="0.45">
      <c r="A9"/>
      <c r="B9"/>
      <c r="C9"/>
      <c r="D9"/>
      <c r="E9"/>
    </row>
    <row r="10" spans="1:5" ht="16.5" x14ac:dyDescent="0.45">
      <c r="A10"/>
      <c r="B10"/>
      <c r="C10"/>
      <c r="D10"/>
      <c r="E10"/>
    </row>
    <row r="11" spans="1:5" ht="16.5" x14ac:dyDescent="0.45">
      <c r="A11"/>
      <c r="B11"/>
      <c r="C11"/>
      <c r="D11"/>
      <c r="E11"/>
    </row>
    <row r="12" spans="1:5" ht="16.5" x14ac:dyDescent="0.45">
      <c r="A12"/>
      <c r="B12"/>
      <c r="C12"/>
      <c r="D12"/>
      <c r="E12"/>
    </row>
    <row r="13" spans="1:5" ht="16.5" x14ac:dyDescent="0.45">
      <c r="A13" s="13" t="s">
        <v>39</v>
      </c>
      <c r="B13" s="14" t="s">
        <v>42</v>
      </c>
      <c r="C13"/>
      <c r="D13"/>
      <c r="E13"/>
    </row>
    <row r="14" spans="1:5" ht="16.5" x14ac:dyDescent="0.45">
      <c r="A14" s="15" t="s">
        <v>9</v>
      </c>
      <c r="B14" s="17">
        <v>11286.715707477737</v>
      </c>
      <c r="C14"/>
      <c r="D14"/>
      <c r="E14"/>
    </row>
    <row r="15" spans="1:5" ht="16.5" x14ac:dyDescent="0.45">
      <c r="A15" s="15" t="s">
        <v>13</v>
      </c>
      <c r="B15" s="17">
        <v>11207.080575329217</v>
      </c>
      <c r="C15"/>
      <c r="D15"/>
      <c r="E15"/>
    </row>
    <row r="16" spans="1:5" ht="16.5" x14ac:dyDescent="0.45">
      <c r="A16" s="15" t="s">
        <v>14</v>
      </c>
      <c r="B16" s="17">
        <v>10791.691300901275</v>
      </c>
      <c r="C16"/>
      <c r="D16"/>
      <c r="E16"/>
    </row>
    <row r="17" spans="1:5" ht="16.5" x14ac:dyDescent="0.45">
      <c r="A17" s="15" t="s">
        <v>15</v>
      </c>
      <c r="B17" s="17">
        <v>16619.603331968079</v>
      </c>
      <c r="C17"/>
      <c r="D17"/>
      <c r="E17"/>
    </row>
    <row r="18" spans="1:5" ht="16.5" x14ac:dyDescent="0.45">
      <c r="A18" s="15" t="s">
        <v>40</v>
      </c>
      <c r="B18" s="17">
        <v>49905.090915676301</v>
      </c>
      <c r="C18" s="7">
        <f>B18/1000</f>
        <v>49.905090915676304</v>
      </c>
      <c r="D18"/>
      <c r="E18"/>
    </row>
    <row r="19" spans="1:5" ht="16.5" x14ac:dyDescent="0.45">
      <c r="A19"/>
      <c r="B19"/>
      <c r="C19"/>
      <c r="D19"/>
      <c r="E19"/>
    </row>
    <row r="22" spans="1:5" ht="16.5" x14ac:dyDescent="0.45">
      <c r="A22" s="13" t="s">
        <v>39</v>
      </c>
      <c r="B22" s="14" t="s">
        <v>43</v>
      </c>
      <c r="C22"/>
      <c r="D22"/>
      <c r="E22"/>
    </row>
    <row r="23" spans="1:5" ht="16.5" x14ac:dyDescent="0.45">
      <c r="A23" s="15" t="s">
        <v>9</v>
      </c>
      <c r="B23" s="17">
        <v>1069.7781957410191</v>
      </c>
      <c r="C23"/>
      <c r="D23"/>
      <c r="E23"/>
    </row>
    <row r="24" spans="1:5" ht="16.5" x14ac:dyDescent="0.45">
      <c r="A24" s="15" t="s">
        <v>13</v>
      </c>
      <c r="B24" s="17">
        <v>1014.2410068832349</v>
      </c>
      <c r="C24"/>
      <c r="D24"/>
      <c r="E24"/>
    </row>
    <row r="25" spans="1:5" ht="16.5" x14ac:dyDescent="0.45">
      <c r="A25" s="15" t="s">
        <v>14</v>
      </c>
      <c r="B25" s="17">
        <v>907.31673269995269</v>
      </c>
      <c r="C25"/>
      <c r="D25"/>
      <c r="E25"/>
    </row>
    <row r="26" spans="1:5" ht="16.5" x14ac:dyDescent="0.45">
      <c r="A26" s="15" t="s">
        <v>15</v>
      </c>
      <c r="B26" s="17">
        <v>1076.0097238379908</v>
      </c>
      <c r="C26"/>
      <c r="D26"/>
      <c r="E26"/>
    </row>
    <row r="27" spans="1:5" ht="16.5" x14ac:dyDescent="0.45">
      <c r="A27" s="15" t="s">
        <v>40</v>
      </c>
      <c r="B27" s="17">
        <v>4067.3456591621966</v>
      </c>
      <c r="C27" s="5">
        <f>B27/1</f>
        <v>4067.3456591621966</v>
      </c>
      <c r="D27"/>
      <c r="E27"/>
    </row>
    <row r="31" spans="1:5" ht="16.5" x14ac:dyDescent="0.45">
      <c r="A31" s="13" t="s">
        <v>39</v>
      </c>
      <c r="B31" s="14" t="s">
        <v>44</v>
      </c>
      <c r="C31"/>
      <c r="D31"/>
      <c r="E31"/>
    </row>
    <row r="32" spans="1:5" ht="16.5" x14ac:dyDescent="0.45">
      <c r="A32" s="15" t="s">
        <v>9</v>
      </c>
      <c r="B32" s="18">
        <v>2.7107002413951101E-2</v>
      </c>
      <c r="C32"/>
      <c r="D32"/>
      <c r="E32"/>
    </row>
    <row r="33" spans="1:5" ht="16.5" x14ac:dyDescent="0.45">
      <c r="A33" s="15" t="s">
        <v>13</v>
      </c>
      <c r="B33" s="18">
        <v>8.9194049037146436E-2</v>
      </c>
      <c r="C33"/>
      <c r="D33"/>
      <c r="E33"/>
    </row>
    <row r="34" spans="1:5" ht="16.5" x14ac:dyDescent="0.45">
      <c r="A34" s="15" t="s">
        <v>14</v>
      </c>
      <c r="B34" s="18">
        <v>0.12717827951739749</v>
      </c>
      <c r="C34"/>
      <c r="D34"/>
      <c r="E34"/>
    </row>
    <row r="35" spans="1:5" ht="16.5" x14ac:dyDescent="0.45">
      <c r="A35" s="15" t="s">
        <v>15</v>
      </c>
      <c r="B35" s="18">
        <v>8.4803683811097333E-2</v>
      </c>
      <c r="C35"/>
      <c r="D35"/>
      <c r="E35"/>
    </row>
    <row r="36" spans="1:5" ht="16.5" x14ac:dyDescent="0.45">
      <c r="A36" s="15" t="s">
        <v>40</v>
      </c>
      <c r="B36" s="18">
        <v>8.207075369489808E-2</v>
      </c>
      <c r="C36"/>
      <c r="D36"/>
      <c r="E36"/>
    </row>
    <row r="43" spans="1:5" ht="16.5" x14ac:dyDescent="0.45">
      <c r="A43" s="13" t="s">
        <v>45</v>
      </c>
      <c r="C43"/>
      <c r="D43"/>
      <c r="E43"/>
    </row>
    <row r="44" spans="1:5" ht="16.5" x14ac:dyDescent="0.45">
      <c r="A44" s="16" t="s">
        <v>41</v>
      </c>
      <c r="B44" s="17">
        <v>172424.00586963521</v>
      </c>
      <c r="C44" s="19">
        <f>(B44-B48)/B48</f>
        <v>-7.3018910672149418E-4</v>
      </c>
      <c r="D44"/>
      <c r="E44"/>
    </row>
    <row r="45" spans="1:5" ht="16.5" x14ac:dyDescent="0.45">
      <c r="A45" s="16" t="s">
        <v>42</v>
      </c>
      <c r="B45" s="17">
        <v>49905.090915676301</v>
      </c>
      <c r="C45" s="19">
        <f t="shared" ref="C45:C47" si="0">(B45-B49)/B49</f>
        <v>1.536298912871416E-2</v>
      </c>
      <c r="D45"/>
      <c r="E45"/>
    </row>
    <row r="46" spans="1:5" ht="16.5" x14ac:dyDescent="0.45">
      <c r="A46" s="16" t="s">
        <v>43</v>
      </c>
      <c r="B46" s="17">
        <v>4067.3456591621966</v>
      </c>
      <c r="C46" s="10">
        <f t="shared" si="0"/>
        <v>-0.10568477151226988</v>
      </c>
      <c r="D46"/>
      <c r="E46"/>
    </row>
    <row r="47" spans="1:5" ht="16.5" x14ac:dyDescent="0.45">
      <c r="A47" s="16" t="s">
        <v>44</v>
      </c>
      <c r="B47" s="18">
        <v>8.207075369489808E-2</v>
      </c>
      <c r="C47" s="10">
        <f t="shared" si="0"/>
        <v>-0.17929246305101926</v>
      </c>
      <c r="D47"/>
      <c r="E47"/>
    </row>
    <row r="48" spans="1:5" x14ac:dyDescent="0.3">
      <c r="A48" s="15" t="s">
        <v>46</v>
      </c>
      <c r="B48" s="17">
        <v>172550</v>
      </c>
    </row>
    <row r="49" spans="1:2" x14ac:dyDescent="0.3">
      <c r="A49" s="15" t="s">
        <v>47</v>
      </c>
      <c r="B49" s="17">
        <v>49150</v>
      </c>
    </row>
    <row r="50" spans="1:2" x14ac:dyDescent="0.3">
      <c r="A50" s="15" t="s">
        <v>48</v>
      </c>
      <c r="B50" s="17">
        <v>4548</v>
      </c>
    </row>
    <row r="51" spans="1:2" x14ac:dyDescent="0.3">
      <c r="A51" s="15" t="s">
        <v>49</v>
      </c>
      <c r="B51" s="18">
        <v>0.1</v>
      </c>
    </row>
  </sheetData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43C2-233E-47E2-A602-D677A1607903}">
  <dimension ref="B16:F34"/>
  <sheetViews>
    <sheetView showGridLines="0" tabSelected="1" zoomScale="60" zoomScaleNormal="60" workbookViewId="0">
      <selection activeCell="M24" sqref="M24"/>
    </sheetView>
  </sheetViews>
  <sheetFormatPr defaultRowHeight="16.5" x14ac:dyDescent="0.45"/>
  <cols>
    <col min="2" max="2" width="23.6640625" customWidth="1"/>
    <col min="3" max="6" width="33.25" style="21" customWidth="1"/>
  </cols>
  <sheetData>
    <row r="16" spans="2:6" ht="17.5" x14ac:dyDescent="0.45">
      <c r="B16" s="25" t="s">
        <v>39</v>
      </c>
      <c r="C16" s="26" t="s">
        <v>41</v>
      </c>
      <c r="D16" s="26" t="s">
        <v>42</v>
      </c>
      <c r="E16" s="26" t="s">
        <v>43</v>
      </c>
      <c r="F16" s="26" t="s">
        <v>44</v>
      </c>
    </row>
    <row r="17" spans="2:6" ht="21.5" thickBot="1" x14ac:dyDescent="0.6">
      <c r="B17" s="28" t="s">
        <v>16</v>
      </c>
      <c r="C17" s="29">
        <v>90479.09054327161</v>
      </c>
      <c r="D17" s="29">
        <v>17639.350979497052</v>
      </c>
      <c r="E17" s="29">
        <v>866.28074625858869</v>
      </c>
      <c r="F17" s="27">
        <v>3.1972769318840598E-2</v>
      </c>
    </row>
    <row r="18" spans="2:6" ht="22" thickTop="1" thickBot="1" x14ac:dyDescent="0.6">
      <c r="B18" s="28" t="s">
        <v>7</v>
      </c>
      <c r="C18" s="29">
        <v>58081.730326363657</v>
      </c>
      <c r="D18" s="29">
        <v>30130.23402169898</v>
      </c>
      <c r="E18" s="29">
        <v>2782.1818812621173</v>
      </c>
      <c r="F18" s="27">
        <v>0.15095261347483663</v>
      </c>
    </row>
    <row r="19" spans="2:6" ht="22" thickTop="1" thickBot="1" x14ac:dyDescent="0.6">
      <c r="B19" s="28" t="s">
        <v>21</v>
      </c>
      <c r="C19" s="29">
        <v>23863.184999999998</v>
      </c>
      <c r="D19" s="29">
        <v>2135.5059144802744</v>
      </c>
      <c r="E19" s="29">
        <v>418.88303164149136</v>
      </c>
      <c r="F19" s="27">
        <v>5.7025586489723341E-2</v>
      </c>
    </row>
    <row r="20" spans="2:6" ht="17" thickTop="1" x14ac:dyDescent="0.45">
      <c r="C20"/>
      <c r="D20"/>
      <c r="E20"/>
      <c r="F20"/>
    </row>
    <row r="21" spans="2:6" ht="21" x14ac:dyDescent="0.55000000000000004">
      <c r="B21" s="24" t="s">
        <v>51</v>
      </c>
      <c r="C21" s="22"/>
      <c r="D21" s="22"/>
      <c r="E21" s="22"/>
      <c r="F21" s="22"/>
    </row>
    <row r="22" spans="2:6" ht="17.5" x14ac:dyDescent="0.45">
      <c r="B22" s="25" t="s">
        <v>39</v>
      </c>
      <c r="C22" s="26" t="s">
        <v>41</v>
      </c>
      <c r="D22" s="26" t="s">
        <v>42</v>
      </c>
      <c r="E22" s="26" t="s">
        <v>43</v>
      </c>
      <c r="F22" s="26" t="s">
        <v>44</v>
      </c>
    </row>
    <row r="23" spans="2:6" ht="25.5" thickBot="1" x14ac:dyDescent="0.75">
      <c r="B23" s="23" t="s">
        <v>17</v>
      </c>
      <c r="C23" s="30">
        <v>44039.074619482206</v>
      </c>
      <c r="D23" s="30">
        <v>7203.7160093846805</v>
      </c>
      <c r="E23" s="30">
        <v>253.91216998414885</v>
      </c>
      <c r="F23" s="31">
        <v>3.7065294759022399E-2</v>
      </c>
    </row>
    <row r="24" spans="2:6" ht="26" thickTop="1" thickBot="1" x14ac:dyDescent="0.75">
      <c r="B24" s="23" t="s">
        <v>8</v>
      </c>
      <c r="C24" s="30">
        <v>51382.684790512234</v>
      </c>
      <c r="D24" s="30">
        <v>4676.0487918265553</v>
      </c>
      <c r="E24" s="30">
        <v>888.45290956564054</v>
      </c>
      <c r="F24" s="31">
        <v>0.18804371263513878</v>
      </c>
    </row>
    <row r="25" spans="2:6" ht="26" thickTop="1" thickBot="1" x14ac:dyDescent="0.75">
      <c r="B25" s="23" t="s">
        <v>24</v>
      </c>
      <c r="C25" s="30">
        <v>1382.7599999999998</v>
      </c>
      <c r="D25" s="30">
        <v>188</v>
      </c>
      <c r="E25" s="30">
        <v>18.682259907428111</v>
      </c>
      <c r="F25" s="31">
        <v>-0.20499999999999999</v>
      </c>
    </row>
    <row r="26" spans="2:6" ht="26" thickTop="1" thickBot="1" x14ac:dyDescent="0.75">
      <c r="B26" s="23" t="s">
        <v>20</v>
      </c>
      <c r="C26" s="30">
        <v>5554.6412352723019</v>
      </c>
      <c r="D26" s="30">
        <v>952.96280541810154</v>
      </c>
      <c r="E26" s="30">
        <v>-1.3249053248722085</v>
      </c>
      <c r="F26" s="31">
        <v>-5.075051258801519E-4</v>
      </c>
    </row>
    <row r="27" spans="2:6" ht="26" thickTop="1" thickBot="1" x14ac:dyDescent="0.75">
      <c r="B27" s="23" t="s">
        <v>22</v>
      </c>
      <c r="C27" s="30">
        <v>15395.455</v>
      </c>
      <c r="D27" s="30">
        <v>1338.8941166093091</v>
      </c>
      <c r="E27" s="30">
        <v>306.67298242583536</v>
      </c>
      <c r="F27" s="31">
        <v>0.22970328540700996</v>
      </c>
    </row>
    <row r="28" spans="2:6" ht="26" thickTop="1" thickBot="1" x14ac:dyDescent="0.75">
      <c r="B28" s="23" t="s">
        <v>10</v>
      </c>
      <c r="C28" s="30">
        <v>4812.119191766018</v>
      </c>
      <c r="D28" s="30">
        <v>1118.4686264699494</v>
      </c>
      <c r="E28" s="30">
        <v>271.92646939588599</v>
      </c>
      <c r="F28" s="31">
        <v>0.26172115514519306</v>
      </c>
    </row>
    <row r="29" spans="2:6" ht="26" thickTop="1" thickBot="1" x14ac:dyDescent="0.75">
      <c r="B29" s="23" t="s">
        <v>19</v>
      </c>
      <c r="C29" s="30">
        <v>10375.202131994398</v>
      </c>
      <c r="D29" s="30">
        <v>1747.4071301326235</v>
      </c>
      <c r="E29" s="30">
        <v>21.495060896298369</v>
      </c>
      <c r="F29" s="31">
        <v>1.2553286585188913E-2</v>
      </c>
    </row>
    <row r="30" spans="2:6" ht="26" thickTop="1" thickBot="1" x14ac:dyDescent="0.75">
      <c r="B30" s="23" t="s">
        <v>18</v>
      </c>
      <c r="C30" s="30">
        <v>30510.172556522684</v>
      </c>
      <c r="D30" s="30">
        <v>7735.2650345616466</v>
      </c>
      <c r="E30" s="30">
        <v>592.19842070301365</v>
      </c>
      <c r="F30" s="31">
        <v>7.8780001057031215E-2</v>
      </c>
    </row>
    <row r="31" spans="2:6" ht="26" thickTop="1" thickBot="1" x14ac:dyDescent="0.75">
      <c r="B31" s="23" t="s">
        <v>12</v>
      </c>
      <c r="C31" s="30">
        <v>394.64624165866053</v>
      </c>
      <c r="D31" s="30">
        <v>6041.1338335361279</v>
      </c>
      <c r="E31" s="30">
        <v>746.70753076322353</v>
      </c>
      <c r="F31" s="31">
        <v>0.14054391765572111</v>
      </c>
    </row>
    <row r="32" spans="2:6" ht="26" thickTop="1" thickBot="1" x14ac:dyDescent="0.75">
      <c r="B32" s="23" t="s">
        <v>11</v>
      </c>
      <c r="C32" s="30">
        <v>1492.2801024267419</v>
      </c>
      <c r="D32" s="30">
        <v>18294.582769866345</v>
      </c>
      <c r="E32" s="30">
        <v>875.09497153736709</v>
      </c>
      <c r="F32" s="31">
        <v>1.3501668463293624E-2</v>
      </c>
    </row>
    <row r="33" spans="2:6" ht="26" thickTop="1" thickBot="1" x14ac:dyDescent="0.75">
      <c r="B33" s="23" t="s">
        <v>23</v>
      </c>
      <c r="C33" s="30">
        <v>7084.9700000000012</v>
      </c>
      <c r="D33" s="30">
        <v>608.61179787096546</v>
      </c>
      <c r="E33" s="30">
        <v>93.527789308227824</v>
      </c>
      <c r="F33" s="31">
        <v>0.14637347406216006</v>
      </c>
    </row>
    <row r="34" spans="2:6" ht="17" thickTop="1" x14ac:dyDescent="0.45">
      <c r="C34"/>
      <c r="D34"/>
      <c r="E34"/>
      <c r="F34"/>
    </row>
  </sheetData>
  <conditionalFormatting pivot="1" sqref="C17:C19">
    <cfRule type="dataBar" priority="8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{A533350D-A153-4F91-8BD4-D9877AF6323B}</x14:id>
        </ext>
      </extLst>
    </cfRule>
  </conditionalFormatting>
  <conditionalFormatting pivot="1" sqref="D17:D19">
    <cfRule type="dataBar" priority="7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{C43A4F51-25AA-4405-98EA-4DDF8DF825E2}</x14:id>
        </ext>
      </extLst>
    </cfRule>
  </conditionalFormatting>
  <conditionalFormatting pivot="1" sqref="E17:E19">
    <cfRule type="dataBar" priority="6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{C4FAF4AE-5AAB-4FFE-9AD5-5C2A5DC1EECA}</x14:id>
        </ext>
      </extLst>
    </cfRule>
  </conditionalFormatting>
  <conditionalFormatting pivot="1" sqref="F17:F19">
    <cfRule type="iconSet" priority="5">
      <iconSet>
        <cfvo type="percent" val="0"/>
        <cfvo type="num" val="0"/>
        <cfvo type="num" val="0.1"/>
      </iconSet>
    </cfRule>
  </conditionalFormatting>
  <conditionalFormatting pivot="1" sqref="C23:C25 C26:C28 C29:C31 C32:C33">
    <cfRule type="dataBar" priority="4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{1112CEE5-D969-45BF-BD17-6D573FEA0959}</x14:id>
        </ext>
      </extLst>
    </cfRule>
  </conditionalFormatting>
  <conditionalFormatting pivot="1" sqref="D23:D25 D26:D28 D29:D31 D32:D33">
    <cfRule type="dataBar" priority="3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{A3A90BE3-A994-40D8-84C7-B9F94A23E83E}</x14:id>
        </ext>
      </extLst>
    </cfRule>
  </conditionalFormatting>
  <conditionalFormatting pivot="1" sqref="E23:E25 E26:E28 E29:E31 E32:E33">
    <cfRule type="dataBar" priority="2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{D9AE5E85-9ED0-47C1-9723-0CB194436B5E}</x14:id>
        </ext>
      </extLst>
    </cfRule>
  </conditionalFormatting>
  <conditionalFormatting pivot="1" sqref="F23:F25 F26:F28 F29:F31 F32:F33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533350D-A153-4F91-8BD4-D9877AF63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C17:C19</xm:sqref>
        </x14:conditionalFormatting>
        <x14:conditionalFormatting xmlns:xm="http://schemas.microsoft.com/office/excel/2006/main" pivot="1">
          <x14:cfRule type="dataBar" id="{C43A4F51-25AA-4405-98EA-4DDF8DF825E2}">
            <x14:dataBar minLength="0" maxLength="100" border="1" negativeBarBorderColorSameAsPositive="0">
              <x14:cfvo type="autoMin"/>
              <x14:cfvo type="autoMax"/>
              <x14:borderColor theme="6" tint="0.39997558519241921"/>
              <x14:negativeFillColor rgb="FFFF0000"/>
              <x14:negativeBorderColor rgb="FFFF0000"/>
              <x14:axisColor rgb="FF000000"/>
            </x14:dataBar>
          </x14:cfRule>
          <xm:sqref>D17:D19</xm:sqref>
        </x14:conditionalFormatting>
        <x14:conditionalFormatting xmlns:xm="http://schemas.microsoft.com/office/excel/2006/main" pivot="1">
          <x14:cfRule type="dataBar" id="{C4FAF4AE-5AAB-4FFE-9AD5-5C2A5DC1EECA}">
            <x14:dataBar minLength="0" maxLength="100" border="1" negativeBarBorderColorSameAsPositive="0">
              <x14:cfvo type="autoMin"/>
              <x14:cfvo type="autoMax"/>
              <x14:borderColor theme="2" tint="-9.9978637043366805E-2"/>
              <x14:negativeFillColor rgb="FFFF0000"/>
              <x14:negativeBorderColor rgb="FFFF0000"/>
              <x14:axisColor rgb="FF000000"/>
            </x14:dataBar>
          </x14:cfRule>
          <xm:sqref>E17:E19</xm:sqref>
        </x14:conditionalFormatting>
        <x14:conditionalFormatting xmlns:xm="http://schemas.microsoft.com/office/excel/2006/main" pivot="1">
          <x14:cfRule type="dataBar" id="{1112CEE5-D969-45BF-BD17-6D573FEA0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C23:C25 C26:C28 C29:C31 C32:C33</xm:sqref>
        </x14:conditionalFormatting>
        <x14:conditionalFormatting xmlns:xm="http://schemas.microsoft.com/office/excel/2006/main" pivot="1">
          <x14:cfRule type="dataBar" id="{A3A90BE3-A994-40D8-84C7-B9F94A23E83E}">
            <x14:dataBar minLength="0" maxLength="100" border="1" negativeBarBorderColorSameAsPositive="0">
              <x14:cfvo type="autoMin"/>
              <x14:cfvo type="autoMax"/>
              <x14:borderColor theme="6" tint="0.39997558519241921"/>
              <x14:negativeFillColor rgb="FFFF0000"/>
              <x14:negativeBorderColor rgb="FFFF0000"/>
              <x14:axisColor rgb="FF000000"/>
            </x14:dataBar>
          </x14:cfRule>
          <xm:sqref>D23:D25 D26:D28 D29:D31 D32:D33</xm:sqref>
        </x14:conditionalFormatting>
        <x14:conditionalFormatting xmlns:xm="http://schemas.microsoft.com/office/excel/2006/main" pivot="1">
          <x14:cfRule type="dataBar" id="{D9AE5E85-9ED0-47C1-9723-0CB194436B5E}">
            <x14:dataBar minLength="0" maxLength="100" border="1" negativeBarBorderColorSameAsPositive="0">
              <x14:cfvo type="autoMin"/>
              <x14:cfvo type="autoMax"/>
              <x14:borderColor theme="2" tint="-9.9978637043366805E-2"/>
              <x14:negativeFillColor rgb="FFFF0000"/>
              <x14:negativeBorderColor rgb="FFFF0000"/>
              <x14:axisColor rgb="FF000000"/>
            </x14:dataBar>
          </x14:cfRule>
          <xm:sqref>E23:E25 E26:E28 E29:E31 E32:E33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F12F-365D-452F-8EC4-83DCAE3F95F4}">
  <dimension ref="B3:B6"/>
  <sheetViews>
    <sheetView workbookViewId="0">
      <selection activeCell="E15" sqref="E15"/>
    </sheetView>
  </sheetViews>
  <sheetFormatPr defaultRowHeight="16.5" x14ac:dyDescent="0.45"/>
  <cols>
    <col min="2" max="2" width="11.33203125" customWidth="1"/>
  </cols>
  <sheetData>
    <row r="3" spans="2:2" x14ac:dyDescent="0.45">
      <c r="B3" s="20" t="s">
        <v>50</v>
      </c>
    </row>
    <row r="4" spans="2:2" x14ac:dyDescent="0.45">
      <c r="B4" s="15" t="s">
        <v>16</v>
      </c>
    </row>
    <row r="5" spans="2:2" x14ac:dyDescent="0.45">
      <c r="B5" s="15" t="s">
        <v>7</v>
      </c>
    </row>
    <row r="6" spans="2:2" x14ac:dyDescent="0.45">
      <c r="B6" s="15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E583-8773-4744-AA9B-ECFD1747F855}">
  <dimension ref="A1:M58"/>
  <sheetViews>
    <sheetView topLeftCell="A2" workbookViewId="0">
      <selection activeCell="B5" sqref="B5"/>
    </sheetView>
  </sheetViews>
  <sheetFormatPr defaultRowHeight="16.5" x14ac:dyDescent="0.45"/>
  <cols>
    <col min="1" max="2" width="21.4140625" customWidth="1"/>
    <col min="3" max="3" width="9.83203125" customWidth="1"/>
    <col min="4" max="4" width="10.75" customWidth="1"/>
    <col min="5" max="5" width="17.25" customWidth="1"/>
    <col min="6" max="6" width="15.5" customWidth="1"/>
    <col min="7" max="7" width="19.25" customWidth="1"/>
    <col min="8" max="8" width="21.4140625" customWidth="1"/>
  </cols>
  <sheetData>
    <row r="1" spans="1:13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13" x14ac:dyDescent="0.45">
      <c r="A2" s="1" t="s">
        <v>7</v>
      </c>
      <c r="B2" s="1" t="s">
        <v>8</v>
      </c>
      <c r="C2" s="1" t="s">
        <v>9</v>
      </c>
      <c r="D2" s="2">
        <v>13532.901696778226</v>
      </c>
      <c r="E2" s="3">
        <v>1229.1631665254276</v>
      </c>
      <c r="F2" s="2">
        <v>207.80355243859336</v>
      </c>
      <c r="G2" s="11">
        <v>0.16906099865163388</v>
      </c>
      <c r="I2" s="4"/>
      <c r="J2" s="4"/>
      <c r="K2" s="4"/>
      <c r="L2" s="4"/>
      <c r="M2" s="4"/>
    </row>
    <row r="3" spans="1:13" x14ac:dyDescent="0.45">
      <c r="A3" s="1" t="s">
        <v>7</v>
      </c>
      <c r="B3" s="1" t="s">
        <v>10</v>
      </c>
      <c r="C3" s="1" t="s">
        <v>9</v>
      </c>
      <c r="D3" s="2">
        <v>732.92694865635883</v>
      </c>
      <c r="E3" s="3">
        <v>368.77980296901654</v>
      </c>
      <c r="F3" s="2">
        <v>33.517996579189294</v>
      </c>
      <c r="G3" s="11">
        <v>9.0888916121052724E-2</v>
      </c>
      <c r="I3" s="4"/>
      <c r="J3" s="4"/>
      <c r="K3" s="4"/>
      <c r="L3" s="4"/>
      <c r="M3" s="4"/>
    </row>
    <row r="4" spans="1:13" x14ac:dyDescent="0.45">
      <c r="A4" s="1" t="s">
        <v>7</v>
      </c>
      <c r="B4" s="1" t="s">
        <v>11</v>
      </c>
      <c r="C4" s="1" t="s">
        <v>9</v>
      </c>
      <c r="D4" s="2">
        <v>221.74375982150499</v>
      </c>
      <c r="E4" s="3">
        <v>3808.92087260277</v>
      </c>
      <c r="F4" s="2">
        <v>187.24016092301815</v>
      </c>
      <c r="G4" s="11">
        <v>-4.9158322576302413E-2</v>
      </c>
      <c r="I4" s="4"/>
      <c r="J4" s="4"/>
      <c r="K4" s="4"/>
      <c r="L4" s="4"/>
      <c r="M4" s="4"/>
    </row>
    <row r="5" spans="1:13" x14ac:dyDescent="0.45">
      <c r="A5" s="1" t="s">
        <v>7</v>
      </c>
      <c r="B5" s="1" t="s">
        <v>12</v>
      </c>
      <c r="C5" s="1" t="s">
        <v>9</v>
      </c>
      <c r="D5" s="2">
        <v>64.390351108826351</v>
      </c>
      <c r="E5" s="3">
        <v>1304.0652076496999</v>
      </c>
      <c r="F5" s="2">
        <v>179.71224737486304</v>
      </c>
      <c r="G5" s="11">
        <v>-1.3776262863713295E-2</v>
      </c>
      <c r="I5" s="4"/>
      <c r="J5" s="4"/>
      <c r="K5" s="4"/>
      <c r="L5" s="4"/>
      <c r="M5" s="4"/>
    </row>
    <row r="6" spans="1:13" x14ac:dyDescent="0.45">
      <c r="A6" s="1" t="s">
        <v>7</v>
      </c>
      <c r="B6" s="1" t="s">
        <v>8</v>
      </c>
      <c r="C6" s="1" t="s">
        <v>13</v>
      </c>
      <c r="D6" s="2">
        <v>11167.128607350262</v>
      </c>
      <c r="E6" s="3">
        <v>1014.2740254845907</v>
      </c>
      <c r="F6" s="2">
        <v>161.82955783239902</v>
      </c>
      <c r="G6" s="11">
        <v>0.1595521069910881</v>
      </c>
      <c r="I6" s="4"/>
      <c r="J6" s="4"/>
      <c r="K6" s="4"/>
      <c r="L6" s="4"/>
      <c r="M6" s="4"/>
    </row>
    <row r="7" spans="1:13" x14ac:dyDescent="0.45">
      <c r="A7" s="1" t="s">
        <v>7</v>
      </c>
      <c r="B7" s="1" t="s">
        <v>10</v>
      </c>
      <c r="C7" s="1" t="s">
        <v>13</v>
      </c>
      <c r="D7" s="2">
        <v>1171.781238080413</v>
      </c>
      <c r="E7" s="3">
        <v>219.0443658095183</v>
      </c>
      <c r="F7" s="2">
        <v>61.579098011847513</v>
      </c>
      <c r="G7" s="11">
        <v>0.28112614439668765</v>
      </c>
      <c r="I7" s="5"/>
      <c r="J7" s="5"/>
      <c r="K7" s="5"/>
      <c r="L7" s="5"/>
      <c r="M7" s="4"/>
    </row>
    <row r="8" spans="1:13" x14ac:dyDescent="0.45">
      <c r="A8" s="1" t="s">
        <v>7</v>
      </c>
      <c r="B8" s="1" t="s">
        <v>11</v>
      </c>
      <c r="C8" s="1" t="s">
        <v>13</v>
      </c>
      <c r="D8" s="2">
        <v>382.21764798845106</v>
      </c>
      <c r="E8" s="3">
        <v>4092.6076341513999</v>
      </c>
      <c r="F8" s="2">
        <v>191.42228522913021</v>
      </c>
      <c r="G8" s="11">
        <v>4.7745032444852517E-3</v>
      </c>
      <c r="I8" s="6"/>
      <c r="J8" s="6"/>
      <c r="K8" s="6"/>
      <c r="L8" s="6"/>
      <c r="M8" s="6"/>
    </row>
    <row r="9" spans="1:13" x14ac:dyDescent="0.45">
      <c r="A9" s="1" t="s">
        <v>7</v>
      </c>
      <c r="B9" s="1" t="s">
        <v>12</v>
      </c>
      <c r="C9" s="1" t="s">
        <v>13</v>
      </c>
      <c r="D9" s="2">
        <v>112.78546962528986</v>
      </c>
      <c r="E9" s="3">
        <v>927.03595370159132</v>
      </c>
      <c r="F9" s="2">
        <v>173.16922666439592</v>
      </c>
      <c r="G9" s="11">
        <v>0.18679882476288326</v>
      </c>
      <c r="I9" s="6"/>
      <c r="J9" s="6"/>
      <c r="K9" s="6"/>
      <c r="L9" s="6"/>
      <c r="M9" s="6"/>
    </row>
    <row r="10" spans="1:13" x14ac:dyDescent="0.45">
      <c r="A10" s="1" t="s">
        <v>7</v>
      </c>
      <c r="B10" s="1" t="s">
        <v>8</v>
      </c>
      <c r="C10" s="1" t="s">
        <v>14</v>
      </c>
      <c r="D10" s="2">
        <v>12213.298901074844</v>
      </c>
      <c r="E10" s="3">
        <v>1108.1414534656615</v>
      </c>
      <c r="F10" s="2">
        <v>216.0414392527328</v>
      </c>
      <c r="G10" s="11">
        <v>0.19495835895054114</v>
      </c>
      <c r="I10" s="6"/>
      <c r="J10" s="6"/>
      <c r="K10" s="6"/>
      <c r="L10" s="6"/>
      <c r="M10" s="6"/>
    </row>
    <row r="11" spans="1:13" x14ac:dyDescent="0.45">
      <c r="A11" s="1" t="s">
        <v>7</v>
      </c>
      <c r="B11" s="1" t="s">
        <v>10</v>
      </c>
      <c r="C11" s="1" t="s">
        <v>14</v>
      </c>
      <c r="D11" s="2">
        <v>1493.1759544714564</v>
      </c>
      <c r="E11" s="3">
        <v>293.23943698852923</v>
      </c>
      <c r="F11" s="2">
        <v>87.24510879594871</v>
      </c>
      <c r="G11" s="11">
        <v>0.29752174431900003</v>
      </c>
      <c r="I11" s="6"/>
      <c r="J11" s="6"/>
      <c r="K11" s="6"/>
      <c r="L11" s="6"/>
      <c r="M11" s="6"/>
    </row>
    <row r="12" spans="1:13" x14ac:dyDescent="0.45">
      <c r="A12" s="1" t="s">
        <v>7</v>
      </c>
      <c r="B12" s="1" t="s">
        <v>11</v>
      </c>
      <c r="C12" s="1" t="s">
        <v>14</v>
      </c>
      <c r="D12" s="2">
        <v>465.87452493547551</v>
      </c>
      <c r="E12" s="3">
        <v>4013.5451073239137</v>
      </c>
      <c r="F12" s="2">
        <v>222.64916059761578</v>
      </c>
      <c r="G12" s="11">
        <v>5.5474438344127686E-2</v>
      </c>
      <c r="I12" s="6"/>
      <c r="J12" s="6"/>
      <c r="K12" s="6"/>
      <c r="L12" s="6"/>
      <c r="M12" s="6"/>
    </row>
    <row r="13" spans="1:13" x14ac:dyDescent="0.45">
      <c r="A13" s="1" t="s">
        <v>7</v>
      </c>
      <c r="B13" s="1" t="s">
        <v>12</v>
      </c>
      <c r="C13" s="1" t="s">
        <v>14</v>
      </c>
      <c r="D13" s="2">
        <v>122.29422938725818</v>
      </c>
      <c r="E13" s="3">
        <v>416.28194489241702</v>
      </c>
      <c r="F13" s="2">
        <v>187.32687520158765</v>
      </c>
      <c r="G13" s="11">
        <v>0.45</v>
      </c>
      <c r="I13" s="6"/>
      <c r="J13" s="6"/>
      <c r="K13" s="6"/>
      <c r="L13" s="6"/>
      <c r="M13" s="6"/>
    </row>
    <row r="14" spans="1:13" x14ac:dyDescent="0.45">
      <c r="A14" s="1" t="s">
        <v>7</v>
      </c>
      <c r="B14" s="1" t="s">
        <v>8</v>
      </c>
      <c r="C14" s="1" t="s">
        <v>15</v>
      </c>
      <c r="D14" s="2">
        <v>14469.355585308904</v>
      </c>
      <c r="E14" s="3">
        <v>1324.4701463508754</v>
      </c>
      <c r="F14" s="2">
        <v>302.77836004191551</v>
      </c>
      <c r="G14" s="11">
        <v>0.22860338594729201</v>
      </c>
      <c r="H14" s="5"/>
      <c r="I14" s="7"/>
      <c r="J14" s="7"/>
      <c r="K14" s="7"/>
      <c r="L14" s="7"/>
      <c r="M14" s="7"/>
    </row>
    <row r="15" spans="1:13" x14ac:dyDescent="0.45">
      <c r="A15" s="1" t="s">
        <v>7</v>
      </c>
      <c r="B15" s="1" t="s">
        <v>10</v>
      </c>
      <c r="C15" s="1" t="s">
        <v>15</v>
      </c>
      <c r="D15" s="2">
        <v>1414.2350505577892</v>
      </c>
      <c r="E15" s="3">
        <v>237.40502070288537</v>
      </c>
      <c r="F15" s="2">
        <v>89.584266008900457</v>
      </c>
      <c r="G15" s="11">
        <v>0.37734781574403187</v>
      </c>
      <c r="I15" s="7"/>
      <c r="J15" s="7"/>
      <c r="K15" s="7"/>
      <c r="L15" s="7"/>
      <c r="M15" s="7"/>
    </row>
    <row r="16" spans="1:13" x14ac:dyDescent="0.45">
      <c r="A16" s="1" t="s">
        <v>7</v>
      </c>
      <c r="B16" s="1" t="s">
        <v>11</v>
      </c>
      <c r="C16" s="1" t="s">
        <v>15</v>
      </c>
      <c r="D16" s="2">
        <v>422.4441696813102</v>
      </c>
      <c r="E16" s="3">
        <v>6379.5091557882615</v>
      </c>
      <c r="F16" s="2">
        <v>273.78336478760286</v>
      </c>
      <c r="G16" s="11">
        <v>4.2916054840863971E-2</v>
      </c>
      <c r="I16" s="7"/>
      <c r="J16" s="7"/>
      <c r="K16" s="7"/>
      <c r="L16" s="7"/>
      <c r="M16" s="7"/>
    </row>
    <row r="17" spans="1:13" x14ac:dyDescent="0.45">
      <c r="A17" s="1" t="s">
        <v>7</v>
      </c>
      <c r="B17" s="1" t="s">
        <v>12</v>
      </c>
      <c r="C17" s="1" t="s">
        <v>15</v>
      </c>
      <c r="D17" s="2">
        <v>95.176191537286144</v>
      </c>
      <c r="E17" s="3">
        <v>3393.7507272924199</v>
      </c>
      <c r="F17" s="2">
        <v>206.49918152237694</v>
      </c>
      <c r="G17" s="11">
        <v>-6.0846891276285522E-2</v>
      </c>
      <c r="I17" s="7"/>
      <c r="J17" s="7"/>
      <c r="K17" s="7"/>
      <c r="L17" s="7"/>
      <c r="M17" s="7"/>
    </row>
    <row r="18" spans="1:13" x14ac:dyDescent="0.45">
      <c r="A18" s="1" t="s">
        <v>16</v>
      </c>
      <c r="B18" s="1" t="s">
        <v>17</v>
      </c>
      <c r="C18" s="1" t="s">
        <v>9</v>
      </c>
      <c r="D18" s="8">
        <v>10230.524618140098</v>
      </c>
      <c r="E18" s="3">
        <v>1652.199339751015</v>
      </c>
      <c r="F18" s="2">
        <v>162.81788840698175</v>
      </c>
      <c r="G18" s="11">
        <v>9.8546152688523805E-2</v>
      </c>
      <c r="I18" s="7"/>
      <c r="J18" s="7"/>
      <c r="K18" s="7"/>
      <c r="L18" s="7"/>
      <c r="M18" s="7"/>
    </row>
    <row r="19" spans="1:13" x14ac:dyDescent="0.45">
      <c r="A19" s="1" t="s">
        <v>16</v>
      </c>
      <c r="B19" s="1" t="s">
        <v>18</v>
      </c>
      <c r="C19" s="1" t="s">
        <v>9</v>
      </c>
      <c r="D19" s="8">
        <v>6957.1920549873985</v>
      </c>
      <c r="E19" s="3">
        <v>1769.0317137620391</v>
      </c>
      <c r="F19" s="2">
        <v>262.35554223325278</v>
      </c>
      <c r="G19" s="11">
        <v>0.14830460086853112</v>
      </c>
      <c r="I19" s="7"/>
      <c r="J19" s="7"/>
      <c r="K19" s="7"/>
      <c r="L19" s="7"/>
      <c r="M19" s="7"/>
    </row>
    <row r="20" spans="1:13" x14ac:dyDescent="0.45">
      <c r="A20" s="1" t="s">
        <v>16</v>
      </c>
      <c r="B20" s="1" t="s">
        <v>19</v>
      </c>
      <c r="C20" s="1" t="s">
        <v>9</v>
      </c>
      <c r="D20" s="8">
        <v>2344.2810899921992</v>
      </c>
      <c r="E20" s="3">
        <v>408.78120326501579</v>
      </c>
      <c r="F20" s="2">
        <v>8.0754603266516103</v>
      </c>
      <c r="G20" s="11">
        <v>1.975496980328675E-2</v>
      </c>
      <c r="I20" s="6"/>
      <c r="J20" s="6"/>
      <c r="K20" s="6"/>
      <c r="L20" s="6"/>
      <c r="M20" s="6"/>
    </row>
    <row r="21" spans="1:13" x14ac:dyDescent="0.45">
      <c r="A21" s="1" t="s">
        <v>16</v>
      </c>
      <c r="B21" s="1" t="s">
        <v>20</v>
      </c>
      <c r="C21" s="1" t="s">
        <v>9</v>
      </c>
      <c r="D21" s="8">
        <v>1204.5934575885008</v>
      </c>
      <c r="E21" s="3">
        <v>216.27016686040812</v>
      </c>
      <c r="F21" s="2">
        <v>3.2899960526987764</v>
      </c>
      <c r="G21" s="11">
        <v>1.5212435910415276E-2</v>
      </c>
      <c r="I21" s="4"/>
      <c r="J21" s="4"/>
      <c r="K21" s="4"/>
      <c r="L21" s="4"/>
      <c r="M21" s="4"/>
    </row>
    <row r="22" spans="1:13" x14ac:dyDescent="0.45">
      <c r="A22" s="1" t="s">
        <v>16</v>
      </c>
      <c r="B22" s="1" t="s">
        <v>17</v>
      </c>
      <c r="C22" s="1" t="s">
        <v>13</v>
      </c>
      <c r="D22" s="8">
        <v>11324.691015092709</v>
      </c>
      <c r="E22" s="3">
        <v>1857.7394494602609</v>
      </c>
      <c r="F22" s="2">
        <v>114.83015727243726</v>
      </c>
      <c r="G22" s="11">
        <v>6.1811766610112895E-2</v>
      </c>
      <c r="I22" s="7"/>
      <c r="J22" s="7"/>
      <c r="K22" s="7"/>
      <c r="L22" s="7"/>
      <c r="M22" s="7"/>
    </row>
    <row r="23" spans="1:13" x14ac:dyDescent="0.45">
      <c r="A23" s="1" t="s">
        <v>16</v>
      </c>
      <c r="B23" s="1" t="s">
        <v>18</v>
      </c>
      <c r="C23" s="1" t="s">
        <v>13</v>
      </c>
      <c r="D23" s="8">
        <v>7699.313010304998</v>
      </c>
      <c r="E23" s="3">
        <v>1941.8462990459698</v>
      </c>
      <c r="F23" s="2">
        <v>213.53308277273752</v>
      </c>
      <c r="G23" s="11">
        <v>0.10996394662010399</v>
      </c>
      <c r="I23" s="7"/>
      <c r="J23" s="7"/>
      <c r="K23" s="7"/>
      <c r="L23" s="7"/>
      <c r="M23" s="7"/>
    </row>
    <row r="24" spans="1:13" x14ac:dyDescent="0.45">
      <c r="A24" s="1" t="s">
        <v>16</v>
      </c>
      <c r="B24" s="1" t="s">
        <v>19</v>
      </c>
      <c r="C24" s="1" t="s">
        <v>13</v>
      </c>
      <c r="D24" s="8">
        <v>2635.6245045097994</v>
      </c>
      <c r="E24" s="3">
        <v>441.74100699315034</v>
      </c>
      <c r="F24" s="2">
        <v>14.31332220577446</v>
      </c>
      <c r="G24" s="11">
        <v>3.2402068133095922E-2</v>
      </c>
      <c r="I24" s="7"/>
      <c r="J24" s="7"/>
    </row>
    <row r="25" spans="1:13" x14ac:dyDescent="0.45">
      <c r="A25" s="1" t="s">
        <v>16</v>
      </c>
      <c r="B25" s="1" t="s">
        <v>20</v>
      </c>
      <c r="C25" s="1" t="s">
        <v>13</v>
      </c>
      <c r="D25" s="8">
        <v>1416.8814670075999</v>
      </c>
      <c r="E25" s="3">
        <v>244.47995212528872</v>
      </c>
      <c r="F25" s="2">
        <v>8.5890331579171217</v>
      </c>
      <c r="G25" s="11">
        <v>3.5131850621090997E-2</v>
      </c>
    </row>
    <row r="26" spans="1:13" x14ac:dyDescent="0.45">
      <c r="A26" s="1" t="s">
        <v>16</v>
      </c>
      <c r="B26" s="1" t="s">
        <v>17</v>
      </c>
      <c r="C26" s="1" t="s">
        <v>14</v>
      </c>
      <c r="D26" s="8">
        <v>11200.060598363905</v>
      </c>
      <c r="E26" s="3">
        <v>1777.8379821594424</v>
      </c>
      <c r="F26" s="2">
        <v>7.1995523694023422</v>
      </c>
      <c r="G26" s="11">
        <v>4.0496110678530112E-3</v>
      </c>
    </row>
    <row r="27" spans="1:13" x14ac:dyDescent="0.45">
      <c r="A27" s="1" t="s">
        <v>16</v>
      </c>
      <c r="B27" s="1" t="s">
        <v>18</v>
      </c>
      <c r="C27" s="1" t="s">
        <v>14</v>
      </c>
      <c r="D27" s="8">
        <v>7940.2389085215982</v>
      </c>
      <c r="E27" s="3">
        <v>1959.0294718146642</v>
      </c>
      <c r="F27" s="2">
        <v>20.42876865906906</v>
      </c>
      <c r="G27" s="11">
        <v>1.0428004761023698E-2</v>
      </c>
    </row>
    <row r="28" spans="1:13" x14ac:dyDescent="0.45">
      <c r="A28" s="1" t="s">
        <v>16</v>
      </c>
      <c r="B28" s="1" t="s">
        <v>19</v>
      </c>
      <c r="C28" s="1" t="s">
        <v>14</v>
      </c>
      <c r="D28" s="8">
        <v>2711.1225074040999</v>
      </c>
      <c r="E28" s="3">
        <v>442.40297640893164</v>
      </c>
      <c r="F28" s="2">
        <v>0.37570864326309916</v>
      </c>
      <c r="G28" s="11">
        <v>8.4924528834050131E-4</v>
      </c>
    </row>
    <row r="29" spans="1:13" x14ac:dyDescent="0.45">
      <c r="A29" s="1" t="s">
        <v>16</v>
      </c>
      <c r="B29" s="1" t="s">
        <v>20</v>
      </c>
      <c r="C29" s="1" t="s">
        <v>14</v>
      </c>
      <c r="D29" s="8">
        <v>1515.3959081484008</v>
      </c>
      <c r="E29" s="3">
        <v>242.11583212063596</v>
      </c>
      <c r="F29" s="2">
        <v>3.1939755095249289</v>
      </c>
      <c r="G29" s="11">
        <v>1.3191931653331566E-2</v>
      </c>
    </row>
    <row r="30" spans="1:13" x14ac:dyDescent="0.45">
      <c r="A30" s="1" t="s">
        <v>16</v>
      </c>
      <c r="B30" s="1" t="s">
        <v>17</v>
      </c>
      <c r="C30" s="1" t="s">
        <v>15</v>
      </c>
      <c r="D30" s="8">
        <v>11283.798387885496</v>
      </c>
      <c r="E30" s="3">
        <v>1915.9392380139623</v>
      </c>
      <c r="F30" s="2">
        <v>-30.9354280646725</v>
      </c>
      <c r="G30" s="11">
        <v>-1.6146351330400103E-2</v>
      </c>
    </row>
    <row r="31" spans="1:13" x14ac:dyDescent="0.45">
      <c r="A31" s="1" t="s">
        <v>16</v>
      </c>
      <c r="B31" s="1" t="s">
        <v>18</v>
      </c>
      <c r="C31" s="1" t="s">
        <v>15</v>
      </c>
      <c r="D31" s="8">
        <v>7913.4285827086906</v>
      </c>
      <c r="E31" s="3">
        <v>2065.3575499389735</v>
      </c>
      <c r="F31" s="2">
        <v>95.881027037954283</v>
      </c>
      <c r="G31" s="11">
        <v>4.642345197846607E-2</v>
      </c>
    </row>
    <row r="32" spans="1:13" x14ac:dyDescent="0.45">
      <c r="A32" s="1" t="s">
        <v>16</v>
      </c>
      <c r="B32" s="1" t="s">
        <v>19</v>
      </c>
      <c r="C32" s="1" t="s">
        <v>15</v>
      </c>
      <c r="D32" s="8">
        <v>2684.1740300882989</v>
      </c>
      <c r="E32" s="3">
        <v>454.48194346552589</v>
      </c>
      <c r="F32" s="2">
        <v>-1.2694302793908014</v>
      </c>
      <c r="G32" s="11">
        <v>-2.7931368839675197E-3</v>
      </c>
    </row>
    <row r="33" spans="1:7" x14ac:dyDescent="0.45">
      <c r="A33" s="1" t="s">
        <v>16</v>
      </c>
      <c r="B33" s="1" t="s">
        <v>20</v>
      </c>
      <c r="C33" s="1" t="s">
        <v>15</v>
      </c>
      <c r="D33" s="8">
        <v>1417.7704025278003</v>
      </c>
      <c r="E33" s="3">
        <v>250.09685431176868</v>
      </c>
      <c r="F33" s="2">
        <v>-16.397910045013035</v>
      </c>
      <c r="G33" s="11">
        <v>-6.5566238688358452E-2</v>
      </c>
    </row>
    <row r="34" spans="1:7" x14ac:dyDescent="0.45">
      <c r="A34" s="1" t="s">
        <v>21</v>
      </c>
      <c r="B34" s="1" t="s">
        <v>22</v>
      </c>
      <c r="C34" s="1" t="s">
        <v>9</v>
      </c>
      <c r="D34" s="2">
        <v>4765.4110000000001</v>
      </c>
      <c r="E34" s="3">
        <v>350.41614276868103</v>
      </c>
      <c r="F34" s="2">
        <v>24.177190928826509</v>
      </c>
      <c r="G34" s="11">
        <v>6.8995653961029163E-2</v>
      </c>
    </row>
    <row r="35" spans="1:7" x14ac:dyDescent="0.45">
      <c r="A35" s="1" t="s">
        <v>21</v>
      </c>
      <c r="B35" s="1" t="s">
        <v>23</v>
      </c>
      <c r="C35" s="1" t="s">
        <v>9</v>
      </c>
      <c r="D35" s="2">
        <v>1903.71</v>
      </c>
      <c r="E35" s="3">
        <v>140.08809132366363</v>
      </c>
      <c r="F35" s="2">
        <v>4.873440402179896E-2</v>
      </c>
      <c r="G35" s="11">
        <v>3.4788398900518651E-4</v>
      </c>
    </row>
    <row r="36" spans="1:7" x14ac:dyDescent="0.45">
      <c r="A36" s="1" t="s">
        <v>21</v>
      </c>
      <c r="B36" s="1" t="s">
        <v>24</v>
      </c>
      <c r="C36" s="1" t="s">
        <v>9</v>
      </c>
      <c r="D36" s="2">
        <v>1.86</v>
      </c>
      <c r="E36" s="3">
        <v>39</v>
      </c>
      <c r="F36" s="2">
        <v>0.73942607292177398</v>
      </c>
      <c r="G36" s="11">
        <v>-0.25</v>
      </c>
    </row>
    <row r="37" spans="1:7" x14ac:dyDescent="0.45">
      <c r="A37" s="1" t="s">
        <v>21</v>
      </c>
      <c r="B37" s="1" t="s">
        <v>22</v>
      </c>
      <c r="C37" s="1" t="s">
        <v>13</v>
      </c>
      <c r="D37" s="2">
        <v>3439.3890000000001</v>
      </c>
      <c r="E37" s="3">
        <v>296.46332170707012</v>
      </c>
      <c r="F37" s="2">
        <v>62.286578063288239</v>
      </c>
      <c r="G37" s="11">
        <v>0.21009876602823888</v>
      </c>
    </row>
    <row r="38" spans="1:7" x14ac:dyDescent="0.45">
      <c r="A38" s="1" t="s">
        <v>21</v>
      </c>
      <c r="B38" s="1" t="s">
        <v>23</v>
      </c>
      <c r="C38" s="1" t="s">
        <v>13</v>
      </c>
      <c r="D38" s="2">
        <v>1636.55</v>
      </c>
      <c r="E38" s="3">
        <v>136.8485668503773</v>
      </c>
      <c r="F38" s="2">
        <v>16.349922584889296</v>
      </c>
      <c r="G38" s="11">
        <v>0.11947456200082389</v>
      </c>
    </row>
    <row r="39" spans="1:7" x14ac:dyDescent="0.45">
      <c r="A39" s="1" t="s">
        <v>21</v>
      </c>
      <c r="B39" s="1" t="s">
        <v>24</v>
      </c>
      <c r="C39" s="1" t="s">
        <v>13</v>
      </c>
      <c r="D39" s="2">
        <v>25.74</v>
      </c>
      <c r="E39" s="3">
        <v>35</v>
      </c>
      <c r="F39" s="2">
        <v>-3.6612569115818503</v>
      </c>
      <c r="G39" s="11">
        <v>-0.22</v>
      </c>
    </row>
    <row r="40" spans="1:7" x14ac:dyDescent="0.45">
      <c r="A40" s="1" t="s">
        <v>21</v>
      </c>
      <c r="B40" s="1" t="s">
        <v>22</v>
      </c>
      <c r="C40" s="1" t="s">
        <v>14</v>
      </c>
      <c r="D40" s="2">
        <v>3454.1080000000002</v>
      </c>
      <c r="E40" s="3">
        <v>334.97257228286924</v>
      </c>
      <c r="F40" s="2">
        <v>124.41904866227247</v>
      </c>
      <c r="G40" s="11">
        <v>0.37143055568503741</v>
      </c>
    </row>
    <row r="41" spans="1:7" x14ac:dyDescent="0.45">
      <c r="A41" s="1" t="s">
        <v>21</v>
      </c>
      <c r="B41" s="1" t="s">
        <v>23</v>
      </c>
      <c r="C41" s="1" t="s">
        <v>14</v>
      </c>
      <c r="D41" s="2">
        <v>1720.3400000000001</v>
      </c>
      <c r="E41" s="3">
        <v>164.12452344420802</v>
      </c>
      <c r="F41" s="2">
        <v>42.845886017791642</v>
      </c>
      <c r="G41" s="11">
        <v>0.26105718462211736</v>
      </c>
    </row>
    <row r="42" spans="1:7" x14ac:dyDescent="0.45">
      <c r="A42" s="1" t="s">
        <v>21</v>
      </c>
      <c r="B42" s="1" t="s">
        <v>24</v>
      </c>
      <c r="C42" s="1" t="s">
        <v>14</v>
      </c>
      <c r="D42" s="2">
        <v>58.105000000000004</v>
      </c>
      <c r="E42" s="3">
        <v>40</v>
      </c>
      <c r="F42" s="2">
        <v>-4.408791009255844</v>
      </c>
      <c r="G42" s="11">
        <v>-0.26</v>
      </c>
    </row>
    <row r="43" spans="1:7" x14ac:dyDescent="0.45">
      <c r="A43" s="1" t="s">
        <v>21</v>
      </c>
      <c r="B43" s="1" t="s">
        <v>22</v>
      </c>
      <c r="C43" s="1" t="s">
        <v>15</v>
      </c>
      <c r="D43" s="2">
        <v>3736.547</v>
      </c>
      <c r="E43" s="3">
        <v>357.04207985068888</v>
      </c>
      <c r="F43" s="2">
        <v>95.790164771448119</v>
      </c>
      <c r="G43" s="11">
        <v>0.26828816595373445</v>
      </c>
    </row>
    <row r="44" spans="1:7" x14ac:dyDescent="0.45">
      <c r="A44" s="1" t="s">
        <v>21</v>
      </c>
      <c r="B44" s="1" t="s">
        <v>23</v>
      </c>
      <c r="C44" s="1" t="s">
        <v>15</v>
      </c>
      <c r="D44" s="2">
        <v>1824.3700000000003</v>
      </c>
      <c r="E44" s="3">
        <v>167.55061625271648</v>
      </c>
      <c r="F44" s="2">
        <v>34.283246301525082</v>
      </c>
      <c r="G44" s="11">
        <v>0.20461426563669385</v>
      </c>
    </row>
    <row r="45" spans="1:7" x14ac:dyDescent="0.45">
      <c r="A45" s="1" t="s">
        <v>21</v>
      </c>
      <c r="B45" s="1" t="s">
        <v>24</v>
      </c>
      <c r="C45" s="1" t="s">
        <v>15</v>
      </c>
      <c r="D45" s="2">
        <v>1297.0549999999998</v>
      </c>
      <c r="E45" s="3">
        <v>74</v>
      </c>
      <c r="F45" s="2">
        <v>26.012881755344033</v>
      </c>
      <c r="G45" s="11">
        <v>-0.09</v>
      </c>
    </row>
    <row r="46" spans="1:7" x14ac:dyDescent="0.45">
      <c r="E46" s="7"/>
    </row>
    <row r="47" spans="1:7" x14ac:dyDescent="0.45">
      <c r="E47" s="7"/>
    </row>
    <row r="48" spans="1:7" x14ac:dyDescent="0.45">
      <c r="E48" s="7"/>
    </row>
    <row r="49" spans="5:5" x14ac:dyDescent="0.45">
      <c r="E49" s="7"/>
    </row>
    <row r="50" spans="5:5" x14ac:dyDescent="0.45">
      <c r="E50" s="7"/>
    </row>
    <row r="51" spans="5:5" x14ac:dyDescent="0.45">
      <c r="E51" s="7"/>
    </row>
    <row r="52" spans="5:5" x14ac:dyDescent="0.45">
      <c r="E52" s="7"/>
    </row>
    <row r="53" spans="5:5" x14ac:dyDescent="0.45">
      <c r="E53" s="7"/>
    </row>
    <row r="54" spans="5:5" x14ac:dyDescent="0.45">
      <c r="E54" s="7"/>
    </row>
    <row r="55" spans="5:5" x14ac:dyDescent="0.45">
      <c r="E55" s="7"/>
    </row>
    <row r="56" spans="5:5" x14ac:dyDescent="0.45">
      <c r="E56" s="7"/>
    </row>
    <row r="57" spans="5:5" x14ac:dyDescent="0.45">
      <c r="E57" s="7"/>
    </row>
    <row r="58" spans="5:5" x14ac:dyDescent="0.45">
      <c r="E58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A658-C901-4CD0-82A0-3259F88C3423}">
  <dimension ref="A1:P29"/>
  <sheetViews>
    <sheetView workbookViewId="0">
      <selection sqref="A1:F12"/>
    </sheetView>
  </sheetViews>
  <sheetFormatPr defaultRowHeight="16.5" x14ac:dyDescent="0.45"/>
  <cols>
    <col min="1" max="1" width="16.5" customWidth="1"/>
    <col min="2" max="2" width="14.83203125" customWidth="1"/>
    <col min="3" max="3" width="15.33203125" customWidth="1"/>
    <col min="4" max="4" width="21.25" customWidth="1"/>
    <col min="5" max="5" width="21.4140625" customWidth="1"/>
    <col min="6" max="6" width="23.9140625" customWidth="1"/>
    <col min="7" max="8" width="8.75" customWidth="1"/>
  </cols>
  <sheetData>
    <row r="1" spans="1:16" x14ac:dyDescent="0.45">
      <c r="A1" s="12" t="s">
        <v>0</v>
      </c>
      <c r="B1" s="12" t="s">
        <v>1</v>
      </c>
      <c r="C1" s="12" t="s">
        <v>25</v>
      </c>
      <c r="D1" s="12" t="s">
        <v>26</v>
      </c>
      <c r="E1" s="12" t="s">
        <v>27</v>
      </c>
      <c r="F1" s="12" t="s">
        <v>28</v>
      </c>
    </row>
    <row r="2" spans="1:16" x14ac:dyDescent="0.45">
      <c r="A2" s="1" t="s">
        <v>7</v>
      </c>
      <c r="B2" s="1" t="s">
        <v>8</v>
      </c>
      <c r="C2" s="2">
        <v>50000</v>
      </c>
      <c r="D2" s="2">
        <v>5000</v>
      </c>
      <c r="E2" s="2">
        <v>1000</v>
      </c>
      <c r="F2" s="11">
        <v>0.2</v>
      </c>
      <c r="G2" s="7"/>
      <c r="H2" s="5"/>
      <c r="I2" s="5"/>
      <c r="J2" s="5"/>
      <c r="K2" s="5"/>
      <c r="L2" s="7"/>
      <c r="M2" s="7"/>
      <c r="N2" s="7"/>
      <c r="O2" s="7"/>
      <c r="P2" s="7"/>
    </row>
    <row r="3" spans="1:16" x14ac:dyDescent="0.45">
      <c r="A3" s="1" t="s">
        <v>7</v>
      </c>
      <c r="B3" s="1" t="s">
        <v>10</v>
      </c>
      <c r="C3" s="2">
        <v>5000</v>
      </c>
      <c r="D3" s="2">
        <v>1000</v>
      </c>
      <c r="E3" s="2">
        <v>250</v>
      </c>
      <c r="F3" s="11">
        <v>0.25</v>
      </c>
      <c r="G3" s="7"/>
      <c r="H3" s="5"/>
      <c r="I3" s="5"/>
      <c r="J3" s="5"/>
      <c r="K3" s="5"/>
      <c r="L3" s="7"/>
      <c r="M3" s="7"/>
      <c r="N3" s="7"/>
      <c r="O3" s="7"/>
      <c r="P3" s="7"/>
    </row>
    <row r="4" spans="1:16" x14ac:dyDescent="0.45">
      <c r="A4" s="1" t="s">
        <v>7</v>
      </c>
      <c r="B4" s="1" t="s">
        <v>11</v>
      </c>
      <c r="C4" s="2">
        <v>1200</v>
      </c>
      <c r="D4" s="2">
        <v>15000</v>
      </c>
      <c r="E4" s="2">
        <v>1000</v>
      </c>
      <c r="F4" s="11">
        <v>7.0000000000000007E-2</v>
      </c>
      <c r="G4" s="7"/>
      <c r="H4" s="5"/>
      <c r="I4" s="5"/>
      <c r="J4" s="5"/>
      <c r="K4" s="5"/>
      <c r="L4" s="7"/>
      <c r="M4" s="7"/>
      <c r="N4" s="7"/>
      <c r="O4" s="7"/>
      <c r="P4" s="7"/>
    </row>
    <row r="5" spans="1:16" x14ac:dyDescent="0.45">
      <c r="A5" s="1" t="s">
        <v>7</v>
      </c>
      <c r="B5" s="1" t="s">
        <v>12</v>
      </c>
      <c r="C5" s="2">
        <v>450</v>
      </c>
      <c r="D5" s="2">
        <v>8000</v>
      </c>
      <c r="E5" s="2">
        <v>950</v>
      </c>
      <c r="F5" s="11">
        <v>0.15</v>
      </c>
      <c r="G5" s="5"/>
      <c r="H5" s="5"/>
      <c r="I5" s="5"/>
      <c r="J5" s="5"/>
      <c r="K5" s="9"/>
      <c r="L5" s="9"/>
      <c r="M5" s="9"/>
    </row>
    <row r="6" spans="1:16" x14ac:dyDescent="0.45">
      <c r="A6" s="1" t="s">
        <v>16</v>
      </c>
      <c r="B6" s="1" t="s">
        <v>17</v>
      </c>
      <c r="C6" s="2">
        <v>40000</v>
      </c>
      <c r="D6" s="2">
        <v>7000</v>
      </c>
      <c r="E6" s="2">
        <v>250</v>
      </c>
      <c r="F6" s="11">
        <v>0.05</v>
      </c>
      <c r="G6" s="5"/>
      <c r="H6" s="5"/>
      <c r="I6" s="5"/>
      <c r="J6" s="5"/>
      <c r="K6" s="9"/>
      <c r="L6" s="9"/>
      <c r="M6" s="9"/>
    </row>
    <row r="7" spans="1:16" x14ac:dyDescent="0.45">
      <c r="A7" s="1" t="s">
        <v>16</v>
      </c>
      <c r="B7" s="1" t="s">
        <v>18</v>
      </c>
      <c r="C7" s="2">
        <v>32000</v>
      </c>
      <c r="D7" s="2">
        <v>8500</v>
      </c>
      <c r="E7" s="2">
        <v>650</v>
      </c>
      <c r="F7" s="11">
        <v>0.1</v>
      </c>
      <c r="G7" s="5"/>
      <c r="H7" s="5"/>
      <c r="I7" s="5"/>
      <c r="J7" s="5"/>
      <c r="K7" s="9"/>
      <c r="L7" s="9"/>
      <c r="M7" s="9"/>
    </row>
    <row r="8" spans="1:16" x14ac:dyDescent="0.45">
      <c r="A8" s="1" t="s">
        <v>16</v>
      </c>
      <c r="B8" s="1" t="s">
        <v>19</v>
      </c>
      <c r="C8" s="2">
        <v>12500</v>
      </c>
      <c r="D8" s="2">
        <v>1500</v>
      </c>
      <c r="E8" s="2">
        <v>25</v>
      </c>
      <c r="F8" s="11">
        <v>0.02</v>
      </c>
      <c r="G8" s="5"/>
      <c r="H8" s="9"/>
      <c r="I8" s="9"/>
      <c r="J8" s="9"/>
      <c r="L8" s="9"/>
      <c r="M8" s="9"/>
    </row>
    <row r="9" spans="1:16" x14ac:dyDescent="0.45">
      <c r="A9" s="1" t="s">
        <v>16</v>
      </c>
      <c r="B9" s="1" t="s">
        <v>20</v>
      </c>
      <c r="C9" s="2">
        <v>5500</v>
      </c>
      <c r="D9" s="2">
        <v>1000</v>
      </c>
      <c r="E9" s="2">
        <v>4</v>
      </c>
      <c r="F9" s="11">
        <v>0</v>
      </c>
      <c r="G9" s="5"/>
      <c r="H9" s="5"/>
      <c r="I9" s="5"/>
      <c r="J9" s="5"/>
      <c r="K9" s="5"/>
      <c r="L9" s="4"/>
      <c r="M9" s="4"/>
    </row>
    <row r="10" spans="1:16" x14ac:dyDescent="0.45">
      <c r="A10" s="1" t="s">
        <v>21</v>
      </c>
      <c r="B10" s="1" t="s">
        <v>22</v>
      </c>
      <c r="C10" s="2">
        <v>17400</v>
      </c>
      <c r="D10" s="2">
        <v>1350</v>
      </c>
      <c r="E10" s="2">
        <v>300</v>
      </c>
      <c r="F10" s="11">
        <v>0.25</v>
      </c>
      <c r="G10" s="5"/>
      <c r="H10" s="5"/>
      <c r="I10" s="5"/>
      <c r="J10" s="5"/>
      <c r="K10" s="5"/>
      <c r="L10" s="4"/>
      <c r="M10" s="4"/>
    </row>
    <row r="11" spans="1:16" x14ac:dyDescent="0.45">
      <c r="A11" s="1" t="s">
        <v>21</v>
      </c>
      <c r="B11" s="1" t="s">
        <v>23</v>
      </c>
      <c r="C11" s="2">
        <v>7000</v>
      </c>
      <c r="D11" s="2">
        <v>600</v>
      </c>
      <c r="E11" s="2">
        <v>95</v>
      </c>
      <c r="F11" s="11">
        <v>0.16</v>
      </c>
      <c r="G11" s="6"/>
      <c r="H11" s="5"/>
      <c r="I11" s="5"/>
      <c r="J11" s="5"/>
      <c r="K11" s="5"/>
      <c r="L11" s="4"/>
      <c r="M11" s="4"/>
    </row>
    <row r="12" spans="1:16" x14ac:dyDescent="0.45">
      <c r="A12" s="1" t="s">
        <v>21</v>
      </c>
      <c r="B12" s="1" t="s">
        <v>24</v>
      </c>
      <c r="C12" s="2">
        <v>1500</v>
      </c>
      <c r="D12" s="2">
        <v>200</v>
      </c>
      <c r="E12" s="2">
        <v>24</v>
      </c>
      <c r="F12" s="11">
        <v>-0.15</v>
      </c>
      <c r="G12" s="6"/>
      <c r="H12" s="5"/>
      <c r="I12" s="5"/>
      <c r="J12" s="5"/>
      <c r="K12" s="5"/>
      <c r="L12" s="4"/>
      <c r="M12" s="7"/>
    </row>
    <row r="13" spans="1:16" x14ac:dyDescent="0.45">
      <c r="D13" s="6"/>
      <c r="E13" s="6"/>
      <c r="F13" s="6"/>
      <c r="G13" s="6"/>
      <c r="L13" s="4"/>
      <c r="M13" s="7"/>
    </row>
    <row r="14" spans="1:16" x14ac:dyDescent="0.45">
      <c r="B14" s="5"/>
      <c r="D14" s="6"/>
      <c r="E14" s="6"/>
      <c r="F14" s="6"/>
      <c r="G14" s="6"/>
      <c r="H14" s="7"/>
      <c r="I14" s="7"/>
      <c r="J14" s="7"/>
      <c r="K14" s="7"/>
      <c r="L14" s="4"/>
      <c r="M14" s="7"/>
    </row>
    <row r="15" spans="1:16" x14ac:dyDescent="0.45">
      <c r="B15" s="5"/>
      <c r="C15" s="9"/>
      <c r="D15" s="6"/>
      <c r="E15" s="6"/>
      <c r="F15" s="6"/>
      <c r="G15" s="6"/>
      <c r="H15" s="7"/>
      <c r="I15" s="7"/>
      <c r="J15" s="7"/>
      <c r="K15" s="7"/>
      <c r="L15" s="4"/>
      <c r="M15" s="7"/>
    </row>
    <row r="16" spans="1:16" x14ac:dyDescent="0.45">
      <c r="B16" s="5"/>
      <c r="H16" s="7"/>
      <c r="I16" s="7"/>
      <c r="J16" s="7"/>
      <c r="K16" s="7"/>
      <c r="L16" s="4"/>
    </row>
    <row r="17" spans="2:12" x14ac:dyDescent="0.45">
      <c r="B17" s="5"/>
      <c r="H17" s="7"/>
      <c r="I17" s="7"/>
      <c r="J17" s="7"/>
      <c r="K17" s="7"/>
      <c r="L17" s="4"/>
    </row>
    <row r="18" spans="2:12" x14ac:dyDescent="0.45">
      <c r="B18" s="5"/>
      <c r="L18" s="4"/>
    </row>
    <row r="19" spans="2:12" x14ac:dyDescent="0.45">
      <c r="B19" s="5"/>
      <c r="H19" s="5"/>
      <c r="I19" s="5"/>
      <c r="J19" s="5"/>
      <c r="K19" s="5"/>
      <c r="L19" s="4"/>
    </row>
    <row r="20" spans="2:12" x14ac:dyDescent="0.45">
      <c r="H20" s="5"/>
      <c r="I20" s="5"/>
      <c r="J20" s="5"/>
      <c r="K20" s="5"/>
      <c r="L20" s="4"/>
    </row>
    <row r="21" spans="2:12" x14ac:dyDescent="0.45">
      <c r="H21" s="5"/>
      <c r="I21" s="5"/>
      <c r="J21" s="5"/>
      <c r="K21" s="5"/>
      <c r="L21" s="4"/>
    </row>
    <row r="22" spans="2:12" x14ac:dyDescent="0.45">
      <c r="H22" s="5"/>
      <c r="I22" s="5"/>
      <c r="J22" s="5"/>
      <c r="K22" s="5"/>
      <c r="L22" s="4"/>
    </row>
    <row r="23" spans="2:12" x14ac:dyDescent="0.45">
      <c r="B23" s="9"/>
      <c r="L23" s="5"/>
    </row>
    <row r="24" spans="2:12" x14ac:dyDescent="0.45">
      <c r="L24" s="5"/>
    </row>
    <row r="25" spans="2:12" x14ac:dyDescent="0.45">
      <c r="H25" s="9"/>
      <c r="I25" s="9"/>
      <c r="J25" s="9"/>
      <c r="K25" s="9"/>
      <c r="L25" s="10"/>
    </row>
    <row r="26" spans="2:12" x14ac:dyDescent="0.45">
      <c r="H26" s="9"/>
      <c r="I26" s="9"/>
      <c r="J26" s="9"/>
      <c r="K26" s="9"/>
      <c r="L26" s="10"/>
    </row>
    <row r="27" spans="2:12" x14ac:dyDescent="0.45">
      <c r="H27" s="9"/>
      <c r="I27" s="9"/>
      <c r="J27" s="9"/>
      <c r="K27" s="9"/>
      <c r="L27" s="10"/>
    </row>
    <row r="28" spans="2:12" x14ac:dyDescent="0.45">
      <c r="H28" s="9"/>
      <c r="I28" s="9"/>
      <c r="J28" s="9"/>
      <c r="K28" s="9"/>
      <c r="L28" s="10"/>
    </row>
    <row r="29" spans="2:12" x14ac:dyDescent="0.45">
      <c r="K29" s="7"/>
      <c r="L29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6D86-B594-436D-B0FD-3373380F2E83}">
  <dimension ref="A3:E12"/>
  <sheetViews>
    <sheetView zoomScale="80" zoomScaleNormal="80" workbookViewId="0">
      <selection activeCell="B16" sqref="B16"/>
    </sheetView>
  </sheetViews>
  <sheetFormatPr defaultRowHeight="16.5" x14ac:dyDescent="0.45"/>
  <cols>
    <col min="1" max="1" width="19.5" bestFit="1" customWidth="1"/>
    <col min="2" max="2" width="25.08203125" bestFit="1" customWidth="1"/>
    <col min="3" max="4" width="4.9140625" bestFit="1" customWidth="1"/>
    <col min="5" max="10" width="3.83203125" bestFit="1" customWidth="1"/>
    <col min="11" max="12" width="2.75" bestFit="1" customWidth="1"/>
    <col min="13" max="17" width="3.08203125" bestFit="1" customWidth="1"/>
    <col min="18" max="21" width="4.1640625" bestFit="1" customWidth="1"/>
    <col min="22" max="23" width="5.25" bestFit="1" customWidth="1"/>
    <col min="24" max="24" width="11.75" bestFit="1" customWidth="1"/>
  </cols>
  <sheetData>
    <row r="3" spans="1:5" x14ac:dyDescent="0.45">
      <c r="A3" s="32" t="s">
        <v>39</v>
      </c>
      <c r="B3" t="s">
        <v>52</v>
      </c>
    </row>
    <row r="4" spans="1:5" x14ac:dyDescent="0.45">
      <c r="A4" s="33" t="s">
        <v>31</v>
      </c>
      <c r="B4">
        <v>4548</v>
      </c>
      <c r="D4" t="str">
        <f>A4</f>
        <v>ПЛАН</v>
      </c>
      <c r="E4">
        <f>B4</f>
        <v>4548</v>
      </c>
    </row>
    <row r="5" spans="1:5" x14ac:dyDescent="0.45">
      <c r="A5" s="33" t="s">
        <v>35</v>
      </c>
      <c r="B5">
        <v>149</v>
      </c>
      <c r="D5" t="str">
        <f t="shared" ref="D5:D12" si="0">A5</f>
        <v>Ком-ция и маркетинг</v>
      </c>
      <c r="E5">
        <f t="shared" ref="E5:E12" si="1">B5</f>
        <v>149</v>
      </c>
    </row>
    <row r="6" spans="1:5" x14ac:dyDescent="0.45">
      <c r="A6" s="33" t="s">
        <v>32</v>
      </c>
      <c r="B6">
        <v>146</v>
      </c>
      <c r="D6" t="str">
        <f t="shared" si="0"/>
        <v>Продажи</v>
      </c>
      <c r="E6">
        <f t="shared" si="1"/>
        <v>146</v>
      </c>
    </row>
    <row r="7" spans="1:5" x14ac:dyDescent="0.45">
      <c r="A7" s="33" t="s">
        <v>34</v>
      </c>
      <c r="B7">
        <v>-204</v>
      </c>
      <c r="D7" t="str">
        <f t="shared" si="0"/>
        <v>Произ-во</v>
      </c>
      <c r="E7">
        <f t="shared" si="1"/>
        <v>-204</v>
      </c>
    </row>
    <row r="8" spans="1:5" x14ac:dyDescent="0.45">
      <c r="A8" s="33" t="s">
        <v>37</v>
      </c>
      <c r="B8">
        <v>-238</v>
      </c>
      <c r="D8" t="str">
        <f t="shared" si="0"/>
        <v>Прочее</v>
      </c>
      <c r="E8">
        <f t="shared" si="1"/>
        <v>-238</v>
      </c>
    </row>
    <row r="9" spans="1:5" x14ac:dyDescent="0.45">
      <c r="A9" s="33" t="s">
        <v>33</v>
      </c>
      <c r="B9">
        <v>-252</v>
      </c>
      <c r="D9" t="str">
        <f t="shared" si="0"/>
        <v>Сырье и матер-лы</v>
      </c>
      <c r="E9">
        <f t="shared" si="1"/>
        <v>-252</v>
      </c>
    </row>
    <row r="10" spans="1:5" x14ac:dyDescent="0.45">
      <c r="A10" s="33" t="s">
        <v>36</v>
      </c>
      <c r="B10">
        <v>-82</v>
      </c>
      <c r="D10" t="str">
        <f t="shared" si="0"/>
        <v>Управ-е OXP</v>
      </c>
      <c r="E10">
        <f t="shared" si="1"/>
        <v>-82</v>
      </c>
    </row>
    <row r="11" spans="1:5" x14ac:dyDescent="0.45">
      <c r="A11" s="33" t="s">
        <v>38</v>
      </c>
      <c r="B11">
        <v>4067</v>
      </c>
      <c r="D11" t="str">
        <f t="shared" si="0"/>
        <v>ФАКТ</v>
      </c>
      <c r="E11">
        <f t="shared" si="1"/>
        <v>4067</v>
      </c>
    </row>
    <row r="12" spans="1:5" x14ac:dyDescent="0.45">
      <c r="A12" s="33" t="s">
        <v>40</v>
      </c>
      <c r="B12">
        <v>8134</v>
      </c>
      <c r="D12" t="str">
        <f t="shared" si="0"/>
        <v>Общий итог</v>
      </c>
      <c r="E12">
        <f t="shared" si="1"/>
        <v>8134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8B87-E519-4D3E-8A2F-87B6DC71E09C}">
  <dimension ref="A1:C25"/>
  <sheetViews>
    <sheetView zoomScale="70" zoomScaleNormal="70" workbookViewId="0">
      <selection activeCell="G18" sqref="G18"/>
    </sheetView>
  </sheetViews>
  <sheetFormatPr defaultRowHeight="16.5" x14ac:dyDescent="0.45"/>
  <cols>
    <col min="1" max="1" width="18.4140625" customWidth="1"/>
    <col min="2" max="2" width="24" customWidth="1"/>
    <col min="3" max="3" width="11" customWidth="1"/>
  </cols>
  <sheetData>
    <row r="1" spans="1:3" x14ac:dyDescent="0.45">
      <c r="A1" s="12" t="s">
        <v>0</v>
      </c>
      <c r="B1" s="12" t="s">
        <v>29</v>
      </c>
      <c r="C1" s="12" t="s">
        <v>30</v>
      </c>
    </row>
    <row r="2" spans="1:3" x14ac:dyDescent="0.45">
      <c r="A2" s="1" t="s">
        <v>7</v>
      </c>
      <c r="B2" s="1" t="s">
        <v>31</v>
      </c>
      <c r="C2" s="2">
        <v>3200</v>
      </c>
    </row>
    <row r="3" spans="1:3" x14ac:dyDescent="0.45">
      <c r="A3" s="1" t="s">
        <v>7</v>
      </c>
      <c r="B3" s="1" t="s">
        <v>32</v>
      </c>
      <c r="C3" s="1">
        <v>96</v>
      </c>
    </row>
    <row r="4" spans="1:3" x14ac:dyDescent="0.45">
      <c r="A4" s="1" t="s">
        <v>7</v>
      </c>
      <c r="B4" s="1" t="s">
        <v>33</v>
      </c>
      <c r="C4" s="1">
        <v>-155</v>
      </c>
    </row>
    <row r="5" spans="1:3" x14ac:dyDescent="0.45">
      <c r="A5" s="1" t="s">
        <v>7</v>
      </c>
      <c r="B5" s="1" t="s">
        <v>34</v>
      </c>
      <c r="C5" s="1">
        <v>-185</v>
      </c>
    </row>
    <row r="6" spans="1:3" x14ac:dyDescent="0.45">
      <c r="A6" s="1" t="s">
        <v>7</v>
      </c>
      <c r="B6" s="1" t="s">
        <v>35</v>
      </c>
      <c r="C6" s="1">
        <v>105</v>
      </c>
    </row>
    <row r="7" spans="1:3" x14ac:dyDescent="0.45">
      <c r="A7" s="1" t="s">
        <v>7</v>
      </c>
      <c r="B7" s="1" t="s">
        <v>36</v>
      </c>
      <c r="C7" s="1">
        <v>-83</v>
      </c>
    </row>
    <row r="8" spans="1:3" x14ac:dyDescent="0.45">
      <c r="A8" s="1" t="s">
        <v>7</v>
      </c>
      <c r="B8" s="1" t="s">
        <v>37</v>
      </c>
      <c r="C8" s="1">
        <v>-196</v>
      </c>
    </row>
    <row r="9" spans="1:3" x14ac:dyDescent="0.45">
      <c r="A9" s="1" t="s">
        <v>7</v>
      </c>
      <c r="B9" s="1" t="s">
        <v>38</v>
      </c>
      <c r="C9" s="1">
        <v>2782</v>
      </c>
    </row>
    <row r="10" spans="1:3" x14ac:dyDescent="0.45">
      <c r="A10" s="1" t="s">
        <v>16</v>
      </c>
      <c r="B10" s="1" t="s">
        <v>31</v>
      </c>
      <c r="C10" s="2">
        <v>929</v>
      </c>
    </row>
    <row r="11" spans="1:3" x14ac:dyDescent="0.45">
      <c r="A11" s="1" t="s">
        <v>16</v>
      </c>
      <c r="B11" s="1" t="s">
        <v>32</v>
      </c>
      <c r="C11" s="1">
        <v>55</v>
      </c>
    </row>
    <row r="12" spans="1:3" x14ac:dyDescent="0.45">
      <c r="A12" s="1" t="s">
        <v>16</v>
      </c>
      <c r="B12" s="1" t="s">
        <v>33</v>
      </c>
      <c r="C12" s="1">
        <v>-74</v>
      </c>
    </row>
    <row r="13" spans="1:3" x14ac:dyDescent="0.45">
      <c r="A13" s="1" t="s">
        <v>16</v>
      </c>
      <c r="B13" s="1" t="s">
        <v>34</v>
      </c>
      <c r="C13" s="1">
        <v>-15</v>
      </c>
    </row>
    <row r="14" spans="1:3" x14ac:dyDescent="0.45">
      <c r="A14" s="1" t="s">
        <v>16</v>
      </c>
      <c r="B14" s="1" t="s">
        <v>35</v>
      </c>
      <c r="C14" s="1">
        <v>26</v>
      </c>
    </row>
    <row r="15" spans="1:3" x14ac:dyDescent="0.45">
      <c r="A15" s="1" t="s">
        <v>16</v>
      </c>
      <c r="B15" s="1" t="s">
        <v>36</v>
      </c>
      <c r="C15" s="1">
        <v>-32</v>
      </c>
    </row>
    <row r="16" spans="1:3" x14ac:dyDescent="0.45">
      <c r="A16" s="1" t="s">
        <v>16</v>
      </c>
      <c r="B16" s="1" t="s">
        <v>37</v>
      </c>
      <c r="C16" s="1">
        <v>-23</v>
      </c>
    </row>
    <row r="17" spans="1:3" x14ac:dyDescent="0.45">
      <c r="A17" s="1" t="s">
        <v>16</v>
      </c>
      <c r="B17" s="1" t="s">
        <v>38</v>
      </c>
      <c r="C17" s="1">
        <v>866</v>
      </c>
    </row>
    <row r="18" spans="1:3" x14ac:dyDescent="0.45">
      <c r="A18" s="1" t="s">
        <v>21</v>
      </c>
      <c r="B18" s="1" t="s">
        <v>31</v>
      </c>
      <c r="C18" s="1">
        <v>419</v>
      </c>
    </row>
    <row r="19" spans="1:3" x14ac:dyDescent="0.45">
      <c r="A19" s="1" t="s">
        <v>21</v>
      </c>
      <c r="B19" s="1" t="s">
        <v>32</v>
      </c>
      <c r="C19" s="1">
        <v>-5</v>
      </c>
    </row>
    <row r="20" spans="1:3" x14ac:dyDescent="0.45">
      <c r="A20" s="1" t="s">
        <v>21</v>
      </c>
      <c r="B20" s="1" t="s">
        <v>33</v>
      </c>
      <c r="C20" s="1">
        <v>-23</v>
      </c>
    </row>
    <row r="21" spans="1:3" x14ac:dyDescent="0.45">
      <c r="A21" s="1" t="s">
        <v>21</v>
      </c>
      <c r="B21" s="1" t="s">
        <v>34</v>
      </c>
      <c r="C21" s="1">
        <v>-4</v>
      </c>
    </row>
    <row r="22" spans="1:3" x14ac:dyDescent="0.45">
      <c r="A22" s="1" t="s">
        <v>21</v>
      </c>
      <c r="B22" s="1" t="s">
        <v>35</v>
      </c>
      <c r="C22" s="1">
        <v>18</v>
      </c>
    </row>
    <row r="23" spans="1:3" x14ac:dyDescent="0.45">
      <c r="A23" s="1" t="s">
        <v>21</v>
      </c>
      <c r="B23" s="1" t="s">
        <v>36</v>
      </c>
      <c r="C23" s="1">
        <v>33</v>
      </c>
    </row>
    <row r="24" spans="1:3" x14ac:dyDescent="0.45">
      <c r="A24" s="1" t="s">
        <v>21</v>
      </c>
      <c r="B24" s="1" t="s">
        <v>37</v>
      </c>
      <c r="C24" s="1">
        <v>-19</v>
      </c>
    </row>
    <row r="25" spans="1:3" x14ac:dyDescent="0.45">
      <c r="A25" s="1" t="s">
        <v>21</v>
      </c>
      <c r="B25" s="1" t="s">
        <v>38</v>
      </c>
      <c r="C25" s="1">
        <v>419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!?@02>G=8:] ] > 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!?@02>G=8:" > 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 0?@02;5=8O< / s t r i n g > < / k e y > < v a l u e > < i n t > 1 7 5 < / i n t > < / v a l u e > < / i t e m > < / C o l u m n W i d t h s > < C o l u m n D i s p l a y I n d e x > < i t e m > < k e y > < s t r i n g > 0?@02;5=8O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"01;8F0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 0?@02;5=85< / s t r i n g > < / k e y > < v a l u e > < i n t > 1 7 6 < / i n t > < / v a l u e > < / i t e m > < i t e m > < k e y > < s t r i n g > >:070B5;L< / s t r i n g > < / k e y > < v a l u e > < i n t > 1 5 7 < / i n t > < / v a l u e > < / i t e m > < i t e m > < k e y > < s t r i n g > =0G5=85< / s t r i n g > < / k e y > < v a l u e > < i n t > 1 3 8 < / i n t > < / v a l u e > < / i t e m > < / C o l u m n W i d t h s > < C o l u m n D i s p l a y I n d e x > < i t e m > < k e y > < s t r i n g > 0?@02;5=85< / s t r i n g > < / k e y > < v a l u e > < i n t > 0 < / i n t > < / v a l u e > < / i t e m > < i t e m > < k e y > < s t r i n g > >:070B5;L< / s t r i n g > < / k e y > < v a l u e > < i n t > 1 < / i n t > < / v a l u e > < / i t e m > < i t e m > < k e y > < s t r i n g > =0G5=85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 C o l u m n s \ !B>;15F1 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 C o l u m n s \ 0?@02;5=85< / K e y > < / D i a g r a m O b j e c t K e y > < D i a g r a m O b j e c t K e y > < K e y > C o l u m n s \ >:070B5;L< / K e y > < / D i a g r a m O b j e c t K e y > < D i a g r a m O b j e c t K e y > < K e y > C o l u m n s \ =0G5=85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 C o l u m n s \ 0?@02;5=85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:070B5;L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 1J5<,   B< / K e y > < / D i a g r a m O b j e c t K e y > < D i a g r a m O b j e c t K e y > < K e y > M e a s u r e s \ !C<<0  ?>  AB>;1FC  1J5<,   B\ T a g I n f o \ $>@<C;0< / K e y > < / D i a g r a m O b j e c t K e y > < D i a g r a m O b j e c t K e y > < K e y > M e a s u r e s \ !C<<0  ?>  AB>;1FC  1J5<,   B\ T a g I n f o \ =0G5=85< / K e y > < / D i a g r a m O b j e c t K e y > < D i a g r a m O b j e c t K e y > < K e y > M e a s u r e s \ !C<<0  ?>  AB>;1FC  K@CG:0,   <;=  � < / K e y > < / D i a g r a m O b j e c t K e y > < D i a g r a m O b j e c t K e y > < K e y > M e a s u r e s \ !C<<0  ?>  AB>;1FC  K@CG:0,   <;=  � \ T a g I n f o \ $>@<C;0< / K e y > < / D i a g r a m O b j e c t K e y > < D i a g r a m O b j e c t K e y > < K e y > M e a s u r e s \ !C<<0  ?>  AB>;1FC  K@CG:0,   <;=  � \ T a g I n f o \ =0G5=85< / K e y > < / D i a g r a m O b j e c t K e y > < D i a g r a m O b j e c t K e y > < K e y > M e a s u r e s \ !C<<0  ?>  AB>;1FC  E B I T D A ,   <;=  � < / K e y > < / D i a g r a m O b j e c t K e y > < D i a g r a m O b j e c t K e y > < K e y > M e a s u r e s \ !C<<0  ?>  AB>;1FC  E B I T D A ,   <;=  � \ T a g I n f o \ $>@<C;0< / K e y > < / D i a g r a m O b j e c t K e y > < D i a g r a m O b j e c t K e y > < K e y > M e a s u r e s \ !C<<0  ?>  AB>;1FC  E B I T D A ,   <;=  � \ T a g I n f o \ =0G5=85< / K e y > < / D i a g r a m O b j e c t K e y > < D i a g r a m O b j e c t K e y > < K e y > M e a s u r e s \ !C<<0  ?>  AB>;1FC   5=B015;L=>ABL,   % < / K e y > < / D i a g r a m O b j e c t K e y > < D i a g r a m O b j e c t K e y > < K e y > M e a s u r e s \ !C<<0  ?>  AB>;1FC   5=B015;L=>ABL,   % \ T a g I n f o \ $>@<C;0< / K e y > < / D i a g r a m O b j e c t K e y > < D i a g r a m O b j e c t K e y > < K e y > M e a s u r e s \ !C<<0  ?>  AB>;1FC   5=B015;L=>ABL,   % \ T a g I n f o \ =0G5=85< / K e y > < / D i a g r a m O b j e c t K e y > < D i a g r a m O b j e c t K e y > < K e y > M e a s u r e s \ !@54=55  ?>  AB>;1FC   5=B015;L=>ABL,   % < / K e y > < / D i a g r a m O b j e c t K e y > < D i a g r a m O b j e c t K e y > < K e y > M e a s u r e s \ !@54=55  ?>  AB>;1FC   5=B015;L=>ABL,   % \ T a g I n f o \ $>@<C;0< / K e y > < / D i a g r a m O b j e c t K e y > < D i a g r a m O b j e c t K e y > < K e y > M e a s u r e s \ !@54=55  ?>  AB>;1FC   5=B015;L=>ABL,   % \ T a g I n f o \ =0G5=85< / K e y > < / D i a g r a m O b j e c t K e y > < D i a g r a m O b j e c t K e y > < K e y > C o l u m n s \ 0?@02;5=85< / K e y > < / D i a g r a m O b j e c t K e y > < D i a g r a m O b j e c t K e y > < K e y > C o l u m n s \ $01@8:0< / K e y > < / D i a g r a m O b j e c t K e y > < D i a g r a m O b j e c t K e y > < K e y > C o l u m n s \ 20@B0;< / K e y > < / D i a g r a m O b j e c t K e y > < D i a g r a m O b j e c t K e y > < K e y > C o l u m n s \ 1J5<,   B< / K e y > < / D i a g r a m O b j e c t K e y > < D i a g r a m O b j e c t K e y > < K e y > C o l u m n s \ K@CG:0,   <;=  � < / K e y > < / D i a g r a m O b j e c t K e y > < D i a g r a m O b j e c t K e y > < K e y > C o l u m n s \ E B I T D A ,   <;=  � < / K e y > < / D i a g r a m O b j e c t K e y > < D i a g r a m O b j e c t K e y > < K e y > C o l u m n s \  5=B015;L=>ABL,   % < / K e y > < / D i a g r a m O b j e c t K e y > < D i a g r a m O b j e c t K e y > < K e y > L i n k s \ & l t ; C o l u m n s \ !C<<0  ?>  AB>;1FC  1J5<,   B& g t ; - & l t ; M e a s u r e s \ 1J5<,   B& g t ; < / K e y > < / D i a g r a m O b j e c t K e y > < D i a g r a m O b j e c t K e y > < K e y > L i n k s \ & l t ; C o l u m n s \ !C<<0  ?>  AB>;1FC  1J5<,   B& g t ; - & l t ; M e a s u r e s \ 1J5<,   B& g t ; \ C O L U M N < / K e y > < / D i a g r a m O b j e c t K e y > < D i a g r a m O b j e c t K e y > < K e y > L i n k s \ & l t ; C o l u m n s \ !C<<0  ?>  AB>;1FC  1J5<,   B& g t ; - & l t ; M e a s u r e s \ 1J5<,   B& g t ; \ M E A S U R E < / K e y > < / D i a g r a m O b j e c t K e y > < D i a g r a m O b j e c t K e y > < K e y > L i n k s \ & l t ; C o l u m n s \ !C<<0  ?>  AB>;1FC  K@CG:0,   <;=  � & g t ; - & l t ; M e a s u r e s \ K@CG:0,   <;=  � & g t ; < / K e y > < / D i a g r a m O b j e c t K e y > < D i a g r a m O b j e c t K e y > < K e y > L i n k s \ & l t ; C o l u m n s \ !C<<0  ?>  AB>;1FC  K@CG:0,   <;=  � & g t ; - & l t ; M e a s u r e s \ K@CG:0,   <;=  � & g t ; \ C O L U M N < / K e y > < / D i a g r a m O b j e c t K e y > < D i a g r a m O b j e c t K e y > < K e y > L i n k s \ & l t ; C o l u m n s \ !C<<0  ?>  AB>;1FC  K@CG:0,   <;=  � & g t ; - & l t ; M e a s u r e s \ K@CG:0,   <;=  � & g t ; \ M E A S U R E < / K e y > < / D i a g r a m O b j e c t K e y > < D i a g r a m O b j e c t K e y > < K e y > L i n k s \ & l t ; C o l u m n s \ !C<<0  ?>  AB>;1FC  E B I T D A ,   <;=  � & g t ; - & l t ; M e a s u r e s \ E B I T D A ,   <;=  � & g t ; < / K e y > < / D i a g r a m O b j e c t K e y > < D i a g r a m O b j e c t K e y > < K e y > L i n k s \ & l t ; C o l u m n s \ !C<<0  ?>  AB>;1FC  E B I T D A ,   <;=  � & g t ; - & l t ; M e a s u r e s \ E B I T D A ,   <;=  � & g t ; \ C O L U M N < / K e y > < / D i a g r a m O b j e c t K e y > < D i a g r a m O b j e c t K e y > < K e y > L i n k s \ & l t ; C o l u m n s \ !C<<0  ?>  AB>;1FC  E B I T D A ,   <;=  � & g t ; - & l t ; M e a s u r e s \ E B I T D A ,   <;=  � & g t ; \ M E A S U R E < / K e y > < / D i a g r a m O b j e c t K e y > < D i a g r a m O b j e c t K e y > < K e y > L i n k s \ & l t ; C o l u m n s \ !C<<0  ?>  AB>;1FC   5=B015;L=>ABL,   % & g t ; - & l t ; M e a s u r e s \  5=B015;L=>ABL,   % & g t ; < / K e y > < / D i a g r a m O b j e c t K e y > < D i a g r a m O b j e c t K e y > < K e y > L i n k s \ & l t ; C o l u m n s \ !C<<0  ?>  AB>;1FC   5=B015;L=>ABL,   % & g t ; - & l t ; M e a s u r e s \  5=B015;L=>ABL,   % & g t ; \ C O L U M N < / K e y > < / D i a g r a m O b j e c t K e y > < D i a g r a m O b j e c t K e y > < K e y > L i n k s \ & l t ; C o l u m n s \ !C<<0  ?>  AB>;1FC   5=B015;L=>ABL,   % & g t ; - & l t ; M e a s u r e s \  5=B015;L=>ABL,   % & g t ; \ M E A S U R E < / K e y > < / D i a g r a m O b j e c t K e y > < D i a g r a m O b j e c t K e y > < K e y > L i n k s \ & l t ; C o l u m n s \ !@54=55  ?>  AB>;1FC   5=B015;L=>ABL,   % & g t ; - & l t ; M e a s u r e s \  5=B015;L=>ABL,   % & g t ; < / K e y > < / D i a g r a m O b j e c t K e y > < D i a g r a m O b j e c t K e y > < K e y > L i n k s \ & l t ; C o l u m n s \ !@54=55  ?>  AB>;1FC   5=B015;L=>ABL,   % & g t ; - & l t ; M e a s u r e s \  5=B015;L=>ABL,   % & g t ; \ C O L U M N < / K e y > < / D i a g r a m O b j e c t K e y > < D i a g r a m O b j e c t K e y > < K e y > L i n k s \ & l t ; C o l u m n s \ !@54=55  ?>  AB>;1FC   5=B015;L=>ABL,   % & g t ; - & l t ; M e a s u r e s \  5=B015;L=>ABL,  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 1J5<,   B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 1J5<,   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 1J5<,   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 K@CG:0,   <;=  � 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 K@CG:0,   <;=  � 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 K@CG:0,   <;=  � 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 E B I T D A ,   <;=  � 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 E B I T D A ,   <;=  � 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 E B I T D A ,   <;=  � 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 5=B015;L=>ABL,   % 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 5=B015;L=>ABL,   % \ T a g I n f o \ $>@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 5=B015;L=>ABL,   % \ T a g I n f o \ =0G5=85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 5=B015;L=>ABL,   % 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 5=B015;L=>ABL,   % \ T a g I n f o \ $>@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 5=B015;L=>ABL,   % \ T a g I n f o \ =0G5=85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 C o l u m n s \ 0?@02;5=85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 C o l u m n s \ $01@8:0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 C o l u m n s \ 20@B0;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 C o l u m n s \ 1J5<,   B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 C o l u m n s \ K@CG:0,   <;=  � 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 C o l u m n s \ E B I T D A ,   <;=  � 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5=B015;L=>ABL,   % 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 1J5<,   B& g t ; - & l t ; M e a s u r e s \ 1J5<,   B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 1J5<,   B& g t ; - & l t ; M e a s u r e s \ 1J5<,   B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 1J5<,   B& g t ; - & l t ; M e a s u r e s \ 1J5<,   B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 K@CG:0,   <;=  � & g t ; - & l t ; M e a s u r e s \ K@CG:0,   <;=  � 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 K@CG:0,   <;=  � & g t ; - & l t ; M e a s u r e s \ K@CG:0,   <;=  � 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 K@CG:0,   <;=  � & g t ; - & l t ; M e a s u r e s \ K@CG:0,   <;=  � 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 E B I T D A ,   <;=  � & g t ; - & l t ; M e a s u r e s \ E B I T D A ,   <;=  � 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 E B I T D A ,   <;=  � & g t ; - & l t ; M e a s u r e s \ E B I T D A ,   <;=  � 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 E B I T D A ,   <;=  � & g t ; - & l t ; M e a s u r e s \ E B I T D A ,   <;=  � 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5=B015;L=>ABL,   % & g t ; - & l t ; M e a s u r e s \  5=B015;L=>ABL, 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5=B015;L=>ABL,   % & g t ; - & l t ; M e a s u r e s \  5=B015;L=>ABL, 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5=B015;L=>ABL,   % & g t ; - & l t ; M e a s u r e s \  5=B015;L=>ABL,  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 5=B015;L=>ABL,   % & g t ; - & l t ; M e a s u r e s \  5=B015;L=>ABL, 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 5=B015;L=>ABL,   % & g t ; - & l t ; M e a s u r e s \  5=B015;L=>ABL, 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 5=B015;L=>ABL,   % & g t ; - & l t ; M e a s u r e s \  5=B015;L=>ABL,  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 !?@02>G=8: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 !?@02>G=8: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 C o l u m n s \ 0?@02;5=8O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 C o l u m n s \ 0?@02;5=8O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 T a g s \ T a b l e s \ & l t ; T a b l e s \ "01;8F01 & g t ; < / K e y > < / D i a g r a m O b j e c t K e y > < D i a g r a m O b j e c t K e y > < K e y > D y n a m i c   T a g s \ T a b l e s \ & l t ; T a b l e s \ "01;8F02 & g t ; < / K e y > < / D i a g r a m O b j e c t K e y > < D i a g r a m O b j e c t K e y > < K e y > D y n a m i c   T a g s \ T a b l e s \ & l t ; T a b l e s \ !?@02>G=8:& g t ; < / K e y > < / D i a g r a m O b j e c t K e y > < D i a g r a m O b j e c t K e y > < K e y > D y n a m i c   T a g s \ T a b l e s \ & l t ; T a b l e s \ "01;8F03 & g t ; < / K e y > < / D i a g r a m O b j e c t K e y > < D i a g r a m O b j e c t K e y > < K e y > T a b l e s \ "01;8F01 < / K e y > < / D i a g r a m O b j e c t K e y > < D i a g r a m O b j e c t K e y > < K e y > T a b l e s \ "01;8F01 \ C o l u m n s \ 0?@02;5=85< / K e y > < / D i a g r a m O b j e c t K e y > < D i a g r a m O b j e c t K e y > < K e y > T a b l e s \ "01;8F01 \ C o l u m n s \ $01@8:0< / K e y > < / D i a g r a m O b j e c t K e y > < D i a g r a m O b j e c t K e y > < K e y > T a b l e s \ "01;8F01 \ C o l u m n s \ 20@B0;< / K e y > < / D i a g r a m O b j e c t K e y > < D i a g r a m O b j e c t K e y > < K e y > T a b l e s \ "01;8F01 \ C o l u m n s \ 1J5<,   B< / K e y > < / D i a g r a m O b j e c t K e y > < D i a g r a m O b j e c t K e y > < K e y > T a b l e s \ "01;8F01 \ C o l u m n s \ K@CG:0,   <;=  � < / K e y > < / D i a g r a m O b j e c t K e y > < D i a g r a m O b j e c t K e y > < K e y > T a b l e s \ "01;8F01 \ C o l u m n s \ E B I T D A ,   <;=  � < / K e y > < / D i a g r a m O b j e c t K e y > < D i a g r a m O b j e c t K e y > < K e y > T a b l e s \ "01;8F01 \ C o l u m n s \  5=B015;L=>ABL,   % < / K e y > < / D i a g r a m O b j e c t K e y > < D i a g r a m O b j e c t K e y > < K e y > T a b l e s \ "01;8F01 \ M e a s u r e s \ !C<<0  ?>  AB>;1FC  1J5<,   B< / K e y > < / D i a g r a m O b j e c t K e y > < D i a g r a m O b j e c t K e y > < K e y > T a b l e s \ "01;8F01 \ !C<<0  ?>  AB>;1FC  1J5<,   B\ A d d i t i o n a l   I n f o \ 5O2=0O  <5@0< / K e y > < / D i a g r a m O b j e c t K e y > < D i a g r a m O b j e c t K e y > < K e y > T a b l e s \ "01;8F01 \ M e a s u r e s \ !C<<0  ?>  AB>;1FC  K@CG:0,   <;=  � < / K e y > < / D i a g r a m O b j e c t K e y > < D i a g r a m O b j e c t K e y > < K e y > T a b l e s \ "01;8F01 \ !C<<0  ?>  AB>;1FC  K@CG:0,   <;=  � \ A d d i t i o n a l   I n f o \ 5O2=0O  <5@0< / K e y > < / D i a g r a m O b j e c t K e y > < D i a g r a m O b j e c t K e y > < K e y > T a b l e s \ "01;8F01 \ M e a s u r e s \ !C<<0  ?>  AB>;1FC  E B I T D A ,   <;=  � < / K e y > < / D i a g r a m O b j e c t K e y > < D i a g r a m O b j e c t K e y > < K e y > T a b l e s \ "01;8F01 \ !C<<0  ?>  AB>;1FC  E B I T D A ,   <;=  � \ A d d i t i o n a l   I n f o \ 5O2=0O  <5@0< / K e y > < / D i a g r a m O b j e c t K e y > < D i a g r a m O b j e c t K e y > < K e y > T a b l e s \ "01;8F01 \ M e a s u r e s \ !C<<0  ?>  AB>;1FC   5=B015;L=>ABL,   % < / K e y > < / D i a g r a m O b j e c t K e y > < D i a g r a m O b j e c t K e y > < K e y > T a b l e s \ "01;8F01 \ !C<<0  ?>  AB>;1FC   5=B015;L=>ABL,   % \ A d d i t i o n a l   I n f o \ 5O2=0O  <5@0< / K e y > < / D i a g r a m O b j e c t K e y > < D i a g r a m O b j e c t K e y > < K e y > T a b l e s \ "01;8F01 \ M e a s u r e s \ !@54=55  ?>  AB>;1FC   5=B015;L=>ABL,   % < / K e y > < / D i a g r a m O b j e c t K e y > < D i a g r a m O b j e c t K e y > < K e y > T a b l e s \ "01;8F01 \ !@54=55  ?>  AB>;1FC   5=B015;L=>ABL,   % \ A d d i t i o n a l   I n f o \ 5O2=0O  <5@0< / K e y > < / D i a g r a m O b j e c t K e y > < D i a g r a m O b j e c t K e y > < K e y > T a b l e s \ "01;8F02 < / K e y > < / D i a g r a m O b j e c t K e y > < D i a g r a m O b j e c t K e y > < K e y > T a b l e s \ "01;8F02 \ C o l u m n s \ 0?@02;5=85< / K e y > < / D i a g r a m O b j e c t K e y > < D i a g r a m O b j e c t K e y > < K e y > T a b l e s \ "01;8F02 \ C o l u m n s \ $01@8:0< / K e y > < / D i a g r a m O b j e c t K e y > < D i a g r a m O b j e c t K e y > < K e y > T a b l e s \ "01;8F02 \ C o l u m n s \ 1J5<,   B  ?;0=< / K e y > < / D i a g r a m O b j e c t K e y > < D i a g r a m O b j e c t K e y > < K e y > T a b l e s \ "01;8F02 \ C o l u m n s \ K@CG:0,   <;=  �   ?;0=< / K e y > < / D i a g r a m O b j e c t K e y > < D i a g r a m O b j e c t K e y > < K e y > T a b l e s \ "01;8F02 \ C o l u m n s \ E B I T D A ,   <;=  �   ?;0=< / K e y > < / D i a g r a m O b j e c t K e y > < D i a g r a m O b j e c t K e y > < K e y > T a b l e s \ "01;8F02 \ C o l u m n s \  5=B015;L=>ABL,   %   ?;0=< / K e y > < / D i a g r a m O b j e c t K e y > < D i a g r a m O b j e c t K e y > < K e y > T a b l e s \ "01;8F02 \ M e a s u r e s \ !C<<0  ?>  AB>;1FC  1J5<,   B  ?;0=< / K e y > < / D i a g r a m O b j e c t K e y > < D i a g r a m O b j e c t K e y > < K e y > T a b l e s \ "01;8F02 \ !C<<0  ?>  AB>;1FC  1J5<,   B  ?;0=\ A d d i t i o n a l   I n f o \ 5O2=0O  <5@0< / K e y > < / D i a g r a m O b j e c t K e y > < D i a g r a m O b j e c t K e y > < K e y > T a b l e s \ "01;8F02 \ M e a s u r e s \ !C<<0  ?>  AB>;1FC  K@CG:0,   <;=  �   ?;0=< / K e y > < / D i a g r a m O b j e c t K e y > < D i a g r a m O b j e c t K e y > < K e y > T a b l e s \ "01;8F02 \ !C<<0  ?>  AB>;1FC  K@CG:0,   <;=  �   ?;0=\ A d d i t i o n a l   I n f o \ 5O2=0O  <5@0< / K e y > < / D i a g r a m O b j e c t K e y > < D i a g r a m O b j e c t K e y > < K e y > T a b l e s \ "01;8F02 \ M e a s u r e s \ !C<<0  ?>  AB>;1FC  E B I T D A ,   <;=  �   ?;0=< / K e y > < / D i a g r a m O b j e c t K e y > < D i a g r a m O b j e c t K e y > < K e y > T a b l e s \ "01;8F02 \ !C<<0  ?>  AB>;1FC  E B I T D A ,   <;=  �   ?;0=\ A d d i t i o n a l   I n f o \ 5O2=0O  <5@0< / K e y > < / D i a g r a m O b j e c t K e y > < D i a g r a m O b j e c t K e y > < K e y > T a b l e s \ "01;8F02 \ M e a s u r e s \ !C<<0  ?>  AB>;1FC   5=B015;L=>ABL,   %   ?;0=< / K e y > < / D i a g r a m O b j e c t K e y > < D i a g r a m O b j e c t K e y > < K e y > T a b l e s \ "01;8F02 \ !C<<0  ?>  AB>;1FC   5=B015;L=>ABL,   %   ?;0=\ A d d i t i o n a l   I n f o \ 5O2=0O  <5@0< / K e y > < / D i a g r a m O b j e c t K e y > < D i a g r a m O b j e c t K e y > < K e y > T a b l e s \ "01;8F02 \ M e a s u r e s \ !@54=55  ?>  AB>;1FC   5=B015;L=>ABL,   %   ?;0=< / K e y > < / D i a g r a m O b j e c t K e y > < D i a g r a m O b j e c t K e y > < K e y > T a b l e s \ "01;8F02 \ !@54=55  ?>  AB>;1FC   5=B015;L=>ABL,   %   ?;0=\ A d d i t i o n a l   I n f o \ 5O2=0O  <5@0< / K e y > < / D i a g r a m O b j e c t K e y > < D i a g r a m O b j e c t K e y > < K e y > T a b l e s \ !?@02>G=8:< / K e y > < / D i a g r a m O b j e c t K e y > < D i a g r a m O b j e c t K e y > < K e y > T a b l e s \ !?@02>G=8:\ C o l u m n s \ 0?@02;5=8O< / K e y > < / D i a g r a m O b j e c t K e y > < D i a g r a m O b j e c t K e y > < K e y > T a b l e s \ "01;8F03 < / K e y > < / D i a g r a m O b j e c t K e y > < D i a g r a m O b j e c t K e y > < K e y > T a b l e s \ "01;8F03 \ C o l u m n s \ 0?@02;5=85< / K e y > < / D i a g r a m O b j e c t K e y > < D i a g r a m O b j e c t K e y > < K e y > T a b l e s \ "01;8F03 \ C o l u m n s \ >:070B5;L< / K e y > < / D i a g r a m O b j e c t K e y > < D i a g r a m O b j e c t K e y > < K e y > T a b l e s \ "01;8F03 \ C o l u m n s \ =0G5=85< / K e y > < / D i a g r a m O b j e c t K e y > < D i a g r a m O b j e c t K e y > < K e y > R e l a t i o n s h i p s \ & l t ; T a b l e s \ "01;8F01 \ C o l u m n s \ 0?@02;5=85& g t ; - & l t ; T a b l e s \ !?@02>G=8:\ C o l u m n s \ 0?@02;5=8O& g t ; < / K e y > < / D i a g r a m O b j e c t K e y > < D i a g r a m O b j e c t K e y > < K e y > R e l a t i o n s h i p s \ & l t ; T a b l e s \ "01;8F01 \ C o l u m n s \ 0?@02;5=85& g t ; - & l t ; T a b l e s \ !?@02>G=8:\ C o l u m n s \ 0?@02;5=8O& g t ; \ F K < / K e y > < / D i a g r a m O b j e c t K e y > < D i a g r a m O b j e c t K e y > < K e y > R e l a t i o n s h i p s \ & l t ; T a b l e s \ "01;8F01 \ C o l u m n s \ 0?@02;5=85& g t ; - & l t ; T a b l e s \ !?@02>G=8:\ C o l u m n s \ 0?@02;5=8O& g t ; \ P K < / K e y > < / D i a g r a m O b j e c t K e y > < D i a g r a m O b j e c t K e y > < K e y > R e l a t i o n s h i p s \ & l t ; T a b l e s \ "01;8F01 \ C o l u m n s \ 0?@02;5=85& g t ; - & l t ; T a b l e s \ !?@02>G=8:\ C o l u m n s \ 0?@02;5=8O& g t ; \ C r o s s F i l t e r < / K e y > < / D i a g r a m O b j e c t K e y > < D i a g r a m O b j e c t K e y > < K e y > R e l a t i o n s h i p s \ & l t ; T a b l e s \ "01;8F02 \ C o l u m n s \ 0?@02;5=85& g t ; - & l t ; T a b l e s \ !?@02>G=8:\ C o l u m n s \ 0?@02;5=8O& g t ; < / K e y > < / D i a g r a m O b j e c t K e y > < D i a g r a m O b j e c t K e y > < K e y > R e l a t i o n s h i p s \ & l t ; T a b l e s \ "01;8F02 \ C o l u m n s \ 0?@02;5=85& g t ; - & l t ; T a b l e s \ !?@02>G=8:\ C o l u m n s \ 0?@02;5=8O& g t ; \ F K < / K e y > < / D i a g r a m O b j e c t K e y > < D i a g r a m O b j e c t K e y > < K e y > R e l a t i o n s h i p s \ & l t ; T a b l e s \ "01;8F02 \ C o l u m n s \ 0?@02;5=85& g t ; - & l t ; T a b l e s \ !?@02>G=8:\ C o l u m n s \ 0?@02;5=8O& g t ; \ P K < / K e y > < / D i a g r a m O b j e c t K e y > < D i a g r a m O b j e c t K e y > < K e y > R e l a t i o n s h i p s \ & l t ; T a b l e s \ "01;8F02 \ C o l u m n s \ 0?@02;5=85& g t ; - & l t ; T a b l e s \ !?@02>G=8:\ C o l u m n s \ 0?@02;5=8O& g t ; \ C r o s s F i l t e r < / K e y > < / D i a g r a m O b j e c t K e y > < D i a g r a m O b j e c t K e y > < K e y > R e l a t i o n s h i p s \ & l t ; T a b l e s \ "01;8F03 \ C o l u m n s \ 0?@02;5=85& g t ; - & l t ; T a b l e s \ !?@02>G=8:\ C o l u m n s \ 0?@02;5=8O& g t ; < / K e y > < / D i a g r a m O b j e c t K e y > < D i a g r a m O b j e c t K e y > < K e y > R e l a t i o n s h i p s \ & l t ; T a b l e s \ "01;8F03 \ C o l u m n s \ 0?@02;5=85& g t ; - & l t ; T a b l e s \ !?@02>G=8:\ C o l u m n s \ 0?@02;5=8O& g t ; \ F K < / K e y > < / D i a g r a m O b j e c t K e y > < D i a g r a m O b j e c t K e y > < K e y > R e l a t i o n s h i p s \ & l t ; T a b l e s \ "01;8F03 \ C o l u m n s \ 0?@02;5=85& g t ; - & l t ; T a b l e s \ !?@02>G=8:\ C o l u m n s \ 0?@02;5=8O& g t ; \ P K < / K e y > < / D i a g r a m O b j e c t K e y > < D i a g r a m O b j e c t K e y > < K e y > R e l a t i o n s h i p s \ & l t ; T a b l e s \ "01;8F03 \ C o l u m n s \ 0?@02;5=85& g t ; - & l t ; T a b l e s \ !?@02>G=8:\ C o l u m n s \ 0?@02;5=8O& g t ; \ C r o s s F i l t e r < / K e y > < / D i a g r a m O b j e c t K e y > < / A l l K e y s > < S e l e c t e d K e y s > < D i a g r a m O b j e c t K e y > < K e y > R e l a t i o n s h i p s \ & l t ; T a b l e s \ "01;8F03 \ C o l u m n s \ 0?@02;5=85& g t ; - & l t ; T a b l e s \ !?@02>G=8:\ C o l u m n s \ 0?@02;5=8O& g t ; 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 T a g s \ T a b l e s \ & l t ; T a b l e s \ !?@02>G=8:& g t ; 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 T a g s \ T a b l e s \ & l t ; T a b l e s \ "01;8F03 & g t ; 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 T a b l e s \ "01;8F01 < / K e y > < / a : K e y > < a : V a l u e   i : t y p e = " D i a g r a m D i s p l a y N o d e V i e w S t a t e " > < H e i g h t > 2 3 1 . 9 0 4 7 6 1 9 0 4 7 6 1 8 7 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 T a b l e s \ "01;8F01 \ C o l u m n s \ 0?@02;5=85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 T a b l e s \ "01;8F01 \ C o l u m n s \ $01@8:0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 T a b l e s \ "01;8F01 \ C o l u m n s \ 20@B0;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 T a b l e s \ "01;8F01 \ C o l u m n s \ 1J5<,   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 T a b l e s \ "01;8F01 \ C o l u m n s \ K@CG:0,   <;=  � 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 T a b l e s \ "01;8F01 \ C o l u m n s \ E B I T D A ,   <;=  � 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 T a b l e s \ "01;8F01 \ C o l u m n s \  5=B015;L=>ABL, 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 T a b l e s \ "01;8F01 \ M e a s u r e s \ !C<<0  ?>  AB>;1FC  1J5<,   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 T a b l e s \ "01;8F01 \ !C<<0  ?>  AB>;1FC  1J5<,   B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 T a b l e s \ "01;8F01 \ M e a s u r e s \ !C<<0  ?>  AB>;1FC  K@CG:0,   <;=  � 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 T a b l e s \ "01;8F01 \ !C<<0  ?>  AB>;1FC  K@CG:0,   <;=  � 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 T a b l e s \ "01;8F01 \ M e a s u r e s \ !C<<0  ?>  AB>;1FC  E B I T D A ,   <;=  � 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 T a b l e s \ "01;8F01 \ !C<<0  ?>  AB>;1FC  E B I T D A ,   <;=  � 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 T a b l e s \ "01;8F01 \ M e a s u r e s \ !C<<0  ?>  AB>;1FC   5=B015;L=>ABL, 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 T a b l e s \ "01;8F01 \ !C<<0  ?>  AB>;1FC   5=B015;L=>ABL,   % \ A d d i t i o n a l 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 T a b l e s \ "01;8F01 \ M e a s u r e s \ !@54=55  ?>  AB>;1FC   5=B015;L=>ABL, 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 T a b l e s \ "01;8F01 \ !@54=55  ?>  AB>;1FC   5=B015;L=>ABL,   % \ A d d i t i o n a l 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 T a b l e s \ "01;8F02 < / K e y > < / a : K e y > < a : V a l u e   i : t y p e = " D i a g r a m D i s p l a y N o d e V i e w S t a t e " > < H e i g h t > 2 0 4 . 2 8 5 7 1 4 2 8 5 7 1 4 2 8 < / H e i g h t > < I s E x p a n d e d > t r u e < / I s E x p a n d e d > < L a y e d O u t > t r u e < / L a y e d O u t > < L e f t > 7 1 0 . 1 8 8 5 7 3 5 1 6 2 8 3 9 < / L e f t > < T a b I n d e x > 2 < / T a b I n d e x > < T o p > 8 5 . 7 8 2 8 2 2 4 2 2 9 2 6 5 8 6 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 T a b l e s \ "01;8F02 \ C o l u m n s \ 0?@02;5=85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 T a b l e s \ "01;8F02 \ C o l u m n s \ $01@8:0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 T a b l e s \ "01;8F02 \ C o l u m n s \ 1J5<,   B  ?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 T a b l e s \ "01;8F02 \ C o l u m n s \ K@CG:0,   <;=  �   ?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 T a b l e s \ "01;8F02 \ C o l u m n s \ E B I T D A ,   <;=  �   ?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 T a b l e s \ "01;8F02 \ C o l u m n s \  5=B015;L=>ABL,   %   ?;0=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 T a b l e s \ "01;8F02 \ M e a s u r e s \ !C<<0  ?>  AB>;1FC  1J5<,   B  ?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 T a b l e s \ "01;8F02 \ !C<<0  ?>  AB>;1FC  1J5<,   B  ?;0=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 T a b l e s \ "01;8F02 \ M e a s u r e s \ !C<<0  ?>  AB>;1FC  K@CG:0,   <;=  �   ?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 T a b l e s \ "01;8F02 \ !C<<0  ?>  AB>;1FC  K@CG:0,   <;=  �   ?;0=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 T a b l e s \ "01;8F02 \ M e a s u r e s \ !C<<0  ?>  AB>;1FC  E B I T D A ,   <;=  �   ?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 T a b l e s \ "01;8F02 \ !C<<0  ?>  AB>;1FC  E B I T D A ,   <;=  �   ?;0=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 T a b l e s \ "01;8F02 \ M e a s u r e s \ !C<<0  ?>  AB>;1FC   5=B015;L=>ABL,   %   ?;0=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 T a b l e s \ "01;8F02 \ !C<<0  ?>  AB>;1FC   5=B015;L=>ABL,   %   ?;0=\ A d d i t i o n a l 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 T a b l e s \ "01;8F02 \ M e a s u r e s \ !@54=55  ?>  AB>;1FC   5=B015;L=>ABL,   %   ?;0=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 T a b l e s \ "01;8F02 \ !@54=55  ?>  AB>;1FC   5=B015;L=>ABL,   %   ?;0=\ A d d i t i o n a l 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 T a b l e s \ !?@02>G=8: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 3 6 4 . 0 9 4 2 8 6 7 5 8 1 4 2 0 6 < / L e f t > < T a b I n d e x > 1 < / T a b I n d e x > < T o p > 4 3 . 9 0 1 6 4 1 3 4 5 2 1 9 6 7 3 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 T a b l e s \ !?@02>G=8:\ C o l u m n s \ 0?@02;5=8O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 3 4 4 . 4 7 4 2 8 7 8 0 1 9 9 8 1 2 < / L e f t > < T a b I n d e x > 3 < / T a b I n d e x > < T o p > 3 2 0 . 5 1 0 4 5 8 8 3 0 5 1 0 9 1 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 T a b l e s \ "01;8F03 \ C o l u m n s \ 0?@02;5=85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 T a b l e s \ "01;8F03 \ C o l u m n s \ >:070B5;L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 T a b l e s \ "01;8F03 \ C o l u m n s \ =0G5=85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 R e l a t i o n s h i p s \ & l t ; T a b l e s \ "01;8F01 \ C o l u m n s \ 0?@02;5=85& g t ; - & l t ; T a b l e s \ !?@02>G=8:\ C o l u m n s \ 0?@02;5=8O& g t ; < / K e y > < / a : K e y > < a : V a l u e   i : t y p e = " D i a g r a m D i s p l a y L i n k V i e w S t a t e " > < A u t o m a t i o n P r o p e r t y H e l p e r T e x t > >=5G=0O  B>G:0  1 :   ( 2 1 6 , 1 1 5 , 9 5 2 3 8 1 ) .   >=5G=0O  B>G:0  2 :   ( 3 4 8 , 0 9 4 2 8 6 7 5 8 1 4 2 , 1 1 8 , 9 0 1 6 4 1 ) 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 1 1 5 . 9 5 2 3 8 1 < / b : _ y > < / b : P o i n t > < b : P o i n t > < b : _ x > 2 8 0 . 0 4 7 1 4 3 5 < / b : _ x > < b : _ y > 1 1 5 . 9 5 2 3 8 1 < / b : _ y > < / b : P o i n t > < b : P o i n t > < b : _ x > 2 8 4 . 0 4 7 1 4 3 5 < / b : _ x > < b : _ y > 1 1 8 . 9 0 1 6 4 0 9 9 9 9 9 9 9 8 < / b : _ y > < / b : P o i n t > < b : P o i n t > < b : _ x > 3 4 8 . 0 9 4 2 8 6 7 5 8 1 4 2 1 8 < / b : _ x > < b : _ y > 1 1 8 . 9 0 1 6 4 0 9 9 9 9 9 9 9 8 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 R e l a t i o n s h i p s \ & l t ; T a b l e s \ "01;8F01 \ C o l u m n s \ 0?@02;5=85& g t ; - & l t ; T a b l e s \ !?@02>G=8:\ C o l u m n s \ 0?@02;5=8O& g t ; \ F K 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 1 0 7 . 9 5 2 3 8 1 < / b : _ y > < / L a b e l L o c a t i o n > < L o c a t i o n   x m l n s : b = " h t t p : / / s c h e m a s . d a t a c o n t r a c t . o r g / 2 0 0 4 / 0 7 / S y s t e m . W i n d o w s " > < b : _ x > 2 0 0 < / b : _ x > < b : _ y > 1 1 5 . 9 5 2 3 8 1 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 R e l a t i o n s h i p s \ & l t ; T a b l e s \ "01;8F01 \ C o l u m n s \ 0?@02;5=85& g t ; - & l t ; T a b l e s \ !?@02>G=8:\ C o l u m n s \ 0?@02;5=8O& g t ; \ P K 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 3 4 8 . 0 9 4 2 8 6 7 5 8 1 4 2 1 8 < / b : _ x > < b : _ y > 1 1 0 . 9 0 1 6 4 0 9 9 9 9 9 9 9 8 < / b : _ y > < / L a b e l L o c a t i o n > < L o c a t i o n   x m l n s : b = " h t t p : / / s c h e m a s . d a t a c o n t r a c t . o r g / 2 0 0 4 / 0 7 / S y s t e m . W i n d o w s " > < b : _ x > 3 6 4 . 0 9 4 2 8 6 7 5 8 1 4 2 1 8 < / b : _ x > < b : _ y > 1 1 8 . 9 0 1 6 4 0 9 9 9 9 9 9 9 8 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 R e l a t i o n s h i p s \ & l t ; T a b l e s \ "01;8F01 \ C o l u m n s \ 0?@02;5=85& g t ; - & l t ; T a b l e s \ !?@02>G=8:\ C o l u m n s \ 0?@02;5=8O& g t ; \ C r o s s F i l t e r 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 1 1 5 . 9 5 2 3 8 1 < / b : _ y > < / b : P o i n t > < b : P o i n t > < b : _ x > 2 8 0 . 0 4 7 1 4 3 5 < / b : _ x > < b : _ y > 1 1 5 . 9 5 2 3 8 1 < / b : _ y > < / b : P o i n t > < b : P o i n t > < b : _ x > 2 8 4 . 0 4 7 1 4 3 5 < / b : _ x > < b : _ y > 1 1 8 . 9 0 1 6 4 0 9 9 9 9 9 9 9 8 < / b : _ y > < / b : P o i n t > < b : P o i n t > < b : _ x > 3 4 8 . 0 9 4 2 8 6 7 5 8 1 4 2 1 8 < / b : _ x > < b : _ y > 1 1 8 . 9 0 1 6 4 0 9 9 9 9 9 9 9 8 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 R e l a t i o n s h i p s \ & l t ; T a b l e s \ "01;8F02 \ C o l u m n s \ 0?@02;5=85& g t ; - & l t ; T a b l e s \ !?@02>G=8:\ C o l u m n s \ 0?@02;5=8O& g t ; < / K e y > < / a : K e y > < a : V a l u e   i : t y p e = " D i a g r a m D i s p l a y L i n k V i e w S t a t e " > < A u t o m a t i o n P r o p e r t y H e l p e r T e x t > >=5G=0O  B>G:0  1 :   ( 6 9 4 , 1 8 8 5 7 3 5 1 6 2 8 4 , 1 8 7 , 9 2 5 6 8 ) .   >=5G=0O  B>G:0  2 :   ( 5 8 0 , 0 9 4 2 8 6 7 5 8 1 4 2 , 1 1 8 , 9 0 1 6 4 1 ) 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 6 9 4 . 1 8 8 5 7 3 5 1 6 2 8 3 9 < / b : _ x > < b : _ y > 1 8 7 . 9 2 5 6 8 < / b : _ y > < / b : P o i n t > < b : P o i n t > < b : _ x > 6 3 9 . 1 4 1 4 3 0 5 0 0 0 0 0 0 7 < / b : _ x > < b : _ y > 1 8 7 . 9 2 5 6 8 < / b : _ y > < / b : P o i n t > < b : P o i n t > < b : _ x > 6 3 7 . 1 4 1 4 3 0 5 0 0 0 0 0 0 7 < / b : _ x > < b : _ y > 1 8 5 . 9 2 5 6 8 < / b : _ y > < / b : P o i n t > < b : P o i n t > < b : _ x > 6 3 7 . 1 4 1 4 3 0 5 0 0 0 0 0 0 7 < / b : _ x > < b : _ y > 1 2 0 . 9 0 1 6 4 1 < / b : _ y > < / b : P o i n t > < b : P o i n t > < b : _ x > 6 3 5 . 1 4 1 4 3 0 5 0 0 0 0 0 0 7 < / b : _ x > < b : _ y > 1 1 8 . 9 0 1 6 4 1 < / b : _ y > < / b : P o i n t > < b : P o i n t > < b : _ x > 5 8 0 . 0 9 4 2 8 6 7 5 8 1 4 2 0 6 < / b : _ x > < b : _ y > 1 1 8 . 9 0 1 6 4 1 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 R e l a t i o n s h i p s \ & l t ; T a b l e s \ "01;8F02 \ C o l u m n s \ 0?@02;5=85& g t ; - & l t ; T a b l e s \ !?@02>G=8:\ C o l u m n s \ 0?@02;5=8O& g t ; \ F K 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 6 9 4 . 1 8 8 5 7 3 5 1 6 2 8 3 9 < / b : _ x > < b : _ y > 1 7 9 . 9 2 5 6 8 < / b : _ y > < / L a b e l L o c a t i o n > < L o c a t i o n   x m l n s : b = " h t t p : / / s c h e m a s . d a t a c o n t r a c t . o r g / 2 0 0 4 / 0 7 / S y s t e m . W i n d o w s " > < b : _ x > 7 1 0 . 1 8 8 5 7 3 5 1 6 2 8 3 9 < / b : _ x > < b : _ y > 1 8 7 . 9 2 5 6 8 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 R e l a t i o n s h i p s \ & l t ; T a b l e s \ "01;8F02 \ C o l u m n s \ 0?@02;5=85& g t ; - & l t ; T a b l e s \ !?@02>G=8:\ C o l u m n s \ 0?@02;5=8O& g t ; \ P K 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 5 6 4 . 0 9 4 2 8 6 7 5 8 1 4 2 0 6 < / b : _ x > < b : _ y > 1 1 0 . 9 0 1 6 4 1 < / b : _ y > < / L a b e l L o c a t i o n > < L o c a t i o n   x m l n s : b = " h t t p : / / s c h e m a s . d a t a c o n t r a c t . o r g / 2 0 0 4 / 0 7 / S y s t e m . W i n d o w s " > < b : _ x > 5 6 4 . 0 9 4 2 8 6 7 5 8 1 4 2 0 6 < / b : _ x > < b : _ y > 1 1 8 . 9 0 1 6 4 1 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 R e l a t i o n s h i p s \ & l t ; T a b l e s \ "01;8F02 \ C o l u m n s \ 0?@02;5=85& g t ; - & l t ; T a b l e s \ !?@02>G=8:\ C o l u m n s \ 0?@02;5=8O& g t ; \ C r o s s F i l t e r 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 6 9 4 . 1 8 8 5 7 3 5 1 6 2 8 3 9 < / b : _ x > < b : _ y > 1 8 7 . 9 2 5 6 8 < / b : _ y > < / b : P o i n t > < b : P o i n t > < b : _ x > 6 3 9 . 1 4 1 4 3 0 5 0 0 0 0 0 0 7 < / b : _ x > < b : _ y > 1 8 7 . 9 2 5 6 8 < / b : _ y > < / b : P o i n t > < b : P o i n t > < b : _ x > 6 3 7 . 1 4 1 4 3 0 5 0 0 0 0 0 0 7 < / b : _ x > < b : _ y > 1 8 5 . 9 2 5 6 8 < / b : _ y > < / b : P o i n t > < b : P o i n t > < b : _ x > 6 3 7 . 1 4 1 4 3 0 5 0 0 0 0 0 0 7 < / b : _ x > < b : _ y > 1 2 0 . 9 0 1 6 4 1 < / b : _ y > < / b : P o i n t > < b : P o i n t > < b : _ x > 6 3 5 . 1 4 1 4 3 0 5 0 0 0 0 0 0 7 < / b : _ x > < b : _ y > 1 1 8 . 9 0 1 6 4 1 < / b : _ y > < / b : P o i n t > < b : P o i n t > < b : _ x > 5 8 0 . 0 9 4 2 8 6 7 5 8 1 4 2 0 6 < / b : _ x > < b : _ y > 1 1 8 . 9 0 1 6 4 1 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 R e l a t i o n s h i p s \ & l t ; T a b l e s \ "01;8F03 \ C o l u m n s \ 0?@02;5=85& g t ; - & l t ; T a b l e s \ !?@02>G=8:\ C o l u m n s \ 0?@02;5=8O& g t ; < / K e y > < / a : K e y > < a : V a l u e   i : t y p e = " D i a g r a m D i s p l a y L i n k V i e w S t a t e " > < A u t o m a t i o n P r o p e r t y H e l p e r T e x t > >=5G=0O  B>G:0  1 :   ( 4 4 4 , 4 7 4 2 8 8 , 3 0 4 , 5 1 0 4 5 8 8 3 0 5 1 1 ) .   >=5G=0O  B>G:0  2 :   ( 4 6 4 , 0 9 4 2 8 7 , 2 0 9 , 9 0 1 6 4 1 3 4 5 2 2 ) 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 4 4 4 . 4 7 4 2 8 8 < / b : _ x > < b : _ y > 3 0 4 . 5 1 0 4 5 8 8 3 0 5 1 0 9 1 < / b : _ y > < / b : P o i n t > < b : P o i n t > < b : _ x > 4 4 4 . 4 7 4 2 8 8 < / b : _ x > < b : _ y > 2 5 9 . 2 0 6 0 5 < / b : _ y > < / b : P o i n t > < b : P o i n t > < b : _ x > 4 4 6 . 4 7 4 2 8 8 < / b : _ x > < b : _ y > 2 5 7 . 2 0 6 0 5 < / b : _ y > < / b : P o i n t > < b : P o i n t > < b : _ x > 4 6 2 . 0 9 4 2 8 7 < / b : _ x > < b : _ y > 2 5 7 . 2 0 6 0 5 < / b : _ y > < / b : P o i n t > < b : P o i n t > < b : _ x > 4 6 4 . 0 9 4 2 8 7 < / b : _ x > < b : _ y > 2 5 5 . 2 0 6 0 5 < / b : _ y > < / b : P o i n t > < b : P o i n t > < b : _ x > 4 6 4 . 0 9 4 2 8 7 < / b : _ x > < b : _ y > 2 0 9 . 9 0 1 6 4 1 3 4 5 2 1 9 7 3 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 R e l a t i o n s h i p s \ & l t ; T a b l e s \ "01;8F03 \ C o l u m n s \ 0?@02;5=85& g t ; - & l t ; T a b l e s \ !?@02>G=8:\ C o l u m n s \ 0?@02;5=8O& g t ; \ F K 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 4 3 6 . 4 7 4 2 8 8 < / b : _ x > < b : _ y > 3 0 4 . 5 1 0 4 5 8 8 3 0 5 1 0 9 1 < / b : _ y > < / L a b e l L o c a t i o n > < L o c a t i o n   x m l n s : b = " h t t p : / / s c h e m a s . d a t a c o n t r a c t . o r g / 2 0 0 4 / 0 7 / S y s t e m . W i n d o w s " > < b : _ x > 4 4 4 . 4 7 4 2 8 8 < / b : _ x > < b : _ y > 3 2 0 . 5 1 0 4 5 8 8 3 0 5 1 0 9 1 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 R e l a t i o n s h i p s \ & l t ; T a b l e s \ "01;8F03 \ C o l u m n s \ 0?@02;5=85& g t ; - & l t ; T a b l e s \ !?@02>G=8:\ C o l u m n s \ 0?@02;5=8O& g t ; \ P K 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 4 5 6 . 0 9 4 2 8 7 < / b : _ x > < b : _ y > 1 9 3 . 9 0 1 6 4 1 3 4 5 2 1 9 7 3 < / b : _ y > < / L a b e l L o c a t i o n > < L o c a t i o n   x m l n s : b = " h t t p : / / s c h e m a s . d a t a c o n t r a c t . o r g / 2 0 0 4 / 0 7 / S y s t e m . W i n d o w s " > < b : _ x > 4 6 4 . 0 9 4 2 8 7 < / b : _ x > < b : _ y > 1 9 3 . 9 0 1 6 4 1 3 4 5 2 1 9 7 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 R e l a t i o n s h i p s \ & l t ; T a b l e s \ "01;8F03 \ C o l u m n s \ 0?@02;5=85& g t ; - & l t ; T a b l e s \ !?@02>G=8:\ C o l u m n s \ 0?@02;5=8O& g t ; \ C r o s s F i l t e r 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 4 4 4 . 4 7 4 2 8 8 < / b : _ x > < b : _ y > 3 0 4 . 5 1 0 4 5 8 8 3 0 5 1 0 9 1 < / b : _ y > < / b : P o i n t > < b : P o i n t > < b : _ x > 4 4 4 . 4 7 4 2 8 8 < / b : _ x > < b : _ y > 2 5 9 . 2 0 6 0 5 < / b : _ y > < / b : P o i n t > < b : P o i n t > < b : _ x > 4 4 6 . 4 7 4 2 8 8 < / b : _ x > < b : _ y > 2 5 7 . 2 0 6 0 5 < / b : _ y > < / b : P o i n t > < b : P o i n t > < b : _ x > 4 6 2 . 0 9 4 2 8 7 < / b : _ x > < b : _ y > 2 5 7 . 2 0 6 0 5 < / b : _ y > < / b : P o i n t > < b : P o i n t > < b : _ x > 4 6 4 . 0 9 4 2 8 7 < / b : _ x > < b : _ y > 2 5 5 . 2 0 6 0 5 < / b : _ y > < / b : P o i n t > < b : P o i n t > < b : _ x > 4 6 4 . 0 9 4 2 8 7 < / b : _ x > < b : _ y > 2 0 9 . 9 0 1 6 4 1 3 4 5 2 1 9 7 3 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"01;8F0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 !B>;15F1 < / s t r i n g > < / k e y > < v a l u e > < i n t > 1 3 9 < / i n t > < / v a l u e > < / i t e m > < / C o l u m n W i d t h s > < C o l u m n D i s p l a y I n d e x > < i t e m > < k e y > < s t r i n g > !B>;15F1 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 !?@02>G=8: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 C o l u m n s \ 0?@02;5=85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 C o l u m n s \ $01@8:0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 C o l u m n s \ 20@B0;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 C o l u m n s \ 1J5<,   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 C o l u m n s \ K@CG:0,   <;=  � 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 C o l u m n s \ E B I T D A ,   <;=  � 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5=B015;L=>ABL, 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 C o l u m n s \ 0?@02;5=85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:070B5;L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 !?@02>G=8: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 !?@02>G=8: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 C o l u m n s \ 0?@02;5=8O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 0?@02;5=85< / s t r i n g > < / k e y > < v a l u e > < i n t > 1 7 6 < / i n t > < / v a l u e > < / i t e m > < i t e m > < k e y > < s t r i n g > $01@8:0< / s t r i n g > < / k e y > < v a l u e > < i n t > 1 3 2 < / i n t > < / v a l u e > < / i t e m > < i t e m > < k e y > < s t r i n g > 20@B0;< / s t r i n g > < / k e y > < v a l u e > < i n t > 1 2 6 < / i n t > < / v a l u e > < / i t e m > < i t e m > < k e y > < s t r i n g > 1J5<,   B< / s t r i n g > < / k e y > < v a l u e > < i n t > 1 3 3 < / i n t > < / v a l u e > < / i t e m > < i t e m > < k e y > < s t r i n g > K@CG:0,   <;=  � < / s t r i n g > < / k e y > < v a l u e > < i n t > 1 9 3 < / i n t > < / v a l u e > < / i t e m > < i t e m > < k e y > < s t r i n g > E B I T D A ,   <;=  � < / s t r i n g > < / k e y > < v a l u e > < i n t > 1 8 0 < / i n t > < / v a l u e > < / i t e m > < i t e m > < k e y > < s t r i n g >  5=B015;L=>ABL,   % < / s t r i n g > < / k e y > < v a l u e > < i n t > 2 2 5 < / i n t > < / v a l u e > < / i t e m > < / C o l u m n W i d t h s > < C o l u m n D i s p l a y I n d e x > < i t e m > < k e y > < s t r i n g > 0?@02;5=85< / s t r i n g > < / k e y > < v a l u e > < i n t > 0 < / i n t > < / v a l u e > < / i t e m > < i t e m > < k e y > < s t r i n g > $01@8:0< / s t r i n g > < / k e y > < v a l u e > < i n t > 1 < / i n t > < / v a l u e > < / i t e m > < i t e m > < k e y > < s t r i n g > 20@B0;< / s t r i n g > < / k e y > < v a l u e > < i n t > 2 < / i n t > < / v a l u e > < / i t e m > < i t e m > < k e y > < s t r i n g > 1J5<,   B< / s t r i n g > < / k e y > < v a l u e > < i n t > 3 < / i n t > < / v a l u e > < / i t e m > < i t e m > < k e y > < s t r i n g > K@CG:0,   <;=  � < / s t r i n g > < / k e y > < v a l u e > < i n t > 4 < / i n t > < / v a l u e > < / i t e m > < i t e m > < k e y > < s t r i n g > E B I T D A ,   <;=  � < / s t r i n g > < / k e y > < v a l u e > < i n t > 5 < / i n t > < / v a l u e > < / i t e m > < i t e m > < k e y > < s t r i n g >  5=B015;L=>ABL,   % 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"01;8F01 , "01;8F02 , !?@02>G=8:, "01;8F03 ] ] > 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 2 0 2 3 - 0 5 - 0 2 T 2 2 : 5 5 : 0 2 . 0 0 4 3 4 0 4 + 0 3 : 0 0 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E6BA84F-6200-4A5E-B54D-44430473D0C7}">
  <ds:schemaRefs/>
</ds:datastoreItem>
</file>

<file path=customXml/itemProps10.xml><?xml version="1.0" encoding="utf-8"?>
<ds:datastoreItem xmlns:ds="http://schemas.openxmlformats.org/officeDocument/2006/customXml" ds:itemID="{2226F376-9606-4193-B1D8-EF62190572A8}">
  <ds:schemaRefs/>
</ds:datastoreItem>
</file>

<file path=customXml/itemProps11.xml><?xml version="1.0" encoding="utf-8"?>
<ds:datastoreItem xmlns:ds="http://schemas.openxmlformats.org/officeDocument/2006/customXml" ds:itemID="{D4DE428B-885F-46AB-8F54-F46AAEAB19F3}">
  <ds:schemaRefs/>
</ds:datastoreItem>
</file>

<file path=customXml/itemProps12.xml><?xml version="1.0" encoding="utf-8"?>
<ds:datastoreItem xmlns:ds="http://schemas.openxmlformats.org/officeDocument/2006/customXml" ds:itemID="{BF7EA26B-AE1F-4E2B-9E72-26B5755038BD}">
  <ds:schemaRefs/>
</ds:datastoreItem>
</file>

<file path=customXml/itemProps13.xml><?xml version="1.0" encoding="utf-8"?>
<ds:datastoreItem xmlns:ds="http://schemas.openxmlformats.org/officeDocument/2006/customXml" ds:itemID="{3DCD5A0B-841B-4203-9C09-3EB0701226C6}">
  <ds:schemaRefs/>
</ds:datastoreItem>
</file>

<file path=customXml/itemProps14.xml><?xml version="1.0" encoding="utf-8"?>
<ds:datastoreItem xmlns:ds="http://schemas.openxmlformats.org/officeDocument/2006/customXml" ds:itemID="{CA49AD53-5956-49CB-8C78-5341B83DFF47}">
  <ds:schemaRefs/>
</ds:datastoreItem>
</file>

<file path=customXml/itemProps15.xml><?xml version="1.0" encoding="utf-8"?>
<ds:datastoreItem xmlns:ds="http://schemas.openxmlformats.org/officeDocument/2006/customXml" ds:itemID="{F10B8A05-2BD7-432F-8F66-C3CA2665BA55}">
  <ds:schemaRefs/>
</ds:datastoreItem>
</file>

<file path=customXml/itemProps16.xml><?xml version="1.0" encoding="utf-8"?>
<ds:datastoreItem xmlns:ds="http://schemas.openxmlformats.org/officeDocument/2006/customXml" ds:itemID="{3BF1AC46-DC7E-4953-B027-31F3F72E6540}">
  <ds:schemaRefs/>
</ds:datastoreItem>
</file>

<file path=customXml/itemProps17.xml><?xml version="1.0" encoding="utf-8"?>
<ds:datastoreItem xmlns:ds="http://schemas.openxmlformats.org/officeDocument/2006/customXml" ds:itemID="{9F848D33-BA5C-4F97-8D58-119D2715FA7B}">
  <ds:schemaRefs/>
</ds:datastoreItem>
</file>

<file path=customXml/itemProps18.xml><?xml version="1.0" encoding="utf-8"?>
<ds:datastoreItem xmlns:ds="http://schemas.openxmlformats.org/officeDocument/2006/customXml" ds:itemID="{D1A7FB04-39D8-438F-85AB-6B75B57E5165}">
  <ds:schemaRefs/>
</ds:datastoreItem>
</file>

<file path=customXml/itemProps19.xml><?xml version="1.0" encoding="utf-8"?>
<ds:datastoreItem xmlns:ds="http://schemas.openxmlformats.org/officeDocument/2006/customXml" ds:itemID="{ACD9CE9E-1081-4664-95AB-594F5F986386}">
  <ds:schemaRefs/>
</ds:datastoreItem>
</file>

<file path=customXml/itemProps2.xml><?xml version="1.0" encoding="utf-8"?>
<ds:datastoreItem xmlns:ds="http://schemas.openxmlformats.org/officeDocument/2006/customXml" ds:itemID="{974F694B-ECC4-44E9-B8BA-CC69D10BA72C}">
  <ds:schemaRefs/>
</ds:datastoreItem>
</file>

<file path=customXml/itemProps3.xml><?xml version="1.0" encoding="utf-8"?>
<ds:datastoreItem xmlns:ds="http://schemas.openxmlformats.org/officeDocument/2006/customXml" ds:itemID="{C1C1D8D9-0343-4FAA-A64D-826183FB9F4F}">
  <ds:schemaRefs/>
</ds:datastoreItem>
</file>

<file path=customXml/itemProps4.xml><?xml version="1.0" encoding="utf-8"?>
<ds:datastoreItem xmlns:ds="http://schemas.openxmlformats.org/officeDocument/2006/customXml" ds:itemID="{D13EFF8D-F3DE-41B9-9A7A-03D1382BEC30}">
  <ds:schemaRefs/>
</ds:datastoreItem>
</file>

<file path=customXml/itemProps5.xml><?xml version="1.0" encoding="utf-8"?>
<ds:datastoreItem xmlns:ds="http://schemas.openxmlformats.org/officeDocument/2006/customXml" ds:itemID="{373C05B4-F251-47C8-916A-A34A6A81826B}">
  <ds:schemaRefs/>
</ds:datastoreItem>
</file>

<file path=customXml/itemProps6.xml><?xml version="1.0" encoding="utf-8"?>
<ds:datastoreItem xmlns:ds="http://schemas.openxmlformats.org/officeDocument/2006/customXml" ds:itemID="{77483AF5-E7CB-4F90-A815-7B43EBE674F8}">
  <ds:schemaRefs/>
</ds:datastoreItem>
</file>

<file path=customXml/itemProps7.xml><?xml version="1.0" encoding="utf-8"?>
<ds:datastoreItem xmlns:ds="http://schemas.openxmlformats.org/officeDocument/2006/customXml" ds:itemID="{59BBF3CB-7B9C-4630-9D9D-FCE1BA47D11E}">
  <ds:schemaRefs/>
</ds:datastoreItem>
</file>

<file path=customXml/itemProps8.xml><?xml version="1.0" encoding="utf-8"?>
<ds:datastoreItem xmlns:ds="http://schemas.openxmlformats.org/officeDocument/2006/customXml" ds:itemID="{1B6C50BD-3B58-496D-A5C2-D6427DAF265C}">
  <ds:schemaRefs/>
</ds:datastoreItem>
</file>

<file path=customXml/itemProps9.xml><?xml version="1.0" encoding="utf-8"?>
<ds:datastoreItem xmlns:ds="http://schemas.openxmlformats.org/officeDocument/2006/customXml" ds:itemID="{186194E2-644F-4973-941C-3743D1259F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черновик сводов</vt:lpstr>
      <vt:lpstr>Чистовик</vt:lpstr>
      <vt:lpstr>связ для PP</vt:lpstr>
      <vt:lpstr>Факт</vt:lpstr>
      <vt:lpstr>План</vt:lpstr>
      <vt:lpstr>ФА свод</vt:lpstr>
      <vt:lpstr>Факторный 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Kolokolov</dc:creator>
  <cp:lastModifiedBy>Андрей Ужвенко</cp:lastModifiedBy>
  <dcterms:created xsi:type="dcterms:W3CDTF">2021-01-06T07:15:33Z</dcterms:created>
  <dcterms:modified xsi:type="dcterms:W3CDTF">2023-05-13T10:11:06Z</dcterms:modified>
</cp:coreProperties>
</file>