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4723us\team_gg\lab_8\docs\"/>
    </mc:Choice>
  </mc:AlternateContent>
  <xr:revisionPtr revIDLastSave="0" documentId="13_ncr:1_{BCEA7090-C908-47B1-86CC-614B9790B78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definedNames>
    <definedName name="B0">'Lab7'!$B$1045655</definedName>
    <definedName name="_xlnm.Print_Area" localSheetId="0">Indiv!$A$1:$AE$38</definedName>
    <definedName name="_xlnm.Print_Area" localSheetId="4">'Lab5'!$A$1:$AE$38</definedName>
    <definedName name="_xlnm.Print_Area" localSheetId="5">'Lab6'!$A$1:$AE$38</definedName>
    <definedName name="_xlnm.Print_Area" localSheetId="6">'Lab7'!$A$1:$AE$38</definedName>
    <definedName name="_xlnm.Print_Area" localSheetId="7">'Lab8'!$A$1:$AE$38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E16" i="6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B16" i="9"/>
  <c r="C16" i="9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B16" i="8"/>
  <c r="C16" i="8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6" i="7"/>
  <c r="C16" i="7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AB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C16" i="4"/>
  <c r="B16" i="4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AE16" i="2"/>
  <c r="AD16" i="2"/>
  <c r="AC16" i="2"/>
  <c r="AB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6" i="5"/>
  <c r="B16" i="5"/>
  <c r="Q16" i="6"/>
  <c r="R16" i="6"/>
  <c r="S16" i="6"/>
  <c r="T16" i="6"/>
  <c r="U16" i="6"/>
  <c r="V16" i="6"/>
  <c r="W16" i="6"/>
  <c r="G16" i="6"/>
  <c r="H16" i="6"/>
  <c r="I16" i="6"/>
  <c r="J16" i="6"/>
  <c r="K16" i="6"/>
  <c r="L16" i="6"/>
  <c r="M16" i="6"/>
  <c r="N16" i="6"/>
  <c r="O16" i="6"/>
  <c r="P16" i="6"/>
  <c r="F16" i="6"/>
  <c r="G16" i="1"/>
  <c r="I16" i="1"/>
  <c r="K16" i="1"/>
  <c r="L16" i="1"/>
  <c r="N16" i="1"/>
  <c r="P16" i="1"/>
  <c r="R16" i="1"/>
  <c r="S16" i="1"/>
  <c r="T16" i="1"/>
  <c r="U16" i="1"/>
  <c r="D16" i="2"/>
  <c r="D16" i="6"/>
  <c r="C16" i="6"/>
  <c r="B16" i="6"/>
  <c r="AC16" i="9" l="1"/>
  <c r="AE16" i="9"/>
  <c r="AE15" i="9"/>
  <c r="AD15" i="9"/>
  <c r="AC15" i="9"/>
  <c r="AB15" i="9"/>
  <c r="AA15" i="9"/>
  <c r="A15" i="9"/>
  <c r="AE14" i="9"/>
  <c r="AD14" i="9"/>
  <c r="AC14" i="9"/>
  <c r="AB14" i="9"/>
  <c r="AA14" i="9"/>
  <c r="A14" i="9"/>
  <c r="AE13" i="9"/>
  <c r="AD13" i="9"/>
  <c r="AC13" i="9"/>
  <c r="AB13" i="9"/>
  <c r="AA13" i="9"/>
  <c r="A13" i="9"/>
  <c r="AE12" i="9"/>
  <c r="AD12" i="9"/>
  <c r="AC12" i="9"/>
  <c r="AB12" i="9"/>
  <c r="AA12" i="9"/>
  <c r="A12" i="9"/>
  <c r="AE11" i="9"/>
  <c r="AD11" i="9"/>
  <c r="AC11" i="9"/>
  <c r="AB11" i="9"/>
  <c r="AB16" i="9" s="1"/>
  <c r="AA11" i="9"/>
  <c r="A11" i="9"/>
  <c r="A10" i="9"/>
  <c r="AE16" i="8"/>
  <c r="AA16" i="8"/>
  <c r="AE15" i="8"/>
  <c r="AD15" i="8"/>
  <c r="AB15" i="8"/>
  <c r="AC15" i="8" s="1"/>
  <c r="AA15" i="8"/>
  <c r="A15" i="8"/>
  <c r="AE14" i="8"/>
  <c r="AB14" i="8"/>
  <c r="AD14" i="8" s="1"/>
  <c r="AA14" i="8"/>
  <c r="A14" i="8"/>
  <c r="AE13" i="8"/>
  <c r="AC13" i="8"/>
  <c r="AB13" i="8"/>
  <c r="AD13" i="8" s="1"/>
  <c r="AA13" i="8"/>
  <c r="A13" i="8"/>
  <c r="AE12" i="8"/>
  <c r="AD12" i="8"/>
  <c r="AB12" i="8"/>
  <c r="AC12" i="8" s="1"/>
  <c r="AA12" i="8"/>
  <c r="A12" i="8"/>
  <c r="AE11" i="8"/>
  <c r="AD11" i="8"/>
  <c r="AB11" i="8"/>
  <c r="AC11" i="8" s="1"/>
  <c r="AA11" i="8"/>
  <c r="A11" i="8"/>
  <c r="A10" i="8"/>
  <c r="AE16" i="7"/>
  <c r="AA16" i="7"/>
  <c r="AE15" i="7"/>
  <c r="AD15" i="7"/>
  <c r="AC15" i="7"/>
  <c r="AB15" i="7"/>
  <c r="AA15" i="7"/>
  <c r="A15" i="7"/>
  <c r="AE14" i="7"/>
  <c r="AD14" i="7"/>
  <c r="AC14" i="7"/>
  <c r="AB14" i="7"/>
  <c r="AA14" i="7"/>
  <c r="A14" i="7"/>
  <c r="AE13" i="7"/>
  <c r="AD13" i="7"/>
  <c r="AC13" i="7"/>
  <c r="AB13" i="7"/>
  <c r="AA13" i="7"/>
  <c r="A13" i="7"/>
  <c r="AE12" i="7"/>
  <c r="AD12" i="7"/>
  <c r="AC12" i="7"/>
  <c r="AB12" i="7"/>
  <c r="AA12" i="7"/>
  <c r="A12" i="7"/>
  <c r="AE11" i="7"/>
  <c r="AD11" i="7"/>
  <c r="AC11" i="7"/>
  <c r="AB11" i="7"/>
  <c r="AA11" i="7"/>
  <c r="A11" i="7"/>
  <c r="A10" i="7"/>
  <c r="AE15" i="6"/>
  <c r="AB15" i="6"/>
  <c r="AD15" i="6" s="1"/>
  <c r="AA15" i="6"/>
  <c r="A15" i="6"/>
  <c r="AE14" i="6"/>
  <c r="AD14" i="6"/>
  <c r="AC14" i="6"/>
  <c r="AB14" i="6"/>
  <c r="AA14" i="6"/>
  <c r="A14" i="6"/>
  <c r="AE13" i="6"/>
  <c r="AB13" i="6"/>
  <c r="AD13" i="6" s="1"/>
  <c r="AA13" i="6"/>
  <c r="A13" i="6"/>
  <c r="AE12" i="6"/>
  <c r="AD12" i="6"/>
  <c r="AC12" i="6"/>
  <c r="AB12" i="6"/>
  <c r="AA12" i="6"/>
  <c r="A12" i="6"/>
  <c r="AE11" i="6"/>
  <c r="AB11" i="6"/>
  <c r="AD11" i="6" s="1"/>
  <c r="AA11" i="6"/>
  <c r="A11" i="6"/>
  <c r="A10" i="6"/>
  <c r="AE15" i="5"/>
  <c r="AB15" i="5"/>
  <c r="AC15" i="5" s="1"/>
  <c r="AA15" i="5"/>
  <c r="A15" i="5"/>
  <c r="AE14" i="5"/>
  <c r="AD14" i="5"/>
  <c r="AC14" i="5"/>
  <c r="AB14" i="5"/>
  <c r="AA14" i="5"/>
  <c r="A14" i="5"/>
  <c r="AE13" i="5"/>
  <c r="AB13" i="5"/>
  <c r="AC13" i="5" s="1"/>
  <c r="AA13" i="5"/>
  <c r="A13" i="5"/>
  <c r="AE12" i="5"/>
  <c r="AD12" i="5"/>
  <c r="AB12" i="5"/>
  <c r="AC12" i="5" s="1"/>
  <c r="AA12" i="5"/>
  <c r="A12" i="5"/>
  <c r="AE11" i="5"/>
  <c r="AB11" i="5"/>
  <c r="AC11" i="5" s="1"/>
  <c r="AA11" i="5"/>
  <c r="A11" i="5"/>
  <c r="A10" i="5"/>
  <c r="AA16" i="4"/>
  <c r="AE15" i="4"/>
  <c r="AD15" i="4"/>
  <c r="AB15" i="4"/>
  <c r="AC15" i="4" s="1"/>
  <c r="AA15" i="4"/>
  <c r="A15" i="4"/>
  <c r="AE14" i="4"/>
  <c r="AB14" i="4"/>
  <c r="AC14" i="4" s="1"/>
  <c r="AA14" i="4"/>
  <c r="A14" i="4"/>
  <c r="AE13" i="4"/>
  <c r="AD13" i="4"/>
  <c r="AB13" i="4"/>
  <c r="AC13" i="4" s="1"/>
  <c r="AA13" i="4"/>
  <c r="A13" i="4"/>
  <c r="AE12" i="4"/>
  <c r="AB12" i="4"/>
  <c r="AC12" i="4" s="1"/>
  <c r="AA12" i="4"/>
  <c r="A12" i="4"/>
  <c r="AE11" i="4"/>
  <c r="AD11" i="4"/>
  <c r="AB11" i="4"/>
  <c r="AA11" i="4"/>
  <c r="A11" i="4"/>
  <c r="A10" i="4"/>
  <c r="AE16" i="3"/>
  <c r="C16" i="3"/>
  <c r="B16" i="3"/>
  <c r="AA16" i="3" s="1"/>
  <c r="AE15" i="3"/>
  <c r="AB15" i="3"/>
  <c r="AC15" i="3" s="1"/>
  <c r="AA15" i="3"/>
  <c r="A15" i="3"/>
  <c r="AE14" i="3"/>
  <c r="AD14" i="3"/>
  <c r="AB14" i="3"/>
  <c r="AC14" i="3" s="1"/>
  <c r="AA14" i="3"/>
  <c r="A14" i="3"/>
  <c r="AE13" i="3"/>
  <c r="AB13" i="3"/>
  <c r="AC13" i="3" s="1"/>
  <c r="AA13" i="3"/>
  <c r="A13" i="3"/>
  <c r="AE12" i="3"/>
  <c r="AD12" i="3"/>
  <c r="AB12" i="3"/>
  <c r="AC12" i="3" s="1"/>
  <c r="AA12" i="3"/>
  <c r="A12" i="3"/>
  <c r="AE11" i="3"/>
  <c r="AB11" i="3"/>
  <c r="AC11" i="3" s="1"/>
  <c r="AA11" i="3"/>
  <c r="A11" i="3"/>
  <c r="A10" i="3"/>
  <c r="E16" i="2"/>
  <c r="B16" i="2"/>
  <c r="AE15" i="2"/>
  <c r="AD15" i="2"/>
  <c r="AB15" i="2"/>
  <c r="AC15" i="2" s="1"/>
  <c r="AA15" i="2"/>
  <c r="A15" i="2"/>
  <c r="AE14" i="2"/>
  <c r="AB14" i="2"/>
  <c r="AC14" i="2" s="1"/>
  <c r="AA14" i="2"/>
  <c r="A14" i="2"/>
  <c r="AE13" i="2"/>
  <c r="AD13" i="2"/>
  <c r="AB13" i="2"/>
  <c r="AC13" i="2" s="1"/>
  <c r="AA13" i="2"/>
  <c r="A13" i="2"/>
  <c r="AB12" i="2"/>
  <c r="C12" i="2"/>
  <c r="AC12" i="2" s="1"/>
  <c r="A12" i="2"/>
  <c r="AE11" i="2"/>
  <c r="AD11" i="2"/>
  <c r="AC11" i="2"/>
  <c r="AB11" i="2"/>
  <c r="AA11" i="2"/>
  <c r="A11" i="2"/>
  <c r="A10" i="2"/>
  <c r="W15" i="1"/>
  <c r="W16" i="1" s="1"/>
  <c r="V15" i="1"/>
  <c r="V16" i="1" s="1"/>
  <c r="U15" i="1"/>
  <c r="T15" i="1"/>
  <c r="S15" i="1"/>
  <c r="R15" i="1"/>
  <c r="Q15" i="1"/>
  <c r="P15" i="1"/>
  <c r="O15" i="1"/>
  <c r="N15" i="1"/>
  <c r="M15" i="1"/>
  <c r="M16" i="1" s="1"/>
  <c r="L15" i="1"/>
  <c r="K15" i="1"/>
  <c r="J15" i="1"/>
  <c r="I15" i="1"/>
  <c r="H15" i="1"/>
  <c r="H16" i="1" s="1"/>
  <c r="G15" i="1"/>
  <c r="F15" i="1"/>
  <c r="E15" i="1"/>
  <c r="D15" i="1"/>
  <c r="D16" i="1" s="1"/>
  <c r="B15" i="1"/>
  <c r="AB15" i="1" s="1"/>
  <c r="AC15" i="1" s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16" i="1" s="1"/>
  <c r="E14" i="1"/>
  <c r="D14" i="1"/>
  <c r="C14" i="1"/>
  <c r="B14" i="1"/>
  <c r="AB14" i="1" s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A13" i="1"/>
  <c r="W12" i="1"/>
  <c r="V12" i="1"/>
  <c r="U12" i="1"/>
  <c r="T12" i="1"/>
  <c r="S12" i="1"/>
  <c r="R12" i="1"/>
  <c r="Q12" i="1"/>
  <c r="Q16" i="1" s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B12" i="1" s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10" i="1"/>
  <c r="J16" i="1" l="1"/>
  <c r="O16" i="1"/>
  <c r="AC14" i="8"/>
  <c r="AB16" i="8"/>
  <c r="AB16" i="7"/>
  <c r="AC16" i="7" s="1"/>
  <c r="AC15" i="6"/>
  <c r="AC13" i="6"/>
  <c r="B16" i="1"/>
  <c r="AB16" i="1" s="1"/>
  <c r="AC11" i="6"/>
  <c r="E16" i="1"/>
  <c r="AC14" i="1"/>
  <c r="AE14" i="1"/>
  <c r="AE16" i="6"/>
  <c r="AA16" i="6"/>
  <c r="AB16" i="6"/>
  <c r="AD16" i="6" s="1"/>
  <c r="AC16" i="4"/>
  <c r="AE16" i="4"/>
  <c r="AE15" i="1"/>
  <c r="AA16" i="5"/>
  <c r="AE16" i="5"/>
  <c r="AC13" i="1"/>
  <c r="AE13" i="1"/>
  <c r="AD13" i="1"/>
  <c r="AD15" i="1"/>
  <c r="AD14" i="1"/>
  <c r="AD16" i="4"/>
  <c r="AA11" i="1"/>
  <c r="AE11" i="1"/>
  <c r="AA13" i="1"/>
  <c r="AA14" i="1"/>
  <c r="AA15" i="1"/>
  <c r="AD12" i="2"/>
  <c r="AD14" i="2"/>
  <c r="AD11" i="3"/>
  <c r="AD13" i="3"/>
  <c r="AD15" i="3"/>
  <c r="AD12" i="4"/>
  <c r="AD14" i="4"/>
  <c r="AD11" i="5"/>
  <c r="AD13" i="5"/>
  <c r="AD15" i="5"/>
  <c r="AB11" i="1"/>
  <c r="AC11" i="1" s="1"/>
  <c r="AA12" i="2"/>
  <c r="AE12" i="2"/>
  <c r="C16" i="2"/>
  <c r="AB16" i="3"/>
  <c r="AC16" i="3" s="1"/>
  <c r="AC11" i="4"/>
  <c r="AB16" i="5"/>
  <c r="AC16" i="5" s="1"/>
  <c r="C12" i="1"/>
  <c r="C16" i="1" s="1"/>
  <c r="AD16" i="9"/>
  <c r="AA16" i="9"/>
  <c r="AD16" i="8" l="1"/>
  <c r="AC16" i="8"/>
  <c r="AD16" i="7"/>
  <c r="AC16" i="6"/>
  <c r="AD16" i="5"/>
  <c r="AC12" i="1"/>
  <c r="AD12" i="1"/>
  <c r="AE12" i="1"/>
  <c r="AA12" i="1"/>
  <c r="AA16" i="2"/>
  <c r="AD11" i="1"/>
  <c r="AD16" i="3"/>
  <c r="AD16" i="1" l="1"/>
  <c r="AE16" i="1"/>
  <c r="AA16" i="1"/>
  <c r="AC16" i="1"/>
</calcChain>
</file>

<file path=xl/sharedStrings.xml><?xml version="1.0" encoding="utf-8"?>
<sst xmlns="http://schemas.openxmlformats.org/spreadsheetml/2006/main" count="600" uniqueCount="71">
  <si>
    <t>LAB3</t>
  </si>
  <si>
    <t>Semester-long totals</t>
  </si>
  <si>
    <t>LAB2</t>
  </si>
  <si>
    <t>ECE 4723/6723 Defect Worksheet - Version 1.1</t>
  </si>
  <si>
    <t>Hourly Rate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</si>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</sst>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8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001"/>
  <sheetViews>
    <sheetView tabSelected="1" workbookViewId="0">
      <selection sqref="A1:AD38"/>
    </sheetView>
  </sheetViews>
  <sheetFormatPr defaultColWidth="14.42578125" defaultRowHeight="15" customHeight="1" x14ac:dyDescent="0.2"/>
  <cols>
    <col min="1" max="1" width="27" customWidth="1"/>
    <col min="2" max="3" width="7.85546875" customWidth="1"/>
    <col min="4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4"/>
      <c r="Z1" s="1"/>
      <c r="AA1" s="6"/>
      <c r="AB1" s="8"/>
      <c r="AC1" s="8"/>
      <c r="AD1" s="8" t="s">
        <v>4</v>
      </c>
      <c r="AE1" s="6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2"/>
      <c r="B2" s="9"/>
      <c r="C2" s="9"/>
      <c r="D2" s="9" t="s">
        <v>5</v>
      </c>
      <c r="E2" s="9"/>
      <c r="F2" s="9"/>
      <c r="G2" s="14"/>
      <c r="H2" s="14"/>
      <c r="I2" s="14"/>
      <c r="J2" s="14"/>
      <c r="K2" s="14"/>
      <c r="L2" s="16" t="s">
        <v>6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9"/>
      <c r="Y2" s="11"/>
      <c r="Z2" s="9"/>
      <c r="AA2" s="18"/>
      <c r="AB2" s="14"/>
      <c r="AC2" s="14"/>
      <c r="AD2" s="20">
        <v>125</v>
      </c>
      <c r="AE2" s="18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2" t="s">
        <v>7</v>
      </c>
      <c r="B3" s="15"/>
      <c r="C3" s="15"/>
      <c r="D3" s="9" t="s">
        <v>8</v>
      </c>
      <c r="E3" s="15"/>
      <c r="F3" s="15"/>
      <c r="G3" s="22"/>
      <c r="H3" s="22"/>
      <c r="I3" s="22"/>
      <c r="J3" s="22"/>
      <c r="K3" s="22"/>
      <c r="L3" s="16" t="s">
        <v>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5"/>
      <c r="Y3" s="17"/>
      <c r="Z3" s="15"/>
      <c r="AA3" s="24"/>
      <c r="AB3" s="22"/>
      <c r="AC3" s="22"/>
      <c r="AD3" s="22"/>
      <c r="AE3" s="24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2" t="s">
        <v>10</v>
      </c>
      <c r="B4" s="9"/>
      <c r="C4" s="9"/>
      <c r="D4" s="9" t="s">
        <v>11</v>
      </c>
      <c r="E4" s="9"/>
      <c r="F4" s="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9"/>
      <c r="Y4" s="11"/>
      <c r="Z4" s="9"/>
      <c r="AA4" s="18"/>
      <c r="AB4" s="14"/>
      <c r="AC4" s="14"/>
      <c r="AD4" s="14"/>
      <c r="AE4" s="18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2" t="s">
        <v>12</v>
      </c>
      <c r="B5" s="9"/>
      <c r="C5" s="9"/>
      <c r="D5" s="9" t="s">
        <v>13</v>
      </c>
      <c r="E5" s="9"/>
      <c r="F5" s="9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9"/>
      <c r="Y5" s="11"/>
      <c r="Z5" s="9"/>
      <c r="AA5" s="18"/>
      <c r="AB5" s="14"/>
      <c r="AC5" s="14"/>
      <c r="AD5" s="14"/>
      <c r="AE5" s="18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2" t="s">
        <v>14</v>
      </c>
      <c r="B6" s="9"/>
      <c r="C6" s="9"/>
      <c r="D6" s="9" t="s">
        <v>15</v>
      </c>
      <c r="E6" s="9"/>
      <c r="F6" s="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9"/>
      <c r="Y6" s="11"/>
      <c r="Z6" s="9"/>
      <c r="AA6" s="18"/>
      <c r="AB6" s="14"/>
      <c r="AC6" s="14"/>
      <c r="AD6" s="14"/>
      <c r="AE6" s="18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2" t="s">
        <v>16</v>
      </c>
      <c r="B7" s="9"/>
      <c r="C7" s="9"/>
      <c r="D7" s="9" t="s">
        <v>17</v>
      </c>
      <c r="E7" s="9"/>
      <c r="F7" s="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9"/>
      <c r="Y7" s="11"/>
      <c r="Z7" s="9"/>
      <c r="AA7" s="18"/>
      <c r="AB7" s="14"/>
      <c r="AC7" s="14"/>
      <c r="AD7" s="14"/>
      <c r="AE7" s="18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2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9"/>
      <c r="Y8" s="11"/>
      <c r="Z8" s="9"/>
      <c r="AA8" s="18"/>
      <c r="AB8" s="14"/>
      <c r="AC8" s="14"/>
      <c r="AD8" s="14"/>
      <c r="AE8" s="18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2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9"/>
      <c r="Y9" s="11"/>
      <c r="Z9" s="9"/>
      <c r="AA9" s="18"/>
      <c r="AB9" s="14"/>
      <c r="AC9" s="14"/>
      <c r="AD9" s="14"/>
      <c r="AE9" s="18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30" t="str">
        <f t="shared" ref="A10:A15" si="0">D2</f>
        <v>Team GG</v>
      </c>
      <c r="B10" s="32" t="s">
        <v>18</v>
      </c>
      <c r="C10" s="34" t="s">
        <v>19</v>
      </c>
      <c r="D10" s="37" t="s">
        <v>20</v>
      </c>
      <c r="E10" s="37" t="s">
        <v>21</v>
      </c>
      <c r="F10" s="37" t="s">
        <v>22</v>
      </c>
      <c r="G10" s="37" t="s">
        <v>23</v>
      </c>
      <c r="H10" s="37" t="s">
        <v>24</v>
      </c>
      <c r="I10" s="37" t="s">
        <v>25</v>
      </c>
      <c r="J10" s="37" t="s">
        <v>26</v>
      </c>
      <c r="K10" s="37" t="s">
        <v>27</v>
      </c>
      <c r="L10" s="37" t="s">
        <v>28</v>
      </c>
      <c r="M10" s="37" t="s">
        <v>29</v>
      </c>
      <c r="N10" s="37" t="s">
        <v>30</v>
      </c>
      <c r="O10" s="37" t="s">
        <v>31</v>
      </c>
      <c r="P10" s="37" t="s">
        <v>32</v>
      </c>
      <c r="Q10" s="37" t="s">
        <v>33</v>
      </c>
      <c r="R10" s="37" t="s">
        <v>34</v>
      </c>
      <c r="S10" s="37" t="s">
        <v>35</v>
      </c>
      <c r="T10" s="37" t="s">
        <v>36</v>
      </c>
      <c r="U10" s="37" t="s">
        <v>37</v>
      </c>
      <c r="V10" s="37" t="s">
        <v>38</v>
      </c>
      <c r="W10" s="37" t="s">
        <v>39</v>
      </c>
      <c r="X10" s="33"/>
      <c r="Y10" s="35"/>
      <c r="Z10" s="33"/>
      <c r="AA10" s="39" t="s">
        <v>40</v>
      </c>
      <c r="AB10" s="34" t="s">
        <v>41</v>
      </c>
      <c r="AC10" s="34" t="s">
        <v>42</v>
      </c>
      <c r="AD10" s="34" t="s">
        <v>43</v>
      </c>
      <c r="AE10" s="40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2" t="str">
        <f t="shared" si="0"/>
        <v>Christian Bush</v>
      </c>
      <c r="B11" s="44">
        <f>'Lab2'!B11+'Lab3'!B11+'Lab4'!B11+'Lab5'!B11+'Lab6'!B11+'Lab7'!B11+'Lab8'!B11+'Lab9'!B11</f>
        <v>78</v>
      </c>
      <c r="C11" s="44">
        <f>'Lab2'!C11+'Lab3'!C11+'Lab4'!C11+'Lab5'!C11+'Lab6'!C11+'Lab7'!C11+'Lab8'!C11+'Lab9'!C11</f>
        <v>1481</v>
      </c>
      <c r="D11" s="44">
        <f>'Lab2'!D11+'Lab3'!D11+'Lab4'!D11+'Lab5'!D11+'Lab6'!D11+'Lab7'!D11+'Lab8'!D11+'Lab9'!D11</f>
        <v>1</v>
      </c>
      <c r="E11" s="44">
        <f>'Lab2'!E11+'Lab3'!E11+'Lab4'!E11+'Lab5'!E11+'Lab6'!E11+'Lab7'!E11+'Lab8'!E11+'Lab9'!E11</f>
        <v>4</v>
      </c>
      <c r="F11" s="44">
        <f>'Lab2'!F11+'Lab3'!F11+'Lab4'!F11+'Lab5'!F11+'Lab6'!F11+'Lab7'!F11+'Lab8'!F11+'Lab9'!F11</f>
        <v>0</v>
      </c>
      <c r="G11" s="44">
        <f>'Lab2'!G11+'Lab3'!G11+'Lab4'!G11+'Lab5'!G11+'Lab6'!G11+'Lab7'!G11+'Lab8'!G11+'Lab9'!G11</f>
        <v>0</v>
      </c>
      <c r="H11" s="44">
        <f>'Lab2'!H11+'Lab3'!H11+'Lab4'!H11+'Lab5'!H11+'Lab6'!H11+'Lab7'!H11+'Lab8'!H11+'Lab9'!H11</f>
        <v>0</v>
      </c>
      <c r="I11" s="44">
        <f>'Lab2'!I11+'Lab3'!I11+'Lab4'!I11+'Lab5'!I11+'Lab6'!I11+'Lab7'!I11+'Lab8'!I11+'Lab9'!I11</f>
        <v>0</v>
      </c>
      <c r="J11" s="44">
        <f>'Lab2'!J11+'Lab3'!J11+'Lab4'!J11+'Lab5'!J11+'Lab6'!J11+'Lab7'!J11+'Lab8'!J11+'Lab9'!J11</f>
        <v>1</v>
      </c>
      <c r="K11" s="44">
        <f>'Lab2'!K11+'Lab3'!K11+'Lab4'!K11+'Lab5'!K11+'Lab6'!K11+'Lab7'!K11+'Lab8'!K11+'Lab9'!K11</f>
        <v>0</v>
      </c>
      <c r="L11" s="44">
        <f>'Lab2'!L11+'Lab3'!L11+'Lab4'!L11+'Lab5'!L11+'Lab6'!L11+'Lab7'!L11+'Lab8'!L11+'Lab9'!L11</f>
        <v>1</v>
      </c>
      <c r="M11" s="44">
        <f>'Lab2'!M11+'Lab3'!M11+'Lab4'!M11+'Lab5'!M11+'Lab6'!M11+'Lab7'!M11+'Lab8'!M11+'Lab9'!M11</f>
        <v>1</v>
      </c>
      <c r="N11" s="44">
        <f>'Lab2'!N11+'Lab3'!N11+'Lab4'!N11+'Lab5'!N11+'Lab6'!N11+'Lab7'!N11+'Lab8'!N11+'Lab9'!N11</f>
        <v>0</v>
      </c>
      <c r="O11" s="44">
        <f>'Lab2'!O11+'Lab3'!O11+'Lab4'!O11+'Lab5'!O11+'Lab6'!O11+'Lab7'!O11+'Lab8'!O11+'Lab9'!O11</f>
        <v>0</v>
      </c>
      <c r="P11" s="44">
        <f>'Lab2'!P11+'Lab3'!P11+'Lab4'!P11+'Lab5'!P11+'Lab6'!P11+'Lab7'!P11+'Lab8'!P11+'Lab9'!P11</f>
        <v>0</v>
      </c>
      <c r="Q11" s="44">
        <f>'Lab2'!Q11+'Lab3'!Q11+'Lab4'!Q11+'Lab5'!Q11+'Lab6'!Q11+'Lab7'!Q11+'Lab8'!Q11+'Lab9'!Q11</f>
        <v>0</v>
      </c>
      <c r="R11" s="44">
        <f>'Lab2'!R11+'Lab3'!R11+'Lab4'!R11+'Lab5'!R11+'Lab6'!R11+'Lab7'!R11+'Lab8'!R11+'Lab9'!R11</f>
        <v>0</v>
      </c>
      <c r="S11" s="44">
        <f>'Lab2'!S11+'Lab3'!S11+'Lab4'!S11+'Lab5'!S11+'Lab6'!S11+'Lab7'!S11+'Lab8'!S11+'Lab9'!S11</f>
        <v>1</v>
      </c>
      <c r="T11" s="44">
        <f>'Lab2'!T11+'Lab3'!T11+'Lab4'!T11+'Lab5'!T11+'Lab6'!T11+'Lab7'!T11+'Lab8'!T11+'Lab9'!T11</f>
        <v>0</v>
      </c>
      <c r="U11" s="44">
        <f>'Lab2'!U11+'Lab3'!U11+'Lab4'!U11+'Lab5'!U11+'Lab6'!U11+'Lab7'!U11+'Lab8'!U11+'Lab9'!U11</f>
        <v>0</v>
      </c>
      <c r="V11" s="44">
        <f>'Lab2'!V11+'Lab3'!V11+'Lab4'!V11+'Lab5'!V11+'Lab6'!V11+'Lab7'!V11+'Lab8'!V11+'Lab9'!V11</f>
        <v>0</v>
      </c>
      <c r="W11" s="44">
        <f>'Lab2'!W11+'Lab3'!W11+'Lab4'!W11+'Lab5'!W11+'Lab6'!W11+'Lab7'!W11+'Lab8'!W11+'Lab9'!W11</f>
        <v>1</v>
      </c>
      <c r="X11" s="9"/>
      <c r="Y11" s="11"/>
      <c r="Z11" s="9"/>
      <c r="AA11" s="45">
        <f t="shared" ref="AA11:AA16" si="1">IF(C11=0,"",(C11/B11)*8)</f>
        <v>151.89743589743588</v>
      </c>
      <c r="AB11" s="46">
        <f t="shared" ref="AB11:AB16" si="2">$AD$2*B11</f>
        <v>9750</v>
      </c>
      <c r="AC11" s="46">
        <f t="shared" ref="AC11:AC16" si="3">IF(C11=0,"",AB11/C11)</f>
        <v>6.5833896016205271</v>
      </c>
      <c r="AD11" s="46">
        <f t="shared" ref="AD11:AD16" si="4">IF(C11=0,"",AB11/(D11+E11))</f>
        <v>1950</v>
      </c>
      <c r="AE11" s="47">
        <f t="shared" ref="AE11:AE16" si="5">IF(C11=0,"",1000*((E11+D11)/C11))</f>
        <v>3.3760972316002702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59" t="str">
        <f t="shared" si="0"/>
        <v>Spencer Callicott</v>
      </c>
      <c r="B12" s="44">
        <f>'Lab2'!B12+'Lab3'!B12+'Lab4'!B12+'Lab5'!B12+'Lab6'!B12+'Lab7'!B12+'Lab8'!B12+'Lab9'!B12</f>
        <v>90</v>
      </c>
      <c r="C12" s="44">
        <f>'Lab2'!C12+'Lab3'!C12+'Lab4'!C12+'Lab5'!C12+'Lab6'!C12+'Lab7'!C12+'Lab8'!C12+'Lab9'!C12</f>
        <v>4960</v>
      </c>
      <c r="D12" s="44">
        <f>'Lab2'!D12+'Lab3'!D12+'Lab4'!D12+'Lab5'!D12+'Lab6'!D12+'Lab7'!D12+'Lab8'!D12+'Lab9'!D12</f>
        <v>0</v>
      </c>
      <c r="E12" s="44">
        <f>'Lab2'!E12+'Lab3'!E12+'Lab4'!E12+'Lab5'!E12+'Lab6'!E12+'Lab7'!E12+'Lab8'!E12+'Lab9'!E12</f>
        <v>6</v>
      </c>
      <c r="F12" s="44">
        <f>'Lab2'!F12+'Lab3'!F12+'Lab4'!F12+'Lab5'!F12+'Lab6'!F12+'Lab7'!F12+'Lab8'!F12+'Lab9'!F12</f>
        <v>1</v>
      </c>
      <c r="G12" s="44">
        <f>'Lab2'!G12+'Lab3'!G12+'Lab4'!G12+'Lab5'!G12+'Lab6'!G12+'Lab7'!G12+'Lab8'!G12+'Lab9'!G12</f>
        <v>0</v>
      </c>
      <c r="H12" s="44">
        <f>'Lab2'!H12+'Lab3'!H12+'Lab4'!H12+'Lab5'!H12+'Lab6'!H12+'Lab7'!H12+'Lab8'!H12+'Lab9'!H12</f>
        <v>0</v>
      </c>
      <c r="I12" s="44">
        <f>'Lab2'!I12+'Lab3'!I12+'Lab4'!I12+'Lab5'!I12+'Lab6'!I12+'Lab7'!I12+'Lab8'!I12+'Lab9'!I12</f>
        <v>1</v>
      </c>
      <c r="J12" s="44">
        <f>'Lab2'!J12+'Lab3'!J12+'Lab4'!J12+'Lab5'!J12+'Lab6'!J12+'Lab7'!J12+'Lab8'!J12+'Lab9'!J12</f>
        <v>0</v>
      </c>
      <c r="K12" s="44">
        <f>'Lab2'!K12+'Lab3'!K12+'Lab4'!K12+'Lab5'!K12+'Lab6'!K12+'Lab7'!K12+'Lab8'!K12+'Lab9'!K12</f>
        <v>0</v>
      </c>
      <c r="L12" s="44">
        <f>'Lab2'!L12+'Lab3'!L12+'Lab4'!L12+'Lab5'!L12+'Lab6'!L12+'Lab7'!L12+'Lab8'!L12+'Lab9'!L12</f>
        <v>0</v>
      </c>
      <c r="M12" s="44">
        <f>'Lab2'!M12+'Lab3'!M12+'Lab4'!M12+'Lab5'!M12+'Lab6'!M12+'Lab7'!M12+'Lab8'!M12+'Lab9'!M12</f>
        <v>0</v>
      </c>
      <c r="N12" s="44">
        <f>'Lab2'!N12+'Lab3'!N12+'Lab4'!N12+'Lab5'!N12+'Lab6'!N12+'Lab7'!N12+'Lab8'!N12+'Lab9'!N12</f>
        <v>0</v>
      </c>
      <c r="O12" s="44">
        <f>'Lab2'!O12+'Lab3'!O12+'Lab4'!O12+'Lab5'!O12+'Lab6'!O12+'Lab7'!O12+'Lab8'!O12+'Lab9'!O12</f>
        <v>2</v>
      </c>
      <c r="P12" s="44">
        <f>'Lab2'!P12+'Lab3'!P12+'Lab4'!P12+'Lab5'!P12+'Lab6'!P12+'Lab7'!P12+'Lab8'!P12+'Lab9'!P12</f>
        <v>1</v>
      </c>
      <c r="Q12" s="44">
        <f>'Lab2'!Q12+'Lab3'!Q12+'Lab4'!Q12+'Lab5'!Q12+'Lab6'!Q12+'Lab7'!Q12+'Lab8'!Q12+'Lab9'!Q12</f>
        <v>1</v>
      </c>
      <c r="R12" s="44">
        <f>'Lab2'!R12+'Lab3'!R12+'Lab4'!R12+'Lab5'!R12+'Lab6'!R12+'Lab7'!R12+'Lab8'!R12+'Lab9'!R12</f>
        <v>0</v>
      </c>
      <c r="S12" s="44">
        <f>'Lab2'!S12+'Lab3'!S12+'Lab4'!S12+'Lab5'!S12+'Lab6'!S12+'Lab7'!S12+'Lab8'!S12+'Lab9'!S12</f>
        <v>1</v>
      </c>
      <c r="T12" s="44">
        <f>'Lab2'!T12+'Lab3'!T12+'Lab4'!T12+'Lab5'!T12+'Lab6'!T12+'Lab7'!T12+'Lab8'!T12+'Lab9'!T12</f>
        <v>0</v>
      </c>
      <c r="U12" s="44">
        <f>'Lab2'!U12+'Lab3'!U12+'Lab4'!U12+'Lab5'!U12+'Lab6'!U12+'Lab7'!U12+'Lab8'!U12+'Lab9'!U12</f>
        <v>0</v>
      </c>
      <c r="V12" s="44">
        <f>'Lab2'!V12+'Lab3'!V12+'Lab4'!V12+'Lab5'!V12+'Lab6'!V12+'Lab7'!V12+'Lab8'!V12+'Lab9'!V12</f>
        <v>0</v>
      </c>
      <c r="W12" s="44">
        <f>'Lab2'!W12+'Lab3'!W12+'Lab4'!W12+'Lab5'!W12+'Lab6'!W12+'Lab7'!W12+'Lab8'!W12+'Lab9'!W12</f>
        <v>0</v>
      </c>
      <c r="X12" s="9"/>
      <c r="Y12" s="11"/>
      <c r="Z12" s="9"/>
      <c r="AA12" s="45">
        <f t="shared" si="1"/>
        <v>440.88888888888891</v>
      </c>
      <c r="AB12" s="46">
        <f t="shared" si="2"/>
        <v>11250</v>
      </c>
      <c r="AC12" s="46">
        <f t="shared" si="3"/>
        <v>2.2681451612903225</v>
      </c>
      <c r="AD12" s="46">
        <f t="shared" si="4"/>
        <v>1875</v>
      </c>
      <c r="AE12" s="47">
        <f t="shared" si="5"/>
        <v>1.2096774193548387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59" t="str">
        <f t="shared" si="0"/>
        <v>Will Carroll</v>
      </c>
      <c r="B13" s="44">
        <f>'Lab2'!B13+'Lab3'!B13+'Lab4'!B13+'Lab5'!B13+'Lab6'!B13+'Lab7'!B13+'Lab8'!B13+'Lab9'!B13</f>
        <v>88</v>
      </c>
      <c r="C13" s="44">
        <f>'Lab2'!C13+'Lab3'!C13+'Lab4'!C13+'Lab5'!C13+'Lab6'!C13+'Lab7'!C13+'Lab8'!C13+'Lab9'!C13</f>
        <v>5139</v>
      </c>
      <c r="D13" s="44">
        <f>'Lab2'!D13+'Lab3'!D13+'Lab4'!D13+'Lab5'!D13+'Lab6'!D13+'Lab7'!D13+'Lab8'!D13+'Lab9'!D13</f>
        <v>0</v>
      </c>
      <c r="E13" s="44">
        <f>'Lab2'!E13+'Lab3'!E13+'Lab4'!E13+'Lab5'!E13+'Lab6'!E13+'Lab7'!E13+'Lab8'!E13+'Lab9'!E13</f>
        <v>2</v>
      </c>
      <c r="F13" s="44">
        <f>'Lab2'!F13+'Lab3'!F13+'Lab4'!F13+'Lab5'!F13+'Lab6'!F13+'Lab7'!F13+'Lab8'!F13+'Lab9'!F13</f>
        <v>0</v>
      </c>
      <c r="G13" s="44">
        <f>'Lab2'!G13+'Lab3'!G13+'Lab4'!G13+'Lab5'!G13+'Lab6'!G13+'Lab7'!G13+'Lab8'!G13+'Lab9'!G13</f>
        <v>0</v>
      </c>
      <c r="H13" s="44">
        <f>'Lab2'!H13+'Lab3'!H13+'Lab4'!H13+'Lab5'!H13+'Lab6'!H13+'Lab7'!H13+'Lab8'!H13+'Lab9'!H13</f>
        <v>0</v>
      </c>
      <c r="I13" s="44">
        <f>'Lab2'!I13+'Lab3'!I13+'Lab4'!I13+'Lab5'!I13+'Lab6'!I13+'Lab7'!I13+'Lab8'!I13+'Lab9'!I13</f>
        <v>0</v>
      </c>
      <c r="J13" s="44">
        <f>'Lab2'!J13+'Lab3'!J13+'Lab4'!J13+'Lab5'!J13+'Lab6'!J13+'Lab7'!J13+'Lab8'!J13+'Lab9'!J13</f>
        <v>0</v>
      </c>
      <c r="K13" s="44">
        <f>'Lab2'!K13+'Lab3'!K13+'Lab4'!K13+'Lab5'!K13+'Lab6'!K13+'Lab7'!K13+'Lab8'!K13+'Lab9'!K13</f>
        <v>0</v>
      </c>
      <c r="L13" s="44">
        <f>'Lab2'!L13+'Lab3'!L13+'Lab4'!L13+'Lab5'!L13+'Lab6'!L13+'Lab7'!L13+'Lab8'!L13+'Lab9'!L13</f>
        <v>0</v>
      </c>
      <c r="M13" s="44">
        <f>'Lab2'!M13+'Lab3'!M13+'Lab4'!M13+'Lab5'!M13+'Lab6'!M13+'Lab7'!M13+'Lab8'!M13+'Lab9'!M13</f>
        <v>0</v>
      </c>
      <c r="N13" s="44">
        <f>'Lab2'!N13+'Lab3'!N13+'Lab4'!N13+'Lab5'!N13+'Lab6'!N13+'Lab7'!N13+'Lab8'!N13+'Lab9'!N13</f>
        <v>0</v>
      </c>
      <c r="O13" s="44">
        <f>'Lab2'!O13+'Lab3'!O13+'Lab4'!O13+'Lab5'!O13+'Lab6'!O13+'Lab7'!O13+'Lab8'!O13+'Lab9'!O13</f>
        <v>1</v>
      </c>
      <c r="P13" s="44">
        <f>'Lab2'!P13+'Lab3'!P13+'Lab4'!P13+'Lab5'!P13+'Lab6'!P13+'Lab7'!P13+'Lab8'!P13+'Lab9'!P13</f>
        <v>0</v>
      </c>
      <c r="Q13" s="44">
        <f>'Lab2'!Q13+'Lab3'!Q13+'Lab4'!Q13+'Lab5'!Q13+'Lab6'!Q13+'Lab7'!Q13+'Lab8'!Q13+'Lab9'!Q13</f>
        <v>0</v>
      </c>
      <c r="R13" s="44">
        <f>'Lab2'!R13+'Lab3'!R13+'Lab4'!R13+'Lab5'!R13+'Lab6'!R13+'Lab7'!R13+'Lab8'!R13+'Lab9'!R13</f>
        <v>0</v>
      </c>
      <c r="S13" s="44">
        <f>'Lab2'!S13+'Lab3'!S13+'Lab4'!S13+'Lab5'!S13+'Lab6'!S13+'Lab7'!S13+'Lab8'!S13+'Lab9'!S13</f>
        <v>0</v>
      </c>
      <c r="T13" s="44">
        <f>'Lab2'!T13+'Lab3'!T13+'Lab4'!T13+'Lab5'!T13+'Lab6'!T13+'Lab7'!T13+'Lab8'!T13+'Lab9'!T13</f>
        <v>0</v>
      </c>
      <c r="U13" s="44">
        <f>'Lab2'!U13+'Lab3'!U13+'Lab4'!U13+'Lab5'!U13+'Lab6'!U13+'Lab7'!U13+'Lab8'!U13+'Lab9'!U13</f>
        <v>0</v>
      </c>
      <c r="V13" s="44">
        <f>'Lab2'!V13+'Lab3'!V13+'Lab4'!V13+'Lab5'!V13+'Lab6'!V13+'Lab7'!V13+'Lab8'!V13+'Lab9'!V13</f>
        <v>0</v>
      </c>
      <c r="W13" s="44">
        <f>'Lab2'!W13+'Lab3'!W13+'Lab4'!W13+'Lab5'!W13+'Lab6'!W13+'Lab7'!W13+'Lab8'!W13+'Lab9'!W13</f>
        <v>1</v>
      </c>
      <c r="X13" s="9"/>
      <c r="Y13" s="11"/>
      <c r="Z13" s="9"/>
      <c r="AA13" s="45">
        <f t="shared" si="1"/>
        <v>467.18181818181819</v>
      </c>
      <c r="AB13" s="46">
        <f t="shared" si="2"/>
        <v>11000</v>
      </c>
      <c r="AC13" s="46">
        <f t="shared" si="3"/>
        <v>2.1404942595835768</v>
      </c>
      <c r="AD13" s="46">
        <f t="shared" si="4"/>
        <v>5500</v>
      </c>
      <c r="AE13" s="47">
        <f t="shared" si="5"/>
        <v>0.3891807744697412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63" t="str">
        <f t="shared" si="0"/>
        <v>Landon Casey</v>
      </c>
      <c r="B14" s="44">
        <f>'Lab2'!B14+'Lab3'!B14+'Lab4'!B14+'Lab5'!B14+'Lab6'!B14+'Lab7'!B14+'Lab8'!B14+'Lab9'!B14</f>
        <v>40</v>
      </c>
      <c r="C14" s="44">
        <f>'Lab2'!C14+'Lab3'!C14+'Lab4'!C14+'Lab5'!C14+'Lab6'!C14+'Lab7'!C14+'Lab8'!C14+'Lab9'!C14</f>
        <v>210</v>
      </c>
      <c r="D14" s="44">
        <f>'Lab2'!D14+'Lab3'!D14+'Lab4'!D14+'Lab5'!D14+'Lab6'!D14+'Lab7'!D14+'Lab8'!D14+'Lab9'!D14</f>
        <v>0</v>
      </c>
      <c r="E14" s="44">
        <f>'Lab2'!E14+'Lab3'!E14+'Lab4'!E14+'Lab5'!E14+'Lab6'!E14+'Lab7'!E14+'Lab8'!E14+'Lab9'!E14</f>
        <v>1</v>
      </c>
      <c r="F14" s="44">
        <f>'Lab2'!F14+'Lab3'!F14+'Lab4'!F14+'Lab5'!F14+'Lab6'!F14+'Lab7'!F14+'Lab8'!F14+'Lab9'!F14</f>
        <v>1</v>
      </c>
      <c r="G14" s="44">
        <f>'Lab2'!G14+'Lab3'!G14+'Lab4'!G14+'Lab5'!G14+'Lab6'!G14+'Lab7'!G14+'Lab8'!G14+'Lab9'!G14</f>
        <v>0</v>
      </c>
      <c r="H14" s="44">
        <f>'Lab2'!H14+'Lab3'!H14+'Lab4'!H14+'Lab5'!H14+'Lab6'!H14+'Lab7'!H14+'Lab8'!H14+'Lab9'!H14</f>
        <v>0</v>
      </c>
      <c r="I14" s="44">
        <f>'Lab2'!I14+'Lab3'!I14+'Lab4'!I14+'Lab5'!I14+'Lab6'!I14+'Lab7'!I14+'Lab8'!I14+'Lab9'!I14</f>
        <v>0</v>
      </c>
      <c r="J14" s="44">
        <f>'Lab2'!J14+'Lab3'!J14+'Lab4'!J14+'Lab5'!J14+'Lab6'!J14+'Lab7'!J14+'Lab8'!J14+'Lab9'!J14</f>
        <v>0</v>
      </c>
      <c r="K14" s="44">
        <f>'Lab2'!K14+'Lab3'!K14+'Lab4'!K14+'Lab5'!K14+'Lab6'!K14+'Lab7'!K14+'Lab8'!K14+'Lab9'!K14</f>
        <v>0</v>
      </c>
      <c r="L14" s="44">
        <f>'Lab2'!L14+'Lab3'!L14+'Lab4'!L14+'Lab5'!L14+'Lab6'!L14+'Lab7'!L14+'Lab8'!L14+'Lab9'!L14</f>
        <v>0</v>
      </c>
      <c r="M14" s="44">
        <f>'Lab2'!M14+'Lab3'!M14+'Lab4'!M14+'Lab5'!M14+'Lab6'!M14+'Lab7'!M14+'Lab8'!M14+'Lab9'!M14</f>
        <v>0</v>
      </c>
      <c r="N14" s="44">
        <f>'Lab2'!N14+'Lab3'!N14+'Lab4'!N14+'Lab5'!N14+'Lab6'!N14+'Lab7'!N14+'Lab8'!N14+'Lab9'!N14</f>
        <v>0</v>
      </c>
      <c r="O14" s="44">
        <f>'Lab2'!O14+'Lab3'!O14+'Lab4'!O14+'Lab5'!O14+'Lab6'!O14+'Lab7'!O14+'Lab8'!O14+'Lab9'!O14</f>
        <v>0</v>
      </c>
      <c r="P14" s="44">
        <f>'Lab2'!P14+'Lab3'!P14+'Lab4'!P14+'Lab5'!P14+'Lab6'!P14+'Lab7'!P14+'Lab8'!P14+'Lab9'!P14</f>
        <v>0</v>
      </c>
      <c r="Q14" s="44">
        <f>'Lab2'!Q14+'Lab3'!Q14+'Lab4'!Q14+'Lab5'!Q14+'Lab6'!Q14+'Lab7'!Q14+'Lab8'!Q14+'Lab9'!Q14</f>
        <v>0</v>
      </c>
      <c r="R14" s="44">
        <f>'Lab2'!R14+'Lab3'!R14+'Lab4'!R14+'Lab5'!R14+'Lab6'!R14+'Lab7'!R14+'Lab8'!R14+'Lab9'!R14</f>
        <v>0</v>
      </c>
      <c r="S14" s="44">
        <f>'Lab2'!S14+'Lab3'!S14+'Lab4'!S14+'Lab5'!S14+'Lab6'!S14+'Lab7'!S14+'Lab8'!S14+'Lab9'!S14</f>
        <v>0</v>
      </c>
      <c r="T14" s="44">
        <f>'Lab2'!T14+'Lab3'!T14+'Lab4'!T14+'Lab5'!T14+'Lab6'!T14+'Lab7'!T14+'Lab8'!T14+'Lab9'!T14</f>
        <v>0</v>
      </c>
      <c r="U14" s="44">
        <f>'Lab2'!U14+'Lab3'!U14+'Lab4'!U14+'Lab5'!U14+'Lab6'!U14+'Lab7'!U14+'Lab8'!U14+'Lab9'!U14</f>
        <v>0</v>
      </c>
      <c r="V14" s="44">
        <f>'Lab2'!V14+'Lab3'!V14+'Lab4'!V14+'Lab5'!V14+'Lab6'!V14+'Lab7'!V14+'Lab8'!V14+'Lab9'!V14</f>
        <v>0</v>
      </c>
      <c r="W14" s="44">
        <f>'Lab2'!W14+'Lab3'!W14+'Lab4'!W14+'Lab5'!W14+'Lab6'!W14+'Lab7'!W14+'Lab8'!W14+'Lab9'!W14</f>
        <v>0</v>
      </c>
      <c r="X14" s="9"/>
      <c r="Y14" s="11"/>
      <c r="Z14" s="9"/>
      <c r="AA14" s="45">
        <f t="shared" si="1"/>
        <v>42</v>
      </c>
      <c r="AB14" s="46">
        <f t="shared" si="2"/>
        <v>5000</v>
      </c>
      <c r="AC14" s="46">
        <f t="shared" si="3"/>
        <v>23.80952380952381</v>
      </c>
      <c r="AD14" s="46">
        <f t="shared" si="4"/>
        <v>5000</v>
      </c>
      <c r="AE14" s="47">
        <f t="shared" si="5"/>
        <v>4.7619047619047628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63" t="str">
        <f t="shared" si="0"/>
        <v>Jack Fletcher</v>
      </c>
      <c r="B15" s="44">
        <f>'Lab2'!B15+'Lab3'!B15+'Lab4'!B15+'Lab5'!B15+'Lab6'!B15+'Lab7'!B15+'Lab8'!B15+'Lab9'!B15</f>
        <v>92</v>
      </c>
      <c r="C15" s="44">
        <f>'Lab2'!C15+'Lab3'!C15+'Lab4'!C15+'Lab5'!C15+'Lab6'!C15+'Lab7'!C15+'Lab8'!C15+'Lab9'!C15</f>
        <v>3800</v>
      </c>
      <c r="D15" s="44">
        <f>'Lab2'!D15+'Lab3'!D15+'Lab4'!D15+'Lab5'!D15+'Lab6'!D15+'Lab7'!D15+'Lab8'!D15+'Lab9'!D15</f>
        <v>3</v>
      </c>
      <c r="E15" s="44">
        <f>'Lab2'!E15+'Lab3'!E15+'Lab4'!E15+'Lab5'!E15+'Lab6'!E15+'Lab7'!E15+'Lab8'!E15+'Lab9'!E15</f>
        <v>3</v>
      </c>
      <c r="F15" s="44">
        <f>'Lab2'!F15+'Lab3'!F15+'Lab4'!F15+'Lab5'!F15+'Lab6'!F15+'Lab7'!F15+'Lab8'!F15+'Lab9'!F15</f>
        <v>0</v>
      </c>
      <c r="G15" s="44">
        <f>'Lab2'!G15+'Lab3'!G15+'Lab4'!G15+'Lab5'!G15+'Lab6'!G15+'Lab7'!G15+'Lab8'!G15+'Lab9'!G15</f>
        <v>0</v>
      </c>
      <c r="H15" s="44">
        <f>'Lab2'!H15+'Lab3'!H15+'Lab4'!H15+'Lab5'!H15+'Lab6'!H15+'Lab7'!H15+'Lab8'!H15+'Lab9'!H15</f>
        <v>1</v>
      </c>
      <c r="I15" s="44">
        <f>'Lab2'!I15+'Lab3'!I15+'Lab4'!I15+'Lab5'!I15+'Lab6'!I15+'Lab7'!I15+'Lab8'!I15+'Lab9'!I15</f>
        <v>0</v>
      </c>
      <c r="J15" s="44">
        <f>'Lab2'!J15+'Lab3'!J15+'Lab4'!J15+'Lab5'!J15+'Lab6'!J15+'Lab7'!J15+'Lab8'!J15+'Lab9'!J15</f>
        <v>1</v>
      </c>
      <c r="K15" s="44">
        <f>'Lab2'!K15+'Lab3'!K15+'Lab4'!K15+'Lab5'!K15+'Lab6'!K15+'Lab7'!K15+'Lab8'!K15+'Lab9'!K15</f>
        <v>0</v>
      </c>
      <c r="L15" s="44">
        <f>'Lab2'!L15+'Lab3'!L15+'Lab4'!L15+'Lab5'!L15+'Lab6'!L15+'Lab7'!L15+'Lab8'!L15+'Lab9'!L15</f>
        <v>0</v>
      </c>
      <c r="M15" s="44">
        <f>'Lab2'!M15+'Lab3'!M15+'Lab4'!M15+'Lab5'!M15+'Lab6'!M15+'Lab7'!M15+'Lab8'!M15+'Lab9'!M15</f>
        <v>2</v>
      </c>
      <c r="N15" s="44">
        <f>'Lab2'!N15+'Lab3'!N15+'Lab4'!N15+'Lab5'!N15+'Lab6'!N15+'Lab7'!N15+'Lab8'!N15+'Lab9'!N15</f>
        <v>0</v>
      </c>
      <c r="O15" s="44">
        <f>'Lab2'!O15+'Lab3'!O15+'Lab4'!O15+'Lab5'!O15+'Lab6'!O15+'Lab7'!O15+'Lab8'!O15+'Lab9'!O15</f>
        <v>0</v>
      </c>
      <c r="P15" s="44">
        <f>'Lab2'!P15+'Lab3'!P15+'Lab4'!P15+'Lab5'!P15+'Lab6'!P15+'Lab7'!P15+'Lab8'!P15+'Lab9'!P15</f>
        <v>0</v>
      </c>
      <c r="Q15" s="44">
        <f>'Lab2'!Q15+'Lab3'!Q15+'Lab4'!Q15+'Lab5'!Q15+'Lab6'!Q15+'Lab7'!Q15+'Lab8'!Q15+'Lab9'!Q15</f>
        <v>0</v>
      </c>
      <c r="R15" s="44">
        <f>'Lab2'!R15+'Lab3'!R15+'Lab4'!R15+'Lab5'!R15+'Lab6'!R15+'Lab7'!R15+'Lab8'!R15+'Lab9'!R15</f>
        <v>0</v>
      </c>
      <c r="S15" s="44">
        <f>'Lab2'!S15+'Lab3'!S15+'Lab4'!S15+'Lab5'!S15+'Lab6'!S15+'Lab7'!S15+'Lab8'!S15+'Lab9'!S15</f>
        <v>0</v>
      </c>
      <c r="T15" s="44">
        <f>'Lab2'!T15+'Lab3'!T15+'Lab4'!T15+'Lab5'!T15+'Lab6'!T15+'Lab7'!T15+'Lab8'!T15+'Lab9'!T15</f>
        <v>0</v>
      </c>
      <c r="U15" s="44">
        <f>'Lab2'!U15+'Lab3'!U15+'Lab4'!U15+'Lab5'!U15+'Lab6'!U15+'Lab7'!U15+'Lab8'!U15+'Lab9'!U15</f>
        <v>0</v>
      </c>
      <c r="V15" s="44">
        <f>'Lab2'!V15+'Lab3'!V15+'Lab4'!V15+'Lab5'!V15+'Lab6'!V15+'Lab7'!V15+'Lab8'!V15+'Lab9'!V15</f>
        <v>1</v>
      </c>
      <c r="W15" s="44">
        <f>'Lab2'!W15+'Lab3'!W15+'Lab4'!W15+'Lab5'!W15+'Lab6'!W15+'Lab7'!W15+'Lab8'!W15+'Lab9'!W15</f>
        <v>1</v>
      </c>
      <c r="X15" s="9"/>
      <c r="Y15" s="11"/>
      <c r="Z15" s="9"/>
      <c r="AA15" s="45">
        <f t="shared" si="1"/>
        <v>330.43478260869563</v>
      </c>
      <c r="AB15" s="46">
        <f t="shared" si="2"/>
        <v>11500</v>
      </c>
      <c r="AC15" s="46">
        <f t="shared" si="3"/>
        <v>3.0263157894736841</v>
      </c>
      <c r="AD15" s="46">
        <f t="shared" si="4"/>
        <v>1916.6666666666667</v>
      </c>
      <c r="AE15" s="47">
        <f t="shared" si="5"/>
        <v>1.5789473684210527</v>
      </c>
      <c r="AF15" s="23"/>
      <c r="AG15" s="9"/>
      <c r="AH15" s="9"/>
      <c r="AI15" s="9"/>
      <c r="AJ15" s="9"/>
      <c r="AK15" s="23"/>
      <c r="AL15" s="25"/>
      <c r="AM15" s="25"/>
      <c r="AN15" s="23"/>
      <c r="AO15" s="9"/>
    </row>
    <row r="16" spans="1:41" ht="15" customHeight="1" x14ac:dyDescent="0.2">
      <c r="A16" s="64" t="s">
        <v>64</v>
      </c>
      <c r="B16" s="52">
        <f>SUM(B11:B15)</f>
        <v>388</v>
      </c>
      <c r="C16" s="53">
        <f>SUM(C11:C15)</f>
        <v>15590</v>
      </c>
      <c r="D16" s="53">
        <f>SUM(D11:D15)</f>
        <v>4</v>
      </c>
      <c r="E16" s="53">
        <f>SUM(E11:E15)</f>
        <v>16</v>
      </c>
      <c r="F16" s="53">
        <f t="shared" ref="F16:W16" si="6">SUM(F11:F15)</f>
        <v>2</v>
      </c>
      <c r="G16" s="53">
        <f t="shared" si="6"/>
        <v>0</v>
      </c>
      <c r="H16" s="53">
        <f t="shared" si="6"/>
        <v>1</v>
      </c>
      <c r="I16" s="53">
        <f t="shared" si="6"/>
        <v>1</v>
      </c>
      <c r="J16" s="53">
        <f t="shared" si="6"/>
        <v>2</v>
      </c>
      <c r="K16" s="53">
        <f t="shared" si="6"/>
        <v>0</v>
      </c>
      <c r="L16" s="53">
        <f t="shared" si="6"/>
        <v>1</v>
      </c>
      <c r="M16" s="53">
        <f t="shared" si="6"/>
        <v>3</v>
      </c>
      <c r="N16" s="53">
        <f t="shared" si="6"/>
        <v>0</v>
      </c>
      <c r="O16" s="53">
        <f t="shared" si="6"/>
        <v>3</v>
      </c>
      <c r="P16" s="53">
        <f t="shared" si="6"/>
        <v>1</v>
      </c>
      <c r="Q16" s="53">
        <f t="shared" si="6"/>
        <v>1</v>
      </c>
      <c r="R16" s="53">
        <f t="shared" si="6"/>
        <v>0</v>
      </c>
      <c r="S16" s="53">
        <f t="shared" si="6"/>
        <v>2</v>
      </c>
      <c r="T16" s="53">
        <f t="shared" si="6"/>
        <v>0</v>
      </c>
      <c r="U16" s="53">
        <f t="shared" si="6"/>
        <v>0</v>
      </c>
      <c r="V16" s="53">
        <f t="shared" si="6"/>
        <v>1</v>
      </c>
      <c r="W16" s="53">
        <f t="shared" si="6"/>
        <v>3</v>
      </c>
      <c r="X16" s="54"/>
      <c r="Y16" s="55"/>
      <c r="Z16" s="54"/>
      <c r="AA16" s="56">
        <f t="shared" si="1"/>
        <v>321.44329896907215</v>
      </c>
      <c r="AB16" s="57">
        <f t="shared" si="2"/>
        <v>48500</v>
      </c>
      <c r="AC16" s="57">
        <f t="shared" si="3"/>
        <v>3.1109685695958946</v>
      </c>
      <c r="AD16" s="57">
        <f t="shared" si="4"/>
        <v>2425</v>
      </c>
      <c r="AE16" s="58">
        <f t="shared" si="5"/>
        <v>1.2828736369467606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6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6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61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6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61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61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61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61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61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61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61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61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61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61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61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61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61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61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61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61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61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61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6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61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61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6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6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6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6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6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6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6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6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6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61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6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6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6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6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6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6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6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6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6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6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6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6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6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6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6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6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6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6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6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6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6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6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6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6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6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6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6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6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6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6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6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6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6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6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6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6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6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6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61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6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1">
    <dataValidation type="custom" allowBlank="1" showInputMessage="1" showErrorMessage="1" prompt=" - Text string length must be between 0 and 30 characters" sqref="D2:D7" xr:uid="{00000000-0002-0000-0000-000000000000}">
      <formula1>AND(GTE(LEN(D2),MIN((0),(30))),LTE(LEN(D2),MAX((0),(30))))</formula1>
    </dataValidation>
  </dataValidations>
  <pageMargins left="0.7" right="0.7" top="0.75" bottom="0.75" header="0" footer="0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1"/>
  <sheetViews>
    <sheetView workbookViewId="0">
      <selection activeCell="P5" sqref="P5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6</v>
      </c>
      <c r="C11" s="9">
        <v>59</v>
      </c>
      <c r="D11" s="9"/>
      <c r="E11" s="9">
        <v>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>
        <v>1</v>
      </c>
      <c r="X11" s="9"/>
      <c r="Y11" s="11"/>
      <c r="Z11" s="9"/>
      <c r="AA11" s="45">
        <f t="shared" ref="AA11:AA16" si="0">IF(C11=0,"",(C11/B11)*8)</f>
        <v>78.666666666666671</v>
      </c>
      <c r="AB11" s="46">
        <f>Indiv!$AD$2*B11</f>
        <v>750</v>
      </c>
      <c r="AC11" s="46">
        <f t="shared" ref="AC11:AC15" si="1">IF(C11=0,"",AB11/C11)</f>
        <v>12.711864406779661</v>
      </c>
      <c r="AD11" s="46">
        <f t="shared" ref="AD11:AD15" si="2">IF(C11=0,"",AB11/(D11+E11))</f>
        <v>375</v>
      </c>
      <c r="AE11" s="47">
        <f t="shared" ref="AE11:AE15" si="3">IF(C11=0,"",1000*((E11+D11)/C11))</f>
        <v>33.898305084745765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f>62+46+59+75</f>
        <v>242</v>
      </c>
      <c r="D12" s="9"/>
      <c r="E12" s="9">
        <v>3</v>
      </c>
      <c r="F12" s="9">
        <v>1</v>
      </c>
      <c r="G12" s="9"/>
      <c r="H12" s="9"/>
      <c r="I12" s="9">
        <v>1</v>
      </c>
      <c r="J12" s="9"/>
      <c r="K12" s="9"/>
      <c r="L12" s="9"/>
      <c r="M12" s="9"/>
      <c r="N12" s="9"/>
      <c r="O12" s="9"/>
      <c r="P12" s="9">
        <v>1</v>
      </c>
      <c r="Q12" s="9"/>
      <c r="R12" s="9"/>
      <c r="S12" s="9">
        <v>1</v>
      </c>
      <c r="T12" s="9"/>
      <c r="U12" s="9"/>
      <c r="V12" s="9"/>
      <c r="W12" s="9"/>
      <c r="X12" s="9"/>
      <c r="Y12" s="11"/>
      <c r="Z12" s="9"/>
      <c r="AA12" s="45">
        <f t="shared" si="0"/>
        <v>322.66666666666669</v>
      </c>
      <c r="AB12" s="46">
        <f>Indiv!$AD$2*B12</f>
        <v>750</v>
      </c>
      <c r="AC12" s="46">
        <f t="shared" si="1"/>
        <v>3.0991735537190084</v>
      </c>
      <c r="AD12" s="46">
        <f t="shared" si="2"/>
        <v>250</v>
      </c>
      <c r="AE12" s="47">
        <f t="shared" si="3"/>
        <v>12.396694214876034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6</v>
      </c>
      <c r="C13" s="9">
        <v>60</v>
      </c>
      <c r="D13" s="9"/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</v>
      </c>
      <c r="X13" s="9"/>
      <c r="Y13" s="11"/>
      <c r="Z13" s="9"/>
      <c r="AA13" s="45">
        <f t="shared" si="0"/>
        <v>80</v>
      </c>
      <c r="AB13" s="46">
        <f>Indiv!$AD$2*B13</f>
        <v>750</v>
      </c>
      <c r="AC13" s="46">
        <f t="shared" si="1"/>
        <v>12.5</v>
      </c>
      <c r="AD13" s="46">
        <f t="shared" si="2"/>
        <v>750</v>
      </c>
      <c r="AE13" s="47">
        <f t="shared" si="3"/>
        <v>16.666666666666668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10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13.333333333333334</v>
      </c>
      <c r="AB14" s="46">
        <f>Indiv!$AD$2*B14</f>
        <v>750</v>
      </c>
      <c r="AC14" s="46">
        <f t="shared" si="1"/>
        <v>75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6</v>
      </c>
      <c r="C15" s="9">
        <v>15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</v>
      </c>
      <c r="AB15" s="46">
        <f>Indiv!$AD$2*B15</f>
        <v>750</v>
      </c>
      <c r="AC15" s="46">
        <f t="shared" si="1"/>
        <v>50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 t="shared" ref="B16:C16" si="4">SUM(B11:B15)</f>
        <v>30</v>
      </c>
      <c r="C16" s="53">
        <f t="shared" si="4"/>
        <v>386</v>
      </c>
      <c r="D16" s="53">
        <f>SUM(D11:D15)</f>
        <v>0</v>
      </c>
      <c r="E16" s="53">
        <f>SUM(E11:E15)</f>
        <v>6</v>
      </c>
      <c r="F16" s="53">
        <f t="shared" ref="F16:W16" si="5">SUM(F11:F15)</f>
        <v>1</v>
      </c>
      <c r="G16" s="53">
        <f t="shared" si="5"/>
        <v>0</v>
      </c>
      <c r="H16" s="53">
        <f t="shared" si="5"/>
        <v>0</v>
      </c>
      <c r="I16" s="53">
        <f t="shared" si="5"/>
        <v>1</v>
      </c>
      <c r="J16" s="53">
        <f t="shared" si="5"/>
        <v>0</v>
      </c>
      <c r="K16" s="53">
        <f t="shared" si="5"/>
        <v>0</v>
      </c>
      <c r="L16" s="53">
        <f t="shared" si="5"/>
        <v>0</v>
      </c>
      <c r="M16" s="53">
        <f t="shared" si="5"/>
        <v>0</v>
      </c>
      <c r="N16" s="53">
        <f t="shared" si="5"/>
        <v>0</v>
      </c>
      <c r="O16" s="53">
        <f t="shared" si="5"/>
        <v>0</v>
      </c>
      <c r="P16" s="53">
        <f t="shared" si="5"/>
        <v>1</v>
      </c>
      <c r="Q16" s="53">
        <f t="shared" si="5"/>
        <v>0</v>
      </c>
      <c r="R16" s="53">
        <f t="shared" si="5"/>
        <v>0</v>
      </c>
      <c r="S16" s="53">
        <f t="shared" si="5"/>
        <v>2</v>
      </c>
      <c r="T16" s="53">
        <f t="shared" si="5"/>
        <v>0</v>
      </c>
      <c r="U16" s="53">
        <f t="shared" si="5"/>
        <v>0</v>
      </c>
      <c r="V16" s="53">
        <f t="shared" si="5"/>
        <v>0</v>
      </c>
      <c r="W16" s="53">
        <f t="shared" si="5"/>
        <v>2</v>
      </c>
      <c r="X16" s="54"/>
      <c r="Y16" s="55"/>
      <c r="Z16" s="54"/>
      <c r="AA16" s="56">
        <f t="shared" si="0"/>
        <v>102.93333333333334</v>
      </c>
      <c r="AB16" s="57">
        <f>AB11+AB12+AB13+AB14+AB15</f>
        <v>3750</v>
      </c>
      <c r="AC16" s="57">
        <f>IF(C16=0,"",AB16/C16)</f>
        <v>9.7150259067357521</v>
      </c>
      <c r="AD16" s="57">
        <f>IF(C16=0,"",AB16/(D16+E16))</f>
        <v>625</v>
      </c>
      <c r="AE16" s="58">
        <f>IF(C16=0,"",1000*((E16+D16)/C16))</f>
        <v>15.544041450777202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1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1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117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93.6</v>
      </c>
      <c r="AB11" s="46">
        <f>Indiv!$AD$2*B11</f>
        <v>1250</v>
      </c>
      <c r="AC11" s="46">
        <f t="shared" ref="AC11:AC16" si="1">IF(C11=0,"",AB11/C11)</f>
        <v>10.683760683760683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16</v>
      </c>
      <c r="C12" s="9">
        <v>1677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838.5</v>
      </c>
      <c r="AB12" s="46">
        <f>Indiv!$AD$2*B12</f>
        <v>2000</v>
      </c>
      <c r="AC12" s="46">
        <f t="shared" si="1"/>
        <v>1.1926058437686344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12</v>
      </c>
      <c r="C13" s="9">
        <v>2321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1547.3333333333333</v>
      </c>
      <c r="AB13" s="46">
        <f>Indiv!$AD$2*B13</f>
        <v>1500</v>
      </c>
      <c r="AC13" s="46">
        <f t="shared" si="1"/>
        <v>0.64627315812149932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161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161</v>
      </c>
      <c r="AB14" s="46">
        <f>Indiv!$AD$2*B14</f>
        <v>1000</v>
      </c>
      <c r="AC14" s="46">
        <f t="shared" si="1"/>
        <v>6.2111801242236027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250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250</v>
      </c>
      <c r="AB15" s="46">
        <f>Indiv!$AD$2*B15</f>
        <v>1000</v>
      </c>
      <c r="AC15" s="46">
        <f t="shared" si="1"/>
        <v>4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 t="shared" ref="B16:W16" si="4">SUM(B11:B15)</f>
        <v>54</v>
      </c>
      <c r="C16" s="53">
        <f t="shared" si="4"/>
        <v>4526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670.51851851851848</v>
      </c>
      <c r="AB16" s="57">
        <f>AB11+AB12+AB13+AB14+AB15</f>
        <v>6750</v>
      </c>
      <c r="AC16" s="57">
        <f t="shared" si="1"/>
        <v>1.4913831197525409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2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2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1"/>
  <sheetViews>
    <sheetView workbookViewId="0">
      <selection activeCell="H3" sqref="H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182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145.6</v>
      </c>
      <c r="AB11" s="46">
        <f>Indiv!$AD$2*B11</f>
        <v>1250</v>
      </c>
      <c r="AC11" s="46">
        <f t="shared" ref="AC11:AC16" si="1">IF(C11=0,"",AB11/C11)</f>
        <v>6.8681318681318677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8</v>
      </c>
      <c r="C12" s="9">
        <v>843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843</v>
      </c>
      <c r="AB12" s="46">
        <f>Indiv!$AD$2*B12</f>
        <v>1000</v>
      </c>
      <c r="AC12" s="46">
        <f t="shared" si="1"/>
        <v>1.1862396204033214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1421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757.86666666666667</v>
      </c>
      <c r="AB13" s="46">
        <f>Indiv!$AD$2*B13</f>
        <v>1875</v>
      </c>
      <c r="AC13" s="46">
        <f t="shared" si="1"/>
        <v>1.3194933145672061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34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34</v>
      </c>
      <c r="AB14" s="46">
        <f>Indiv!$AD$2*B14</f>
        <v>1000</v>
      </c>
      <c r="AC14" s="46">
        <f t="shared" si="1"/>
        <v>29.411764705882351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203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203</v>
      </c>
      <c r="AB15" s="46">
        <f>Indiv!$AD$2*B15</f>
        <v>1000</v>
      </c>
      <c r="AC15" s="46">
        <f t="shared" si="1"/>
        <v>4.9261083743842367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49</v>
      </c>
      <c r="C16" s="53">
        <f>SUM(C11:C15)</f>
        <v>2683</v>
      </c>
      <c r="D16" s="53">
        <f t="shared" ref="D16:W16" si="4">SUM(D11:D15)</f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438.0408163265306</v>
      </c>
      <c r="AB16" s="57">
        <f>AB11+AB12+AB13+AB14+AB15</f>
        <v>6125</v>
      </c>
      <c r="AC16" s="57">
        <f t="shared" si="1"/>
        <v>2.2828922847558704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3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300-000001000000}">
      <formula1>0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001"/>
  <sheetViews>
    <sheetView workbookViewId="0">
      <selection activeCell="A3" sqref="A3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164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131.19999999999999</v>
      </c>
      <c r="AB11" s="46">
        <f>Indiv!$AD$2*B11</f>
        <v>1250</v>
      </c>
      <c r="AC11" s="46">
        <f t="shared" ref="AC11:AC16" si="1">IF(C11=0,"",AB11/C11)</f>
        <v>7.6219512195121952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v>440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586.66666666666663</v>
      </c>
      <c r="AB12" s="46">
        <f>Indiv!$AD$2*B12</f>
        <v>750</v>
      </c>
      <c r="AC12" s="46">
        <f t="shared" si="1"/>
        <v>1.7045454545454546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360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192</v>
      </c>
      <c r="AB13" s="46">
        <f>Indiv!$AD$2*B13</f>
        <v>1875</v>
      </c>
      <c r="AC13" s="46">
        <f t="shared" si="1"/>
        <v>5.208333333333333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750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7</v>
      </c>
      <c r="C15" s="9">
        <v>126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144</v>
      </c>
      <c r="AB15" s="46">
        <f>Indiv!$AD$2*B15</f>
        <v>875</v>
      </c>
      <c r="AC15" s="46">
        <f t="shared" si="1"/>
        <v>6.9444444444444446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44</v>
      </c>
      <c r="C16" s="65">
        <f t="shared" ref="C16" si="4">SUM(C11:C15)</f>
        <v>1090</v>
      </c>
      <c r="D16" s="65">
        <f t="shared" ref="D16" si="5">SUM(D11:D15)</f>
        <v>0</v>
      </c>
      <c r="E16" s="65">
        <f t="shared" ref="E16" si="6">SUM(E11:E15)</f>
        <v>0</v>
      </c>
      <c r="F16" s="65">
        <f t="shared" ref="F16" si="7">SUM(F11:F15)</f>
        <v>0</v>
      </c>
      <c r="G16" s="65">
        <f t="shared" ref="G16" si="8">SUM(G11:G15)</f>
        <v>0</v>
      </c>
      <c r="H16" s="65">
        <f t="shared" ref="H16" si="9">SUM(H11:H15)</f>
        <v>0</v>
      </c>
      <c r="I16" s="65">
        <f t="shared" ref="I16" si="10">SUM(I11:I15)</f>
        <v>0</v>
      </c>
      <c r="J16" s="65">
        <f t="shared" ref="J16" si="11">SUM(J11:J15)</f>
        <v>0</v>
      </c>
      <c r="K16" s="65">
        <f t="shared" ref="K16" si="12">SUM(K11:K15)</f>
        <v>0</v>
      </c>
      <c r="L16" s="65">
        <f t="shared" ref="L16" si="13">SUM(L11:L15)</f>
        <v>0</v>
      </c>
      <c r="M16" s="65">
        <f t="shared" ref="M16" si="14">SUM(M11:M15)</f>
        <v>0</v>
      </c>
      <c r="N16" s="65">
        <f t="shared" ref="N16" si="15">SUM(N11:N15)</f>
        <v>0</v>
      </c>
      <c r="O16" s="65">
        <f t="shared" ref="O16" si="16">SUM(O11:O15)</f>
        <v>0</v>
      </c>
      <c r="P16" s="65">
        <f t="shared" ref="P16" si="17">SUM(P11:P15)</f>
        <v>0</v>
      </c>
      <c r="Q16" s="65">
        <f t="shared" ref="Q16" si="18">SUM(Q11:Q15)</f>
        <v>0</v>
      </c>
      <c r="R16" s="65">
        <f t="shared" ref="R16" si="19">SUM(R11:R15)</f>
        <v>0</v>
      </c>
      <c r="S16" s="65">
        <f t="shared" ref="S16" si="20">SUM(S11:S15)</f>
        <v>0</v>
      </c>
      <c r="T16" s="65">
        <f t="shared" ref="T16" si="21">SUM(T11:T15)</f>
        <v>0</v>
      </c>
      <c r="U16" s="65">
        <f t="shared" ref="U16" si="22">SUM(U11:U15)</f>
        <v>0</v>
      </c>
      <c r="V16" s="65">
        <f t="shared" ref="V16" si="23">SUM(V11:V15)</f>
        <v>0</v>
      </c>
      <c r="W16" s="65">
        <f t="shared" ref="W16" si="24">SUM(W11:W15)</f>
        <v>0</v>
      </c>
      <c r="X16" s="54"/>
      <c r="Y16" s="55"/>
      <c r="Z16" s="54"/>
      <c r="AA16" s="56">
        <f t="shared" si="0"/>
        <v>198.18181818181819</v>
      </c>
      <c r="AB16" s="57">
        <f>AB11+AB12+AB13+AB14+AB15</f>
        <v>5500</v>
      </c>
      <c r="AC16" s="57">
        <f t="shared" si="1"/>
        <v>5.0458715596330279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4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4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O1001"/>
  <sheetViews>
    <sheetView workbookViewId="0">
      <selection activeCell="A2" sqref="A2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11</v>
      </c>
      <c r="C11" s="9">
        <v>398</v>
      </c>
      <c r="D11" s="9"/>
      <c r="E11" s="9">
        <v>2</v>
      </c>
      <c r="F11" s="9"/>
      <c r="G11" s="9"/>
      <c r="H11" s="9"/>
      <c r="I11" s="9"/>
      <c r="J11" s="9"/>
      <c r="K11" s="9"/>
      <c r="L11" s="9">
        <v>1</v>
      </c>
      <c r="M11" s="9">
        <v>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289.45454545454544</v>
      </c>
      <c r="AB11" s="46">
        <f>Indiv!$AD$2*B11</f>
        <v>1375</v>
      </c>
      <c r="AC11" s="46">
        <f t="shared" ref="AC11:AC16" si="1">IF(C11=0,"",AB11/C11)</f>
        <v>3.4547738693467336</v>
      </c>
      <c r="AD11" s="46">
        <f t="shared" ref="AD11:AD16" si="2">IF(C11=0,"",AB11/(D11+E11))</f>
        <v>687.5</v>
      </c>
      <c r="AE11" s="47">
        <f t="shared" ref="AE11:AE16" si="3">IF(C11=0,"",1000*((E11+D11)/C11))</f>
        <v>5.025125628140704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18</v>
      </c>
      <c r="C12" s="9">
        <v>982</v>
      </c>
      <c r="D12" s="9"/>
      <c r="E12" s="9">
        <v>1</v>
      </c>
      <c r="F12" s="9"/>
      <c r="G12" s="9"/>
      <c r="H12" s="9"/>
      <c r="I12" s="9"/>
      <c r="J12" s="9"/>
      <c r="K12" s="9"/>
      <c r="L12" s="9"/>
      <c r="M12" s="9"/>
      <c r="N12" s="9"/>
      <c r="O12" s="9">
        <v>1</v>
      </c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436.44444444444446</v>
      </c>
      <c r="AB12" s="46">
        <f>Indiv!$AD$2*B12</f>
        <v>2250</v>
      </c>
      <c r="AC12" s="46">
        <f t="shared" si="1"/>
        <v>2.2912423625254581</v>
      </c>
      <c r="AD12" s="46">
        <f t="shared" si="2"/>
        <v>2250</v>
      </c>
      <c r="AE12" s="47">
        <f t="shared" si="3"/>
        <v>1.0183299389002036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17</v>
      </c>
      <c r="C13" s="9">
        <v>794</v>
      </c>
      <c r="D13" s="9"/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  <c r="O13" s="9">
        <v>1</v>
      </c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373.64705882352939</v>
      </c>
      <c r="AB13" s="46">
        <f>Indiv!$AD$2*B13</f>
        <v>2125</v>
      </c>
      <c r="AC13" s="46">
        <f t="shared" si="1"/>
        <v>2.6763224181360203</v>
      </c>
      <c r="AD13" s="46">
        <f t="shared" si="2"/>
        <v>2125</v>
      </c>
      <c r="AE13" s="47">
        <f t="shared" si="3"/>
        <v>1.2594458438287153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5</v>
      </c>
      <c r="C14" s="9">
        <v>5</v>
      </c>
      <c r="D14" s="9"/>
      <c r="E14" s="9">
        <v>1</v>
      </c>
      <c r="F14" s="9">
        <v>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8</v>
      </c>
      <c r="AB14" s="46">
        <f>Indiv!$AD$2*B14</f>
        <v>625</v>
      </c>
      <c r="AC14" s="46">
        <f t="shared" si="1"/>
        <v>125</v>
      </c>
      <c r="AD14" s="46">
        <f t="shared" si="2"/>
        <v>625</v>
      </c>
      <c r="AE14" s="47">
        <f t="shared" si="3"/>
        <v>200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16</v>
      </c>
      <c r="C15" s="9">
        <v>845</v>
      </c>
      <c r="D15" s="9"/>
      <c r="E15" s="9">
        <v>1</v>
      </c>
      <c r="F15" s="9"/>
      <c r="G15" s="9"/>
      <c r="H15" s="9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422.5</v>
      </c>
      <c r="AB15" s="46">
        <f>Indiv!$AD$2*B15</f>
        <v>2000</v>
      </c>
      <c r="AC15" s="46">
        <f t="shared" si="1"/>
        <v>2.3668639053254439</v>
      </c>
      <c r="AD15" s="46">
        <f t="shared" si="2"/>
        <v>2000</v>
      </c>
      <c r="AE15" s="47">
        <f t="shared" si="3"/>
        <v>1.1834319526627219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67</v>
      </c>
      <c r="C16" s="53">
        <f>SUM(C11:C15)</f>
        <v>3024</v>
      </c>
      <c r="D16" s="53">
        <f>SUM(D11:D15)</f>
        <v>0</v>
      </c>
      <c r="E16" s="53">
        <f>SUM(E11:E15)</f>
        <v>6</v>
      </c>
      <c r="F16" s="53">
        <f>SUM(F11:F15)</f>
        <v>1</v>
      </c>
      <c r="G16" s="53">
        <f t="shared" ref="G16:P16" si="4">SUM(G11:G15)</f>
        <v>0</v>
      </c>
      <c r="H16" s="53">
        <f t="shared" si="4"/>
        <v>1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1</v>
      </c>
      <c r="M16" s="53">
        <f t="shared" si="4"/>
        <v>1</v>
      </c>
      <c r="N16" s="53">
        <f t="shared" si="4"/>
        <v>0</v>
      </c>
      <c r="O16" s="53">
        <f t="shared" si="4"/>
        <v>2</v>
      </c>
      <c r="P16" s="53">
        <f t="shared" si="4"/>
        <v>0</v>
      </c>
      <c r="Q16" s="53">
        <f>SUM(Q11:Q15)</f>
        <v>0</v>
      </c>
      <c r="R16" s="53">
        <f t="shared" ref="R16" si="5">SUM(R11:R15)</f>
        <v>0</v>
      </c>
      <c r="S16" s="53">
        <f t="shared" ref="S16" si="6">SUM(S11:S15)</f>
        <v>0</v>
      </c>
      <c r="T16" s="53">
        <f t="shared" ref="T16" si="7">SUM(T11:T15)</f>
        <v>0</v>
      </c>
      <c r="U16" s="53">
        <f t="shared" ref="U16" si="8">SUM(U11:U15)</f>
        <v>0</v>
      </c>
      <c r="V16" s="53">
        <f t="shared" ref="V16" si="9">SUM(V11:V15)</f>
        <v>0</v>
      </c>
      <c r="W16" s="53">
        <f t="shared" ref="W16" si="10">SUM(W11:W15)</f>
        <v>0</v>
      </c>
      <c r="X16" s="54"/>
      <c r="Y16" s="55"/>
      <c r="Z16" s="54"/>
      <c r="AA16" s="56">
        <f t="shared" si="0"/>
        <v>361.07462686567163</v>
      </c>
      <c r="AB16" s="57">
        <f>AB11+AB12+AB13+AB14+AB15</f>
        <v>8375</v>
      </c>
      <c r="AC16" s="57">
        <f t="shared" si="1"/>
        <v>2.7695105820105819</v>
      </c>
      <c r="AD16" s="57">
        <f t="shared" si="2"/>
        <v>1395.8333333333333</v>
      </c>
      <c r="AE16" s="58">
        <f t="shared" si="3"/>
        <v>1.984126984126984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xWindow="338" yWindow="363"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5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5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O1001"/>
  <sheetViews>
    <sheetView workbookViewId="0">
      <selection activeCell="B2" sqref="B2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15</v>
      </c>
      <c r="C11" s="9">
        <v>395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210.66666666666666</v>
      </c>
      <c r="AB11" s="46">
        <f>Indiv!$AD$2*B11</f>
        <v>1875</v>
      </c>
      <c r="AC11" s="46">
        <f t="shared" ref="AC11:AC16" si="1">IF(C11=0,"",AB11/C11)</f>
        <v>4.7468354430379751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18</v>
      </c>
      <c r="C12" s="9">
        <v>535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237.77777777777777</v>
      </c>
      <c r="AB12" s="46">
        <f>Indiv!$AD$2*B12</f>
        <v>2250</v>
      </c>
      <c r="AC12" s="46">
        <f t="shared" si="1"/>
        <v>4.2056074766355138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11</v>
      </c>
      <c r="C13" s="9">
        <v>109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79.272727272727266</v>
      </c>
      <c r="AB13" s="46">
        <f>Indiv!$AD$2*B13</f>
        <v>1375</v>
      </c>
      <c r="AC13" s="46">
        <f t="shared" si="1"/>
        <v>12.614678899082568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2</v>
      </c>
      <c r="C14" s="9"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250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24</v>
      </c>
      <c r="C15" s="9">
        <v>1890</v>
      </c>
      <c r="D15" s="9">
        <v>2</v>
      </c>
      <c r="E15" s="9"/>
      <c r="F15" s="9"/>
      <c r="G15" s="9"/>
      <c r="H15" s="9"/>
      <c r="I15" s="9"/>
      <c r="J15" s="9">
        <v>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</v>
      </c>
      <c r="X15" s="9"/>
      <c r="Y15" s="50"/>
      <c r="Z15" s="9"/>
      <c r="AA15" s="45">
        <f t="shared" si="0"/>
        <v>630</v>
      </c>
      <c r="AB15" s="46">
        <f>Indiv!$AD$2*B15</f>
        <v>3000</v>
      </c>
      <c r="AC15" s="46">
        <f t="shared" si="1"/>
        <v>1.5873015873015872</v>
      </c>
      <c r="AD15" s="46">
        <f t="shared" si="2"/>
        <v>1500</v>
      </c>
      <c r="AE15" s="47">
        <f t="shared" si="3"/>
        <v>1.0582010582010584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70</v>
      </c>
      <c r="C16" s="53">
        <f>SUM(C11:C15)</f>
        <v>2929</v>
      </c>
      <c r="D16" s="53">
        <f t="shared" ref="D16:W16" si="4">SUM(D11:D15)</f>
        <v>2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1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1</v>
      </c>
      <c r="X16" s="54"/>
      <c r="Y16" s="55"/>
      <c r="Z16" s="54"/>
      <c r="AA16" s="56">
        <f t="shared" si="0"/>
        <v>334.74285714285713</v>
      </c>
      <c r="AB16" s="57">
        <f>AB11+AB12+AB13+AB14+AB15</f>
        <v>8750</v>
      </c>
      <c r="AC16" s="57">
        <f t="shared" si="1"/>
        <v>2.9873677022874703</v>
      </c>
      <c r="AD16" s="57">
        <f t="shared" si="2"/>
        <v>4375</v>
      </c>
      <c r="AE16" s="58">
        <f t="shared" si="3"/>
        <v>0.68282690337999319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6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6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O1001"/>
  <sheetViews>
    <sheetView tabSelected="1" workbookViewId="0">
      <selection sqref="A1:AD38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>
        <v>16</v>
      </c>
      <c r="C11" s="9">
        <v>166</v>
      </c>
      <c r="D11" s="9">
        <v>1</v>
      </c>
      <c r="E11" s="9"/>
      <c r="F11" s="9"/>
      <c r="G11" s="9"/>
      <c r="H11" s="9"/>
      <c r="I11" s="9"/>
      <c r="J11" s="9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83</v>
      </c>
      <c r="AB11" s="46">
        <f>Indiv!$AD$2*B11</f>
        <v>2000</v>
      </c>
      <c r="AC11" s="46">
        <f t="shared" ref="AC11:AC16" si="1">IF(C11=0,"",AB11/C11)</f>
        <v>12.048192771084338</v>
      </c>
      <c r="AD11" s="46">
        <f t="shared" ref="AD11:AD16" si="2">IF(C11=0,"",AB11/(D11+E11))</f>
        <v>2000</v>
      </c>
      <c r="AE11" s="47">
        <f t="shared" ref="AE11:AE16" si="3">IF(C11=0,"",1000*((E11+D11)/C11))</f>
        <v>6.024096385542169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18</v>
      </c>
      <c r="C12" s="9">
        <v>241</v>
      </c>
      <c r="D12" s="9"/>
      <c r="E12" s="9">
        <v>2</v>
      </c>
      <c r="F12" s="9"/>
      <c r="G12" s="9"/>
      <c r="H12" s="9"/>
      <c r="I12" s="9"/>
      <c r="J12" s="9"/>
      <c r="K12" s="9"/>
      <c r="L12" s="9"/>
      <c r="M12" s="9"/>
      <c r="N12" s="9"/>
      <c r="O12" s="9">
        <v>1</v>
      </c>
      <c r="P12" s="9"/>
      <c r="Q12" s="9">
        <v>1</v>
      </c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107.11111111111111</v>
      </c>
      <c r="AB12" s="46">
        <f>Indiv!$AD$2*B12</f>
        <v>2250</v>
      </c>
      <c r="AC12" s="46">
        <f t="shared" si="1"/>
        <v>9.3360995850622412</v>
      </c>
      <c r="AD12" s="46">
        <f t="shared" si="2"/>
        <v>1125</v>
      </c>
      <c r="AE12" s="47">
        <f t="shared" si="3"/>
        <v>8.2987551867219924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12</v>
      </c>
      <c r="C13" s="9">
        <v>74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49.333333333333336</v>
      </c>
      <c r="AB13" s="46">
        <f>Indiv!$AD$2*B13</f>
        <v>1500</v>
      </c>
      <c r="AC13" s="46">
        <f t="shared" si="1"/>
        <v>20.27027027027027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5</v>
      </c>
      <c r="C14" s="9"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625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23</v>
      </c>
      <c r="C15" s="9">
        <v>471</v>
      </c>
      <c r="D15" s="9">
        <v>1</v>
      </c>
      <c r="E15" s="9">
        <v>2</v>
      </c>
      <c r="F15" s="9"/>
      <c r="G15" s="9"/>
      <c r="H15" s="9"/>
      <c r="I15" s="9"/>
      <c r="J15" s="9"/>
      <c r="K15" s="9"/>
      <c r="L15" s="9"/>
      <c r="M15" s="9">
        <v>2</v>
      </c>
      <c r="N15" s="9"/>
      <c r="O15" s="9"/>
      <c r="P15" s="9"/>
      <c r="Q15" s="9"/>
      <c r="R15" s="9"/>
      <c r="S15" s="9"/>
      <c r="T15" s="9"/>
      <c r="U15" s="9"/>
      <c r="V15" s="9">
        <v>1</v>
      </c>
      <c r="W15" s="9"/>
      <c r="X15" s="9"/>
      <c r="Y15" s="50"/>
      <c r="Z15" s="9"/>
      <c r="AA15" s="45">
        <f t="shared" si="0"/>
        <v>163.82608695652175</v>
      </c>
      <c r="AB15" s="46">
        <f>Indiv!$AD$2*B15</f>
        <v>2875</v>
      </c>
      <c r="AC15" s="46">
        <f t="shared" si="1"/>
        <v>6.1040339702760082</v>
      </c>
      <c r="AD15" s="46">
        <f t="shared" si="2"/>
        <v>958.33333333333337</v>
      </c>
      <c r="AE15" s="47">
        <f t="shared" si="3"/>
        <v>6.369426751592357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74</v>
      </c>
      <c r="C16" s="53">
        <f>SUM(C11:C15)</f>
        <v>952</v>
      </c>
      <c r="D16" s="53">
        <f t="shared" ref="D16:W16" si="4">SUM(D11:D15)</f>
        <v>2</v>
      </c>
      <c r="E16" s="53">
        <f t="shared" si="4"/>
        <v>4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1</v>
      </c>
      <c r="K16" s="53">
        <f t="shared" si="4"/>
        <v>0</v>
      </c>
      <c r="L16" s="53">
        <f t="shared" si="4"/>
        <v>0</v>
      </c>
      <c r="M16" s="53">
        <f t="shared" si="4"/>
        <v>2</v>
      </c>
      <c r="N16" s="53">
        <f t="shared" si="4"/>
        <v>0</v>
      </c>
      <c r="O16" s="53">
        <f t="shared" si="4"/>
        <v>1</v>
      </c>
      <c r="P16" s="53">
        <f t="shared" si="4"/>
        <v>0</v>
      </c>
      <c r="Q16" s="53">
        <f t="shared" si="4"/>
        <v>1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1</v>
      </c>
      <c r="W16" s="53">
        <f t="shared" si="4"/>
        <v>0</v>
      </c>
      <c r="X16" s="54"/>
      <c r="Y16" s="55"/>
      <c r="Z16" s="54"/>
      <c r="AA16" s="56">
        <f t="shared" si="0"/>
        <v>102.91891891891892</v>
      </c>
      <c r="AB16" s="57">
        <f>AB11+AB12+AB13+AB14+AB15</f>
        <v>9250</v>
      </c>
      <c r="AC16" s="57">
        <f t="shared" si="1"/>
        <v>9.7163865546218489</v>
      </c>
      <c r="AD16" s="57">
        <f t="shared" si="2"/>
        <v>1541.6666666666667</v>
      </c>
      <c r="AE16" s="58">
        <f t="shared" si="3"/>
        <v>6.3025210084033612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7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700-000001000000}">
      <formula1>0</formula1>
    </dataValidation>
  </dataValidations>
  <pageMargins left="0.7" right="0.7" top="0.75" bottom="0.75" header="0" footer="0"/>
  <pageSetup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1"/>
  <sheetViews>
    <sheetView workbookViewId="0">
      <selection activeCell="I6" sqref="I6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8"/>
      <c r="AH3" s="67"/>
      <c r="AI3" s="67"/>
      <c r="AJ3" s="67"/>
      <c r="AK3" s="67"/>
      <c r="AL3" s="67"/>
      <c r="AM3" s="67"/>
      <c r="AN3" s="67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18</v>
      </c>
      <c r="C10" s="29" t="s">
        <v>19</v>
      </c>
      <c r="D10" s="31" t="s">
        <v>20</v>
      </c>
      <c r="E10" s="31" t="s">
        <v>21</v>
      </c>
      <c r="F10" s="31" t="s">
        <v>22</v>
      </c>
      <c r="G10" s="31" t="s">
        <v>23</v>
      </c>
      <c r="H10" s="31" t="s">
        <v>24</v>
      </c>
      <c r="I10" s="31" t="s">
        <v>25</v>
      </c>
      <c r="J10" s="31" t="s">
        <v>26</v>
      </c>
      <c r="K10" s="31" t="s">
        <v>27</v>
      </c>
      <c r="L10" s="31" t="s">
        <v>28</v>
      </c>
      <c r="M10" s="31" t="s">
        <v>29</v>
      </c>
      <c r="N10" s="31" t="s">
        <v>30</v>
      </c>
      <c r="O10" s="31" t="s">
        <v>31</v>
      </c>
      <c r="P10" s="31" t="s">
        <v>32</v>
      </c>
      <c r="Q10" s="31" t="s">
        <v>33</v>
      </c>
      <c r="R10" s="31" t="s">
        <v>34</v>
      </c>
      <c r="S10" s="31" t="s">
        <v>35</v>
      </c>
      <c r="T10" s="31" t="s">
        <v>36</v>
      </c>
      <c r="U10" s="31" t="s">
        <v>37</v>
      </c>
      <c r="V10" s="31" t="s">
        <v>38</v>
      </c>
      <c r="W10" s="31" t="s">
        <v>39</v>
      </c>
      <c r="X10" s="33"/>
      <c r="Y10" s="35"/>
      <c r="Z10" s="33"/>
      <c r="AA10" s="36" t="s">
        <v>40</v>
      </c>
      <c r="AB10" s="29" t="s">
        <v>41</v>
      </c>
      <c r="AC10" s="29" t="s">
        <v>42</v>
      </c>
      <c r="AD10" s="29" t="s">
        <v>43</v>
      </c>
      <c r="AE10" s="38" t="s">
        <v>44</v>
      </c>
      <c r="AF10" s="9"/>
      <c r="AG10" s="68"/>
      <c r="AH10" s="67"/>
      <c r="AI10" s="67"/>
      <c r="AJ10" s="67"/>
      <c r="AK10" s="67"/>
      <c r="AL10" s="67"/>
      <c r="AM10" s="67"/>
      <c r="AN10" s="67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45</v>
      </c>
      <c r="B16" s="52">
        <f>SUM(B11:B15)</f>
        <v>0</v>
      </c>
      <c r="C16" s="53">
        <f>SUM(C11:C15)</f>
        <v>0</v>
      </c>
      <c r="D16" s="53">
        <f t="shared" ref="D16:W16" si="4">SUM(D11:D15)</f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8"/>
      <c r="AH18" s="67"/>
      <c r="AI18" s="67"/>
      <c r="AJ18" s="67"/>
      <c r="AK18" s="67"/>
      <c r="AL18" s="67"/>
      <c r="AM18" s="67"/>
      <c r="AN18" s="67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22</v>
      </c>
      <c r="C21" s="61" t="s">
        <v>46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23</v>
      </c>
      <c r="C22" s="61" t="s">
        <v>47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24</v>
      </c>
      <c r="C23" s="61" t="s">
        <v>48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25</v>
      </c>
      <c r="C24" s="61" t="s">
        <v>49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26</v>
      </c>
      <c r="C25" s="61" t="s">
        <v>50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8"/>
      <c r="AH25" s="67"/>
      <c r="AI25" s="67"/>
      <c r="AJ25" s="67"/>
      <c r="AK25" s="67"/>
      <c r="AL25" s="67"/>
      <c r="AM25" s="67"/>
      <c r="AN25" s="67"/>
      <c r="AO25" s="9"/>
    </row>
    <row r="26" spans="1:41" ht="15" customHeight="1" x14ac:dyDescent="0.2">
      <c r="A26" s="10"/>
      <c r="B26" s="9" t="s">
        <v>27</v>
      </c>
      <c r="C26" s="61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28</v>
      </c>
      <c r="C27" s="61" t="s">
        <v>52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29</v>
      </c>
      <c r="C28" s="61" t="s">
        <v>53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30</v>
      </c>
      <c r="C29" s="61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31</v>
      </c>
      <c r="C30" s="61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32</v>
      </c>
      <c r="C31" s="61" t="s">
        <v>56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33</v>
      </c>
      <c r="C32" s="61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8"/>
      <c r="AH32" s="67"/>
      <c r="AI32" s="67"/>
      <c r="AJ32" s="67"/>
      <c r="AK32" s="67"/>
      <c r="AL32" s="67"/>
      <c r="AM32" s="67"/>
      <c r="AN32" s="67"/>
      <c r="AO32" s="9"/>
    </row>
    <row r="33" spans="1:41" ht="15" customHeight="1" x14ac:dyDescent="0.2">
      <c r="A33" s="10"/>
      <c r="B33" s="9" t="s">
        <v>34</v>
      </c>
      <c r="C33" s="61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35</v>
      </c>
      <c r="C34" s="61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36</v>
      </c>
      <c r="C35" s="61" t="s">
        <v>60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37</v>
      </c>
      <c r="C36" s="61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38</v>
      </c>
      <c r="C37" s="61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39</v>
      </c>
      <c r="C38" s="61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6"/>
      <c r="AK46" s="67"/>
      <c r="AL46" s="67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8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800-000001000000}">
      <formula1>0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  <vt:lpstr>B0</vt:lpstr>
      <vt:lpstr>Indiv!Print_Area</vt:lpstr>
      <vt:lpstr>'Lab5'!Print_Area</vt:lpstr>
      <vt:lpstr>'Lab6'!Print_Area</vt:lpstr>
      <vt:lpstr>'Lab7'!Print_Area</vt:lpstr>
      <vt:lpstr>'Lab8'!Print_Area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Fletcher</dc:creator>
  <cp:lastModifiedBy>Jack Fletcher</cp:lastModifiedBy>
  <cp:lastPrinted>2019-04-19T20:11:45Z</cp:lastPrinted>
  <dcterms:created xsi:type="dcterms:W3CDTF">2019-03-26T01:27:42Z</dcterms:created>
  <dcterms:modified xsi:type="dcterms:W3CDTF">2019-04-19T20:11:54Z</dcterms:modified>
</cp:coreProperties>
</file>