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iv" sheetId="1" r:id="rId3"/>
    <sheet state="visible" name="Lab2" sheetId="2" r:id="rId4"/>
    <sheet state="visible" name="Lab3" sheetId="3" r:id="rId5"/>
    <sheet state="visible" name="Lab4" sheetId="4" r:id="rId6"/>
    <sheet state="visible" name="Lab5" sheetId="5" r:id="rId7"/>
    <sheet state="visible" name="Lab6" sheetId="6" r:id="rId8"/>
    <sheet state="visible" name="Lab7" sheetId="7" r:id="rId9"/>
    <sheet state="visible" name="Lab8" sheetId="8" r:id="rId10"/>
    <sheet state="visible" name="Lab9" sheetId="9" r:id="rId11"/>
  </sheets>
  <definedNames/>
  <calcPr/>
</workbook>
</file>

<file path=xl/sharedStrings.xml><?xml version="1.0" encoding="utf-8"?>
<sst xmlns="http://schemas.openxmlformats.org/spreadsheetml/2006/main" count="601" uniqueCount="72">
  <si>
    <t>LAB3</t>
  </si>
  <si>
    <t>Semester-long totals</t>
  </si>
  <si>
    <t>LAB2</t>
  </si>
  <si>
    <t>ECE 4723/6723 Defect Worksheet - Version 1.1</t>
  </si>
  <si>
    <t>Hourly Rate</t>
  </si>
  <si>
    <t>Team Name</t>
  </si>
  <si>
    <t>Team GG</t>
  </si>
  <si>
    <t>Fill in your team name to the right</t>
  </si>
  <si>
    <t>Team Member #1</t>
  </si>
  <si>
    <t>Christian Bush</t>
  </si>
  <si>
    <t>Add each team member's name (in alphabetical order by LAST name)</t>
  </si>
  <si>
    <t>Team Member #2</t>
  </si>
  <si>
    <t>Spencer Callicott</t>
  </si>
  <si>
    <t>Team Member #3</t>
  </si>
  <si>
    <t>Will Carroll</t>
  </si>
  <si>
    <t>Team Member #4</t>
  </si>
  <si>
    <t>Landon Casey</t>
  </si>
  <si>
    <t>Team Member #5</t>
  </si>
  <si>
    <t>Jack Fletcher</t>
  </si>
  <si>
    <t>Hours</t>
  </si>
  <si>
    <t>LoC</t>
  </si>
  <si>
    <t>Major</t>
  </si>
  <si>
    <t>Minor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</si>
  <si>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</si>
  <si>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</si>
  <si>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</si>
  <si>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</si>
  <si>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</si>
  <si>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</si>
  <si>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</si>
  <si>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</si>
  <si>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</si>
  <si>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</si>
  <si>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</si>
  <si>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</si>
  <si>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</si>
  <si>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</si>
  <si>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</si>
  <si>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</si>
  <si>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</si>
  <si>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</si>
  <si>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LoC/workday</t>
  </si>
  <si>
    <t>Cost</t>
  </si>
  <si>
    <t>Cost/LoC</t>
  </si>
  <si>
    <t>Cost/Defect</t>
  </si>
  <si>
    <t>Defects/KLoC</t>
  </si>
  <si>
    <t>Team Totals</t>
  </si>
  <si>
    <t>Code does not follow coding conventions</t>
  </si>
  <si>
    <t>Function size and complexity are unreasonable</t>
  </si>
  <si>
    <t>ISR size, complexity, execution time are unreasonable</t>
  </si>
  <si>
    <t>Unclear expression of ideas in code</t>
  </si>
  <si>
    <t>Poor encapsulation</t>
  </si>
  <si>
    <t>Function prototype not correctly used</t>
  </si>
  <si>
    <t>Data types do not match</t>
  </si>
  <si>
    <t>Uninitialized variable at function start</t>
  </si>
  <si>
    <t>Uninitialized variable going into loop</t>
  </si>
  <si>
    <t>Poor logic - will not function as needed</t>
  </si>
  <si>
    <t>Poor or missing comments</t>
  </si>
  <si>
    <t>Error condition not caught or ignored</t>
  </si>
  <si>
    <t>Switch statement without a default case (when using subset of possible conditions)</t>
  </si>
  <si>
    <t>Incorrect syntax</t>
  </si>
  <si>
    <t>Non-reentrant code in dangerous places</t>
  </si>
  <si>
    <t>Slow code in speed-critical area</t>
  </si>
  <si>
    <t>Interrupts are not masked during possible critical code</t>
  </si>
  <si>
    <t>Other</t>
  </si>
  <si>
    <t>Team totals</t>
  </si>
  <si>
    <t>LAB4</t>
  </si>
  <si>
    <t>LAB5</t>
  </si>
  <si>
    <t>LAB6</t>
  </si>
  <si>
    <t>LAB7</t>
  </si>
  <si>
    <t>LAB8</t>
  </si>
  <si>
    <t>LAB9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</si>
</sst>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\$#,##0_);[Red]&quot;($&quot;#,##0\)"/>
    <numFmt numFmtId="166" formatCode="\$#,##0.00"/>
  </numFmts>
  <fonts count="5">
    <font>
      <sz val="10.0"/>
      <color rgb="FF000000"/>
      <name val="Arial"/>
    </font>
    <font>
      <b/>
      <sz val="16.0"/>
      <name val="Arial"/>
    </font>
    <font>
      <sz val="12.0"/>
      <name val="Arial"/>
    </font>
    <font>
      <b/>
      <sz val="14.0"/>
      <name val="Arial"/>
    </font>
    <font>
      <b/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333333"/>
        <bgColor rgb="FF333333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00FFFF"/>
        <bgColor rgb="FF00FFFF"/>
      </patternFill>
    </fill>
  </fills>
  <borders count="12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0" fillId="0" fontId="1" numFmtId="164" xfId="0" applyAlignment="1" applyFont="1" applyNumberForma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center" vertical="center"/>
    </xf>
    <xf borderId="1" fillId="2" fontId="2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2" fontId="2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on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2" fontId="3" numFmtId="164" xfId="0" applyAlignment="1" applyBorder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1" fillId="2" fontId="2" numFmtId="0" xfId="0" applyAlignment="1" applyBorder="1" applyFont="1">
      <alignment vertical="center"/>
    </xf>
    <xf borderId="1" fillId="5" fontId="2" numFmtId="0" xfId="0" applyAlignment="1" applyBorder="1" applyFill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vertical="center"/>
    </xf>
    <xf borderId="3" fillId="2" fontId="2" numFmtId="0" xfId="0" applyAlignment="1" applyBorder="1" applyFont="1">
      <alignment horizontal="center" shrinkToFit="0" vertical="center" wrapText="1"/>
    </xf>
    <xf borderId="2" fillId="6" fontId="2" numFmtId="0" xfId="0" applyAlignment="1" applyBorder="1" applyFill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3" fillId="6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shrinkToFit="0" vertical="center" wrapText="1"/>
    </xf>
    <xf borderId="3" fillId="2" fontId="2" numFmtId="164" xfId="0" applyAlignment="1" applyBorder="1" applyFont="1" applyNumberFormat="1">
      <alignment horizontal="center" vertical="center"/>
    </xf>
    <xf borderId="3" fillId="6" fontId="2" numFmtId="0" xfId="0" applyAlignment="1" applyBorder="1" applyFont="1">
      <alignment horizontal="center" shrinkToFit="0" vertical="center" wrapText="1"/>
    </xf>
    <xf borderId="5" fillId="2" fontId="2" numFmtId="164" xfId="0" applyAlignment="1" applyBorder="1" applyFont="1" applyNumberFormat="1">
      <alignment horizontal="center" vertical="center"/>
    </xf>
    <xf borderId="3" fillId="6" fontId="2" numFmtId="164" xfId="0" applyAlignment="1" applyBorder="1" applyFont="1" applyNumberFormat="1">
      <alignment horizontal="center" vertical="center"/>
    </xf>
    <xf borderId="5" fillId="6" fontId="2" numFmtId="164" xfId="0" applyAlignment="1" applyBorder="1" applyFont="1" applyNumberFormat="1">
      <alignment horizontal="center" vertical="center"/>
    </xf>
    <xf borderId="6" fillId="4" fontId="2" numFmtId="0" xfId="0" applyAlignment="1" applyBorder="1" applyFont="1">
      <alignment horizontal="left" vertical="center"/>
    </xf>
    <xf borderId="6" fillId="4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readingOrder="0" vertical="center"/>
    </xf>
    <xf borderId="8" fillId="4" fontId="2" numFmtId="0" xfId="0" applyAlignment="1" applyBorder="1" applyFont="1">
      <alignment horizontal="center" vertical="center"/>
    </xf>
    <xf borderId="1" fillId="4" fontId="2" numFmtId="164" xfId="0" applyAlignment="1" applyBorder="1" applyFont="1" applyNumberFormat="1">
      <alignment horizontal="center" vertical="center"/>
    </xf>
    <xf borderId="1" fillId="4" fontId="2" numFmtId="166" xfId="0" applyAlignment="1" applyBorder="1" applyFont="1" applyNumberFormat="1">
      <alignment horizontal="center" vertical="center"/>
    </xf>
    <xf borderId="9" fillId="4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horizontal="left" vertical="center"/>
    </xf>
    <xf borderId="8" fillId="4" fontId="2" numFmtId="0" xfId="0" applyAlignment="1" applyBorder="1" applyFont="1">
      <alignment horizontal="left" vertical="center"/>
    </xf>
    <xf borderId="11" fillId="3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2" fillId="4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3" fillId="3" fontId="2" numFmtId="0" xfId="0" applyAlignment="1" applyBorder="1" applyFont="1">
      <alignment horizontal="center" vertical="center"/>
    </xf>
    <xf borderId="3" fillId="4" fontId="2" numFmtId="164" xfId="0" applyAlignment="1" applyBorder="1" applyFont="1" applyNumberFormat="1">
      <alignment horizontal="center" vertical="center"/>
    </xf>
    <xf borderId="3" fillId="4" fontId="2" numFmtId="166" xfId="0" applyAlignment="1" applyBorder="1" applyFont="1" applyNumberFormat="1">
      <alignment horizontal="center" vertical="center"/>
    </xf>
    <xf borderId="5" fillId="4" fontId="2" numFmtId="164" xfId="0" applyAlignment="1" applyBorder="1" applyFont="1" applyNumberFormat="1">
      <alignment horizontal="center" vertical="center"/>
    </xf>
    <xf borderId="10" fillId="4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0" fillId="0" fontId="4" numFmtId="0" xfId="0" applyFont="1"/>
    <xf borderId="0" fillId="0" fontId="0" numFmtId="0" xfId="0" applyFont="1"/>
    <xf borderId="8" fillId="4" fontId="2" numFmtId="0" xfId="0" applyAlignment="1" applyBorder="1" applyFont="1">
      <alignment vertical="center"/>
    </xf>
    <xf borderId="2" fillId="6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 t="s">
        <v>3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/>
      <c r="Y1" s="5"/>
      <c r="Z1" s="3"/>
      <c r="AA1" s="7"/>
      <c r="AB1" s="9"/>
      <c r="AC1" s="9"/>
      <c r="AD1" s="9" t="s">
        <v>4</v>
      </c>
      <c r="AE1" s="7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3" t="s">
        <v>5</v>
      </c>
      <c r="B2" s="10"/>
      <c r="C2" s="10"/>
      <c r="D2" s="15" t="s">
        <v>6</v>
      </c>
      <c r="E2" s="10"/>
      <c r="F2" s="10"/>
      <c r="G2" s="16"/>
      <c r="H2" s="16"/>
      <c r="I2" s="16"/>
      <c r="J2" s="16"/>
      <c r="K2" s="16"/>
      <c r="L2" s="18" t="s">
        <v>7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0"/>
      <c r="Y2" s="12"/>
      <c r="Z2" s="10"/>
      <c r="AA2" s="20"/>
      <c r="AB2" s="16"/>
      <c r="AC2" s="16"/>
      <c r="AD2" s="22">
        <v>125.0</v>
      </c>
      <c r="AE2" s="2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3" t="s">
        <v>8</v>
      </c>
      <c r="B3" s="17"/>
      <c r="C3" s="17"/>
      <c r="D3" s="15" t="s">
        <v>9</v>
      </c>
      <c r="E3" s="17"/>
      <c r="F3" s="17"/>
      <c r="G3" s="24"/>
      <c r="H3" s="24"/>
      <c r="I3" s="24"/>
      <c r="J3" s="24"/>
      <c r="K3" s="24"/>
      <c r="L3" s="18" t="s">
        <v>10</v>
      </c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17"/>
      <c r="Y3" s="19"/>
      <c r="Z3" s="17"/>
      <c r="AA3" s="26"/>
      <c r="AB3" s="24"/>
      <c r="AC3" s="24"/>
      <c r="AD3" s="24"/>
      <c r="AE3" s="26"/>
      <c r="AF3" s="10"/>
      <c r="AG3" s="17"/>
      <c r="AO3" s="10"/>
    </row>
    <row r="4" ht="15.0" customHeight="1">
      <c r="A4" s="13" t="s">
        <v>11</v>
      </c>
      <c r="B4" s="10"/>
      <c r="C4" s="10"/>
      <c r="D4" s="15" t="s">
        <v>12</v>
      </c>
      <c r="E4" s="10"/>
      <c r="F4" s="1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0"/>
      <c r="Y4" s="12"/>
      <c r="Z4" s="10"/>
      <c r="AA4" s="20"/>
      <c r="AB4" s="16"/>
      <c r="AC4" s="16"/>
      <c r="AD4" s="16"/>
      <c r="AE4" s="20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3" t="s">
        <v>13</v>
      </c>
      <c r="B5" s="10"/>
      <c r="C5" s="10"/>
      <c r="D5" s="15" t="s">
        <v>14</v>
      </c>
      <c r="E5" s="10"/>
      <c r="F5" s="1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0"/>
      <c r="Y5" s="12"/>
      <c r="Z5" s="10"/>
      <c r="AA5" s="20"/>
      <c r="AB5" s="16"/>
      <c r="AC5" s="16"/>
      <c r="AD5" s="16"/>
      <c r="AE5" s="20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3" t="s">
        <v>15</v>
      </c>
      <c r="B6" s="10"/>
      <c r="C6" s="10"/>
      <c r="D6" s="15" t="s">
        <v>16</v>
      </c>
      <c r="E6" s="10"/>
      <c r="F6" s="1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0"/>
      <c r="Y6" s="12"/>
      <c r="Z6" s="10"/>
      <c r="AA6" s="20"/>
      <c r="AB6" s="16"/>
      <c r="AC6" s="16"/>
      <c r="AD6" s="16"/>
      <c r="AE6" s="20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3" t="s">
        <v>17</v>
      </c>
      <c r="B7" s="10"/>
      <c r="C7" s="10"/>
      <c r="D7" s="15" t="s">
        <v>18</v>
      </c>
      <c r="E7" s="10"/>
      <c r="F7" s="1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0"/>
      <c r="Y7" s="12"/>
      <c r="Z7" s="10"/>
      <c r="AA7" s="20"/>
      <c r="AB7" s="16"/>
      <c r="AC7" s="16"/>
      <c r="AD7" s="16"/>
      <c r="AE7" s="20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28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0"/>
      <c r="Y8" s="12"/>
      <c r="Z8" s="10"/>
      <c r="AA8" s="20"/>
      <c r="AB8" s="16"/>
      <c r="AC8" s="16"/>
      <c r="AD8" s="16"/>
      <c r="AE8" s="20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28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0"/>
      <c r="Y9" s="12"/>
      <c r="Z9" s="10"/>
      <c r="AA9" s="20"/>
      <c r="AB9" s="16"/>
      <c r="AC9" s="16"/>
      <c r="AD9" s="16"/>
      <c r="AE9" s="20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32" t="str">
        <f t="shared" ref="A10:A15" si="1">D2</f>
        <v>Team GG</v>
      </c>
      <c r="B10" s="34" t="s">
        <v>19</v>
      </c>
      <c r="C10" s="36" t="s">
        <v>20</v>
      </c>
      <c r="D10" s="39" t="s">
        <v>21</v>
      </c>
      <c r="E10" s="39" t="s">
        <v>22</v>
      </c>
      <c r="F10" s="39" t="s">
        <v>23</v>
      </c>
      <c r="G10" s="39" t="s">
        <v>24</v>
      </c>
      <c r="H10" s="39" t="s">
        <v>25</v>
      </c>
      <c r="I10" s="39" t="s">
        <v>26</v>
      </c>
      <c r="J10" s="39" t="s">
        <v>27</v>
      </c>
      <c r="K10" s="39" t="s">
        <v>28</v>
      </c>
      <c r="L10" s="39" t="s">
        <v>29</v>
      </c>
      <c r="M10" s="39" t="s">
        <v>30</v>
      </c>
      <c r="N10" s="39" t="s">
        <v>31</v>
      </c>
      <c r="O10" s="39" t="s">
        <v>32</v>
      </c>
      <c r="P10" s="39" t="s">
        <v>33</v>
      </c>
      <c r="Q10" s="39" t="s">
        <v>34</v>
      </c>
      <c r="R10" s="39" t="s">
        <v>35</v>
      </c>
      <c r="S10" s="39" t="s">
        <v>36</v>
      </c>
      <c r="T10" s="39" t="s">
        <v>37</v>
      </c>
      <c r="U10" s="39" t="s">
        <v>38</v>
      </c>
      <c r="V10" s="39" t="s">
        <v>39</v>
      </c>
      <c r="W10" s="39" t="s">
        <v>40</v>
      </c>
      <c r="X10" s="35"/>
      <c r="Y10" s="37"/>
      <c r="Z10" s="35"/>
      <c r="AA10" s="41" t="s">
        <v>41</v>
      </c>
      <c r="AB10" s="36" t="s">
        <v>42</v>
      </c>
      <c r="AC10" s="36" t="s">
        <v>43</v>
      </c>
      <c r="AD10" s="36" t="s">
        <v>44</v>
      </c>
      <c r="AE10" s="42" t="s">
        <v>45</v>
      </c>
      <c r="AF10" s="10"/>
      <c r="AG10" s="17"/>
      <c r="AO10" s="10"/>
    </row>
    <row r="11" ht="15.0" customHeight="1">
      <c r="A11" s="44" t="str">
        <f t="shared" si="1"/>
        <v>Christian Bush</v>
      </c>
      <c r="B11" s="46">
        <f>'Lab2'!B11+'Lab3'!B11+'Lab4'!B11+'Lab5'!B11+'Lab6'!B11+'Lab7'!B11+'Lab8'!B11+'Lab9'!B11</f>
        <v>37</v>
      </c>
      <c r="C11" s="46">
        <f>'Lab2'!C11+'Lab3'!C11+'Lab4'!C11+'Lab5'!C11+'Lab6'!C11+'Lab7'!C11+'Lab8'!C11+'Lab9'!C11</f>
        <v>626</v>
      </c>
      <c r="D11" s="46">
        <f>'Lab2'!D11+'Lab3'!D11+'Lab4'!D11+'Lab5'!D11+'Lab6'!D11+'Lab7'!D11+'Lab8'!D11+'Lab9'!D11</f>
        <v>0</v>
      </c>
      <c r="E11" s="46">
        <f>'Lab2'!E11+'Lab3'!E11+'Lab4'!E11+'Lab5'!E11+'Lab6'!E11+'Lab7'!E11+'Lab8'!E11+'Lab9'!E11</f>
        <v>2</v>
      </c>
      <c r="F11" s="46">
        <f>'Lab2'!F11+'Lab3'!F11+'Lab4'!F11+'Lab5'!F11+'Lab6'!F11+'Lab7'!F11+'Lab8'!F11+'Lab9'!F11</f>
        <v>0</v>
      </c>
      <c r="G11" s="46">
        <f>'Lab2'!G11+'Lab3'!G11+'Lab4'!G11+'Lab5'!G11+'Lab6'!G11+'Lab7'!G11+'Lab8'!G11+'Lab9'!G11</f>
        <v>0</v>
      </c>
      <c r="H11" s="46">
        <f>'Lab2'!H11+'Lab3'!H11+'Lab4'!H11+'Lab5'!H11+'Lab6'!H11+'Lab7'!H11+'Lab8'!H11+'Lab9'!H11</f>
        <v>0</v>
      </c>
      <c r="I11" s="46">
        <f>'Lab2'!I11+'Lab3'!I11+'Lab4'!I11+'Lab5'!I11+'Lab6'!I11+'Lab7'!I11+'Lab8'!I11+'Lab9'!I11</f>
        <v>0</v>
      </c>
      <c r="J11" s="46">
        <f>'Lab2'!J11+'Lab3'!J11+'Lab4'!J11+'Lab5'!J11+'Lab6'!J11+'Lab7'!J11+'Lab8'!J11+'Lab9'!J11</f>
        <v>0</v>
      </c>
      <c r="K11" s="46">
        <f>'Lab2'!K11+'Lab3'!K11+'Lab4'!K11+'Lab5'!K11+'Lab6'!K11+'Lab7'!K11+'Lab8'!K11+'Lab9'!K11</f>
        <v>0</v>
      </c>
      <c r="L11" s="46">
        <f>'Lab2'!L11+'Lab3'!L11+'Lab4'!L11+'Lab5'!L11+'Lab6'!L11+'Lab7'!L11+'Lab8'!L11+'Lab9'!L11</f>
        <v>0</v>
      </c>
      <c r="M11" s="46">
        <f>'Lab2'!M11+'Lab3'!M11+'Lab4'!M11+'Lab5'!M11+'Lab6'!M11+'Lab7'!M11+'Lab8'!M11+'Lab9'!M11</f>
        <v>0</v>
      </c>
      <c r="N11" s="46">
        <f>'Lab2'!N11+'Lab3'!N11+'Lab4'!N11+'Lab5'!N11+'Lab6'!N11+'Lab7'!N11+'Lab8'!N11+'Lab9'!N11</f>
        <v>0</v>
      </c>
      <c r="O11" s="46">
        <f>'Lab2'!O11+'Lab3'!O11+'Lab4'!O11+'Lab5'!O11+'Lab6'!O11+'Lab7'!O11+'Lab8'!O11+'Lab9'!O11</f>
        <v>0</v>
      </c>
      <c r="P11" s="46">
        <f>'Lab2'!P11+'Lab3'!P11+'Lab4'!P11+'Lab5'!P11+'Lab6'!P11+'Lab7'!P11+'Lab8'!P11+'Lab9'!P11</f>
        <v>0</v>
      </c>
      <c r="Q11" s="46">
        <f>'Lab2'!Q11+'Lab3'!Q11+'Lab4'!Q11+'Lab5'!Q11+'Lab6'!Q11+'Lab7'!Q11+'Lab8'!Q11+'Lab9'!Q11</f>
        <v>0</v>
      </c>
      <c r="R11" s="46">
        <f>'Lab2'!R11+'Lab3'!R11+'Lab4'!R11+'Lab5'!R11+'Lab6'!R11+'Lab7'!R11+'Lab8'!R11+'Lab9'!R11</f>
        <v>0</v>
      </c>
      <c r="S11" s="46">
        <f>'Lab2'!S11+'Lab3'!S11+'Lab4'!S11+'Lab5'!S11+'Lab6'!S11+'Lab7'!S11+'Lab8'!S11+'Lab9'!S11</f>
        <v>1</v>
      </c>
      <c r="T11" s="46">
        <f>'Lab2'!T11+'Lab3'!T11+'Lab4'!T11+'Lab5'!T11+'Lab6'!T11+'Lab7'!T11+'Lab8'!T11+'Lab9'!T11</f>
        <v>0</v>
      </c>
      <c r="U11" s="46">
        <f>'Lab2'!U11+'Lab3'!U11+'Lab4'!U11+'Lab5'!U11+'Lab6'!U11+'Lab7'!U11+'Lab8'!U11+'Lab9'!U11</f>
        <v>0</v>
      </c>
      <c r="V11" s="46">
        <f>'Lab2'!V11+'Lab3'!V11+'Lab4'!V11+'Lab5'!V11+'Lab6'!V11+'Lab7'!V11+'Lab8'!V11+'Lab9'!V11</f>
        <v>0</v>
      </c>
      <c r="W11" s="46">
        <f>'Lab2'!W11+'Lab3'!W11+'Lab4'!W11+'Lab5'!W11+'Lab6'!W11+'Lab7'!W11+'Lab8'!W11+'Lab9'!W11</f>
        <v>1</v>
      </c>
      <c r="X11" s="10"/>
      <c r="Y11" s="12"/>
      <c r="Z11" s="10"/>
      <c r="AA11" s="47">
        <f t="shared" ref="AA11:AA16" si="2">IF(C11=0,"",(C11/B11)*8)</f>
        <v>135.3513514</v>
      </c>
      <c r="AB11" s="48">
        <f t="shared" ref="AB11:AB16" si="3">$AD$2*B11</f>
        <v>4625</v>
      </c>
      <c r="AC11" s="48">
        <f t="shared" ref="AC11:AC16" si="4">IF(C11=0,"",AB11/C11)</f>
        <v>7.388178914</v>
      </c>
      <c r="AD11" s="48">
        <f t="shared" ref="AD11:AD16" si="5">IF(C11=0,"",AB11/(D11+E11))</f>
        <v>2312.5</v>
      </c>
      <c r="AE11" s="49">
        <f t="shared" ref="AE11:AE16" si="6">IF(C11=0,"",1000*((E11+D11)/C11))</f>
        <v>3.194888179</v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61" t="str">
        <f t="shared" si="1"/>
        <v>Spencer Callicott</v>
      </c>
      <c r="B12" s="46">
        <f>'Lab2'!B12+'Lab3'!B12+'Lab4'!B12+'Lab5'!B12+'Lab6'!B12+'Lab7'!B12+'Lab8'!B12+'Lab9'!B12</f>
        <v>36</v>
      </c>
      <c r="C12" s="46">
        <f>'Lab2'!C12+'Lab3'!C12+'Lab4'!C12+'Lab5'!C12+'Lab6'!C12+'Lab7'!C12+'Lab8'!C12+'Lab9'!C12</f>
        <v>2971</v>
      </c>
      <c r="D12" s="46">
        <f>'Lab2'!D12+'Lab3'!D12+'Lab4'!D12+'Lab5'!D12+'Lab6'!D12+'Lab7'!D12+'Lab8'!D12+'Lab9'!D12</f>
        <v>0</v>
      </c>
      <c r="E12" s="46">
        <f>'Lab2'!E12+'Lab3'!E12+'Lab4'!E12+'Lab5'!E12+'Lab6'!E12+'Lab7'!E12+'Lab8'!E12+'Lab9'!E12</f>
        <v>3</v>
      </c>
      <c r="F12" s="46">
        <f>'Lab2'!F12+'Lab3'!F12+'Lab4'!F12+'Lab5'!F12+'Lab6'!F12+'Lab7'!F12+'Lab8'!F12+'Lab9'!F12</f>
        <v>1</v>
      </c>
      <c r="G12" s="46">
        <f>'Lab2'!G12+'Lab3'!G12+'Lab4'!G12+'Lab5'!G12+'Lab6'!G12+'Lab7'!G12+'Lab8'!G12+'Lab9'!G12</f>
        <v>0</v>
      </c>
      <c r="H12" s="46">
        <f>'Lab2'!H12+'Lab3'!H12+'Lab4'!H12+'Lab5'!H12+'Lab6'!H12+'Lab7'!H12+'Lab8'!H12+'Lab9'!H12</f>
        <v>0</v>
      </c>
      <c r="I12" s="46">
        <f>'Lab2'!I12+'Lab3'!I12+'Lab4'!I12+'Lab5'!I12+'Lab6'!I12+'Lab7'!I12+'Lab8'!I12+'Lab9'!I12</f>
        <v>1</v>
      </c>
      <c r="J12" s="46">
        <f>'Lab2'!J12+'Lab3'!J12+'Lab4'!J12+'Lab5'!J12+'Lab6'!J12+'Lab7'!J12+'Lab8'!J12+'Lab9'!J12</f>
        <v>0</v>
      </c>
      <c r="K12" s="46">
        <f>'Lab2'!K12+'Lab3'!K12+'Lab4'!K12+'Lab5'!K12+'Lab6'!K12+'Lab7'!K12+'Lab8'!K12+'Lab9'!K12</f>
        <v>0</v>
      </c>
      <c r="L12" s="46">
        <f>'Lab2'!L12+'Lab3'!L12+'Lab4'!L12+'Lab5'!L12+'Lab6'!L12+'Lab7'!L12+'Lab8'!L12+'Lab9'!L12</f>
        <v>0</v>
      </c>
      <c r="M12" s="46">
        <f>'Lab2'!M12+'Lab3'!M12+'Lab4'!M12+'Lab5'!M12+'Lab6'!M12+'Lab7'!M12+'Lab8'!M12+'Lab9'!M12</f>
        <v>0</v>
      </c>
      <c r="N12" s="46">
        <f>'Lab2'!N12+'Lab3'!N12+'Lab4'!N12+'Lab5'!N12+'Lab6'!N12+'Lab7'!N12+'Lab8'!N12+'Lab9'!N12</f>
        <v>0</v>
      </c>
      <c r="O12" s="46">
        <f>'Lab2'!O12+'Lab3'!O12+'Lab4'!O12+'Lab5'!O12+'Lab6'!O12+'Lab7'!O12+'Lab8'!O12+'Lab9'!O12</f>
        <v>0</v>
      </c>
      <c r="P12" s="46">
        <f>'Lab2'!P12+'Lab3'!P12+'Lab4'!P12+'Lab5'!P12+'Lab6'!P12+'Lab7'!P12+'Lab8'!P12+'Lab9'!P12</f>
        <v>1</v>
      </c>
      <c r="Q12" s="46">
        <f>'Lab2'!Q12+'Lab3'!Q12+'Lab4'!Q12+'Lab5'!Q12+'Lab6'!Q12+'Lab7'!Q12+'Lab8'!Q12+'Lab9'!Q12</f>
        <v>0</v>
      </c>
      <c r="R12" s="46">
        <f>'Lab2'!R12+'Lab3'!R12+'Lab4'!R12+'Lab5'!R12+'Lab6'!R12+'Lab7'!R12+'Lab8'!R12+'Lab9'!R12</f>
        <v>0</v>
      </c>
      <c r="S12" s="46">
        <f>'Lab2'!S12+'Lab3'!S12+'Lab4'!S12+'Lab5'!S12+'Lab6'!S12+'Lab7'!S12+'Lab8'!S12+'Lab9'!S12</f>
        <v>1</v>
      </c>
      <c r="T12" s="46">
        <f>'Lab2'!T12+'Lab3'!T12+'Lab4'!T12+'Lab5'!T12+'Lab6'!T12+'Lab7'!T12+'Lab8'!T12+'Lab9'!T12</f>
        <v>0</v>
      </c>
      <c r="U12" s="46">
        <f>'Lab2'!U12+'Lab3'!U12+'Lab4'!U12+'Lab5'!U12+'Lab6'!U12+'Lab7'!U12+'Lab8'!U12+'Lab9'!U12</f>
        <v>0</v>
      </c>
      <c r="V12" s="46">
        <f>'Lab2'!V12+'Lab3'!V12+'Lab4'!V12+'Lab5'!V12+'Lab6'!V12+'Lab7'!V12+'Lab8'!V12+'Lab9'!V12</f>
        <v>0</v>
      </c>
      <c r="W12" s="46">
        <f>'Lab2'!W12+'Lab3'!W12+'Lab4'!W12+'Lab5'!W12+'Lab6'!W12+'Lab7'!W12+'Lab8'!W12+'Lab9'!W12</f>
        <v>0</v>
      </c>
      <c r="X12" s="10"/>
      <c r="Y12" s="12"/>
      <c r="Z12" s="10"/>
      <c r="AA12" s="47">
        <f t="shared" si="2"/>
        <v>660.2222222</v>
      </c>
      <c r="AB12" s="48">
        <f t="shared" si="3"/>
        <v>4500</v>
      </c>
      <c r="AC12" s="48">
        <f t="shared" si="4"/>
        <v>1.514641535</v>
      </c>
      <c r="AD12" s="48">
        <f t="shared" si="5"/>
        <v>1500</v>
      </c>
      <c r="AE12" s="49">
        <f t="shared" si="6"/>
        <v>1.009761023</v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61" t="str">
        <f t="shared" si="1"/>
        <v>Will Carroll</v>
      </c>
      <c r="B13" s="46">
        <f>'Lab2'!B13+'Lab3'!B13+'Lab4'!B13+'Lab5'!B13+'Lab6'!B13+'Lab7'!B13+'Lab8'!B13+'Lab9'!B13</f>
        <v>48</v>
      </c>
      <c r="C13" s="46">
        <f>'Lab2'!C13+'Lab3'!C13+'Lab4'!C13+'Lab5'!C13+'Lab6'!C13+'Lab7'!C13+'Lab8'!C13+'Lab9'!C13</f>
        <v>4154</v>
      </c>
      <c r="D13" s="46">
        <f>'Lab2'!D13+'Lab3'!D13+'Lab4'!D13+'Lab5'!D13+'Lab6'!D13+'Lab7'!D13+'Lab8'!D13+'Lab9'!D13</f>
        <v>0</v>
      </c>
      <c r="E13" s="46">
        <f>'Lab2'!E13+'Lab3'!E13+'Lab4'!E13+'Lab5'!E13+'Lab6'!E13+'Lab7'!E13+'Lab8'!E13+'Lab9'!E13</f>
        <v>1</v>
      </c>
      <c r="F13" s="46">
        <f>'Lab2'!F13+'Lab3'!F13+'Lab4'!F13+'Lab5'!F13+'Lab6'!F13+'Lab7'!F13+'Lab8'!F13+'Lab9'!F13</f>
        <v>0</v>
      </c>
      <c r="G13" s="46">
        <f>'Lab2'!G13+'Lab3'!G13+'Lab4'!G13+'Lab5'!G13+'Lab6'!G13+'Lab7'!G13+'Lab8'!G13+'Lab9'!G13</f>
        <v>0</v>
      </c>
      <c r="H13" s="46">
        <f>'Lab2'!H13+'Lab3'!H13+'Lab4'!H13+'Lab5'!H13+'Lab6'!H13+'Lab7'!H13+'Lab8'!H13+'Lab9'!H13</f>
        <v>0</v>
      </c>
      <c r="I13" s="46">
        <f>'Lab2'!I13+'Lab3'!I13+'Lab4'!I13+'Lab5'!I13+'Lab6'!I13+'Lab7'!I13+'Lab8'!I13+'Lab9'!I13</f>
        <v>0</v>
      </c>
      <c r="J13" s="46">
        <f>'Lab2'!J13+'Lab3'!J13+'Lab4'!J13+'Lab5'!J13+'Lab6'!J13+'Lab7'!J13+'Lab8'!J13+'Lab9'!J13</f>
        <v>0</v>
      </c>
      <c r="K13" s="46">
        <f>'Lab2'!K13+'Lab3'!K13+'Lab4'!K13+'Lab5'!K13+'Lab6'!K13+'Lab7'!K13+'Lab8'!K13+'Lab9'!K13</f>
        <v>0</v>
      </c>
      <c r="L13" s="46">
        <f>'Lab2'!L13+'Lab3'!L13+'Lab4'!L13+'Lab5'!L13+'Lab6'!L13+'Lab7'!L13+'Lab8'!L13+'Lab9'!L13</f>
        <v>0</v>
      </c>
      <c r="M13" s="46">
        <f>'Lab2'!M13+'Lab3'!M13+'Lab4'!M13+'Lab5'!M13+'Lab6'!M13+'Lab7'!M13+'Lab8'!M13+'Lab9'!M13</f>
        <v>0</v>
      </c>
      <c r="N13" s="46">
        <f>'Lab2'!N13+'Lab3'!N13+'Lab4'!N13+'Lab5'!N13+'Lab6'!N13+'Lab7'!N13+'Lab8'!N13+'Lab9'!N13</f>
        <v>0</v>
      </c>
      <c r="O13" s="46">
        <f>'Lab2'!O13+'Lab3'!O13+'Lab4'!O13+'Lab5'!O13+'Lab6'!O13+'Lab7'!O13+'Lab8'!O13+'Lab9'!O13</f>
        <v>0</v>
      </c>
      <c r="P13" s="46">
        <f>'Lab2'!P13+'Lab3'!P13+'Lab4'!P13+'Lab5'!P13+'Lab6'!P13+'Lab7'!P13+'Lab8'!P13+'Lab9'!P13</f>
        <v>0</v>
      </c>
      <c r="Q13" s="46">
        <f>'Lab2'!Q13+'Lab3'!Q13+'Lab4'!Q13+'Lab5'!Q13+'Lab6'!Q13+'Lab7'!Q13+'Lab8'!Q13+'Lab9'!Q13</f>
        <v>0</v>
      </c>
      <c r="R13" s="46">
        <f>'Lab2'!R13+'Lab3'!R13+'Lab4'!R13+'Lab5'!R13+'Lab6'!R13+'Lab7'!R13+'Lab8'!R13+'Lab9'!R13</f>
        <v>0</v>
      </c>
      <c r="S13" s="46">
        <f>'Lab2'!S13+'Lab3'!S13+'Lab4'!S13+'Lab5'!S13+'Lab6'!S13+'Lab7'!S13+'Lab8'!S13+'Lab9'!S13</f>
        <v>0</v>
      </c>
      <c r="T13" s="46">
        <f>'Lab2'!T13+'Lab3'!T13+'Lab4'!T13+'Lab5'!T13+'Lab6'!T13+'Lab7'!T13+'Lab8'!T13+'Lab9'!T13</f>
        <v>0</v>
      </c>
      <c r="U13" s="46">
        <f>'Lab2'!U13+'Lab3'!U13+'Lab4'!U13+'Lab5'!U13+'Lab6'!U13+'Lab7'!U13+'Lab8'!U13+'Lab9'!U13</f>
        <v>0</v>
      </c>
      <c r="V13" s="46">
        <f>'Lab2'!V13+'Lab3'!V13+'Lab4'!V13+'Lab5'!V13+'Lab6'!V13+'Lab7'!V13+'Lab8'!V13+'Lab9'!V13</f>
        <v>0</v>
      </c>
      <c r="W13" s="46">
        <f>'Lab2'!W13+'Lab3'!W13+'Lab4'!W13+'Lab5'!W13+'Lab6'!W13+'Lab7'!W13+'Lab8'!W13+'Lab9'!W13</f>
        <v>1</v>
      </c>
      <c r="X13" s="10"/>
      <c r="Y13" s="12"/>
      <c r="Z13" s="10"/>
      <c r="AA13" s="47">
        <f t="shared" si="2"/>
        <v>692.3333333</v>
      </c>
      <c r="AB13" s="48">
        <f t="shared" si="3"/>
        <v>6000</v>
      </c>
      <c r="AC13" s="48">
        <f t="shared" si="4"/>
        <v>1.444390948</v>
      </c>
      <c r="AD13" s="48">
        <f t="shared" si="5"/>
        <v>6000</v>
      </c>
      <c r="AE13" s="49">
        <f t="shared" si="6"/>
        <v>0.2407318247</v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66" t="str">
        <f t="shared" si="1"/>
        <v>Landon Casey</v>
      </c>
      <c r="B14" s="46">
        <f>'Lab2'!B14+'Lab3'!B14+'Lab4'!B14+'Lab5'!B14+'Lab6'!B14+'Lab7'!B14+'Lab8'!B14+'Lab9'!B14</f>
        <v>24</v>
      </c>
      <c r="C14" s="46">
        <f>'Lab2'!C14+'Lab3'!C14+'Lab4'!C14+'Lab5'!C14+'Lab6'!C14+'Lab7'!C14+'Lab8'!C14+'Lab9'!C14</f>
        <v>205</v>
      </c>
      <c r="D14" s="46">
        <f>'Lab2'!D14+'Lab3'!D14+'Lab4'!D14+'Lab5'!D14+'Lab6'!D14+'Lab7'!D14+'Lab8'!D14+'Lab9'!D14</f>
        <v>0</v>
      </c>
      <c r="E14" s="46">
        <f>'Lab2'!E14+'Lab3'!E14+'Lab4'!E14+'Lab5'!E14+'Lab6'!E14+'Lab7'!E14+'Lab8'!E14+'Lab9'!E14</f>
        <v>0</v>
      </c>
      <c r="F14" s="46">
        <f>'Lab2'!F14+'Lab3'!F14+'Lab4'!F14+'Lab5'!F14+'Lab6'!F14+'Lab7'!F14+'Lab8'!F14+'Lab9'!F14</f>
        <v>0</v>
      </c>
      <c r="G14" s="46">
        <f>'Lab2'!G14+'Lab3'!G14+'Lab4'!G14+'Lab5'!G14+'Lab6'!G14+'Lab7'!G14+'Lab8'!G14+'Lab9'!G14</f>
        <v>0</v>
      </c>
      <c r="H14" s="46">
        <f>'Lab2'!H14+'Lab3'!H14+'Lab4'!H14+'Lab5'!H14+'Lab6'!H14+'Lab7'!H14+'Lab8'!H14+'Lab9'!H14</f>
        <v>0</v>
      </c>
      <c r="I14" s="46">
        <f>'Lab2'!I14+'Lab3'!I14+'Lab4'!I14+'Lab5'!I14+'Lab6'!I14+'Lab7'!I14+'Lab8'!I14+'Lab9'!I14</f>
        <v>0</v>
      </c>
      <c r="J14" s="46">
        <f>'Lab2'!J14+'Lab3'!J14+'Lab4'!J14+'Lab5'!J14+'Lab6'!J14+'Lab7'!J14+'Lab8'!J14+'Lab9'!J14</f>
        <v>0</v>
      </c>
      <c r="K14" s="46">
        <f>'Lab2'!K14+'Lab3'!K14+'Lab4'!K14+'Lab5'!K14+'Lab6'!K14+'Lab7'!K14+'Lab8'!K14+'Lab9'!K14</f>
        <v>0</v>
      </c>
      <c r="L14" s="46">
        <f>'Lab2'!L14+'Lab3'!L14+'Lab4'!L14+'Lab5'!L14+'Lab6'!L14+'Lab7'!L14+'Lab8'!L14+'Lab9'!L14</f>
        <v>0</v>
      </c>
      <c r="M14" s="46">
        <f>'Lab2'!M14+'Lab3'!M14+'Lab4'!M14+'Lab5'!M14+'Lab6'!M14+'Lab7'!M14+'Lab8'!M14+'Lab9'!M14</f>
        <v>0</v>
      </c>
      <c r="N14" s="46">
        <f>'Lab2'!N14+'Lab3'!N14+'Lab4'!N14+'Lab5'!N14+'Lab6'!N14+'Lab7'!N14+'Lab8'!N14+'Lab9'!N14</f>
        <v>0</v>
      </c>
      <c r="O14" s="46">
        <f>'Lab2'!O14+'Lab3'!O14+'Lab4'!O14+'Lab5'!O14+'Lab6'!O14+'Lab7'!O14+'Lab8'!O14+'Lab9'!O14</f>
        <v>0</v>
      </c>
      <c r="P14" s="46">
        <f>'Lab2'!P14+'Lab3'!P14+'Lab4'!P14+'Lab5'!P14+'Lab6'!P14+'Lab7'!P14+'Lab8'!P14+'Lab9'!P14</f>
        <v>0</v>
      </c>
      <c r="Q14" s="46">
        <f>'Lab2'!Q14+'Lab3'!Q14+'Lab4'!Q14+'Lab5'!Q14+'Lab6'!Q14+'Lab7'!Q14+'Lab8'!Q14+'Lab9'!Q14</f>
        <v>0</v>
      </c>
      <c r="R14" s="46">
        <f>'Lab2'!R14+'Lab3'!R14+'Lab4'!R14+'Lab5'!R14+'Lab6'!R14+'Lab7'!R14+'Lab8'!R14+'Lab9'!R14</f>
        <v>0</v>
      </c>
      <c r="S14" s="46">
        <f>'Lab2'!S14+'Lab3'!S14+'Lab4'!S14+'Lab5'!S14+'Lab6'!S14+'Lab7'!S14+'Lab8'!S14+'Lab9'!S14</f>
        <v>0</v>
      </c>
      <c r="T14" s="46">
        <f>'Lab2'!T14+'Lab3'!T14+'Lab4'!T14+'Lab5'!T14+'Lab6'!T14+'Lab7'!T14+'Lab8'!T14+'Lab9'!T14</f>
        <v>0</v>
      </c>
      <c r="U14" s="46">
        <f>'Lab2'!U14+'Lab3'!U14+'Lab4'!U14+'Lab5'!U14+'Lab6'!U14+'Lab7'!U14+'Lab8'!U14+'Lab9'!U14</f>
        <v>0</v>
      </c>
      <c r="V14" s="46">
        <f>'Lab2'!V14+'Lab3'!V14+'Lab4'!V14+'Lab5'!V14+'Lab6'!V14+'Lab7'!V14+'Lab8'!V14+'Lab9'!V14</f>
        <v>0</v>
      </c>
      <c r="W14" s="46">
        <f>'Lab2'!W14+'Lab3'!W14+'Lab4'!W14+'Lab5'!W14+'Lab6'!W14+'Lab7'!W14+'Lab8'!W14+'Lab9'!W14</f>
        <v>0</v>
      </c>
      <c r="X14" s="10"/>
      <c r="Y14" s="12"/>
      <c r="Z14" s="10"/>
      <c r="AA14" s="47">
        <f t="shared" si="2"/>
        <v>68.33333333</v>
      </c>
      <c r="AB14" s="48">
        <f t="shared" si="3"/>
        <v>3000</v>
      </c>
      <c r="AC14" s="48">
        <f t="shared" si="4"/>
        <v>14.63414634</v>
      </c>
      <c r="AD14" s="48" t="str">
        <f t="shared" si="5"/>
        <v>#DIV/0!</v>
      </c>
      <c r="AE14" s="49">
        <f t="shared" si="6"/>
        <v>0</v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66" t="str">
        <f t="shared" si="1"/>
        <v>Jack Fletcher</v>
      </c>
      <c r="B15" s="46">
        <f>'Lab2'!B15+'Lab3'!B15+'Lab4'!B15+'Lab5'!B15+'Lab6'!B15+'Lab7'!B15+'Lab8'!B15+'Lab9'!B15</f>
        <v>23</v>
      </c>
      <c r="C15" s="46">
        <f>'Lab2'!C15+'Lab3'!C15+'Lab4'!C15+'Lab5'!C15+'Lab6'!C15+'Lab7'!C15+'Lab8'!C15+'Lab9'!C15</f>
        <v>479</v>
      </c>
      <c r="D15" s="46">
        <f>'Lab2'!D15+'Lab3'!D15+'Lab4'!D15+'Lab5'!D15+'Lab6'!D15+'Lab7'!D15+'Lab8'!D15+'Lab9'!D15</f>
        <v>0</v>
      </c>
      <c r="E15" s="46">
        <f>'Lab2'!E15+'Lab3'!E15+'Lab4'!E15+'Lab5'!E15+'Lab6'!E15+'Lab7'!E15+'Lab8'!E15+'Lab9'!E15</f>
        <v>0</v>
      </c>
      <c r="F15" s="46">
        <f>'Lab2'!F15+'Lab3'!F15+'Lab4'!F15+'Lab5'!F15+'Lab6'!F15+'Lab7'!F15+'Lab8'!F15+'Lab9'!F15</f>
        <v>0</v>
      </c>
      <c r="G15" s="46">
        <f>'Lab2'!G15+'Lab3'!G15+'Lab4'!G15+'Lab5'!G15+'Lab6'!G15+'Lab7'!G15+'Lab8'!G15+'Lab9'!G15</f>
        <v>0</v>
      </c>
      <c r="H15" s="46">
        <f>'Lab2'!H15+'Lab3'!H15+'Lab4'!H15+'Lab5'!H15+'Lab6'!H15+'Lab7'!H15+'Lab8'!H15+'Lab9'!H15</f>
        <v>0</v>
      </c>
      <c r="I15" s="46">
        <f>'Lab2'!I15+'Lab3'!I15+'Lab4'!I15+'Lab5'!I15+'Lab6'!I15+'Lab7'!I15+'Lab8'!I15+'Lab9'!I15</f>
        <v>0</v>
      </c>
      <c r="J15" s="46">
        <f>'Lab2'!J15+'Lab3'!J15+'Lab4'!J15+'Lab5'!J15+'Lab6'!J15+'Lab7'!J15+'Lab8'!J15+'Lab9'!J15</f>
        <v>0</v>
      </c>
      <c r="K15" s="46">
        <f>'Lab2'!K15+'Lab3'!K15+'Lab4'!K15+'Lab5'!K15+'Lab6'!K15+'Lab7'!K15+'Lab8'!K15+'Lab9'!K15</f>
        <v>0</v>
      </c>
      <c r="L15" s="46">
        <f>'Lab2'!L15+'Lab3'!L15+'Lab4'!L15+'Lab5'!L15+'Lab6'!L15+'Lab7'!L15+'Lab8'!L15+'Lab9'!L15</f>
        <v>0</v>
      </c>
      <c r="M15" s="46">
        <f>'Lab2'!M15+'Lab3'!M15+'Lab4'!M15+'Lab5'!M15+'Lab6'!M15+'Lab7'!M15+'Lab8'!M15+'Lab9'!M15</f>
        <v>0</v>
      </c>
      <c r="N15" s="46">
        <f>'Lab2'!N15+'Lab3'!N15+'Lab4'!N15+'Lab5'!N15+'Lab6'!N15+'Lab7'!N15+'Lab8'!N15+'Lab9'!N15</f>
        <v>0</v>
      </c>
      <c r="O15" s="46">
        <f>'Lab2'!O15+'Lab3'!O15+'Lab4'!O15+'Lab5'!O15+'Lab6'!O15+'Lab7'!O15+'Lab8'!O15+'Lab9'!O15</f>
        <v>0</v>
      </c>
      <c r="P15" s="46">
        <f>'Lab2'!P15+'Lab3'!P15+'Lab4'!P15+'Lab5'!P15+'Lab6'!P15+'Lab7'!P15+'Lab8'!P15+'Lab9'!P15</f>
        <v>0</v>
      </c>
      <c r="Q15" s="46">
        <f>'Lab2'!Q15+'Lab3'!Q15+'Lab4'!Q15+'Lab5'!Q15+'Lab6'!Q15+'Lab7'!Q15+'Lab8'!Q15+'Lab9'!Q15</f>
        <v>0</v>
      </c>
      <c r="R15" s="46">
        <f>'Lab2'!R15+'Lab3'!R15+'Lab4'!R15+'Lab5'!R15+'Lab6'!R15+'Lab7'!R15+'Lab8'!R15+'Lab9'!R15</f>
        <v>0</v>
      </c>
      <c r="S15" s="46">
        <f>'Lab2'!S15+'Lab3'!S15+'Lab4'!S15+'Lab5'!S15+'Lab6'!S15+'Lab7'!S15+'Lab8'!S15+'Lab9'!S15</f>
        <v>0</v>
      </c>
      <c r="T15" s="46">
        <f>'Lab2'!T15+'Lab3'!T15+'Lab4'!T15+'Lab5'!T15+'Lab6'!T15+'Lab7'!T15+'Lab8'!T15+'Lab9'!T15</f>
        <v>0</v>
      </c>
      <c r="U15" s="46">
        <f>'Lab2'!U15+'Lab3'!U15+'Lab4'!U15+'Lab5'!U15+'Lab6'!U15+'Lab7'!U15+'Lab8'!U15+'Lab9'!U15</f>
        <v>0</v>
      </c>
      <c r="V15" s="46">
        <f>'Lab2'!V15+'Lab3'!V15+'Lab4'!V15+'Lab5'!V15+'Lab6'!V15+'Lab7'!V15+'Lab8'!V15+'Lab9'!V15</f>
        <v>0</v>
      </c>
      <c r="W15" s="46">
        <f>'Lab2'!W15+'Lab3'!W15+'Lab4'!W15+'Lab5'!W15+'Lab6'!W15+'Lab7'!W15+'Lab8'!W15+'Lab9'!W15</f>
        <v>0</v>
      </c>
      <c r="X15" s="10"/>
      <c r="Y15" s="12"/>
      <c r="Z15" s="10"/>
      <c r="AA15" s="47">
        <f t="shared" si="2"/>
        <v>166.6086957</v>
      </c>
      <c r="AB15" s="48">
        <f t="shared" si="3"/>
        <v>2875</v>
      </c>
      <c r="AC15" s="48">
        <f t="shared" si="4"/>
        <v>6.002087683</v>
      </c>
      <c r="AD15" s="48" t="str">
        <f t="shared" si="5"/>
        <v>#DIV/0!</v>
      </c>
      <c r="AE15" s="49">
        <f t="shared" si="6"/>
        <v>0</v>
      </c>
      <c r="AF15" s="25"/>
      <c r="AG15" s="10"/>
      <c r="AH15" s="10"/>
      <c r="AI15" s="10"/>
      <c r="AJ15" s="10"/>
      <c r="AK15" s="25"/>
      <c r="AL15" s="27"/>
      <c r="AM15" s="27"/>
      <c r="AN15" s="25"/>
      <c r="AO15" s="10"/>
    </row>
    <row r="16" ht="15.0" customHeight="1">
      <c r="A16" s="67" t="s">
        <v>65</v>
      </c>
      <c r="B16" s="54">
        <f t="shared" ref="B16:W16" si="7">SUM(B11:B14)</f>
        <v>145</v>
      </c>
      <c r="C16" s="55">
        <f t="shared" si="7"/>
        <v>7956</v>
      </c>
      <c r="D16" s="55">
        <f t="shared" si="7"/>
        <v>0</v>
      </c>
      <c r="E16" s="55">
        <f t="shared" si="7"/>
        <v>6</v>
      </c>
      <c r="F16" s="55">
        <f t="shared" si="7"/>
        <v>1</v>
      </c>
      <c r="G16" s="55">
        <f t="shared" si="7"/>
        <v>0</v>
      </c>
      <c r="H16" s="55">
        <f t="shared" si="7"/>
        <v>0</v>
      </c>
      <c r="I16" s="55">
        <f t="shared" si="7"/>
        <v>1</v>
      </c>
      <c r="J16" s="55">
        <f t="shared" si="7"/>
        <v>0</v>
      </c>
      <c r="K16" s="55">
        <f t="shared" si="7"/>
        <v>0</v>
      </c>
      <c r="L16" s="55">
        <f t="shared" si="7"/>
        <v>0</v>
      </c>
      <c r="M16" s="55">
        <f t="shared" si="7"/>
        <v>0</v>
      </c>
      <c r="N16" s="55">
        <f t="shared" si="7"/>
        <v>0</v>
      </c>
      <c r="O16" s="55">
        <f t="shared" si="7"/>
        <v>0</v>
      </c>
      <c r="P16" s="55">
        <f t="shared" si="7"/>
        <v>1</v>
      </c>
      <c r="Q16" s="55">
        <f t="shared" si="7"/>
        <v>0</v>
      </c>
      <c r="R16" s="55">
        <f t="shared" si="7"/>
        <v>0</v>
      </c>
      <c r="S16" s="55">
        <f t="shared" si="7"/>
        <v>2</v>
      </c>
      <c r="T16" s="55">
        <f t="shared" si="7"/>
        <v>0</v>
      </c>
      <c r="U16" s="55">
        <f t="shared" si="7"/>
        <v>0</v>
      </c>
      <c r="V16" s="55">
        <f t="shared" si="7"/>
        <v>0</v>
      </c>
      <c r="W16" s="55">
        <f t="shared" si="7"/>
        <v>2</v>
      </c>
      <c r="X16" s="56"/>
      <c r="Y16" s="57"/>
      <c r="Z16" s="56"/>
      <c r="AA16" s="58">
        <f t="shared" si="2"/>
        <v>438.9517241</v>
      </c>
      <c r="AB16" s="59">
        <f t="shared" si="3"/>
        <v>18125</v>
      </c>
      <c r="AC16" s="59">
        <f t="shared" si="4"/>
        <v>2.278154852</v>
      </c>
      <c r="AD16" s="59">
        <f t="shared" si="5"/>
        <v>3020.833333</v>
      </c>
      <c r="AE16" s="60">
        <f t="shared" si="6"/>
        <v>0.754147813</v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63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63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63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6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63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63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63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63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63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63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63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63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63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63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63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63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63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63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63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63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63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63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63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63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63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63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63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63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6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63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63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63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63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63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63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63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63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63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63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63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63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63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63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63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63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63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63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63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63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63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63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63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63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63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63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63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63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63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63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63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63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63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63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63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63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63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63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63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63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63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custom" allowBlank="1" showInputMessage="1" showErrorMessage="1" prompt=" - Text string length must be between 0 and 30 characters" sqref="D2:D7">
      <formula1>AND(GTE(LEN(D2),MIN((0),(30))),LTE(LEN(D2),MAX((0),(30))))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3" t="s">
        <v>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45">
        <v>6.0</v>
      </c>
      <c r="C11" s="15">
        <v>59.0</v>
      </c>
      <c r="D11" s="10"/>
      <c r="E11" s="15">
        <v>2.0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5">
        <v>1.0</v>
      </c>
      <c r="T11" s="10"/>
      <c r="U11" s="10"/>
      <c r="V11" s="10"/>
      <c r="W11" s="15">
        <v>1.0</v>
      </c>
      <c r="X11" s="10"/>
      <c r="Y11" s="12"/>
      <c r="Z11" s="10"/>
      <c r="AA11" s="47">
        <f t="shared" ref="AA11:AA16" si="1">IF(C11=0,"",(C11/B11)*8)</f>
        <v>78.66666667</v>
      </c>
      <c r="AB11" s="48">
        <f>Indiv!$AD$2*B11</f>
        <v>750</v>
      </c>
      <c r="AC11" s="48">
        <f t="shared" ref="AC11:AC16" si="2">IF(C11=0,"",AB11/C11)</f>
        <v>12.71186441</v>
      </c>
      <c r="AD11" s="48">
        <f t="shared" ref="AD11:AD16" si="3">IF(C11=0,"",AB11/(D11+E11))</f>
        <v>375</v>
      </c>
      <c r="AE11" s="49">
        <f t="shared" ref="AE11:AE16" si="4">IF(C11=0,"",1000*((E11+D11)/C11))</f>
        <v>33.89830508</v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45">
        <v>6.0</v>
      </c>
      <c r="C12" s="10">
        <f>62+46+59+75</f>
        <v>242</v>
      </c>
      <c r="D12" s="10"/>
      <c r="E12" s="15">
        <v>3.0</v>
      </c>
      <c r="F12" s="15">
        <v>1.0</v>
      </c>
      <c r="G12" s="10"/>
      <c r="H12" s="10"/>
      <c r="I12" s="15">
        <v>1.0</v>
      </c>
      <c r="J12" s="10"/>
      <c r="K12" s="10"/>
      <c r="L12" s="10"/>
      <c r="M12" s="10"/>
      <c r="N12" s="10"/>
      <c r="O12" s="10"/>
      <c r="P12" s="15">
        <v>1.0</v>
      </c>
      <c r="Q12" s="10"/>
      <c r="R12" s="10"/>
      <c r="S12" s="15">
        <v>1.0</v>
      </c>
      <c r="T12" s="10"/>
      <c r="U12" s="10"/>
      <c r="V12" s="10"/>
      <c r="W12" s="10"/>
      <c r="X12" s="10"/>
      <c r="Y12" s="12"/>
      <c r="Z12" s="10"/>
      <c r="AA12" s="47">
        <f t="shared" si="1"/>
        <v>322.6666667</v>
      </c>
      <c r="AB12" s="48">
        <f>Indiv!$AD$2*B12</f>
        <v>750</v>
      </c>
      <c r="AC12" s="48">
        <f t="shared" si="2"/>
        <v>3.099173554</v>
      </c>
      <c r="AD12" s="48">
        <f t="shared" si="3"/>
        <v>250</v>
      </c>
      <c r="AE12" s="49">
        <f t="shared" si="4"/>
        <v>12.39669421</v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45">
        <v>6.0</v>
      </c>
      <c r="C13" s="15">
        <v>60.0</v>
      </c>
      <c r="D13" s="10"/>
      <c r="E13" s="15">
        <v>1.0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>
        <v>1.0</v>
      </c>
      <c r="X13" s="10"/>
      <c r="Y13" s="12"/>
      <c r="Z13" s="10"/>
      <c r="AA13" s="47">
        <f t="shared" si="1"/>
        <v>80</v>
      </c>
      <c r="AB13" s="48">
        <f>Indiv!$AD$2*B13</f>
        <v>750</v>
      </c>
      <c r="AC13" s="48">
        <f t="shared" si="2"/>
        <v>12.5</v>
      </c>
      <c r="AD13" s="48">
        <f t="shared" si="3"/>
        <v>750</v>
      </c>
      <c r="AE13" s="49">
        <f t="shared" si="4"/>
        <v>16.66666667</v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>
        <v>6.0</v>
      </c>
      <c r="C14" s="15">
        <v>10.0</v>
      </c>
      <c r="D14" s="10"/>
      <c r="E14" s="15">
        <v>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>
        <f t="shared" si="1"/>
        <v>13.33333333</v>
      </c>
      <c r="AB14" s="48">
        <f>Indiv!$AD$2*B14</f>
        <v>750</v>
      </c>
      <c r="AC14" s="48">
        <f t="shared" si="2"/>
        <v>75</v>
      </c>
      <c r="AD14" s="48" t="str">
        <f t="shared" si="3"/>
        <v>#DIV/0!</v>
      </c>
      <c r="AE14" s="49">
        <f t="shared" si="4"/>
        <v>0</v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45">
        <v>6.0</v>
      </c>
      <c r="C15" s="15">
        <v>15.0</v>
      </c>
      <c r="D15" s="10"/>
      <c r="E15" s="15">
        <v>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>
        <f t="shared" si="1"/>
        <v>20</v>
      </c>
      <c r="AB15" s="48">
        <f>Indiv!$AD$2*B15</f>
        <v>750</v>
      </c>
      <c r="AC15" s="48">
        <f t="shared" si="2"/>
        <v>50</v>
      </c>
      <c r="AD15" s="48" t="str">
        <f t="shared" si="3"/>
        <v>#DIV/0!</v>
      </c>
      <c r="AE15" s="49">
        <f t="shared" si="4"/>
        <v>0</v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C16" si="5">SUM(B11:B15)</f>
        <v>30</v>
      </c>
      <c r="C16" s="55">
        <f t="shared" si="5"/>
        <v>386</v>
      </c>
      <c r="D16" s="55">
        <f>SUM(D11:D14)</f>
        <v>0</v>
      </c>
      <c r="E16" s="55">
        <f>SUM(E11:E15)</f>
        <v>6</v>
      </c>
      <c r="F16" s="55">
        <f t="shared" ref="F16:W16" si="6">SUM(F11:F14)</f>
        <v>1</v>
      </c>
      <c r="G16" s="55">
        <f t="shared" si="6"/>
        <v>0</v>
      </c>
      <c r="H16" s="55">
        <f t="shared" si="6"/>
        <v>0</v>
      </c>
      <c r="I16" s="55">
        <f t="shared" si="6"/>
        <v>1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1</v>
      </c>
      <c r="Q16" s="55">
        <f t="shared" si="6"/>
        <v>0</v>
      </c>
      <c r="R16" s="55">
        <f t="shared" si="6"/>
        <v>0</v>
      </c>
      <c r="S16" s="55">
        <f t="shared" si="6"/>
        <v>2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2</v>
      </c>
      <c r="X16" s="56"/>
      <c r="Y16" s="57"/>
      <c r="Z16" s="56"/>
      <c r="AA16" s="58">
        <f t="shared" si="1"/>
        <v>102.9333333</v>
      </c>
      <c r="AB16" s="59">
        <f>AB11+AB12+AB13+AB14+AB15</f>
        <v>3750</v>
      </c>
      <c r="AC16" s="59">
        <f t="shared" si="2"/>
        <v>9.715025907</v>
      </c>
      <c r="AD16" s="59">
        <f t="shared" si="3"/>
        <v>625</v>
      </c>
      <c r="AE16" s="60">
        <f t="shared" si="4"/>
        <v>15.54404145</v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45">
        <v>10.0</v>
      </c>
      <c r="C11" s="15">
        <v>117.0</v>
      </c>
      <c r="D11" s="10"/>
      <c r="E11" s="15">
        <v>0.0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>
        <f t="shared" ref="AA11:AA16" si="1">IF(C11=0,"",(C11/B11)*8)</f>
        <v>93.6</v>
      </c>
      <c r="AB11" s="48">
        <f>Indiv!$AD$2*B11</f>
        <v>1250</v>
      </c>
      <c r="AC11" s="48">
        <f t="shared" ref="AC11:AC16" si="2">IF(C11=0,"",AB11/C11)</f>
        <v>10.68376068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45">
        <v>16.0</v>
      </c>
      <c r="C12" s="15">
        <v>1677.0</v>
      </c>
      <c r="D12" s="10"/>
      <c r="E12" s="15">
        <v>0.0</v>
      </c>
      <c r="F12" s="15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>
        <f t="shared" si="1"/>
        <v>838.5</v>
      </c>
      <c r="AB12" s="48">
        <f>Indiv!$AD$2*B12</f>
        <v>2000</v>
      </c>
      <c r="AC12" s="48">
        <f t="shared" si="2"/>
        <v>1.192605844</v>
      </c>
      <c r="AD12" s="48" t="str">
        <f t="shared" si="3"/>
        <v>#DIV/0!</v>
      </c>
      <c r="AE12" s="49">
        <f t="shared" si="4"/>
        <v>0</v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45">
        <v>12.0</v>
      </c>
      <c r="C13" s="15">
        <v>2321.0</v>
      </c>
      <c r="D13" s="15"/>
      <c r="E13" s="15">
        <v>0.0</v>
      </c>
      <c r="F13" s="1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  <c r="X13" s="10"/>
      <c r="Y13" s="12"/>
      <c r="Z13" s="10"/>
      <c r="AA13" s="47">
        <f t="shared" si="1"/>
        <v>1547.333333</v>
      </c>
      <c r="AB13" s="48">
        <f>Indiv!$AD$2*B13</f>
        <v>1500</v>
      </c>
      <c r="AC13" s="48">
        <f t="shared" si="2"/>
        <v>0.6462731581</v>
      </c>
      <c r="AD13" s="48" t="str">
        <f t="shared" si="3"/>
        <v>#DIV/0!</v>
      </c>
      <c r="AE13" s="49">
        <f t="shared" si="4"/>
        <v>0</v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>
        <v>8.0</v>
      </c>
      <c r="C14" s="15">
        <v>161.0</v>
      </c>
      <c r="D14" s="10"/>
      <c r="E14" s="15">
        <v>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>
        <f t="shared" si="1"/>
        <v>161</v>
      </c>
      <c r="AB14" s="48">
        <f>Indiv!$AD$2*B14</f>
        <v>1000</v>
      </c>
      <c r="AC14" s="48">
        <f t="shared" si="2"/>
        <v>6.211180124</v>
      </c>
      <c r="AD14" s="48" t="str">
        <f t="shared" si="3"/>
        <v>#DIV/0!</v>
      </c>
      <c r="AE14" s="49">
        <f t="shared" si="4"/>
        <v>0</v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45">
        <v>8.0</v>
      </c>
      <c r="C15" s="15">
        <v>250.0</v>
      </c>
      <c r="D15" s="10"/>
      <c r="E15" s="15">
        <v>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>
        <f t="shared" si="1"/>
        <v>250</v>
      </c>
      <c r="AB15" s="48">
        <f>Indiv!$AD$2*B15</f>
        <v>1000</v>
      </c>
      <c r="AC15" s="48">
        <f t="shared" si="2"/>
        <v>4</v>
      </c>
      <c r="AD15" s="48" t="str">
        <f t="shared" si="3"/>
        <v>#DIV/0!</v>
      </c>
      <c r="AE15" s="49">
        <f t="shared" si="4"/>
        <v>0</v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C16" si="5">SUM(B11:B15)</f>
        <v>54</v>
      </c>
      <c r="C16" s="55">
        <f t="shared" si="5"/>
        <v>4526</v>
      </c>
      <c r="D16" s="55">
        <f>SUM(D11:D14)</f>
        <v>0</v>
      </c>
      <c r="E16" s="55">
        <f>SUM(E11:E15)</f>
        <v>0</v>
      </c>
      <c r="F16" s="55">
        <f t="shared" ref="F16:W16" si="6">SUM(F11:F14)</f>
        <v>0</v>
      </c>
      <c r="G16" s="55">
        <f t="shared" si="6"/>
        <v>0</v>
      </c>
      <c r="H16" s="55">
        <f t="shared" si="6"/>
        <v>0</v>
      </c>
      <c r="I16" s="55">
        <f t="shared" si="6"/>
        <v>0</v>
      </c>
      <c r="J16" s="55">
        <f t="shared" si="6"/>
        <v>0</v>
      </c>
      <c r="K16" s="55">
        <f t="shared" si="6"/>
        <v>0</v>
      </c>
      <c r="L16" s="55">
        <f t="shared" si="6"/>
        <v>0</v>
      </c>
      <c r="M16" s="55">
        <f t="shared" si="6"/>
        <v>0</v>
      </c>
      <c r="N16" s="55">
        <f t="shared" si="6"/>
        <v>0</v>
      </c>
      <c r="O16" s="55">
        <f t="shared" si="6"/>
        <v>0</v>
      </c>
      <c r="P16" s="55">
        <f t="shared" si="6"/>
        <v>0</v>
      </c>
      <c r="Q16" s="55">
        <f t="shared" si="6"/>
        <v>0</v>
      </c>
      <c r="R16" s="55">
        <f t="shared" si="6"/>
        <v>0</v>
      </c>
      <c r="S16" s="55">
        <f t="shared" si="6"/>
        <v>0</v>
      </c>
      <c r="T16" s="55">
        <f t="shared" si="6"/>
        <v>0</v>
      </c>
      <c r="U16" s="55">
        <f t="shared" si="6"/>
        <v>0</v>
      </c>
      <c r="V16" s="55">
        <f t="shared" si="6"/>
        <v>0</v>
      </c>
      <c r="W16" s="55">
        <f t="shared" si="6"/>
        <v>0</v>
      </c>
      <c r="X16" s="56"/>
      <c r="Y16" s="57"/>
      <c r="Z16" s="56"/>
      <c r="AA16" s="58">
        <f t="shared" si="1"/>
        <v>670.5185185</v>
      </c>
      <c r="AB16" s="59">
        <f>AB11+AB12+AB13+AB14+AB15</f>
        <v>6750</v>
      </c>
      <c r="AC16" s="59">
        <f t="shared" si="2"/>
        <v>1.49138312</v>
      </c>
      <c r="AD16" s="59" t="str">
        <f t="shared" si="3"/>
        <v>#DIV/0!</v>
      </c>
      <c r="AE16" s="60">
        <f t="shared" si="4"/>
        <v>0</v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45">
        <v>10.0</v>
      </c>
      <c r="C11" s="15">
        <v>225.0</v>
      </c>
      <c r="D11" s="10"/>
      <c r="E11" s="15">
        <v>0.0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>
        <f t="shared" ref="AA11:AA16" si="1">IF(C11=0,"",(C11/B11)*8)</f>
        <v>180</v>
      </c>
      <c r="AB11" s="48">
        <f>Indiv!$AD$2*B11</f>
        <v>1250</v>
      </c>
      <c r="AC11" s="48">
        <f t="shared" ref="AC11:AC16" si="2">IF(C11=0,"",AB11/C11)</f>
        <v>5.555555556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45">
        <v>8.0</v>
      </c>
      <c r="C12" s="15">
        <v>843.0</v>
      </c>
      <c r="D12" s="10"/>
      <c r="E12" s="15">
        <v>0.0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>
        <f t="shared" si="1"/>
        <v>843</v>
      </c>
      <c r="AB12" s="48">
        <f>Indiv!$AD$2*B12</f>
        <v>1000</v>
      </c>
      <c r="AC12" s="48">
        <f t="shared" si="2"/>
        <v>1.18623962</v>
      </c>
      <c r="AD12" s="48" t="str">
        <f t="shared" si="3"/>
        <v>#DIV/0!</v>
      </c>
      <c r="AE12" s="49">
        <f t="shared" si="4"/>
        <v>0</v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45">
        <v>15.0</v>
      </c>
      <c r="C13" s="15">
        <v>1421.0</v>
      </c>
      <c r="D13" s="15"/>
      <c r="E13" s="15">
        <v>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>
        <f t="shared" si="1"/>
        <v>757.8666667</v>
      </c>
      <c r="AB13" s="48">
        <f>Indiv!$AD$2*B13</f>
        <v>1875</v>
      </c>
      <c r="AC13" s="48">
        <f t="shared" si="2"/>
        <v>1.319493315</v>
      </c>
      <c r="AD13" s="48" t="str">
        <f t="shared" si="3"/>
        <v>#DIV/0!</v>
      </c>
      <c r="AE13" s="49">
        <f t="shared" si="4"/>
        <v>0</v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>
        <v>8.0</v>
      </c>
      <c r="C14" s="15">
        <v>34.0</v>
      </c>
      <c r="D14" s="10"/>
      <c r="E14" s="15">
        <v>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>
        <f t="shared" si="1"/>
        <v>34</v>
      </c>
      <c r="AB14" s="48">
        <f>Indiv!$AD$2*B14</f>
        <v>1000</v>
      </c>
      <c r="AC14" s="48">
        <f t="shared" si="2"/>
        <v>29.41176471</v>
      </c>
      <c r="AD14" s="48" t="str">
        <f t="shared" si="3"/>
        <v>#DIV/0!</v>
      </c>
      <c r="AE14" s="49">
        <f t="shared" si="4"/>
        <v>0</v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45">
        <v>8.0</v>
      </c>
      <c r="C15" s="15">
        <v>182.0</v>
      </c>
      <c r="D15" s="10"/>
      <c r="E15" s="15">
        <v>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>
        <f t="shared" si="1"/>
        <v>182</v>
      </c>
      <c r="AB15" s="48">
        <f>Indiv!$AD$2*B15</f>
        <v>1000</v>
      </c>
      <c r="AC15" s="48">
        <f t="shared" si="2"/>
        <v>5.494505495</v>
      </c>
      <c r="AD15" s="48" t="str">
        <f t="shared" si="3"/>
        <v>#DIV/0!</v>
      </c>
      <c r="AE15" s="49">
        <f t="shared" si="4"/>
        <v>0</v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41</v>
      </c>
      <c r="C16" s="55">
        <f t="shared" si="5"/>
        <v>2523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1"/>
        <v>492.2926829</v>
      </c>
      <c r="AB16" s="59">
        <f>AB11+AB12+AB13+AB14+AB15</f>
        <v>6125</v>
      </c>
      <c r="AC16" s="59">
        <f t="shared" si="2"/>
        <v>2.427665478</v>
      </c>
      <c r="AD16" s="59" t="str">
        <f t="shared" si="3"/>
        <v>#DIV/0!</v>
      </c>
      <c r="AE16" s="60">
        <f t="shared" si="4"/>
        <v>0</v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45">
        <v>11.0</v>
      </c>
      <c r="C11" s="15">
        <v>225.0</v>
      </c>
      <c r="D11" s="10"/>
      <c r="E11" s="15">
        <v>0.0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>
        <f t="shared" ref="AA11:AA16" si="1">IF(C11=0,"",(C11/B11)*8)</f>
        <v>163.6363636</v>
      </c>
      <c r="AB11" s="48">
        <f>Indiv!$AD$2*B11</f>
        <v>1375</v>
      </c>
      <c r="AC11" s="48">
        <f t="shared" ref="AC11:AC16" si="2">IF(C11=0,"",AB11/C11)</f>
        <v>6.111111111</v>
      </c>
      <c r="AD11" s="48" t="str">
        <f t="shared" ref="AD11:AD16" si="3">IF(C11=0,"",AB11/(D11+E11))</f>
        <v>#DIV/0!</v>
      </c>
      <c r="AE11" s="49">
        <f t="shared" ref="AE11:AE16" si="4">IF(C11=0,"",1000*((E11+D11)/C11))</f>
        <v>0</v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45">
        <v>6.0</v>
      </c>
      <c r="C12" s="15">
        <v>209.0</v>
      </c>
      <c r="D12" s="10"/>
      <c r="E12" s="15">
        <v>0.0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>
        <f t="shared" si="1"/>
        <v>278.6666667</v>
      </c>
      <c r="AB12" s="48">
        <f>Indiv!$AD$2*B12</f>
        <v>750</v>
      </c>
      <c r="AC12" s="48">
        <f t="shared" si="2"/>
        <v>3.588516746</v>
      </c>
      <c r="AD12" s="48" t="str">
        <f t="shared" si="3"/>
        <v>#DIV/0!</v>
      </c>
      <c r="AE12" s="49">
        <f t="shared" si="4"/>
        <v>0</v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45">
        <v>15.0</v>
      </c>
      <c r="C13" s="15">
        <v>352.0</v>
      </c>
      <c r="D13" s="15"/>
      <c r="E13" s="15">
        <v>0.0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>
        <f t="shared" si="1"/>
        <v>187.7333333</v>
      </c>
      <c r="AB13" s="48">
        <f>Indiv!$AD$2*B13</f>
        <v>1875</v>
      </c>
      <c r="AC13" s="48">
        <f t="shared" si="2"/>
        <v>5.326704545</v>
      </c>
      <c r="AD13" s="48" t="str">
        <f t="shared" si="3"/>
        <v>#DIV/0!</v>
      </c>
      <c r="AE13" s="49">
        <f t="shared" si="4"/>
        <v>0</v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>
        <v>2.0</v>
      </c>
      <c r="C14" s="15">
        <v>0.0</v>
      </c>
      <c r="D14" s="10"/>
      <c r="E14" s="15">
        <v>0.0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 t="str">
        <f t="shared" si="1"/>
        <v/>
      </c>
      <c r="AB14" s="48">
        <f>Indiv!$AD$2*B14</f>
        <v>250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45">
        <v>1.0</v>
      </c>
      <c r="C15" s="15">
        <v>32.0</v>
      </c>
      <c r="D15" s="10"/>
      <c r="E15" s="15">
        <v>0.0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>
        <f t="shared" si="1"/>
        <v>256</v>
      </c>
      <c r="AB15" s="48">
        <f>Indiv!$AD$2*B15</f>
        <v>125</v>
      </c>
      <c r="AC15" s="48">
        <f t="shared" si="2"/>
        <v>3.90625</v>
      </c>
      <c r="AD15" s="48" t="str">
        <f t="shared" si="3"/>
        <v>#DIV/0!</v>
      </c>
      <c r="AE15" s="49">
        <f t="shared" si="4"/>
        <v>0</v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34</v>
      </c>
      <c r="C16" s="55">
        <f t="shared" si="5"/>
        <v>786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>
        <f t="shared" si="1"/>
        <v>184.9411765</v>
      </c>
      <c r="AB16" s="59">
        <f>AB11+AB12+AB13+AB14+AB15</f>
        <v>4375</v>
      </c>
      <c r="AC16" s="59">
        <f t="shared" si="2"/>
        <v>5.566157761</v>
      </c>
      <c r="AD16" s="59" t="str">
        <f t="shared" si="3"/>
        <v>#DIV/0!</v>
      </c>
      <c r="AE16" s="60">
        <f t="shared" si="4"/>
        <v>0</v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6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6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6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6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6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6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6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6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6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6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6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6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7.86"/>
    <col customWidth="1" min="3" max="23" width="7.0"/>
    <col customWidth="1" min="24" max="26" width="1.71"/>
    <col customWidth="1" min="27" max="31" width="15.71"/>
    <col customWidth="1" min="32" max="32" width="5.86"/>
    <col customWidth="1" min="33" max="36" width="7.29"/>
    <col customWidth="1" min="37" max="37" width="11.29"/>
    <col customWidth="1" min="38" max="40" width="12.29"/>
    <col customWidth="1" min="41" max="41" width="9.14"/>
  </cols>
  <sheetData>
    <row r="1" ht="23.25" customHeight="1">
      <c r="A1" s="1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5"/>
      <c r="Z1" s="3"/>
      <c r="AA1" s="6"/>
      <c r="AB1" s="8"/>
      <c r="AC1" s="8"/>
      <c r="AD1" s="8"/>
      <c r="AE1" s="6"/>
      <c r="AF1" s="3"/>
      <c r="AG1" s="3"/>
      <c r="AH1" s="3"/>
      <c r="AI1" s="3"/>
      <c r="AJ1" s="3"/>
      <c r="AK1" s="3"/>
      <c r="AL1" s="3"/>
      <c r="AM1" s="3"/>
      <c r="AN1" s="3"/>
      <c r="AO1" s="10"/>
    </row>
    <row r="2" ht="15.0" customHeight="1">
      <c r="A2" s="11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2"/>
      <c r="Z2" s="10"/>
      <c r="AA2" s="14"/>
      <c r="AB2" s="10"/>
      <c r="AC2" s="10"/>
      <c r="AD2" s="10"/>
      <c r="AE2" s="14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ht="15.0" customHeight="1">
      <c r="A3" s="1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9"/>
      <c r="Z3" s="17"/>
      <c r="AA3" s="21"/>
      <c r="AB3" s="17"/>
      <c r="AC3" s="17"/>
      <c r="AD3" s="17"/>
      <c r="AE3" s="21"/>
      <c r="AF3" s="10"/>
      <c r="AG3" s="17"/>
      <c r="AO3" s="10"/>
    </row>
    <row r="4" ht="15.0" customHeight="1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2"/>
      <c r="Z4" s="10"/>
      <c r="AA4" s="14"/>
      <c r="AB4" s="10"/>
      <c r="AC4" s="10"/>
      <c r="AD4" s="10"/>
      <c r="AE4" s="14"/>
      <c r="AF4" s="10"/>
      <c r="AG4" s="10"/>
      <c r="AH4" s="10"/>
      <c r="AI4" s="23"/>
      <c r="AJ4" s="23"/>
      <c r="AK4" s="10"/>
      <c r="AL4" s="10"/>
      <c r="AM4" s="10"/>
      <c r="AN4" s="10"/>
      <c r="AO4" s="10"/>
    </row>
    <row r="5" ht="15.0" customHeight="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2"/>
      <c r="Z5" s="10"/>
      <c r="AA5" s="14"/>
      <c r="AB5" s="10"/>
      <c r="AC5" s="10"/>
      <c r="AD5" s="10"/>
      <c r="AE5" s="14"/>
      <c r="AF5" s="25"/>
      <c r="AG5" s="10"/>
      <c r="AH5" s="10"/>
      <c r="AI5" s="10"/>
      <c r="AJ5" s="10"/>
      <c r="AK5" s="25"/>
      <c r="AL5" s="27"/>
      <c r="AM5" s="27"/>
      <c r="AN5" s="25"/>
      <c r="AO5" s="10"/>
    </row>
    <row r="6" ht="15.0" customHeight="1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2"/>
      <c r="Z6" s="10"/>
      <c r="AA6" s="14"/>
      <c r="AB6" s="10"/>
      <c r="AC6" s="10"/>
      <c r="AD6" s="10"/>
      <c r="AE6" s="14"/>
      <c r="AF6" s="25"/>
      <c r="AG6" s="10"/>
      <c r="AH6" s="10"/>
      <c r="AI6" s="10"/>
      <c r="AJ6" s="10"/>
      <c r="AK6" s="10"/>
      <c r="AL6" s="27"/>
      <c r="AM6" s="27"/>
      <c r="AN6" s="10"/>
      <c r="AO6" s="10"/>
    </row>
    <row r="7" ht="15.0" customHeight="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2"/>
      <c r="Z7" s="10"/>
      <c r="AA7" s="14"/>
      <c r="AB7" s="10"/>
      <c r="AC7" s="10"/>
      <c r="AD7" s="10"/>
      <c r="AE7" s="14"/>
      <c r="AF7" s="25"/>
      <c r="AG7" s="10"/>
      <c r="AH7" s="10"/>
      <c r="AI7" s="10"/>
      <c r="AJ7" s="10"/>
      <c r="AK7" s="25"/>
      <c r="AL7" s="27"/>
      <c r="AM7" s="27"/>
      <c r="AN7" s="25"/>
      <c r="AO7" s="10"/>
    </row>
    <row r="8" ht="15.0" customHeight="1">
      <c r="A8" s="1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2"/>
      <c r="Z8" s="10"/>
      <c r="AA8" s="14"/>
      <c r="AB8" s="10"/>
      <c r="AC8" s="10"/>
      <c r="AD8" s="10"/>
      <c r="AE8" s="14"/>
      <c r="AF8" s="25"/>
      <c r="AG8" s="10"/>
      <c r="AH8" s="10"/>
      <c r="AI8" s="10"/>
      <c r="AJ8" s="10"/>
      <c r="AK8" s="25"/>
      <c r="AL8" s="27"/>
      <c r="AM8" s="27"/>
      <c r="AN8" s="25"/>
      <c r="AO8" s="10"/>
    </row>
    <row r="9" ht="15.0" customHeight="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2"/>
      <c r="Z9" s="10"/>
      <c r="AA9" s="14"/>
      <c r="AB9" s="10"/>
      <c r="AC9" s="10"/>
      <c r="AD9" s="10"/>
      <c r="AE9" s="14"/>
      <c r="AF9" s="25"/>
      <c r="AG9" s="10"/>
      <c r="AH9" s="10"/>
      <c r="AI9" s="10"/>
      <c r="AJ9" s="10"/>
      <c r="AK9" s="10"/>
      <c r="AL9" s="10"/>
      <c r="AM9" s="10"/>
      <c r="AN9" s="10"/>
      <c r="AO9" s="10"/>
    </row>
    <row r="10" ht="15.0" customHeight="1">
      <c r="A10" s="29" t="str">
        <f>Indiv!D2</f>
        <v>Team GG</v>
      </c>
      <c r="B10" s="30" t="s">
        <v>19</v>
      </c>
      <c r="C10" s="31" t="s">
        <v>20</v>
      </c>
      <c r="D10" s="33" t="s">
        <v>21</v>
      </c>
      <c r="E10" s="33" t="s">
        <v>22</v>
      </c>
      <c r="F10" s="33" t="s">
        <v>23</v>
      </c>
      <c r="G10" s="33" t="s">
        <v>24</v>
      </c>
      <c r="H10" s="33" t="s">
        <v>25</v>
      </c>
      <c r="I10" s="33" t="s">
        <v>26</v>
      </c>
      <c r="J10" s="33" t="s">
        <v>27</v>
      </c>
      <c r="K10" s="33" t="s">
        <v>28</v>
      </c>
      <c r="L10" s="33" t="s">
        <v>29</v>
      </c>
      <c r="M10" s="33" t="s">
        <v>30</v>
      </c>
      <c r="N10" s="33" t="s">
        <v>31</v>
      </c>
      <c r="O10" s="33" t="s">
        <v>32</v>
      </c>
      <c r="P10" s="33" t="s">
        <v>33</v>
      </c>
      <c r="Q10" s="33" t="s">
        <v>34</v>
      </c>
      <c r="R10" s="33" t="s">
        <v>35</v>
      </c>
      <c r="S10" s="33" t="s">
        <v>36</v>
      </c>
      <c r="T10" s="33" t="s">
        <v>37</v>
      </c>
      <c r="U10" s="33" t="s">
        <v>38</v>
      </c>
      <c r="V10" s="33" t="s">
        <v>39</v>
      </c>
      <c r="W10" s="33" t="s">
        <v>40</v>
      </c>
      <c r="X10" s="35"/>
      <c r="Y10" s="37"/>
      <c r="Z10" s="35"/>
      <c r="AA10" s="38" t="s">
        <v>41</v>
      </c>
      <c r="AB10" s="31" t="s">
        <v>42</v>
      </c>
      <c r="AC10" s="31" t="s">
        <v>43</v>
      </c>
      <c r="AD10" s="31" t="s">
        <v>44</v>
      </c>
      <c r="AE10" s="40" t="s">
        <v>45</v>
      </c>
      <c r="AF10" s="10"/>
      <c r="AG10" s="17"/>
      <c r="AO10" s="10"/>
    </row>
    <row r="11" ht="15.0" customHeight="1">
      <c r="A11" s="43" t="str">
        <f>Indiv!D3</f>
        <v>Christian Bush</v>
      </c>
      <c r="B11" s="6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2"/>
      <c r="Z11" s="10"/>
      <c r="AA11" s="47" t="str">
        <f t="shared" ref="AA11:AA16" si="1">IF(C11=0,"",(C11/B11)*8)</f>
        <v/>
      </c>
      <c r="AB11" s="48">
        <f>Indiv!$AD$2*B11</f>
        <v>0</v>
      </c>
      <c r="AC11" s="48" t="str">
        <f t="shared" ref="AC11:AC16" si="2">IF(C11=0,"",AB11/C11)</f>
        <v/>
      </c>
      <c r="AD11" s="48" t="str">
        <f t="shared" ref="AD11:AD16" si="3">IF(C11=0,"",AB11/(D11+E11))</f>
        <v/>
      </c>
      <c r="AE11" s="49" t="str">
        <f t="shared" ref="AE11:AE16" si="4">IF(C11=0,"",1000*((E11+D11)/C11))</f>
        <v/>
      </c>
      <c r="AF11" s="10"/>
      <c r="AG11" s="10"/>
      <c r="AH11" s="10"/>
      <c r="AI11" s="23"/>
      <c r="AJ11" s="23"/>
      <c r="AK11" s="10"/>
      <c r="AL11" s="10"/>
      <c r="AM11" s="10"/>
      <c r="AN11" s="10"/>
      <c r="AO11" s="10"/>
    </row>
    <row r="12" ht="15.0" customHeight="1">
      <c r="A12" s="50" t="str">
        <f>Indiv!D4</f>
        <v>Spencer Callicott</v>
      </c>
      <c r="B12" s="6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2"/>
      <c r="Z12" s="10"/>
      <c r="AA12" s="47" t="str">
        <f t="shared" si="1"/>
        <v/>
      </c>
      <c r="AB12" s="48">
        <f>Indiv!$AD$2*B12</f>
        <v>0</v>
      </c>
      <c r="AC12" s="48" t="str">
        <f t="shared" si="2"/>
        <v/>
      </c>
      <c r="AD12" s="48" t="str">
        <f t="shared" si="3"/>
        <v/>
      </c>
      <c r="AE12" s="49" t="str">
        <f t="shared" si="4"/>
        <v/>
      </c>
      <c r="AF12" s="25"/>
      <c r="AG12" s="10"/>
      <c r="AH12" s="10"/>
      <c r="AI12" s="10"/>
      <c r="AJ12" s="10"/>
      <c r="AK12" s="10"/>
      <c r="AL12" s="27"/>
      <c r="AM12" s="27"/>
      <c r="AN12" s="10"/>
      <c r="AO12" s="10"/>
    </row>
    <row r="13" ht="15.0" customHeight="1">
      <c r="A13" s="50" t="str">
        <f>Indiv!D5</f>
        <v>Will Carroll</v>
      </c>
      <c r="B13" s="68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2"/>
      <c r="Z13" s="10"/>
      <c r="AA13" s="47" t="str">
        <f t="shared" si="1"/>
        <v/>
      </c>
      <c r="AB13" s="48">
        <f>Indiv!$AD$2*B13</f>
        <v>0</v>
      </c>
      <c r="AC13" s="48" t="str">
        <f t="shared" si="2"/>
        <v/>
      </c>
      <c r="AD13" s="48" t="str">
        <f t="shared" si="3"/>
        <v/>
      </c>
      <c r="AE13" s="49" t="str">
        <f t="shared" si="4"/>
        <v/>
      </c>
      <c r="AF13" s="25"/>
      <c r="AG13" s="10"/>
      <c r="AH13" s="10"/>
      <c r="AI13" s="10"/>
      <c r="AJ13" s="10"/>
      <c r="AK13" s="10"/>
      <c r="AL13" s="27"/>
      <c r="AM13" s="27"/>
      <c r="AN13" s="25"/>
      <c r="AO13" s="10"/>
    </row>
    <row r="14" ht="15.0" customHeight="1">
      <c r="A14" s="51" t="str">
        <f>Indiv!D6</f>
        <v>Landon Casey</v>
      </c>
      <c r="B14" s="45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2"/>
      <c r="Z14" s="10"/>
      <c r="AA14" s="47" t="str">
        <f t="shared" si="1"/>
        <v/>
      </c>
      <c r="AB14" s="48">
        <f>Indiv!$AD$2*B14</f>
        <v>0</v>
      </c>
      <c r="AC14" s="48" t="str">
        <f t="shared" si="2"/>
        <v/>
      </c>
      <c r="AD14" s="48" t="str">
        <f t="shared" si="3"/>
        <v/>
      </c>
      <c r="AE14" s="49" t="str">
        <f t="shared" si="4"/>
        <v/>
      </c>
      <c r="AF14" s="25"/>
      <c r="AG14" s="10"/>
      <c r="AH14" s="10"/>
      <c r="AI14" s="10"/>
      <c r="AJ14" s="10"/>
      <c r="AK14" s="10"/>
      <c r="AL14" s="27"/>
      <c r="AM14" s="27"/>
      <c r="AN14" s="10"/>
      <c r="AO14" s="10"/>
    </row>
    <row r="15" ht="15.0" customHeight="1">
      <c r="A15" s="51" t="str">
        <f>Indiv!D7</f>
        <v>Jack Fletcher</v>
      </c>
      <c r="B15" s="68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52"/>
      <c r="Z15" s="10"/>
      <c r="AA15" s="47" t="str">
        <f t="shared" si="1"/>
        <v/>
      </c>
      <c r="AB15" s="48">
        <f>Indiv!$AD$2*B15</f>
        <v>0</v>
      </c>
      <c r="AC15" s="48" t="str">
        <f t="shared" si="2"/>
        <v/>
      </c>
      <c r="AD15" s="48" t="str">
        <f t="shared" si="3"/>
        <v/>
      </c>
      <c r="AE15" s="49" t="str">
        <f t="shared" si="4"/>
        <v/>
      </c>
      <c r="AF15" s="25"/>
      <c r="AG15" s="10"/>
      <c r="AH15" s="10"/>
      <c r="AI15" s="10"/>
      <c r="AJ15" s="10"/>
      <c r="AK15" s="10"/>
      <c r="AL15" s="27"/>
      <c r="AM15" s="27"/>
      <c r="AN15" s="10"/>
      <c r="AO15" s="10"/>
    </row>
    <row r="16" ht="15.0" customHeight="1">
      <c r="A16" s="53" t="s">
        <v>46</v>
      </c>
      <c r="B16" s="54">
        <f t="shared" ref="B16:W16" si="5">SUM(B11:B14)</f>
        <v>0</v>
      </c>
      <c r="C16" s="55">
        <f t="shared" si="5"/>
        <v>0</v>
      </c>
      <c r="D16" s="55">
        <f t="shared" si="5"/>
        <v>0</v>
      </c>
      <c r="E16" s="55">
        <f t="shared" si="5"/>
        <v>0</v>
      </c>
      <c r="F16" s="55">
        <f t="shared" si="5"/>
        <v>0</v>
      </c>
      <c r="G16" s="55">
        <f t="shared" si="5"/>
        <v>0</v>
      </c>
      <c r="H16" s="55">
        <f t="shared" si="5"/>
        <v>0</v>
      </c>
      <c r="I16" s="55">
        <f t="shared" si="5"/>
        <v>0</v>
      </c>
      <c r="J16" s="55">
        <f t="shared" si="5"/>
        <v>0</v>
      </c>
      <c r="K16" s="55">
        <f t="shared" si="5"/>
        <v>0</v>
      </c>
      <c r="L16" s="55">
        <f t="shared" si="5"/>
        <v>0</v>
      </c>
      <c r="M16" s="55">
        <f t="shared" si="5"/>
        <v>0</v>
      </c>
      <c r="N16" s="55">
        <f t="shared" si="5"/>
        <v>0</v>
      </c>
      <c r="O16" s="55">
        <f t="shared" si="5"/>
        <v>0</v>
      </c>
      <c r="P16" s="55">
        <f t="shared" si="5"/>
        <v>0</v>
      </c>
      <c r="Q16" s="55">
        <f t="shared" si="5"/>
        <v>0</v>
      </c>
      <c r="R16" s="55">
        <f t="shared" si="5"/>
        <v>0</v>
      </c>
      <c r="S16" s="55">
        <f t="shared" si="5"/>
        <v>0</v>
      </c>
      <c r="T16" s="55">
        <f t="shared" si="5"/>
        <v>0</v>
      </c>
      <c r="U16" s="55">
        <f t="shared" si="5"/>
        <v>0</v>
      </c>
      <c r="V16" s="55">
        <f t="shared" si="5"/>
        <v>0</v>
      </c>
      <c r="W16" s="55">
        <f t="shared" si="5"/>
        <v>0</v>
      </c>
      <c r="X16" s="56"/>
      <c r="Y16" s="57"/>
      <c r="Z16" s="56"/>
      <c r="AA16" s="58" t="str">
        <f t="shared" si="1"/>
        <v/>
      </c>
      <c r="AB16" s="59">
        <f>AB11+AB12+AB13+AB14+AB15</f>
        <v>0</v>
      </c>
      <c r="AC16" s="59" t="str">
        <f t="shared" si="2"/>
        <v/>
      </c>
      <c r="AD16" s="59" t="str">
        <f t="shared" si="3"/>
        <v/>
      </c>
      <c r="AE16" s="60" t="str">
        <f t="shared" si="4"/>
        <v/>
      </c>
      <c r="AF16" s="25"/>
      <c r="AG16" s="10"/>
      <c r="AH16" s="10"/>
      <c r="AI16" s="10"/>
      <c r="AJ16" s="10"/>
      <c r="AK16" s="25"/>
      <c r="AL16" s="27"/>
      <c r="AM16" s="27"/>
      <c r="AN16" s="25"/>
      <c r="AO16" s="10"/>
    </row>
    <row r="17" ht="15.0" customHeight="1">
      <c r="A17" s="1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2"/>
      <c r="Z17" s="10"/>
      <c r="AA17" s="14"/>
      <c r="AB17" s="10"/>
      <c r="AC17" s="10"/>
      <c r="AD17" s="10"/>
      <c r="AE17" s="14"/>
      <c r="AF17" s="25"/>
      <c r="AG17" s="10"/>
      <c r="AH17" s="10"/>
      <c r="AI17" s="10"/>
      <c r="AJ17" s="10"/>
      <c r="AK17" s="25"/>
      <c r="AL17" s="27"/>
      <c r="AM17" s="27"/>
      <c r="AN17" s="25"/>
      <c r="AO17" s="10"/>
    </row>
    <row r="18" ht="15.0" customHeight="1">
      <c r="A18" s="11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9"/>
      <c r="Z18" s="17"/>
      <c r="AA18" s="21"/>
      <c r="AB18" s="17"/>
      <c r="AC18" s="17"/>
      <c r="AD18" s="17"/>
      <c r="AE18" s="21"/>
      <c r="AF18" s="10"/>
      <c r="AG18" s="17"/>
      <c r="AO18" s="10"/>
    </row>
    <row r="19" ht="15.0" customHeight="1">
      <c r="A19" s="11"/>
      <c r="B19" s="10"/>
      <c r="C19" s="10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62"/>
      <c r="Z19" s="23"/>
      <c r="AA19" s="14"/>
      <c r="AB19" s="10"/>
      <c r="AC19" s="10"/>
      <c r="AD19" s="10"/>
      <c r="AE19" s="14"/>
      <c r="AF19" s="10"/>
      <c r="AG19" s="10"/>
      <c r="AH19" s="10"/>
      <c r="AI19" s="23"/>
      <c r="AJ19" s="23"/>
      <c r="AK19" s="10"/>
      <c r="AL19" s="10"/>
      <c r="AM19" s="10"/>
      <c r="AN19" s="10"/>
      <c r="AO19" s="10"/>
    </row>
    <row r="20" ht="15.0" customHeight="1">
      <c r="A20" s="1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2"/>
      <c r="Z20" s="10"/>
      <c r="AA20" s="14"/>
      <c r="AB20" s="27"/>
      <c r="AC20" s="27"/>
      <c r="AD20" s="27"/>
      <c r="AE20" s="14"/>
      <c r="AF20" s="25"/>
      <c r="AG20" s="10"/>
      <c r="AH20" s="10"/>
      <c r="AI20" s="10"/>
      <c r="AJ20" s="10"/>
      <c r="AK20" s="10"/>
      <c r="AL20" s="27"/>
      <c r="AM20" s="27"/>
      <c r="AN20" s="25"/>
      <c r="AO20" s="10"/>
    </row>
    <row r="21" ht="15.0" customHeight="1">
      <c r="A21" s="11"/>
      <c r="B21" s="10" t="s">
        <v>23</v>
      </c>
      <c r="C21" s="63" t="s">
        <v>47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62"/>
      <c r="Z21" s="23"/>
      <c r="AA21" s="14"/>
      <c r="AB21" s="10"/>
      <c r="AC21" s="10"/>
      <c r="AD21" s="10"/>
      <c r="AE21" s="14"/>
      <c r="AF21" s="25"/>
      <c r="AG21" s="10"/>
      <c r="AH21" s="10"/>
      <c r="AI21" s="10"/>
      <c r="AJ21" s="10"/>
      <c r="AK21" s="10"/>
      <c r="AL21" s="27"/>
      <c r="AM21" s="27"/>
      <c r="AN21" s="10"/>
      <c r="AO21" s="10"/>
    </row>
    <row r="22" ht="15.0" customHeight="1">
      <c r="A22" s="11"/>
      <c r="B22" s="10" t="s">
        <v>24</v>
      </c>
      <c r="C22" s="63" t="s">
        <v>48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2"/>
      <c r="Z22" s="10"/>
      <c r="AA22" s="14"/>
      <c r="AB22" s="27"/>
      <c r="AC22" s="27"/>
      <c r="AD22" s="27"/>
      <c r="AE22" s="14"/>
      <c r="AF22" s="25"/>
      <c r="AG22" s="10"/>
      <c r="AH22" s="10"/>
      <c r="AI22" s="10"/>
      <c r="AJ22" s="10"/>
      <c r="AK22" s="25"/>
      <c r="AL22" s="27"/>
      <c r="AM22" s="27"/>
      <c r="AN22" s="25"/>
      <c r="AO22" s="10"/>
    </row>
    <row r="23" ht="15.0" customHeight="1">
      <c r="A23" s="11"/>
      <c r="B23" s="10" t="s">
        <v>25</v>
      </c>
      <c r="C23" s="63" t="s">
        <v>49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2"/>
      <c r="Z23" s="10"/>
      <c r="AA23" s="14"/>
      <c r="AB23" s="27"/>
      <c r="AC23" s="27"/>
      <c r="AD23" s="27"/>
      <c r="AE23" s="14"/>
      <c r="AF23" s="25"/>
      <c r="AG23" s="10"/>
      <c r="AH23" s="10"/>
      <c r="AI23" s="10"/>
      <c r="AJ23" s="10"/>
      <c r="AK23" s="25"/>
      <c r="AL23" s="27"/>
      <c r="AM23" s="27"/>
      <c r="AN23" s="25"/>
      <c r="AO23" s="10"/>
    </row>
    <row r="24" ht="15.0" customHeight="1">
      <c r="A24" s="11"/>
      <c r="B24" s="10" t="s">
        <v>26</v>
      </c>
      <c r="C24" s="63" t="s">
        <v>50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2"/>
      <c r="Z24" s="10"/>
      <c r="AA24" s="14"/>
      <c r="AB24" s="27"/>
      <c r="AC24" s="27"/>
      <c r="AD24" s="27"/>
      <c r="AE24" s="14"/>
      <c r="AF24" s="10"/>
      <c r="AG24" s="10"/>
      <c r="AH24" s="10"/>
      <c r="AI24" s="10"/>
      <c r="AJ24" s="10"/>
      <c r="AK24" s="10"/>
      <c r="AL24" s="10"/>
      <c r="AM24" s="10"/>
      <c r="AN24" s="10"/>
      <c r="AO24" s="10"/>
    </row>
    <row r="25" ht="15.0" customHeight="1">
      <c r="A25" s="11"/>
      <c r="B25" s="10" t="s">
        <v>27</v>
      </c>
      <c r="C25" s="63" t="s">
        <v>51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2"/>
      <c r="Z25" s="10"/>
      <c r="AA25" s="14"/>
      <c r="AB25" s="27"/>
      <c r="AC25" s="27"/>
      <c r="AD25" s="27"/>
      <c r="AE25" s="14"/>
      <c r="AF25" s="10"/>
      <c r="AG25" s="17"/>
      <c r="AO25" s="10"/>
    </row>
    <row r="26" ht="15.0" customHeight="1">
      <c r="A26" s="11"/>
      <c r="B26" s="10" t="s">
        <v>28</v>
      </c>
      <c r="C26" s="63" t="s">
        <v>52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2"/>
      <c r="Z26" s="10"/>
      <c r="AA26" s="14"/>
      <c r="AB26" s="27"/>
      <c r="AC26" s="27"/>
      <c r="AD26" s="27"/>
      <c r="AE26" s="14"/>
      <c r="AF26" s="10"/>
      <c r="AG26" s="10"/>
      <c r="AH26" s="10"/>
      <c r="AI26" s="23"/>
      <c r="AJ26" s="23"/>
      <c r="AK26" s="10"/>
      <c r="AL26" s="10"/>
      <c r="AM26" s="10"/>
      <c r="AN26" s="10"/>
      <c r="AO26" s="10"/>
    </row>
    <row r="27" ht="15.0" customHeight="1">
      <c r="A27" s="11"/>
      <c r="B27" s="10" t="s">
        <v>29</v>
      </c>
      <c r="C27" s="63" t="s">
        <v>53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2"/>
      <c r="Z27" s="10"/>
      <c r="AA27" s="14"/>
      <c r="AB27" s="27"/>
      <c r="AC27" s="27"/>
      <c r="AD27" s="27"/>
      <c r="AE27" s="14"/>
      <c r="AF27" s="25"/>
      <c r="AG27" s="10"/>
      <c r="AH27" s="10"/>
      <c r="AI27" s="10"/>
      <c r="AJ27" s="10"/>
      <c r="AK27" s="25"/>
      <c r="AL27" s="27"/>
      <c r="AM27" s="27"/>
      <c r="AN27" s="25"/>
      <c r="AO27" s="10"/>
    </row>
    <row r="28" ht="15.0" customHeight="1">
      <c r="A28" s="11"/>
      <c r="B28" s="10" t="s">
        <v>30</v>
      </c>
      <c r="C28" s="63" t="s">
        <v>54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2"/>
      <c r="Z28" s="10"/>
      <c r="AA28" s="14"/>
      <c r="AB28" s="27"/>
      <c r="AC28" s="27"/>
      <c r="AD28" s="27"/>
      <c r="AE28" s="14"/>
      <c r="AF28" s="25"/>
      <c r="AG28" s="10"/>
      <c r="AH28" s="10"/>
      <c r="AI28" s="10"/>
      <c r="AJ28" s="10"/>
      <c r="AK28" s="10"/>
      <c r="AL28" s="27"/>
      <c r="AM28" s="27"/>
      <c r="AN28" s="25"/>
      <c r="AO28" s="10"/>
    </row>
    <row r="29" ht="15.0" customHeight="1">
      <c r="A29" s="11"/>
      <c r="B29" s="10" t="s">
        <v>31</v>
      </c>
      <c r="C29" s="63" t="s">
        <v>55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2"/>
      <c r="Z29" s="10"/>
      <c r="AA29" s="14"/>
      <c r="AB29" s="27"/>
      <c r="AC29" s="27"/>
      <c r="AD29" s="27"/>
      <c r="AE29" s="14"/>
      <c r="AF29" s="25"/>
      <c r="AG29" s="10"/>
      <c r="AH29" s="10"/>
      <c r="AI29" s="10"/>
      <c r="AJ29" s="10"/>
      <c r="AK29" s="25"/>
      <c r="AL29" s="27"/>
      <c r="AM29" s="27"/>
      <c r="AN29" s="25"/>
      <c r="AO29" s="10"/>
    </row>
    <row r="30" ht="15.0" customHeight="1">
      <c r="A30" s="11"/>
      <c r="B30" s="10" t="s">
        <v>32</v>
      </c>
      <c r="C30" s="63" t="s">
        <v>56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2"/>
      <c r="Z30" s="10"/>
      <c r="AA30" s="14"/>
      <c r="AB30" s="27"/>
      <c r="AC30" s="27"/>
      <c r="AD30" s="27"/>
      <c r="AE30" s="14"/>
      <c r="AF30" s="25"/>
      <c r="AG30" s="10"/>
      <c r="AH30" s="10"/>
      <c r="AI30" s="10"/>
      <c r="AJ30" s="10"/>
      <c r="AK30" s="25"/>
      <c r="AL30" s="27"/>
      <c r="AM30" s="27"/>
      <c r="AN30" s="25"/>
      <c r="AO30" s="10"/>
    </row>
    <row r="31" ht="15.0" customHeight="1">
      <c r="A31" s="11"/>
      <c r="B31" s="10" t="s">
        <v>33</v>
      </c>
      <c r="C31" s="63" t="s">
        <v>57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62"/>
      <c r="Z31" s="23"/>
      <c r="AA31" s="14"/>
      <c r="AB31" s="10"/>
      <c r="AC31" s="10"/>
      <c r="AD31" s="10"/>
      <c r="AE31" s="14"/>
      <c r="AF31" s="10"/>
      <c r="AG31" s="10"/>
      <c r="AH31" s="10"/>
      <c r="AI31" s="10"/>
      <c r="AJ31" s="10"/>
      <c r="AK31" s="10"/>
      <c r="AL31" s="10"/>
      <c r="AM31" s="10"/>
      <c r="AN31" s="10"/>
      <c r="AO31" s="10"/>
    </row>
    <row r="32" ht="15.0" customHeight="1">
      <c r="A32" s="11"/>
      <c r="B32" s="10" t="s">
        <v>34</v>
      </c>
      <c r="C32" s="63" t="s">
        <v>58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2"/>
      <c r="Z32" s="10"/>
      <c r="AA32" s="14"/>
      <c r="AB32" s="27"/>
      <c r="AC32" s="27"/>
      <c r="AD32" s="27"/>
      <c r="AE32" s="14"/>
      <c r="AF32" s="10"/>
      <c r="AG32" s="17"/>
      <c r="AO32" s="10"/>
    </row>
    <row r="33" ht="15.0" customHeight="1">
      <c r="A33" s="11"/>
      <c r="B33" s="10" t="s">
        <v>35</v>
      </c>
      <c r="C33" s="63" t="s">
        <v>59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2"/>
      <c r="Z33" s="10"/>
      <c r="AA33" s="14"/>
      <c r="AB33" s="27"/>
      <c r="AC33" s="27"/>
      <c r="AD33" s="27"/>
      <c r="AE33" s="14"/>
      <c r="AF33" s="10"/>
      <c r="AG33" s="10"/>
      <c r="AH33" s="10"/>
      <c r="AI33" s="23"/>
      <c r="AJ33" s="23"/>
      <c r="AK33" s="10"/>
      <c r="AL33" s="10"/>
      <c r="AM33" s="10"/>
      <c r="AN33" s="10"/>
      <c r="AO33" s="10"/>
    </row>
    <row r="34" ht="15.0" customHeight="1">
      <c r="A34" s="11"/>
      <c r="B34" s="10" t="s">
        <v>36</v>
      </c>
      <c r="C34" s="63" t="s">
        <v>60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/>
      <c r="Z34" s="10"/>
      <c r="AA34" s="14"/>
      <c r="AB34" s="27"/>
      <c r="AC34" s="27"/>
      <c r="AD34" s="27"/>
      <c r="AE34" s="14"/>
      <c r="AF34" s="10"/>
      <c r="AG34" s="10"/>
      <c r="AH34" s="10"/>
      <c r="AI34" s="10"/>
      <c r="AJ34" s="10"/>
      <c r="AK34" s="10"/>
      <c r="AL34" s="27"/>
      <c r="AM34" s="27"/>
      <c r="AN34" s="10"/>
      <c r="AO34" s="10"/>
    </row>
    <row r="35" ht="15.0" customHeight="1">
      <c r="A35" s="11"/>
      <c r="B35" s="10" t="s">
        <v>37</v>
      </c>
      <c r="C35" s="63" t="s">
        <v>61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2"/>
      <c r="Z35" s="10"/>
      <c r="AA35" s="14"/>
      <c r="AB35" s="27"/>
      <c r="AC35" s="27"/>
      <c r="AD35" s="27"/>
      <c r="AE35" s="14"/>
      <c r="AF35" s="10"/>
      <c r="AG35" s="10"/>
      <c r="AH35" s="10"/>
      <c r="AI35" s="10"/>
      <c r="AJ35" s="10"/>
      <c r="AK35" s="10"/>
      <c r="AL35" s="27"/>
      <c r="AM35" s="27"/>
      <c r="AN35" s="25"/>
      <c r="AO35" s="10"/>
    </row>
    <row r="36" ht="15.0" customHeight="1">
      <c r="A36" s="11"/>
      <c r="B36" s="10" t="s">
        <v>38</v>
      </c>
      <c r="C36" s="63" t="s">
        <v>62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2"/>
      <c r="Z36" s="10"/>
      <c r="AA36" s="14"/>
      <c r="AB36" s="27"/>
      <c r="AC36" s="27"/>
      <c r="AD36" s="27"/>
      <c r="AE36" s="14"/>
      <c r="AF36" s="10"/>
      <c r="AG36" s="10"/>
      <c r="AH36" s="10"/>
      <c r="AI36" s="10"/>
      <c r="AJ36" s="10"/>
      <c r="AK36" s="10"/>
      <c r="AL36" s="27"/>
      <c r="AM36" s="27"/>
      <c r="AN36" s="25"/>
      <c r="AO36" s="10"/>
    </row>
    <row r="37" ht="15.0" customHeight="1">
      <c r="A37" s="11"/>
      <c r="B37" s="10" t="s">
        <v>39</v>
      </c>
      <c r="C37" s="63" t="s">
        <v>63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2"/>
      <c r="Z37" s="10"/>
      <c r="AA37" s="14"/>
      <c r="AB37" s="27"/>
      <c r="AC37" s="27"/>
      <c r="AD37" s="27"/>
      <c r="AE37" s="14"/>
      <c r="AF37" s="10"/>
      <c r="AG37" s="10"/>
      <c r="AH37" s="10"/>
      <c r="AI37" s="10"/>
      <c r="AJ37" s="10"/>
      <c r="AK37" s="25"/>
      <c r="AL37" s="27"/>
      <c r="AM37" s="27"/>
      <c r="AN37" s="25"/>
      <c r="AO37" s="10"/>
    </row>
    <row r="38" ht="15.0" customHeight="1">
      <c r="A38" s="11"/>
      <c r="B38" s="10" t="s">
        <v>40</v>
      </c>
      <c r="C38" s="63" t="s">
        <v>64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2"/>
      <c r="Z38" s="10"/>
      <c r="AA38" s="14"/>
      <c r="AB38" s="10"/>
      <c r="AC38" s="10"/>
      <c r="AD38" s="10"/>
      <c r="AE38" s="14"/>
      <c r="AF38" s="10"/>
      <c r="AG38" s="10"/>
      <c r="AH38" s="10"/>
      <c r="AI38" s="10"/>
      <c r="AJ38" s="10"/>
      <c r="AK38" s="10"/>
      <c r="AL38" s="10"/>
      <c r="AM38" s="10"/>
      <c r="AN38" s="10"/>
      <c r="AO38" s="10"/>
    </row>
    <row r="39" ht="15.0" customHeight="1">
      <c r="A39" s="11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9"/>
      <c r="Z39" s="17"/>
      <c r="AA39" s="21"/>
      <c r="AB39" s="17"/>
      <c r="AC39" s="17"/>
      <c r="AD39" s="17"/>
      <c r="AE39" s="21"/>
      <c r="AF39" s="10"/>
      <c r="AG39" s="10"/>
      <c r="AH39" s="10"/>
      <c r="AI39" s="10"/>
      <c r="AJ39" s="10"/>
      <c r="AK39" s="10"/>
      <c r="AL39" s="10"/>
      <c r="AM39" s="10"/>
      <c r="AN39" s="10"/>
      <c r="AO39" s="10"/>
    </row>
    <row r="40" ht="15.0" customHeight="1">
      <c r="A40" s="11"/>
      <c r="B40" s="10"/>
      <c r="C40" s="1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62"/>
      <c r="Z40" s="23"/>
      <c r="AA40" s="14"/>
      <c r="AB40" s="10"/>
      <c r="AC40" s="10"/>
      <c r="AD40" s="10"/>
      <c r="AE40" s="14"/>
      <c r="AF40" s="10"/>
      <c r="AG40" s="10"/>
      <c r="AH40" s="10"/>
      <c r="AI40" s="10"/>
      <c r="AJ40" s="10"/>
      <c r="AK40" s="10"/>
      <c r="AL40" s="10"/>
      <c r="AM40" s="10"/>
      <c r="AN40" s="10"/>
      <c r="AO40" s="10"/>
    </row>
    <row r="41" ht="15.0" customHeight="1">
      <c r="A41" s="11"/>
      <c r="B41" s="10"/>
      <c r="C41" s="1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62"/>
      <c r="Z41" s="23"/>
      <c r="AA41" s="14"/>
      <c r="AB41" s="10"/>
      <c r="AC41" s="10"/>
      <c r="AD41" s="10"/>
      <c r="AE41" s="14"/>
      <c r="AF41" s="10"/>
      <c r="AG41" s="10"/>
      <c r="AH41" s="10"/>
      <c r="AI41" s="10"/>
      <c r="AJ41" s="10"/>
      <c r="AK41" s="10"/>
      <c r="AL41" s="10"/>
      <c r="AM41" s="10"/>
      <c r="AN41" s="10"/>
      <c r="AO41" s="10"/>
    </row>
    <row r="42" ht="15.0" customHeight="1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2"/>
      <c r="Z42" s="10"/>
      <c r="AA42" s="14"/>
      <c r="AB42" s="27"/>
      <c r="AC42" s="27"/>
      <c r="AD42" s="27"/>
      <c r="AE42" s="14"/>
      <c r="AF42" s="10"/>
      <c r="AG42" s="10"/>
      <c r="AH42" s="10"/>
      <c r="AI42" s="10"/>
      <c r="AJ42" s="10"/>
      <c r="AK42" s="10"/>
      <c r="AL42" s="10"/>
      <c r="AM42" s="10"/>
      <c r="AN42" s="10"/>
      <c r="AO42" s="10"/>
    </row>
    <row r="43" ht="15.0" customHeight="1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2"/>
      <c r="Z43" s="10"/>
      <c r="AA43" s="14"/>
      <c r="AB43" s="27"/>
      <c r="AC43" s="27"/>
      <c r="AD43" s="27"/>
      <c r="AE43" s="14"/>
      <c r="AF43" s="10"/>
      <c r="AG43" s="10"/>
      <c r="AH43" s="10"/>
      <c r="AI43" s="10"/>
      <c r="AJ43" s="10"/>
      <c r="AK43" s="10"/>
      <c r="AL43" s="10"/>
      <c r="AM43" s="10"/>
      <c r="AN43" s="10"/>
      <c r="AO43" s="10"/>
    </row>
    <row r="44" ht="15.0" customHeight="1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2"/>
      <c r="Z44" s="10"/>
      <c r="AA44" s="14"/>
      <c r="AB44" s="27"/>
      <c r="AC44" s="27"/>
      <c r="AD44" s="27"/>
      <c r="AE44" s="14"/>
      <c r="AF44" s="10"/>
      <c r="AG44" s="10"/>
      <c r="AH44" s="10"/>
      <c r="AI44" s="10"/>
      <c r="AJ44" s="10"/>
      <c r="AK44" s="10"/>
      <c r="AL44" s="10"/>
      <c r="AM44" s="10"/>
      <c r="AN44" s="10"/>
      <c r="AO44" s="10"/>
    </row>
    <row r="45" ht="15.0" customHeight="1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2"/>
      <c r="Z45" s="10"/>
      <c r="AA45" s="14"/>
      <c r="AB45" s="27"/>
      <c r="AC45" s="27"/>
      <c r="AD45" s="27"/>
      <c r="AE45" s="14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ht="15.0" customHeight="1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2"/>
      <c r="Z46" s="10"/>
      <c r="AA46" s="14"/>
      <c r="AB46" s="27"/>
      <c r="AC46" s="27"/>
      <c r="AD46" s="27"/>
      <c r="AE46" s="14"/>
      <c r="AF46" s="10"/>
      <c r="AG46" s="10"/>
      <c r="AH46" s="10"/>
      <c r="AI46" s="10"/>
      <c r="AJ46" s="10"/>
      <c r="AM46" s="10"/>
      <c r="AN46" s="10"/>
      <c r="AO46" s="10"/>
    </row>
    <row r="47" ht="15.0" customHeight="1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2"/>
      <c r="Z47" s="10"/>
      <c r="AA47" s="14"/>
      <c r="AB47" s="10"/>
      <c r="AC47" s="10"/>
      <c r="AD47" s="10"/>
      <c r="AE47" s="14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ht="15.0" customHeight="1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2"/>
      <c r="Z48" s="10"/>
      <c r="AA48" s="14"/>
      <c r="AB48" s="10"/>
      <c r="AC48" s="10"/>
      <c r="AD48" s="10"/>
      <c r="AE48" s="14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ht="15.0" customHeight="1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2"/>
      <c r="Z49" s="10"/>
      <c r="AA49" s="14"/>
      <c r="AB49" s="10"/>
      <c r="AC49" s="10"/>
      <c r="AD49" s="10"/>
      <c r="AE49" s="14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ht="15.0" customHeight="1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2"/>
      <c r="Z50" s="10"/>
      <c r="AA50" s="14"/>
      <c r="AB50" s="10"/>
      <c r="AC50" s="10"/>
      <c r="AD50" s="10"/>
      <c r="AE50" s="14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ht="15.0" customHeight="1">
      <c r="A51" s="11"/>
      <c r="B51" s="10"/>
      <c r="C51" s="10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62"/>
      <c r="Z51" s="23"/>
      <c r="AA51" s="14"/>
      <c r="AB51" s="10"/>
      <c r="AC51" s="10"/>
      <c r="AD51" s="10"/>
      <c r="AE51" s="14"/>
      <c r="AF51" s="10"/>
      <c r="AG51" s="64"/>
      <c r="AH51" s="64"/>
      <c r="AI51" s="64"/>
      <c r="AJ51" s="64"/>
      <c r="AK51" s="64"/>
      <c r="AL51" s="64"/>
      <c r="AM51" s="64"/>
      <c r="AN51" s="64"/>
      <c r="AO51" s="64"/>
    </row>
    <row r="52" ht="15.0" customHeight="1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2"/>
      <c r="Z52" s="10"/>
      <c r="AA52" s="14"/>
      <c r="AB52" s="27"/>
      <c r="AC52" s="27"/>
      <c r="AD52" s="27"/>
      <c r="AE52" s="14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ht="15.0" customHeight="1">
      <c r="A53" s="11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2"/>
      <c r="Z53" s="10"/>
      <c r="AA53" s="14"/>
      <c r="AB53" s="27"/>
      <c r="AC53" s="27"/>
      <c r="AD53" s="27"/>
      <c r="AE53" s="14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ht="15.0" customHeight="1">
      <c r="A54" s="11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2"/>
      <c r="Z54" s="10"/>
      <c r="AA54" s="14"/>
      <c r="AB54" s="27"/>
      <c r="AC54" s="27"/>
      <c r="AD54" s="27"/>
      <c r="AE54" s="14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ht="15.0" customHeight="1">
      <c r="A55" s="11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2"/>
      <c r="Z55" s="10"/>
      <c r="AA55" s="14"/>
      <c r="AB55" s="27"/>
      <c r="AC55" s="27"/>
      <c r="AD55" s="27"/>
      <c r="AE55" s="14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ht="15.0" customHeight="1">
      <c r="A56" s="11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2"/>
      <c r="Z56" s="10"/>
      <c r="AA56" s="14"/>
      <c r="AB56" s="27"/>
      <c r="AC56" s="27"/>
      <c r="AD56" s="27"/>
      <c r="AE56" s="14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ht="15.0" customHeight="1">
      <c r="A57" s="11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2"/>
      <c r="Z57" s="10"/>
      <c r="AA57" s="14"/>
      <c r="AB57" s="10"/>
      <c r="AC57" s="10"/>
      <c r="AD57" s="10"/>
      <c r="AE57" s="14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ht="15.0" customHeight="1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2"/>
      <c r="Z58" s="10"/>
      <c r="AA58" s="14"/>
      <c r="AB58" s="10"/>
      <c r="AC58" s="10"/>
      <c r="AD58" s="10"/>
      <c r="AE58" s="14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ht="15.0" customHeight="1">
      <c r="A59" s="11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2"/>
      <c r="Z59" s="10"/>
      <c r="AA59" s="14"/>
      <c r="AB59" s="10"/>
      <c r="AC59" s="10"/>
      <c r="AD59" s="10"/>
      <c r="AE59" s="14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ht="15.0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2"/>
      <c r="Z60" s="10"/>
      <c r="AA60" s="14"/>
      <c r="AB60" s="10"/>
      <c r="AC60" s="10"/>
      <c r="AD60" s="10"/>
      <c r="AE60" s="14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ht="15.0" customHeight="1">
      <c r="A61" s="11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2"/>
      <c r="Z61" s="10"/>
      <c r="AA61" s="14"/>
      <c r="AB61" s="10"/>
      <c r="AC61" s="10"/>
      <c r="AD61" s="10"/>
      <c r="AE61" s="14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ht="15.0" customHeight="1">
      <c r="A62" s="11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2"/>
      <c r="Z62" s="10"/>
      <c r="AA62" s="14"/>
      <c r="AB62" s="10"/>
      <c r="AC62" s="10"/>
      <c r="AD62" s="10"/>
      <c r="AE62" s="14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ht="15.0" customHeight="1">
      <c r="A63" s="11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2"/>
      <c r="Z63" s="10"/>
      <c r="AA63" s="14"/>
      <c r="AB63" s="10"/>
      <c r="AC63" s="10"/>
      <c r="AD63" s="10"/>
      <c r="AE63" s="14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ht="15.0" customHeight="1">
      <c r="A64" s="11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2"/>
      <c r="Z64" s="10"/>
      <c r="AA64" s="14"/>
      <c r="AB64" s="10"/>
      <c r="AC64" s="10"/>
      <c r="AD64" s="10"/>
      <c r="AE64" s="14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ht="15.0" customHeight="1">
      <c r="A65" s="11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2"/>
      <c r="Z65" s="10"/>
      <c r="AA65" s="14"/>
      <c r="AB65" s="10"/>
      <c r="AC65" s="10"/>
      <c r="AD65" s="10"/>
      <c r="AE65" s="14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ht="15.0" customHeight="1">
      <c r="A66" s="11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2"/>
      <c r="Z66" s="10"/>
      <c r="AA66" s="14"/>
      <c r="AB66" s="27"/>
      <c r="AC66" s="27"/>
      <c r="AD66" s="27"/>
      <c r="AE66" s="14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ht="15.0" customHeight="1">
      <c r="A67" s="11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2"/>
      <c r="Z67" s="10"/>
      <c r="AA67" s="14"/>
      <c r="AB67" s="10"/>
      <c r="AC67" s="10"/>
      <c r="AD67" s="10"/>
      <c r="AE67" s="14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ht="15.0" customHeight="1">
      <c r="A68" s="11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2"/>
      <c r="Z68" s="10"/>
      <c r="AA68" s="14"/>
      <c r="AB68" s="10"/>
      <c r="AC68" s="10"/>
      <c r="AD68" s="10"/>
      <c r="AE68" s="14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ht="15.0" customHeight="1">
      <c r="A69" s="11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2"/>
      <c r="Z69" s="10"/>
      <c r="AA69" s="14"/>
      <c r="AB69" s="10"/>
      <c r="AC69" s="10"/>
      <c r="AD69" s="10"/>
      <c r="AE69" s="14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ht="15.0" customHeight="1">
      <c r="A70" s="11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2"/>
      <c r="Z70" s="10"/>
      <c r="AA70" s="14"/>
      <c r="AB70" s="10"/>
      <c r="AC70" s="10"/>
      <c r="AD70" s="10"/>
      <c r="AE70" s="14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ht="15.0" customHeight="1">
      <c r="A71" s="11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2"/>
      <c r="Z71" s="10"/>
      <c r="AA71" s="14"/>
      <c r="AB71" s="10"/>
      <c r="AC71" s="10"/>
      <c r="AD71" s="10"/>
      <c r="AE71" s="14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ht="15.0" customHeight="1">
      <c r="A72" s="11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2"/>
      <c r="Z72" s="10"/>
      <c r="AA72" s="14"/>
      <c r="AB72" s="10"/>
      <c r="AC72" s="10"/>
      <c r="AD72" s="10"/>
      <c r="AE72" s="14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ht="15.0" customHeight="1">
      <c r="A73" s="11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2"/>
      <c r="Z73" s="10"/>
      <c r="AA73" s="14"/>
      <c r="AB73" s="10"/>
      <c r="AC73" s="10"/>
      <c r="AD73" s="10"/>
      <c r="AE73" s="14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ht="15.0" customHeight="1">
      <c r="A74" s="11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2"/>
      <c r="Z74" s="10"/>
      <c r="AA74" s="14"/>
      <c r="AB74" s="10"/>
      <c r="AC74" s="10"/>
      <c r="AD74" s="10"/>
      <c r="AE74" s="14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ht="15.0" customHeight="1">
      <c r="A75" s="11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2"/>
      <c r="Z75" s="10"/>
      <c r="AA75" s="14"/>
      <c r="AB75" s="10"/>
      <c r="AC75" s="10"/>
      <c r="AD75" s="10"/>
      <c r="AE75" s="14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ht="15.0" customHeight="1">
      <c r="A76" s="11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2"/>
      <c r="Z76" s="10"/>
      <c r="AA76" s="14"/>
      <c r="AB76" s="10"/>
      <c r="AC76" s="10"/>
      <c r="AD76" s="10"/>
      <c r="AE76" s="14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ht="15.0" customHeight="1">
      <c r="A77" s="11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2"/>
      <c r="Z77" s="10"/>
      <c r="AA77" s="14"/>
      <c r="AB77" s="10"/>
      <c r="AC77" s="10"/>
      <c r="AD77" s="10"/>
      <c r="AE77" s="14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ht="15.0" customHeight="1">
      <c r="A78" s="11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2"/>
      <c r="Z78" s="10"/>
      <c r="AA78" s="14"/>
      <c r="AB78" s="10"/>
      <c r="AC78" s="10"/>
      <c r="AD78" s="10"/>
      <c r="AE78" s="14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ht="15.0" customHeight="1">
      <c r="A79" s="11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2"/>
      <c r="Z79" s="10"/>
      <c r="AA79" s="14"/>
      <c r="AB79" s="10"/>
      <c r="AC79" s="10"/>
      <c r="AD79" s="10"/>
      <c r="AE79" s="14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ht="15.0" customHeight="1">
      <c r="A80" s="1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2"/>
      <c r="Z80" s="10"/>
      <c r="AA80" s="14"/>
      <c r="AB80" s="10"/>
      <c r="AC80" s="10"/>
      <c r="AD80" s="10"/>
      <c r="AE80" s="14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ht="15.0" customHeight="1">
      <c r="A81" s="1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2"/>
      <c r="Z81" s="10"/>
      <c r="AA81" s="14"/>
      <c r="AB81" s="10"/>
      <c r="AC81" s="10"/>
      <c r="AD81" s="10"/>
      <c r="AE81" s="14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ht="15.0" customHeight="1">
      <c r="A82" s="1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2"/>
      <c r="Z82" s="10"/>
      <c r="AA82" s="14"/>
      <c r="AB82" s="10"/>
      <c r="AC82" s="10"/>
      <c r="AD82" s="10"/>
      <c r="AE82" s="14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ht="15.0" customHeight="1">
      <c r="A83" s="1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2"/>
      <c r="Z83" s="10"/>
      <c r="AA83" s="14"/>
      <c r="AB83" s="10"/>
      <c r="AC83" s="10"/>
      <c r="AD83" s="10"/>
      <c r="AE83" s="14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ht="15.0" customHeight="1">
      <c r="A84" s="1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2"/>
      <c r="Z84" s="10"/>
      <c r="AA84" s="14"/>
      <c r="AB84" s="10"/>
      <c r="AC84" s="10"/>
      <c r="AD84" s="10"/>
      <c r="AE84" s="14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ht="15.0" customHeight="1">
      <c r="A85" s="1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2"/>
      <c r="Z85" s="10"/>
      <c r="AA85" s="14"/>
      <c r="AB85" s="10"/>
      <c r="AC85" s="10"/>
      <c r="AD85" s="10"/>
      <c r="AE85" s="14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ht="15.0" customHeight="1">
      <c r="A86" s="1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2"/>
      <c r="Z86" s="10"/>
      <c r="AA86" s="14"/>
      <c r="AB86" s="10"/>
      <c r="AC86" s="10"/>
      <c r="AD86" s="10"/>
      <c r="AE86" s="14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ht="15.0" customHeight="1">
      <c r="A87" s="1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2"/>
      <c r="Z87" s="10"/>
      <c r="AA87" s="14"/>
      <c r="AB87" s="10"/>
      <c r="AC87" s="10"/>
      <c r="AD87" s="10"/>
      <c r="AE87" s="14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ht="15.0" customHeight="1">
      <c r="A88" s="1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2"/>
      <c r="Z88" s="10"/>
      <c r="AA88" s="14"/>
      <c r="AB88" s="10"/>
      <c r="AC88" s="10"/>
      <c r="AD88" s="10"/>
      <c r="AE88" s="14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ht="15.0" customHeight="1">
      <c r="A89" s="1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2"/>
      <c r="Z89" s="10"/>
      <c r="AA89" s="14"/>
      <c r="AB89" s="10"/>
      <c r="AC89" s="10"/>
      <c r="AD89" s="10"/>
      <c r="AE89" s="14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ht="15.0" customHeight="1">
      <c r="A90" s="11"/>
      <c r="B90" s="10"/>
      <c r="C90" s="63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2"/>
      <c r="Z90" s="10"/>
      <c r="AA90" s="14"/>
      <c r="AB90" s="10"/>
      <c r="AC90" s="10"/>
      <c r="AD90" s="10"/>
      <c r="AE90" s="14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ht="15.0" customHeight="1">
      <c r="A91" s="1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2"/>
      <c r="Z91" s="10"/>
      <c r="AA91" s="14"/>
      <c r="AB91" s="10"/>
      <c r="AC91" s="10"/>
      <c r="AD91" s="10"/>
      <c r="AE91" s="14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ht="15.7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</row>
    <row r="93" ht="15.7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</row>
    <row r="94" ht="15.7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</row>
    <row r="95" ht="15.7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</row>
    <row r="96" ht="15.7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</row>
    <row r="97" ht="15.7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</row>
    <row r="98" ht="15.7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</row>
    <row r="99" ht="15.7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</row>
    <row r="100" ht="15.7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</row>
    <row r="101" ht="15.7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</row>
    <row r="102" ht="15.7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</row>
    <row r="103" ht="15.7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</row>
    <row r="104" ht="15.7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</row>
    <row r="105" ht="15.7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</row>
    <row r="106" ht="15.7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</row>
    <row r="107" ht="15.7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</row>
    <row r="108" ht="15.7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</row>
    <row r="109" ht="15.7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</row>
    <row r="110" ht="15.7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</row>
    <row r="111" ht="15.7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</row>
    <row r="112" ht="15.7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</row>
    <row r="113" ht="15.7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</row>
    <row r="114" ht="15.7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</row>
    <row r="115" ht="15.7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</row>
    <row r="116" ht="15.7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</row>
    <row r="117" ht="15.7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</row>
    <row r="118" ht="15.7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</row>
    <row r="119" ht="15.7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</row>
    <row r="120" ht="15.7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</row>
    <row r="121" ht="15.7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</row>
    <row r="122" ht="15.7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</row>
    <row r="123" ht="15.7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</row>
    <row r="124" ht="15.7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</row>
    <row r="125" ht="15.7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</row>
    <row r="126" ht="15.7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</row>
    <row r="127" ht="15.7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</row>
    <row r="128" ht="15.7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</row>
    <row r="129" ht="15.7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</row>
    <row r="130" ht="15.7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</row>
    <row r="131" ht="15.7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</row>
    <row r="132" ht="15.7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</row>
    <row r="133" ht="15.7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</row>
    <row r="134" ht="15.7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</row>
    <row r="135" ht="15.7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</row>
    <row r="136" ht="15.7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</row>
    <row r="137" ht="15.7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</row>
    <row r="138" ht="15.7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</row>
    <row r="139" ht="15.7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</row>
    <row r="140" ht="15.7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</row>
    <row r="141" ht="15.7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</row>
    <row r="142" ht="15.7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</row>
    <row r="143" ht="15.7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</row>
    <row r="144" ht="15.7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</row>
    <row r="145" ht="15.7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</row>
    <row r="146" ht="15.7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</row>
    <row r="147" ht="15.7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</row>
    <row r="148" ht="15.7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</row>
    <row r="149" ht="15.7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</row>
    <row r="150" ht="15.7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</row>
    <row r="151" ht="15.7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</row>
    <row r="152" ht="15.7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</row>
    <row r="153" ht="15.7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</row>
    <row r="154" ht="15.7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</row>
    <row r="155" ht="15.7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</row>
    <row r="156" ht="15.7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</row>
    <row r="157" ht="15.7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</row>
    <row r="158" ht="15.7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</row>
    <row r="159" ht="15.7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</row>
    <row r="160" ht="15.7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</row>
    <row r="161" ht="15.7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</row>
    <row r="162" ht="15.7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</row>
    <row r="163" ht="15.7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</row>
    <row r="164" ht="15.7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</row>
    <row r="165" ht="15.7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</row>
    <row r="166" ht="15.7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</row>
    <row r="167" ht="15.7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</row>
    <row r="168" ht="15.7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</row>
    <row r="169" ht="15.7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</row>
    <row r="170" ht="15.7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</row>
    <row r="171" ht="15.7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</row>
    <row r="172" ht="15.7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</row>
    <row r="173" ht="15.7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</row>
    <row r="174" ht="15.7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</row>
    <row r="175" ht="15.7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</row>
    <row r="176" ht="15.7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</row>
    <row r="177" ht="15.7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</row>
    <row r="178" ht="15.7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</row>
    <row r="179" ht="15.7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</row>
    <row r="180" ht="15.7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</row>
    <row r="181" ht="15.7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</row>
    <row r="182" ht="15.7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</row>
    <row r="183" ht="15.7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</row>
    <row r="184" ht="15.7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</row>
    <row r="185" ht="15.7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</row>
    <row r="186" ht="15.7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</row>
    <row r="187" ht="15.7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</row>
    <row r="188" ht="15.7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</row>
    <row r="189" ht="15.7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</row>
    <row r="190" ht="15.7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</row>
    <row r="191" ht="15.7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</row>
    <row r="192" ht="15.7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</row>
    <row r="193" ht="15.7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</row>
    <row r="194" ht="15.7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</row>
    <row r="195" ht="15.7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</row>
    <row r="196" ht="15.7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</row>
    <row r="197" ht="15.7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</row>
    <row r="198" ht="15.7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</row>
    <row r="199" ht="15.7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</row>
    <row r="200" ht="15.7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</row>
    <row r="201" ht="15.7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</row>
    <row r="202" ht="15.7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</row>
    <row r="203" ht="15.7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</row>
    <row r="204" ht="15.7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</row>
    <row r="205" ht="15.7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</row>
    <row r="206" ht="15.7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</row>
    <row r="207" ht="15.7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</row>
    <row r="208" ht="15.7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</row>
    <row r="209" ht="15.7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</row>
    <row r="210" ht="15.7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</row>
    <row r="211" ht="15.7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</row>
    <row r="212" ht="15.7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</row>
    <row r="213" ht="15.7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</row>
    <row r="214" ht="15.7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</row>
    <row r="215" ht="15.7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</row>
    <row r="216" ht="15.7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</row>
    <row r="217" ht="15.7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</row>
    <row r="218" ht="15.7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</row>
    <row r="219" ht="15.7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</row>
    <row r="220" ht="15.7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</row>
    <row r="221" ht="15.7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</row>
    <row r="222" ht="15.7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</row>
    <row r="223" ht="15.7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</row>
    <row r="224" ht="15.7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</row>
    <row r="225" ht="15.7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</row>
    <row r="226" ht="15.7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</row>
    <row r="227" ht="15.7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</row>
    <row r="228" ht="15.7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</row>
    <row r="229" ht="15.7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</row>
    <row r="230" ht="15.7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</row>
    <row r="231" ht="15.7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</row>
    <row r="232" ht="15.7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</row>
    <row r="233" ht="15.7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</row>
    <row r="234" ht="15.7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</row>
    <row r="235" ht="15.7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</row>
    <row r="236" ht="15.7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</row>
    <row r="237" ht="15.7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</row>
    <row r="238" ht="15.7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J46:AL46"/>
    <mergeCell ref="AG3:AN3"/>
    <mergeCell ref="AG10:AN10"/>
    <mergeCell ref="AG18:AN18"/>
    <mergeCell ref="AG25:AN25"/>
    <mergeCell ref="AG32:AN32"/>
  </mergeCells>
  <dataValidations>
    <dataValidation type="decimal" operator="greaterThanOrEqual" allowBlank="1" showInputMessage="1" showErrorMessage="1" prompt="Hours expended - Enter number of hours (greater than or equal to 0) spent on this assignment" sqref="B11:B15">
      <formula1>0.0</formula1>
    </dataValidation>
    <dataValidation type="decimal" operator="greaterThanOrEqual" allowBlank="1" showInputMessage="1" showErrorMessage="1" prompt=" - Entry must be integer greater than or equal to zero" sqref="C11:W15">
      <formula1>0.0</formula1>
    </dataValidation>
  </dataValidations>
  <printOptions/>
  <pageMargins bottom="0.75" footer="0.0" header="0.0" left="0.7" right="0.7" top="0.75"/>
  <pageSetup orientation="landscape"/>
  <drawing r:id="rId1"/>
</worksheet>
</file>