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anHA13\GIT\flexback\src\main\resources\templates\"/>
    </mc:Choice>
  </mc:AlternateContent>
  <bookViews>
    <workbookView xWindow="0" yWindow="0" windowWidth="28800" windowHeight="12432" firstSheet="2" activeTab="2"/>
  </bookViews>
  <sheets>
    <sheet name="Setting" sheetId="2" state="hidden" r:id="rId1"/>
    <sheet name="5424_hidden" sheetId="4" state="hidden" r:id="rId2"/>
    <sheet name="DATA" sheetId="5" r:id="rId3"/>
    <sheet name="5425_hidden" sheetId="6" state="hidden" r:id="rId4"/>
  </sheets>
  <definedNames>
    <definedName name="_xlnm.Print_Area" localSheetId="2">DATA!$A$1:$L$34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F4" i="6"/>
  <c r="E4" i="6"/>
  <c r="D4" i="6"/>
  <c r="C4" i="6"/>
  <c r="B4" i="6"/>
  <c r="A4" i="6"/>
  <c r="G3" i="6"/>
  <c r="F3" i="6"/>
  <c r="E3" i="6"/>
  <c r="D3" i="6"/>
  <c r="C3" i="6"/>
  <c r="B3" i="6"/>
  <c r="A3" i="6"/>
  <c r="F4" i="4"/>
  <c r="E4" i="4"/>
  <c r="D4" i="4"/>
  <c r="C4" i="4"/>
  <c r="B4" i="4"/>
  <c r="A4" i="4"/>
  <c r="F3" i="4"/>
  <c r="E3" i="4"/>
  <c r="D3" i="4"/>
  <c r="C3" i="4"/>
  <c r="B3" i="4"/>
  <c r="A3" i="4"/>
</calcChain>
</file>

<file path=xl/sharedStrings.xml><?xml version="1.0" encoding="utf-8"?>
<sst xmlns="http://schemas.openxmlformats.org/spreadsheetml/2006/main" count="34" uniqueCount="32">
  <si>
    <t>Công ty Cổ phần Chứng khoán Kỹ Thương</t>
  </si>
  <si>
    <t>Tầng 10 + Tầng 12,Tòa nhà Techcombank, 191 Bà Triệu, Phường Lê Đại Hành, Quận Hai Bà Trưng, Hà Nội</t>
  </si>
  <si>
    <t>Hotline: 1800 588 826  /  Fax +84 4 36331808</t>
  </si>
  <si>
    <t>Báo cáo phát sinh giao dịch tiền</t>
  </si>
  <si>
    <t>Từ ngày 16/09/2022 đến ngày 16/09/2022</t>
  </si>
  <si>
    <t>Phạm vi (area): Chi nhánh (branch)
: 
Loại ngày: Ngày hiệu lực
Loại giao dịch: ALL
Mã người nhập: ALL
Mã người check: ALL
COREBANK: ALL
Số TK lưu ký: ALL
Số tiểu khoản: ALL
Loại tìm kiếm: Nơi làm mở tài khoản
Mã giao dịch viên: 0001
Tài khoản phụ hay không: ALL</t>
  </si>
  <si>
    <t>STT</t>
  </si>
  <si>
    <t>Mã GD</t>
  </si>
  <si>
    <t>Ngày HL</t>
  </si>
  <si>
    <t>Ngày nhập</t>
  </si>
  <si>
    <t>Số chứng từ</t>
  </si>
  <si>
    <t>Số tài khoản</t>
  </si>
  <si>
    <t>Số tiểu khoản</t>
  </si>
  <si>
    <t>Phát sinh tăng</t>
  </si>
  <si>
    <t>Phát sinh giảm</t>
  </si>
  <si>
    <t>Diễn giải</t>
  </si>
  <si>
    <t>Người tạo</t>
  </si>
  <si>
    <t>Người duyệt</t>
  </si>
  <si>
    <t>Số dư đầu kỳ:</t>
  </si>
  <si>
    <t>16/09/2022</t>
  </si>
  <si>
    <t>1141</t>
  </si>
  <si>
    <t>Nhận báo có từ ngân hàng</t>
  </si>
  <si>
    <t>9900000042</t>
  </si>
  <si>
    <t>105C738764</t>
  </si>
  <si>
    <t>0001170730</t>
  </si>
  <si>
    <t>BONDWT 105C738764 BUI KHANH LY</t>
  </si>
  <si>
    <t>AUTO</t>
  </si>
  <si>
    <t>Ngày 24 tháng 10 năm 2022</t>
  </si>
  <si>
    <t>Người lập</t>
  </si>
  <si>
    <t>Created date, time: 13/10/2022  9:45:32AM</t>
  </si>
  <si>
    <t>Trang 3/3</t>
  </si>
  <si>
    <t>Created by: Flex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</si>
</sst>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\ _₫_-;\-* #,##0.00\ _₫_-;_-* &quot;-&quot;??\ _₫_-;_-@_-"/>
    <numFmt numFmtId="165" formatCode="dd\/mm\/yyyy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3"/>
      <name val="Times New Roman"/>
    </font>
    <font>
      <b/>
      <sz val="11"/>
      <color indexed="8"/>
      <name val="Times New Roman"/>
      <charset val="1"/>
    </font>
    <font>
      <sz val="10"/>
      <color indexed="8"/>
      <name val="Times New Roman"/>
      <charset val="1"/>
    </font>
    <font>
      <b/>
      <sz val="14"/>
      <color indexed="8"/>
      <name val="Times New Roman"/>
      <charset val="1"/>
    </font>
    <font>
      <b/>
      <i/>
      <sz val="10"/>
      <color indexed="8"/>
      <name val="Times New Roman"/>
      <charset val="1"/>
    </font>
    <font>
      <sz val="10"/>
      <color indexed="8"/>
      <name val="ARIAL"/>
      <charset val="1"/>
    </font>
    <font>
      <b/>
      <sz val="8"/>
      <color indexed="8"/>
      <name val="Times New Roman"/>
      <charset val="1"/>
    </font>
    <font>
      <b/>
      <sz val="10"/>
      <color indexed="8"/>
      <name val="Times New Roman"/>
      <charset val="1"/>
    </font>
    <font>
      <b/>
      <sz val="9"/>
      <color indexed="8"/>
      <name val="Times New Roman"/>
      <charset val="1"/>
    </font>
    <font>
      <sz val="9"/>
      <color indexed="8"/>
      <name val="Times New Roman"/>
      <charset val="1"/>
    </font>
    <font>
      <sz val="8"/>
      <color indexed="8"/>
      <name val="Times New Roman"/>
      <charset val="1"/>
    </font>
    <font>
      <i/>
      <sz val="10"/>
      <color indexed="8"/>
      <name val="Times New Roman"/>
      <charset val="1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43" fontId="1" fillId="0" borderId="0" quotePrefix="1" applyFont="0" applyFill="0" applyBorder="0" applyAlignment="0">
      <protection locked="0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quotePrefix="1" applyFont="0" applyFill="0" applyBorder="0" applyAlignment="0">
      <protection locked="0"/>
    </xf>
    <xf numFmtId="164" fontId="1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8" fillId="0" borderId="1" xfId="0" applyFont="1" applyBorder="1" applyAlignment="1">
      <alignment horizontal="center" vertical="top" wrapText="1" readingOrder="1"/>
    </xf>
    <xf numFmtId="0" fontId="0" fillId="0" borderId="1" xfId="0" applyBorder="1" applyAlignment="1">
      <alignment vertical="top"/>
    </xf>
    <xf numFmtId="37" fontId="9" fillId="0" borderId="1" xfId="0" applyNumberFormat="1" applyFont="1" applyBorder="1" applyAlignment="1">
      <alignment horizontal="right" vertical="top" wrapText="1"/>
    </xf>
    <xf numFmtId="37" fontId="8" fillId="0" borderId="1" xfId="0" applyNumberFormat="1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top" wrapText="1"/>
    </xf>
    <xf numFmtId="3" fontId="12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165" fontId="12" fillId="0" borderId="1" xfId="0" applyNumberFormat="1" applyFont="1" applyBorder="1" applyAlignment="1">
      <alignment horizontal="center" vertical="top" wrapText="1"/>
    </xf>
    <xf numFmtId="37" fontId="12" fillId="0" borderId="1" xfId="0" applyNumberFormat="1" applyFont="1" applyBorder="1" applyAlignment="1">
      <alignment horizontal="righ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 readingOrder="1"/>
    </xf>
    <xf numFmtId="0" fontId="11" fillId="0" borderId="1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 readingOrder="1"/>
    </xf>
    <xf numFmtId="0" fontId="13" fillId="0" borderId="0" xfId="0" applyFont="1" applyAlignment="1">
      <alignment horizontal="right" vertical="top" wrapText="1" readingOrder="1"/>
    </xf>
    <xf numFmtId="0" fontId="13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wrapText="1" readingOrder="1"/>
    </xf>
    <xf numFmtId="0" fontId="10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top" wrapText="1"/>
    </xf>
  </cellXfs>
  <cellStyles count="8">
    <cellStyle name="Comma 2" xfId="4"/>
    <cellStyle name="Comma 2 2" xfId="7"/>
    <cellStyle name="Comma 3" xfId="2"/>
    <cellStyle name="Comma 3 2" xfId="6"/>
    <cellStyle name="Normal" xfId="0" builtinId="0"/>
    <cellStyle name="Normal 2" xfId="1"/>
    <cellStyle name="Normal 42" xf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716280</xdr:colOff>
      <xdr:row>2</xdr:row>
      <xdr:rowOff>53340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"/>
          <a:ext cx="294132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6.44140625" bestFit="1" customWidth="1"/>
  </cols>
  <sheetData>
    <row r="1" spans="1:1" ht="16.8" x14ac:dyDescent="0.3">
      <c r="A1" s="2">
        <v>2634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"/>
  <sheetViews>
    <sheetView workbookViewId="0"/>
  </sheetViews>
  <sheetFormatPr defaultRowHeight="14.4" x14ac:dyDescent="0.3"/>
  <cols>
    <col min="1" max="1" width="1" style="1" bestFit="1" customWidth="1"/>
    <col min="2" max="6" width="1" bestFit="1" customWidth="1"/>
  </cols>
  <sheetData>
    <row r="3" spans="1:6" x14ac:dyDescent="0.3">
      <c r="A3" t="e">
        <f>CONCATENATE(246555,",",ROW(#REF!),"|",COLUMN(#REF!),",1",",0")</f>
        <v>#REF!</v>
      </c>
      <c r="B3" t="e">
        <f>CONCATENATE(246556,",",ROW(#REF!),"|",COLUMN(#REF!),",1",",0")</f>
        <v>#REF!</v>
      </c>
      <c r="C3" t="e">
        <f>CONCATENATE(246559,",",ROW(#REF!),"|",COLUMN(#REF!),",1",",0")</f>
        <v>#REF!</v>
      </c>
      <c r="D3" t="e">
        <f>CONCATENATE(246558,",",ROW(#REF!),"|",COLUMN(#REF!),",1",",0")</f>
        <v>#REF!</v>
      </c>
      <c r="E3" t="e">
        <f>CONCATENATE(246557,",",ROW(#REF!),"|",COLUMN(#REF!),",1",",0")</f>
        <v>#REF!</v>
      </c>
      <c r="F3" t="e">
        <f>CONCATENATE(246554,",",ROW(#REF!),"|",COLUMN(#REF!),",1",",0")</f>
        <v>#REF!</v>
      </c>
    </row>
    <row r="4" spans="1:6" x14ac:dyDescent="0.3">
      <c r="A4" t="e">
        <f>CONCATENATE(246550,",",ROW(#REF!),"|",COLUMN(#REF!),",0",",0")</f>
        <v>#REF!</v>
      </c>
      <c r="B4" t="e">
        <f>CONCATENATE(246548,",",ROW(#REF!),"|",COLUMN(#REF!),",0",",0")</f>
        <v>#REF!</v>
      </c>
      <c r="C4" t="e">
        <f>CONCATENATE(246553,",",ROW(#REF!),"|",COLUMN(#REF!),",0",",0")</f>
        <v>#REF!</v>
      </c>
      <c r="D4" t="e">
        <f>CONCATENATE(246551,",",ROW(#REF!),"|",COLUMN(#REF!),",0",",0")</f>
        <v>#REF!</v>
      </c>
      <c r="E4" t="e">
        <f>CONCATENATE(246549,",",ROW(#REF!),"|",COLUMN(#REF!),",0",",0")</f>
        <v>#REF!</v>
      </c>
      <c r="F4" t="e">
        <f>CONCATENATE(246552,",",ROW(#REF!),"|",COLUMN(#REF!),",0",",0")</f>
        <v>#REF!</v>
      </c>
    </row>
  </sheetData>
  <sheetProtection password="CB7D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topLeftCell="A16" zoomScaleNormal="100" zoomScaleSheetLayoutView="100" workbookViewId="0">
      <selection activeCell="I27" sqref="I27"/>
    </sheetView>
  </sheetViews>
  <sheetFormatPr defaultRowHeight="14.4" x14ac:dyDescent="0.3"/>
  <cols>
    <col min="1" max="1" width="11.88671875" bestFit="1" customWidth="1"/>
    <col min="2" max="2" width="20.5546875" bestFit="1" customWidth="1"/>
    <col min="3" max="3" width="16.33203125" bestFit="1" customWidth="1"/>
    <col min="4" max="4" width="17.33203125" customWidth="1"/>
    <col min="5" max="5" width="23.33203125" customWidth="1"/>
    <col min="6" max="6" width="24.109375" customWidth="1"/>
    <col min="9" max="9" width="19" customWidth="1"/>
    <col min="10" max="10" width="22" customWidth="1"/>
    <col min="11" max="11" width="11.77734375" customWidth="1"/>
    <col min="12" max="12" width="14.21875" customWidth="1"/>
  </cols>
  <sheetData>
    <row r="1" spans="1:12" x14ac:dyDescent="0.3">
      <c r="A1" s="3"/>
      <c r="B1" s="3"/>
      <c r="C1" s="3"/>
      <c r="D1" s="3"/>
      <c r="E1" s="3"/>
      <c r="F1" s="3"/>
      <c r="G1" s="25" t="s">
        <v>0</v>
      </c>
      <c r="H1" s="25"/>
      <c r="I1" s="25"/>
      <c r="J1" s="25"/>
      <c r="K1" s="25"/>
      <c r="L1" s="25"/>
    </row>
    <row r="2" spans="1:12" x14ac:dyDescent="0.3">
      <c r="A2" s="3"/>
      <c r="B2" s="3"/>
      <c r="C2" s="3"/>
      <c r="D2" s="3"/>
      <c r="E2" s="3"/>
      <c r="F2" s="3"/>
      <c r="G2" s="26" t="s">
        <v>1</v>
      </c>
      <c r="H2" s="26"/>
      <c r="I2" s="26"/>
      <c r="J2" s="26"/>
      <c r="K2" s="26"/>
      <c r="L2" s="26"/>
    </row>
    <row r="3" spans="1:12" x14ac:dyDescent="0.3">
      <c r="A3" s="3"/>
      <c r="B3" s="3"/>
      <c r="C3" s="3"/>
      <c r="D3" s="3"/>
      <c r="E3" s="3"/>
      <c r="F3" s="3"/>
      <c r="G3" s="26" t="s">
        <v>2</v>
      </c>
      <c r="H3" s="26"/>
      <c r="I3" s="26"/>
      <c r="J3" s="26"/>
      <c r="K3" s="26"/>
      <c r="L3" s="26"/>
    </row>
    <row r="4" spans="1:12" x14ac:dyDescent="0.3">
      <c r="A4" s="3"/>
      <c r="B4" s="3"/>
      <c r="C4" s="3"/>
      <c r="D4" s="3"/>
      <c r="E4" s="3"/>
      <c r="F4" s="3"/>
      <c r="G4" s="26"/>
      <c r="H4" s="26"/>
      <c r="I4" s="26"/>
      <c r="J4" s="26"/>
      <c r="K4" s="26"/>
      <c r="L4" s="26"/>
    </row>
    <row r="5" spans="1:12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7.399999999999999" x14ac:dyDescent="0.3">
      <c r="A6" s="27" t="s">
        <v>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2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3">
      <c r="A8" s="20" t="s">
        <v>4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">
      <c r="A10" s="21" t="s">
        <v>5</v>
      </c>
      <c r="B10" s="21"/>
      <c r="C10" s="21"/>
      <c r="D10" s="21"/>
      <c r="E10" s="21"/>
      <c r="F10" s="21"/>
      <c r="G10" s="3"/>
      <c r="H10" s="3"/>
      <c r="I10" s="3"/>
      <c r="J10" s="3"/>
      <c r="K10" s="3"/>
      <c r="L10" s="3"/>
    </row>
    <row r="11" spans="1:12" x14ac:dyDescent="0.3">
      <c r="A11" s="21"/>
      <c r="B11" s="21"/>
      <c r="C11" s="21"/>
      <c r="D11" s="21"/>
      <c r="E11" s="21"/>
      <c r="F11" s="21"/>
      <c r="G11" s="3"/>
      <c r="H11" s="3"/>
      <c r="I11" s="3"/>
      <c r="J11" s="3"/>
      <c r="K11" s="3"/>
      <c r="L11" s="3"/>
    </row>
    <row r="12" spans="1:12" x14ac:dyDescent="0.3">
      <c r="A12" s="21"/>
      <c r="B12" s="21"/>
      <c r="C12" s="21"/>
      <c r="D12" s="21"/>
      <c r="E12" s="21"/>
      <c r="F12" s="21"/>
      <c r="G12" s="3"/>
      <c r="H12" s="3"/>
      <c r="I12" s="3"/>
      <c r="J12" s="3"/>
      <c r="K12" s="3"/>
      <c r="L12" s="3"/>
    </row>
    <row r="13" spans="1:12" x14ac:dyDescent="0.3">
      <c r="A13" s="21"/>
      <c r="B13" s="21"/>
      <c r="C13" s="21"/>
      <c r="D13" s="21"/>
      <c r="E13" s="21"/>
      <c r="F13" s="21"/>
      <c r="G13" s="3"/>
      <c r="H13" s="3"/>
      <c r="I13" s="3"/>
      <c r="J13" s="3"/>
      <c r="K13" s="3"/>
      <c r="L13" s="3"/>
    </row>
    <row r="14" spans="1:12" x14ac:dyDescent="0.3">
      <c r="A14" s="21"/>
      <c r="B14" s="21"/>
      <c r="C14" s="21"/>
      <c r="D14" s="21"/>
      <c r="E14" s="21"/>
      <c r="F14" s="21"/>
      <c r="G14" s="3"/>
      <c r="H14" s="3"/>
      <c r="I14" s="3"/>
      <c r="J14" s="3"/>
      <c r="K14" s="3"/>
      <c r="L14" s="3"/>
    </row>
    <row r="15" spans="1:12" x14ac:dyDescent="0.3">
      <c r="A15" s="21"/>
      <c r="B15" s="21"/>
      <c r="C15" s="21"/>
      <c r="D15" s="21"/>
      <c r="E15" s="21"/>
      <c r="F15" s="21"/>
      <c r="G15" s="3"/>
      <c r="H15" s="3"/>
      <c r="I15" s="3"/>
      <c r="J15" s="3"/>
      <c r="K15" s="3"/>
      <c r="L15" s="3"/>
    </row>
    <row r="16" spans="1:12" x14ac:dyDescent="0.3">
      <c r="A16" s="21"/>
      <c r="B16" s="21"/>
      <c r="C16" s="21"/>
      <c r="D16" s="21"/>
      <c r="E16" s="21"/>
      <c r="F16" s="21"/>
      <c r="G16" s="3"/>
      <c r="H16" s="3"/>
      <c r="I16" s="3"/>
      <c r="J16" s="3"/>
      <c r="K16" s="3"/>
      <c r="L16" s="3"/>
    </row>
    <row r="17" spans="1:12" x14ac:dyDescent="0.3">
      <c r="A17" s="21"/>
      <c r="B17" s="21"/>
      <c r="C17" s="21"/>
      <c r="D17" s="21"/>
      <c r="E17" s="21"/>
      <c r="F17" s="21"/>
      <c r="G17" s="3"/>
      <c r="H17" s="3"/>
      <c r="I17" s="3"/>
      <c r="J17" s="3"/>
      <c r="K17" s="3"/>
      <c r="L17" s="3"/>
    </row>
    <row r="18" spans="1:12" x14ac:dyDescent="0.3">
      <c r="A18" s="21"/>
      <c r="B18" s="21"/>
      <c r="C18" s="21"/>
      <c r="D18" s="21"/>
      <c r="E18" s="21"/>
      <c r="F18" s="21"/>
      <c r="G18" s="3"/>
      <c r="H18" s="3"/>
      <c r="I18" s="3"/>
      <c r="J18" s="3"/>
      <c r="K18" s="3"/>
      <c r="L18" s="3"/>
    </row>
    <row r="19" spans="1:12" x14ac:dyDescent="0.3">
      <c r="A19" s="21"/>
      <c r="B19" s="21"/>
      <c r="C19" s="21"/>
      <c r="D19" s="21"/>
      <c r="E19" s="21"/>
      <c r="F19" s="21"/>
      <c r="G19" s="3"/>
      <c r="H19" s="3"/>
      <c r="I19" s="3"/>
      <c r="J19" s="3"/>
      <c r="K19" s="3"/>
      <c r="L19" s="3"/>
    </row>
    <row r="20" spans="1:12" x14ac:dyDescent="0.3">
      <c r="A20" s="21"/>
      <c r="B20" s="21"/>
      <c r="C20" s="21"/>
      <c r="D20" s="21"/>
      <c r="E20" s="21"/>
      <c r="F20" s="21"/>
      <c r="G20" s="3"/>
      <c r="H20" s="3"/>
      <c r="I20" s="3"/>
      <c r="J20" s="3"/>
      <c r="K20" s="3"/>
      <c r="L20" s="3"/>
    </row>
    <row r="21" spans="1:12" x14ac:dyDescent="0.3">
      <c r="A21" s="21"/>
      <c r="B21" s="21"/>
      <c r="C21" s="21"/>
      <c r="D21" s="21"/>
      <c r="E21" s="21"/>
      <c r="F21" s="21"/>
      <c r="G21" s="3"/>
      <c r="H21" s="3"/>
      <c r="I21" s="3"/>
      <c r="J21" s="3"/>
      <c r="K21" s="3"/>
      <c r="L21" s="3"/>
    </row>
    <row r="22" spans="1:12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1:12" ht="20.399999999999999" x14ac:dyDescent="0.3">
      <c r="A23" s="4" t="s">
        <v>6</v>
      </c>
      <c r="B23" s="4" t="s">
        <v>7</v>
      </c>
      <c r="C23" s="4" t="s">
        <v>8</v>
      </c>
      <c r="D23" s="4" t="s">
        <v>9</v>
      </c>
      <c r="E23" s="4" t="s">
        <v>10</v>
      </c>
      <c r="F23" s="15" t="s">
        <v>11</v>
      </c>
      <c r="G23" s="4" t="s">
        <v>12</v>
      </c>
      <c r="H23" s="4" t="s">
        <v>13</v>
      </c>
      <c r="I23" s="4" t="s">
        <v>14</v>
      </c>
      <c r="J23" s="4" t="s">
        <v>15</v>
      </c>
      <c r="K23" s="4" t="s">
        <v>16</v>
      </c>
      <c r="L23" s="4" t="s">
        <v>17</v>
      </c>
    </row>
    <row r="24" spans="1:12" x14ac:dyDescent="0.3">
      <c r="A24" s="5"/>
      <c r="B24" s="23" t="s">
        <v>18</v>
      </c>
      <c r="C24" s="23"/>
      <c r="D24" s="23"/>
      <c r="E24" s="23"/>
      <c r="F24" s="23"/>
      <c r="G24" s="23"/>
      <c r="H24" s="23"/>
      <c r="I24" s="5"/>
      <c r="J24" s="6">
        <v>2.2375468823134264E+16</v>
      </c>
      <c r="K24" s="5"/>
      <c r="L24" s="5"/>
    </row>
    <row r="25" spans="1:12" x14ac:dyDescent="0.3">
      <c r="A25" s="24" t="s">
        <v>19</v>
      </c>
      <c r="B25" s="24"/>
      <c r="C25" s="5"/>
      <c r="D25" s="5"/>
      <c r="E25" s="5"/>
      <c r="F25" s="5"/>
      <c r="G25" s="5"/>
      <c r="H25" s="7">
        <v>4208730</v>
      </c>
      <c r="I25" s="7">
        <v>19000000000000</v>
      </c>
      <c r="J25" s="5"/>
      <c r="K25" s="5"/>
      <c r="L25" s="5"/>
    </row>
    <row r="26" spans="1:12" x14ac:dyDescent="0.3">
      <c r="A26" s="5"/>
      <c r="B26" s="8" t="s">
        <v>20</v>
      </c>
      <c r="C26" s="16" t="s">
        <v>21</v>
      </c>
      <c r="D26" s="16"/>
      <c r="E26" s="16"/>
      <c r="F26" s="16"/>
      <c r="G26" s="16"/>
      <c r="H26" s="7">
        <v>800000</v>
      </c>
      <c r="I26" s="7">
        <v>0</v>
      </c>
      <c r="J26" s="5"/>
      <c r="K26" s="5"/>
      <c r="L26" s="5"/>
    </row>
    <row r="27" spans="1:12" ht="40.799999999999997" x14ac:dyDescent="0.3">
      <c r="A27" s="9">
        <v>1</v>
      </c>
      <c r="B27" s="10" t="s">
        <v>20</v>
      </c>
      <c r="C27" s="11">
        <v>44820</v>
      </c>
      <c r="D27" s="11">
        <v>44820</v>
      </c>
      <c r="E27" s="10" t="s">
        <v>22</v>
      </c>
      <c r="F27" s="14" t="s">
        <v>23</v>
      </c>
      <c r="G27" s="10" t="s">
        <v>24</v>
      </c>
      <c r="H27" s="12">
        <v>200000</v>
      </c>
      <c r="I27" s="12">
        <v>0</v>
      </c>
      <c r="J27" s="13" t="s">
        <v>25</v>
      </c>
      <c r="K27" s="10" t="s">
        <v>26</v>
      </c>
      <c r="L27" s="5"/>
    </row>
    <row r="28" spans="1:12" x14ac:dyDescent="0.3">
      <c r="A28" s="9"/>
      <c r="B28" s="14"/>
      <c r="C28" s="11"/>
      <c r="D28" s="11"/>
      <c r="E28" s="14"/>
      <c r="F28" s="14"/>
      <c r="G28" s="14"/>
      <c r="H28" s="12"/>
      <c r="I28" s="12"/>
      <c r="J28" s="13"/>
      <c r="K28" s="14"/>
      <c r="L28" s="5"/>
    </row>
    <row r="29" spans="1:12" x14ac:dyDescent="0.3">
      <c r="A29" s="9"/>
      <c r="B29" s="14"/>
      <c r="C29" s="11"/>
      <c r="D29" s="11"/>
      <c r="E29" s="14"/>
      <c r="F29" s="14"/>
      <c r="G29" s="14"/>
      <c r="H29" s="12"/>
      <c r="I29" s="12"/>
      <c r="J29" s="13"/>
      <c r="K29" s="14"/>
      <c r="L29" s="5"/>
    </row>
    <row r="30" spans="1:12" x14ac:dyDescent="0.3">
      <c r="A30" s="3"/>
      <c r="B30" s="3"/>
      <c r="C30" s="3"/>
      <c r="D30" s="3"/>
      <c r="E30" s="3"/>
      <c r="F30" s="3"/>
      <c r="G30" s="3"/>
      <c r="H30" s="3"/>
      <c r="I30" s="3"/>
      <c r="J30" s="19" t="s">
        <v>27</v>
      </c>
      <c r="K30" s="19"/>
      <c r="L30" s="3"/>
    </row>
    <row r="31" spans="1:12" x14ac:dyDescent="0.3">
      <c r="A31" s="3"/>
      <c r="B31" s="20" t="s">
        <v>17</v>
      </c>
      <c r="C31" s="20"/>
      <c r="D31" s="20"/>
      <c r="E31" s="20"/>
      <c r="F31" s="3"/>
      <c r="G31" s="3"/>
      <c r="H31" s="3"/>
      <c r="I31" s="3"/>
      <c r="J31" s="20" t="s">
        <v>28</v>
      </c>
      <c r="K31" s="20"/>
      <c r="L31" s="3"/>
    </row>
    <row r="32" spans="1:12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3">
      <c r="A33" s="17" t="s">
        <v>29</v>
      </c>
      <c r="B33" s="17"/>
      <c r="C33" s="17"/>
      <c r="D33" s="17"/>
      <c r="E33" s="17"/>
      <c r="F33" s="17"/>
      <c r="G33" s="3"/>
      <c r="H33" s="3"/>
      <c r="I33" s="3"/>
      <c r="J33" s="18" t="s">
        <v>30</v>
      </c>
      <c r="K33" s="18"/>
      <c r="L33" s="18"/>
    </row>
    <row r="34" spans="1:12" x14ac:dyDescent="0.3">
      <c r="A34" s="17" t="s">
        <v>31</v>
      </c>
      <c r="B34" s="17"/>
      <c r="C34" s="17"/>
      <c r="D34" s="17"/>
      <c r="E34" s="17"/>
      <c r="F34" s="17"/>
      <c r="G34" s="3"/>
      <c r="H34" s="3"/>
      <c r="I34" s="3"/>
      <c r="J34" s="3"/>
      <c r="K34" s="3"/>
      <c r="L34" s="3"/>
    </row>
  </sheetData>
  <mergeCells count="16">
    <mergeCell ref="A10:F21"/>
    <mergeCell ref="A22:L22"/>
    <mergeCell ref="B24:H24"/>
    <mergeCell ref="A25:B25"/>
    <mergeCell ref="G1:L1"/>
    <mergeCell ref="G2:L2"/>
    <mergeCell ref="G3:L4"/>
    <mergeCell ref="A6:L6"/>
    <mergeCell ref="A8:L8"/>
    <mergeCell ref="C26:G26"/>
    <mergeCell ref="A33:F33"/>
    <mergeCell ref="J33:L33"/>
    <mergeCell ref="A34:F34"/>
    <mergeCell ref="J30:K30"/>
    <mergeCell ref="B31:E31"/>
    <mergeCell ref="J31:K31"/>
  </mergeCells>
  <pageMargins left="0.7" right="0.7" top="0.75" bottom="0.75" header="0.3" footer="0.3"/>
  <pageSetup paperSize="9" scale="4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"/>
  <sheetViews>
    <sheetView workbookViewId="0"/>
  </sheetViews>
  <sheetFormatPr defaultRowHeight="14.4" x14ac:dyDescent="0.3"/>
  <cols>
    <col min="1" max="1" width="1" style="1" bestFit="1" customWidth="1"/>
    <col min="2" max="7" width="1" bestFit="1" customWidth="1"/>
  </cols>
  <sheetData>
    <row r="3" spans="1:7" x14ac:dyDescent="0.3">
      <c r="A3" t="e">
        <f>CONCATENATE(246568,",",ROW(DATA!#REF!),"|",COLUMN(DATA!#REF!),",1",",0")</f>
        <v>#REF!</v>
      </c>
      <c r="B3" t="e">
        <f>CONCATENATE(246573,",",ROW(DATA!#REF!),"|",COLUMN(DATA!#REF!),",1",",0")</f>
        <v>#REF!</v>
      </c>
      <c r="C3" t="e">
        <f>CONCATENATE(246570,",",ROW(DATA!#REF!),"|",COLUMN(DATA!#REF!),",1",",0")</f>
        <v>#REF!</v>
      </c>
      <c r="D3" t="e">
        <f>CONCATENATE(246571,",",ROW(DATA!#REF!),"|",COLUMN(DATA!#REF!),",1",",0")</f>
        <v>#REF!</v>
      </c>
      <c r="E3" t="e">
        <f>CONCATENATE(246567,",",ROW(DATA!#REF!),"|",COLUMN(DATA!#REF!),",1",",0")</f>
        <v>#REF!</v>
      </c>
      <c r="F3" t="e">
        <f>CONCATENATE(246569,",",ROW(DATA!#REF!),"|",COLUMN(DATA!#REF!),",1",",0")</f>
        <v>#REF!</v>
      </c>
      <c r="G3" t="e">
        <f>CONCATENATE(246572,",",ROW(DATA!#REF!),"|",COLUMN(DATA!#REF!),",1",",0")</f>
        <v>#REF!</v>
      </c>
    </row>
    <row r="4" spans="1:7" x14ac:dyDescent="0.3">
      <c r="A4" t="e">
        <f>CONCATENATE(246564,",",ROW(DATA!#REF!),"|",COLUMN(DATA!#REF!),",0",",0")</f>
        <v>#REF!</v>
      </c>
      <c r="B4" t="e">
        <f>CONCATENATE(246561,",",ROW(DATA!#REF!),"|",COLUMN(DATA!#REF!),",0",",0")</f>
        <v>#REF!</v>
      </c>
      <c r="C4" t="e">
        <f>CONCATENATE(246560,",",ROW(DATA!#REF!),"|",COLUMN(DATA!#REF!),",0",",0")</f>
        <v>#REF!</v>
      </c>
      <c r="D4" t="e">
        <f>CONCATENATE(246565,",",ROW(DATA!#REF!),"|",COLUMN(DATA!#REF!),",0",",0")</f>
        <v>#REF!</v>
      </c>
      <c r="E4" t="e">
        <f>CONCATENATE(246566,",",ROW(DATA!#REF!),"|",COLUMN(DATA!#REF!),",0",",0")</f>
        <v>#REF!</v>
      </c>
      <c r="F4" t="e">
        <f>CONCATENATE(246562,",",ROW(DATA!#REF!),"|",COLUMN(DATA!#REF!),",0",",0")</f>
        <v>#REF!</v>
      </c>
      <c r="G4" t="e">
        <f>CONCATENATE(246563,",",ROW(DATA!#REF!),"|",COLUMN(DATA!#REF!),",0",",0")</f>
        <v>#REF!</v>
      </c>
    </row>
  </sheetData>
  <sheetProtection password="CB7D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Setting</vt:lpstr>
      <vt:lpstr>5424_hidden</vt:lpstr>
      <vt:lpstr>DATA</vt:lpstr>
      <vt:lpstr>5425_hidden</vt:lpstr>
      <vt:lpstr>DATA!Print_Area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Ngô Thị Quỳnh Liên</dc:creator>
  <cp:keywords/>
  <dc:description/>
  <cp:lastModifiedBy>Tuan IB. Hoang Anh</cp:lastModifiedBy>
  <cp:revision/>
  <dcterms:created xsi:type="dcterms:W3CDTF">2020-06-04T03:29:47Z</dcterms:created>
  <dcterms:modified xsi:type="dcterms:W3CDTF">2022-10-22T10:11:15Z</dcterms:modified>
  <cp:category/>
  <cp:contentStatus/>
</cp:coreProperties>
</file>