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osch.com\dfsrb\DfsJP\DIV\PS\z_Collabo\0207_EC_Proj06\10_Honda_1Mil\Common\30_SW\60_SW_SD\MaskRelease\"/>
    </mc:Choice>
  </mc:AlternateContent>
  <xr:revisionPtr revIDLastSave="0" documentId="13_ncr:1_{4EE75AD4-88C9-40DC-BD27-5C92043970B5}" xr6:coauthVersionLast="47" xr6:coauthVersionMax="47" xr10:uidLastSave="{00000000-0000-0000-0000-000000000000}"/>
  <bookViews>
    <workbookView xWindow="-120" yWindow="-120" windowWidth="29040" windowHeight="15720" activeTab="4" xr2:uid="{287B7087-B8C3-483B-8615-16E7FDDFEF13}"/>
  </bookViews>
  <sheets>
    <sheet name="WorkFlow_Detail" sheetId="4" r:id="rId1"/>
    <sheet name="Master sheet" sheetId="5" r:id="rId2"/>
    <sheet name="Q&amp;A" sheetId="6" r:id="rId3"/>
    <sheet name="Term" sheetId="3" r:id="rId4"/>
    <sheet name="Hist" sheetId="2" r:id="rId5"/>
  </sheets>
  <externalReferences>
    <externalReference r:id="rId6"/>
  </externalReferences>
  <definedNames>
    <definedName name="_xlnm._FilterDatabase" localSheetId="1" hidden="1">'Master sheet'!$B$7:$CZ$13</definedName>
    <definedName name="_Toc126346436" localSheetId="3">Term!$B$2</definedName>
    <definedName name="_Toc126346437" localSheetId="3">Term!$B$3</definedName>
    <definedName name="_Toc126346438" localSheetId="3">Term!$B$10</definedName>
    <definedName name="_Toc126346439" localSheetId="3">Term!$B$22</definedName>
    <definedName name="_Toc126346440" localSheetId="3">Term!$B$31</definedName>
    <definedName name="_Toc126346441" localSheetId="3">Term!$B$38</definedName>
    <definedName name="_Toc126346442" localSheetId="3">Term!$B$40</definedName>
    <definedName name="_Toc126346443" localSheetId="3">Term!$B$42</definedName>
    <definedName name="_Toc126346444" localSheetId="3">Term!$B$44</definedName>
    <definedName name="_Toc126346445" localSheetId="3">Term!$B$46</definedName>
    <definedName name="_Toc126346446" localSheetId="3">Term!$B$48</definedName>
    <definedName name="_Toc126346447" localSheetId="3">Term!$B$50</definedName>
    <definedName name="projectMonth">[1]Tabelle1!#REF!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4" i="5" l="1"/>
  <c r="CX14" i="5"/>
  <c r="AR11" i="5"/>
  <c r="CX11" i="5"/>
  <c r="BW10" i="5"/>
  <c r="CK10" i="5"/>
  <c r="BV10" i="5"/>
  <c r="CJ10" i="5"/>
  <c r="BU10" i="5"/>
  <c r="CI10" i="5"/>
  <c r="BT10" i="5"/>
  <c r="CH10" i="5"/>
  <c r="BS10" i="5"/>
  <c r="CG10" i="5"/>
  <c r="BR10" i="5"/>
  <c r="CF10" i="5"/>
  <c r="BQ10" i="5"/>
  <c r="CE10" i="5"/>
  <c r="BP10" i="5"/>
  <c r="CD10" i="5"/>
  <c r="BO10" i="5"/>
  <c r="CC10" i="5"/>
  <c r="BN10" i="5"/>
  <c r="CB10" i="5"/>
  <c r="BM10" i="5"/>
  <c r="CA10" i="5"/>
  <c r="BL10" i="5"/>
  <c r="BZ10" i="5"/>
  <c r="BK10" i="5"/>
  <c r="BY10" i="5"/>
  <c r="BJ10" i="5"/>
  <c r="BX10" i="5"/>
  <c r="BJ8" i="5"/>
  <c r="BE10" i="5"/>
  <c r="BD10" i="5"/>
  <c r="AS10" i="5"/>
  <c r="AR10" i="5"/>
  <c r="AQ10" i="5"/>
  <c r="CL10" i="5"/>
  <c r="B16" i="5"/>
  <c r="B15" i="5"/>
  <c r="B14" i="5"/>
  <c r="CQ16" i="5"/>
  <c r="CN16" i="5"/>
  <c r="CM16" i="5"/>
  <c r="BH16" i="5"/>
  <c r="BG16" i="5"/>
  <c r="BF16" i="5"/>
  <c r="BE16" i="5"/>
  <c r="BC16" i="5"/>
  <c r="AZ16" i="5"/>
  <c r="AY16" i="5"/>
  <c r="AW16" i="5"/>
  <c r="AV16" i="5"/>
  <c r="AU16" i="5"/>
  <c r="AT16" i="5"/>
  <c r="AP16" i="5"/>
  <c r="AO16" i="5"/>
  <c r="AN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BO15" i="5"/>
  <c r="CC15" i="5"/>
  <c r="BW15" i="5"/>
  <c r="CK15" i="5"/>
  <c r="BV15" i="5"/>
  <c r="CJ15" i="5"/>
  <c r="BU15" i="5"/>
  <c r="CI15" i="5"/>
  <c r="BT15" i="5"/>
  <c r="CH15" i="5"/>
  <c r="BS15" i="5"/>
  <c r="CG15" i="5"/>
  <c r="BR15" i="5"/>
  <c r="CF15" i="5"/>
  <c r="BQ15" i="5"/>
  <c r="CE15" i="5"/>
  <c r="BP15" i="5"/>
  <c r="CD15" i="5"/>
  <c r="BN15" i="5"/>
  <c r="CB15" i="5"/>
  <c r="BM15" i="5"/>
  <c r="CA15" i="5"/>
  <c r="BL15" i="5"/>
  <c r="BZ15" i="5"/>
  <c r="BK15" i="5"/>
  <c r="BY15" i="5"/>
  <c r="BJ15" i="5"/>
  <c r="BX15" i="5"/>
  <c r="CS15" i="5"/>
  <c r="BD15" i="5"/>
  <c r="AX15" i="5"/>
  <c r="AS15" i="5"/>
  <c r="AR15" i="5"/>
  <c r="AQ15" i="5"/>
  <c r="AM15" i="5"/>
  <c r="BW14" i="5"/>
  <c r="CK14" i="5"/>
  <c r="BV14" i="5"/>
  <c r="CJ14" i="5"/>
  <c r="BU14" i="5"/>
  <c r="CI14" i="5"/>
  <c r="BT14" i="5"/>
  <c r="CH14" i="5"/>
  <c r="BS14" i="5"/>
  <c r="CG14" i="5"/>
  <c r="BR14" i="5"/>
  <c r="CF14" i="5"/>
  <c r="BQ14" i="5"/>
  <c r="CE14" i="5"/>
  <c r="BP14" i="5"/>
  <c r="CD14" i="5"/>
  <c r="BO14" i="5"/>
  <c r="CC14" i="5"/>
  <c r="BN14" i="5"/>
  <c r="CB14" i="5"/>
  <c r="BM14" i="5"/>
  <c r="CA14" i="5"/>
  <c r="BL14" i="5"/>
  <c r="BZ14" i="5"/>
  <c r="BK14" i="5"/>
  <c r="BY14" i="5"/>
  <c r="BJ14" i="5"/>
  <c r="BX14" i="5"/>
  <c r="CS14" i="5"/>
  <c r="BD14" i="5"/>
  <c r="AX14" i="5"/>
  <c r="AS14" i="5"/>
  <c r="AQ14" i="5"/>
  <c r="AM14" i="5"/>
  <c r="T13" i="5"/>
  <c r="CQ13" i="5"/>
  <c r="CN13" i="5"/>
  <c r="CM13" i="5"/>
  <c r="AZ13" i="5"/>
  <c r="AY13" i="5"/>
  <c r="AW13" i="5"/>
  <c r="AV13" i="5"/>
  <c r="AU13" i="5"/>
  <c r="AT13" i="5"/>
  <c r="AP13" i="5"/>
  <c r="AO13" i="5"/>
  <c r="AN13" i="5"/>
  <c r="AL13" i="5"/>
  <c r="BH13" i="5"/>
  <c r="BG13" i="5"/>
  <c r="BF13" i="5"/>
  <c r="BE13" i="5"/>
  <c r="BC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BW12" i="5"/>
  <c r="CK12" i="5"/>
  <c r="BV12" i="5"/>
  <c r="CJ12" i="5"/>
  <c r="BU12" i="5"/>
  <c r="CI12" i="5"/>
  <c r="BT12" i="5"/>
  <c r="CH12" i="5"/>
  <c r="BS12" i="5"/>
  <c r="CG12" i="5"/>
  <c r="BR12" i="5"/>
  <c r="CF12" i="5"/>
  <c r="BQ12" i="5"/>
  <c r="CE12" i="5"/>
  <c r="BP12" i="5"/>
  <c r="CD12" i="5"/>
  <c r="BO12" i="5"/>
  <c r="CC12" i="5"/>
  <c r="BN12" i="5"/>
  <c r="CB12" i="5"/>
  <c r="BM12" i="5"/>
  <c r="CA12" i="5"/>
  <c r="BL12" i="5"/>
  <c r="BZ12" i="5"/>
  <c r="BK12" i="5"/>
  <c r="BY12" i="5"/>
  <c r="BJ12" i="5"/>
  <c r="BX12" i="5"/>
  <c r="CS12" i="5"/>
  <c r="BD12" i="5"/>
  <c r="AX12" i="5"/>
  <c r="AS12" i="5"/>
  <c r="AR12" i="5"/>
  <c r="AQ12" i="5"/>
  <c r="AM12" i="5"/>
  <c r="BW11" i="5"/>
  <c r="CK11" i="5"/>
  <c r="BV11" i="5"/>
  <c r="CJ11" i="5"/>
  <c r="BU11" i="5"/>
  <c r="CI11" i="5"/>
  <c r="BT11" i="5"/>
  <c r="CH11" i="5"/>
  <c r="BS11" i="5"/>
  <c r="CG11" i="5"/>
  <c r="BR11" i="5"/>
  <c r="CF11" i="5"/>
  <c r="BQ11" i="5"/>
  <c r="CE11" i="5"/>
  <c r="BP11" i="5"/>
  <c r="CD11" i="5"/>
  <c r="BO11" i="5"/>
  <c r="CC11" i="5"/>
  <c r="BN11" i="5"/>
  <c r="CB11" i="5"/>
  <c r="BM11" i="5"/>
  <c r="CA11" i="5"/>
  <c r="BL11" i="5"/>
  <c r="BZ11" i="5"/>
  <c r="BK11" i="5"/>
  <c r="BY11" i="5"/>
  <c r="BJ11" i="5"/>
  <c r="BX11" i="5"/>
  <c r="CS11" i="5"/>
  <c r="BD11" i="5"/>
  <c r="AX11" i="5"/>
  <c r="AS11" i="5"/>
  <c r="AQ11" i="5"/>
  <c r="AM11" i="5"/>
  <c r="CS9" i="5"/>
  <c r="BD9" i="5"/>
  <c r="AX9" i="5"/>
  <c r="AS9" i="5"/>
  <c r="AR9" i="5"/>
  <c r="AQ9" i="5"/>
  <c r="AM9" i="5"/>
  <c r="BW9" i="5"/>
  <c r="CK9" i="5"/>
  <c r="BV9" i="5"/>
  <c r="CJ9" i="5"/>
  <c r="BU9" i="5"/>
  <c r="CI9" i="5"/>
  <c r="BT9" i="5"/>
  <c r="CH9" i="5"/>
  <c r="BS9" i="5"/>
  <c r="CG9" i="5"/>
  <c r="BR9" i="5"/>
  <c r="CF9" i="5"/>
  <c r="BQ9" i="5"/>
  <c r="CE9" i="5"/>
  <c r="BP9" i="5"/>
  <c r="CD9" i="5"/>
  <c r="BO9" i="5"/>
  <c r="CC9" i="5"/>
  <c r="BN9" i="5"/>
  <c r="CB9" i="5"/>
  <c r="BM9" i="5"/>
  <c r="CA9" i="5"/>
  <c r="BL9" i="5"/>
  <c r="BZ9" i="5"/>
  <c r="BK9" i="5"/>
  <c r="BY9" i="5"/>
  <c r="BJ9" i="5"/>
  <c r="BX9" i="5"/>
  <c r="BW8" i="5"/>
  <c r="CK8" i="5"/>
  <c r="BV8" i="5"/>
  <c r="CJ8" i="5"/>
  <c r="BU8" i="5"/>
  <c r="CI8" i="5"/>
  <c r="BT8" i="5"/>
  <c r="CH8" i="5"/>
  <c r="BS8" i="5"/>
  <c r="CG8" i="5"/>
  <c r="BR8" i="5"/>
  <c r="CF8" i="5"/>
  <c r="BQ8" i="5"/>
  <c r="CE8" i="5"/>
  <c r="BP8" i="5"/>
  <c r="CD8" i="5"/>
  <c r="BO8" i="5"/>
  <c r="CC8" i="5"/>
  <c r="BN8" i="5"/>
  <c r="CB8" i="5"/>
  <c r="BM8" i="5"/>
  <c r="CA8" i="5"/>
  <c r="BL8" i="5"/>
  <c r="BZ8" i="5"/>
  <c r="BK8" i="5"/>
  <c r="BY8" i="5"/>
  <c r="BX8" i="5"/>
  <c r="CS8" i="5"/>
  <c r="AR8" i="5"/>
  <c r="BD8" i="5"/>
  <c r="AX8" i="5"/>
  <c r="AS8" i="5"/>
  <c r="AQ8" i="5"/>
  <c r="AM8" i="5"/>
  <c r="CL8" i="5"/>
  <c r="AR16" i="5"/>
  <c r="AS16" i="5"/>
  <c r="AQ16" i="5"/>
  <c r="AX16" i="5"/>
  <c r="CL15" i="5"/>
  <c r="AM16" i="5"/>
  <c r="BD16" i="5"/>
  <c r="CL14" i="5"/>
  <c r="AX13" i="5"/>
  <c r="AM13" i="5"/>
  <c r="AQ13" i="5"/>
  <c r="AR13" i="5"/>
  <c r="AS13" i="5"/>
  <c r="BD13" i="5"/>
  <c r="CL12" i="5"/>
  <c r="O10" i="5"/>
  <c r="CL11" i="5"/>
  <c r="CL9" i="5"/>
  <c r="CL16" i="5"/>
  <c r="O14" i="5"/>
  <c r="CL13" i="5"/>
  <c r="O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tc={16D54EA7-A3E7-4FBF-853B-BA0D472FC8A2}</author>
  </authors>
  <commentList>
    <comment ref="CN7" authorId="0" shapeId="0" xr:uid="{16D54EA7-A3E7-4FBF-853B-BA0D472FC8A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input to this field is diff. btw Mx17&amp;MG1.
Example: 
Info sheet/SeccCoeff3_Boot : 
2023 020B 9010 
For Mx17, byte order is inverted:
2302 0B02 1090
For MG1, byte order is the same:
2023 020B 9010</t>
      </text>
    </comment>
  </commentList>
</comments>
</file>

<file path=xl/sharedStrings.xml><?xml version="1.0" encoding="utf-8"?>
<sst xmlns="http://schemas.openxmlformats.org/spreadsheetml/2006/main" count="652" uniqueCount="435">
  <si>
    <t>HONDA 62XS CONTAINER</t>
  </si>
  <si>
    <t>General info</t>
  </si>
  <si>
    <t>No.</t>
  </si>
  <si>
    <t>Variant info</t>
  </si>
  <si>
    <t>Delivery Type</t>
  </si>
  <si>
    <t>Release Class</t>
  </si>
  <si>
    <t>Limitations</t>
  </si>
  <si>
    <t>Is Bosch responsible for data integration?</t>
  </si>
  <si>
    <t>Vehicle Model</t>
  </si>
  <si>
    <t>Power (kW)</t>
  </si>
  <si>
    <t>Displace-ment</t>
  </si>
  <si>
    <t>Model year</t>
  </si>
  <si>
    <t>Engine family</t>
  </si>
  <si>
    <t>Emission norm</t>
  </si>
  <si>
    <t>Transmission type</t>
  </si>
  <si>
    <t>Market</t>
  </si>
  <si>
    <t>Num. Of Cylinder</t>
  </si>
  <si>
    <t>Proj No./ (1st part,
Cust. Code No.)</t>
  </si>
  <si>
    <t>Cust. HW part No.</t>
  </si>
  <si>
    <t>Car info
(opt)</t>
  </si>
  <si>
    <t>Cusomer name</t>
  </si>
  <si>
    <t>Lead plant</t>
  </si>
  <si>
    <t>Indi Spec</t>
  </si>
  <si>
    <t>Family Name</t>
  </si>
  <si>
    <t>FSWID Project version</t>
  </si>
  <si>
    <t>FSWID Program version</t>
  </si>
  <si>
    <t xml:space="preserve">TP Level </t>
  </si>
  <si>
    <t>ECU default ID</t>
  </si>
  <si>
    <t>ECU rewriting ID</t>
  </si>
  <si>
    <t>Production</t>
  </si>
  <si>
    <t>Same name as Dataset</t>
  </si>
  <si>
    <t>Content History</t>
  </si>
  <si>
    <t>Date</t>
  </si>
  <si>
    <t>Author</t>
  </si>
  <si>
    <t>Change descriptions</t>
  </si>
  <si>
    <t>Template History</t>
  </si>
  <si>
    <t>Pham Thi Phuong Loan (MS/EJV4-PS)</t>
  </si>
  <si>
    <t>Initial version for 62XS project</t>
  </si>
  <si>
    <t>PROCONVE L8</t>
  </si>
  <si>
    <t>Program and Data</t>
  </si>
  <si>
    <t>Plant Introduction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</si>
  <si>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Delivery Type:</t>
    </r>
  </si>
  <si>
    <t>The delivery type describes to whom we release. The selections decide about consequences, necessary actions.</t>
  </si>
  <si>
    <t>Options</t>
  </si>
  <si>
    <t>Description</t>
  </si>
  <si>
    <t>The flash container will be forwarded to Bosch ECU plant</t>
  </si>
  <si>
    <t>Customer EOL Flashing</t>
  </si>
  <si>
    <t>The flash container will be forwarded to Customer for end of line flashing at vehicle plant</t>
  </si>
  <si>
    <t>Plant + customer EOL</t>
  </si>
  <si>
    <t>The flash container will be forwarded to Bosch, Bosch ECU and Customer vehicle plant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</si>
  <si>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Release Class</t>
    </r>
  </si>
  <si>
    <t>The release class describes how the product can be used. The selections decide about consequences, necessary actions.</t>
  </si>
  <si>
    <t>D-Muster</t>
  </si>
  <si>
    <t xml:space="preserve">D-Sample Release, Initial Sample with test report for the customer as basis for release for series production delivery, not for end customer usage </t>
  </si>
  <si>
    <t>Pilot</t>
  </si>
  <si>
    <t xml:space="preserve">Similar like Pre-production, Pilot series to prove out production robustness, not for end customer usage </t>
  </si>
  <si>
    <t>Pre-Production</t>
  </si>
  <si>
    <t>To do production preparation in customer vehicle plant only; no end customer use intended and allowed</t>
  </si>
  <si>
    <t>Production, ready to use for end customer</t>
  </si>
  <si>
    <t>Field Fix</t>
  </si>
  <si>
    <t>A fix for an issue occurred in field, to update a previously delivered production release, ready to use for end customer</t>
  </si>
  <si>
    <t>Customer service</t>
  </si>
  <si>
    <t>A fix based on customer request, to update a previously delivered production release, ready to use for end customer</t>
  </si>
  <si>
    <t>EWAK</t>
  </si>
  <si>
    <t>To do production preparation in RB ECU plant only; no end customer use intended and allowed</t>
  </si>
  <si>
    <t>Test</t>
  </si>
  <si>
    <t>Only for testing, not allowed for production, production preparation or end customer use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</si>
  <si>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Release Scope</t>
    </r>
  </si>
  <si>
    <t>The delivery type describes what do we release. The selections decide about consequences, necessary actions.</t>
  </si>
  <si>
    <t>Data</t>
  </si>
  <si>
    <t>Calibration data only will be released</t>
  </si>
  <si>
    <t>Application SW and Calibration data will be released</t>
  </si>
  <si>
    <t>Program</t>
  </si>
  <si>
    <t>Application SW only will be released</t>
  </si>
  <si>
    <t>Basis software</t>
  </si>
  <si>
    <t>Base SW only will be released</t>
  </si>
  <si>
    <t>Boot software</t>
  </si>
  <si>
    <t>Boot SW only will be released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</si>
  <si>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Limitations</t>
    </r>
  </si>
  <si>
    <t>Are there limitations to operate the vehicle applied, e.g. max speed limit, max engine revolution, limit, gear shift limit?</t>
  </si>
  <si>
    <t>NO</t>
  </si>
  <si>
    <t>This series release has no limitation, can be fully operated.</t>
  </si>
  <si>
    <t>YES – LIMITED</t>
  </si>
  <si>
    <t>This series release has limitations, to avoid full operation. This release is not allowed for end customer use, must be re-flashed in all cases.</t>
  </si>
  <si>
    <t>YES - NO START</t>
  </si>
  <si>
    <t>This series release has limitations, applied through no start configuration or calibration data. The SW cannot be operated and must be re-flashed in any case.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</si>
  <si>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Limitation Description</t>
    </r>
  </si>
  <si>
    <t>Please describe in detail how limitations of vehicle operation has to be applied. This information is in-line with the information to be sent to customer.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</si>
  <si>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Safety Monitoring SW by RB</t>
    </r>
  </si>
  <si>
    <t>Safety Monitoring SW by RB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</si>
  <si>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Is Bosch responsible for data integration?</t>
    </r>
  </si>
  <si>
    <t>Is Bosch responsible for calibration data integration, means merging all calibration to one data set? The selections decides about consequences, necessary actions, e.g. data assessment of final system test.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</si>
  <si>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Has Bosch responsibility for Safety Calibration?</t>
    </r>
  </si>
  <si>
    <t>This field is used to identify whether Bosch is  responsible for safety monitoring calibration? The selections decide about consequences, necessary actions, e.g. ECU-MST.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</si>
  <si>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Has Bosch Cal Data Responsibility beside Safety Calibration?</t>
    </r>
  </si>
  <si>
    <t>This field is used to identify whether Bosch is responsible for any calibration beside safety monitoring calibration? The selections decide about consequences, necessary actions.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</si>
  <si>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Functional limitations are mentioned in clear text in the release documentation</t>
    </r>
  </si>
  <si>
    <t>The way to limit the operation of the vehicle or system is described in release notes towards customer. Activating this check box confirms this.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</si>
  <si>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Functional Safety is ensured in the non-limited area</t>
    </r>
  </si>
  <si>
    <t>Functional Safety requirements are met in the non-limited area, confirmed by safety monitoring team. Activating this check box confirms this.</t>
  </si>
  <si>
    <r>
      <t>1.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The webFLOW Configurator fields:</t>
    </r>
  </si>
  <si>
    <t xml:space="preserve">1. Configurator items </t>
  </si>
  <si>
    <r>
      <t>2.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WebFLOW General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</si>
  <si>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Model:</t>
    </r>
  </si>
  <si>
    <t>For 62XS project =&gt; 62XS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</si>
  <si>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Power [kW]:</t>
    </r>
  </si>
  <si>
    <t>AP2_City_62XS_MY27_MG1_Internal_KickOff_2023-12-04.pptx Page 3.</t>
  </si>
  <si>
    <t>93</t>
  </si>
  <si>
    <t>AP2_City_62XS_MY27_MG1_Internal_KickOff_2023-12-04.pptx Page 6.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</si>
  <si>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Immo-bilizer:</t>
    </r>
  </si>
  <si>
    <t>1.5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</si>
  <si>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Displacement:</t>
    </r>
    <r>
      <rPr>
        <sz val="10"/>
        <color rgb="FF1F3763"/>
        <rFont val="Courier New"/>
        <family val="3"/>
      </rPr>
      <t xml:space="preserve"> (Displacement in liter)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</si>
  <si>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Model Year:</t>
    </r>
  </si>
  <si>
    <t>Example value: 2009</t>
  </si>
  <si>
    <t xml:space="preserve">Model year of car </t>
  </si>
  <si>
    <t>62XS project: 2026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</si>
  <si>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Engine family: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</si>
  <si>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Emission norm: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</si>
  <si>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Transmission type:</t>
    </r>
  </si>
  <si>
    <t>62XS project: CVT</t>
  </si>
  <si>
    <t>62XS project: PROCONVE L8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</si>
  <si>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Market: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</si>
  <si>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Number of cylinders:</t>
    </r>
  </si>
  <si>
    <t>62XS project: Brazil</t>
  </si>
  <si>
    <t>62XS project: 4</t>
  </si>
  <si>
    <t>2. Webflow General Info</t>
  </si>
  <si>
    <t>3. Bosch logisic info</t>
  </si>
  <si>
    <r>
      <t>3.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Bosch logisic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</si>
  <si>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Proj No./ (1st part,
Cust. Code No.):</t>
    </r>
  </si>
  <si>
    <t>Honda project always use Project code "159"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</si>
  <si>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Project number (2nd part, Project Code Number) :</t>
    </r>
  </si>
  <si>
    <t>Example value: 378056SAT010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</si>
  <si>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Hardware part number :</t>
    </r>
  </si>
  <si>
    <t>It starts with 0281 for DS projects and with 0261 for GS projects.</t>
  </si>
  <si>
    <t>Bosch Hardware identification number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</si>
  <si>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Development number :</t>
    </r>
  </si>
  <si>
    <t>Bosch Hardware identification number during development phase</t>
  </si>
  <si>
    <t>It starts with 0281B for DS projects and with 0261B for GS projects. Hybrid projects may start with 0437B.</t>
  </si>
  <si>
    <t>Example value: 0261S107UR</t>
  </si>
  <si>
    <t>Example value: 0261B00B3D</t>
  </si>
  <si>
    <t>Ask HW team to get this value</t>
  </si>
  <si>
    <t>4. Customer logisic info</t>
  </si>
  <si>
    <r>
      <t>4.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Customer logisic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</si>
  <si>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order number:</t>
    </r>
  </si>
  <si>
    <t>Not required in MG1 Gasoline project. However, Honda project usually keep same as "Customer order number" and remove "-"</t>
  </si>
  <si>
    <t>Example value: 337820-6SA-T01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</si>
  <si>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hardware part number: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</si>
  <si>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software part number:</t>
    </r>
  </si>
  <si>
    <t>Example value: 10SW111889</t>
  </si>
  <si>
    <t>Honda project usually use Container name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</si>
  <si>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Car:</t>
    </r>
  </si>
  <si>
    <t>Optional information only, usually fill "Car"</t>
  </si>
  <si>
    <t>Example value: Car / AMAZE / CITY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</si>
  <si>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Lead plant:</t>
    </r>
  </si>
  <si>
    <t>Example value: SaW</t>
  </si>
  <si>
    <t xml:space="preserve">Lead plant for the release. For test releases SiP_test has to be used as lead plant. </t>
  </si>
  <si>
    <t xml:space="preserve">SiP_test will provide formal correct numbers without wasting real numbers. Alos this leadplant will exclude those jobs from quality monitoring (spot checks…). </t>
  </si>
  <si>
    <t xml:space="preserve">SaW (Salzgitter Werk) is the German meaning of SzP (Salzgitter plant). For most projects this is the lead plant. </t>
  </si>
  <si>
    <t>Exceptions are there for hybrid projects, for which RtW2 (Reutlingen Werk) is the lead plant. Additional production plants can get documented by import from HIS (refer to frame Hardware/Plant information).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</si>
  <si>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ECR number:</t>
    </r>
  </si>
  <si>
    <t>Bosch number of engineering request slip (Änderungsscheinnummer).</t>
  </si>
  <si>
    <t xml:space="preserve">Automatic selection happens via pushing the button ‘Import from pool’ next to the field. </t>
  </si>
  <si>
    <t>The number is taken from a number pool, which depends on the chosen ‘Lead plant’.</t>
  </si>
  <si>
    <t xml:space="preserve">Selection will only be possible, if ‘Lead plant’ is chosen and ‘FSW_Container creation required’ is set to ‘yes’. </t>
  </si>
  <si>
    <t>There is no number pool available for lead plant RtW2 (Reutlingen Werk).</t>
  </si>
  <si>
    <t>Example value: 1039T42251</t>
  </si>
  <si>
    <t>5. Ident Number</t>
  </si>
  <si>
    <r>
      <t>5.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Ident Number: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</si>
  <si>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Software part number :</t>
    </r>
  </si>
  <si>
    <t xml:space="preserve">Software part number for the release. The number is taken from a number pool, which depends on the chosen ‘Lead plant’. </t>
  </si>
  <si>
    <t>Automatic selection happen via pushing the button ‘Import from pool’ next to the field. Selection will only be possible, if ‘Lead plant’ is chosen.</t>
  </si>
  <si>
    <t>Program version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</si>
  <si>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Program version :</t>
    </r>
  </si>
  <si>
    <t>Program version in Nestor or SDOM</t>
  </si>
  <si>
    <t>Example: MG1CA020_6SAA_V064_TPROT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</si>
  <si>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Data version :</t>
    </r>
  </si>
  <si>
    <t>Example: MG1CA020_6SAA_V064_N_TPROT_CVT_IND_ZX_MM167_HPT.hex</t>
  </si>
  <si>
    <t>6. ECU info</t>
  </si>
  <si>
    <r>
      <t>6.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ECU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</si>
  <si>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Specification-ID for PAV (INDI_SPEC):</t>
    </r>
  </si>
  <si>
    <t>Specification ID of the ECU Individualization Specification</t>
  </si>
  <si>
    <t>Ask PSecM to get the correct version of IndiSpec</t>
  </si>
  <si>
    <t>Example: Honda_MG1CA020_IndiSpec_01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</si>
  <si>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 xml:space="preserve"> Family name (FAM_NAME) :</t>
    </r>
  </si>
  <si>
    <t>For 62XS project: MG1CS022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</si>
  <si>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FSWID Project version 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</si>
  <si>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FSWID Program version :</t>
    </r>
  </si>
  <si>
    <t>Project code in 4 characters</t>
  </si>
  <si>
    <t>For 62XS project: 62XS</t>
  </si>
  <si>
    <t>Example: V020</t>
  </si>
  <si>
    <t>PVER version which is used to create container (in 4 characters)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</si>
  <si>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TP Level :</t>
    </r>
  </si>
  <si>
    <t>Depend on each event. in MG1 project, to be decided base on ECU Info sheet from Customer</t>
  </si>
  <si>
    <t>62XS is MG1 project. If Tuning Protection is "INACTIVE" =&gt; TP level 3. "ACTIVE" =&gt; TP level 9</t>
  </si>
  <si>
    <t>7. Customer</t>
  </si>
  <si>
    <r>
      <t>7.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Customer: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</si>
  <si>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default ID: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</si>
  <si>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progam ID:</t>
    </r>
  </si>
  <si>
    <t>In hex format. Honda project use : FFFFEFFFFFEE0E000000</t>
  </si>
  <si>
    <t>Example value : 33373830352D3653412D54373230</t>
  </si>
  <si>
    <t>ASCII: 37805-6SA-T720</t>
  </si>
  <si>
    <t>DEC: 51 55 56 48 53 45 54 83 65 45 84 55 50 48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</si>
  <si>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rewriting ID:</t>
    </r>
  </si>
  <si>
    <t>In hex format. Honda project use : 00000000</t>
  </si>
  <si>
    <t xml:space="preserve">Security coefficient 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</si>
  <si>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Security coefficient:</t>
    </r>
  </si>
  <si>
    <t>In hex format. Same as (SecuAcs_numS1_C, SecuAcs_numS2_C, SecuAcs_numS3_C) from calibrated hex</t>
  </si>
  <si>
    <t xml:space="preserve">    SecuAcs_numS2_C = DEC 523 = 0x020B</t>
  </si>
  <si>
    <t xml:space="preserve">    SecuAcs_numS3_C = DEC 36880 = 0x9010</t>
  </si>
  <si>
    <t xml:space="preserve">    SecuAcs_numS1_C = DEC 8227 = 0x2023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</si>
  <si>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SW version:</t>
    </r>
  </si>
  <si>
    <t>New concept from 62XS project</t>
  </si>
  <si>
    <t>To distinguish if there is 2 container is created within 1 day (1 hex)</t>
  </si>
  <si>
    <t>Initial value = 01 and to be increase in case another container is created base on same hex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</si>
  <si>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Component ID :</t>
    </r>
  </si>
  <si>
    <t>New concept. To be used in the future. At current please leave it blank</t>
  </si>
  <si>
    <t>WebFlow Instance</t>
  </si>
  <si>
    <t>Customer</t>
  </si>
  <si>
    <t>(Honda)</t>
  </si>
  <si>
    <t>CAL</t>
  </si>
  <si>
    <t>SW project team</t>
  </si>
  <si>
    <t>ECH, EJV</t>
  </si>
  <si>
    <t>SWPD</t>
  </si>
  <si>
    <t>ECU PjM</t>
  </si>
  <si>
    <t>SPjM</t>
  </si>
  <si>
    <t>Container team</t>
  </si>
  <si>
    <t>Reference estimation: 1 day/ container + SRD</t>
  </si>
  <si>
    <t>Reference estimation: 1 day</t>
  </si>
  <si>
    <t>Series support team</t>
  </si>
  <si>
    <t>PS-EC/EHB6 Series Production Support (PS-EC/EHB6) &lt;Series.Production.Support.DGSECEHB6@de.bosch.com&gt;</t>
  </si>
  <si>
    <t>HW Product Development</t>
  </si>
  <si>
    <t>Plant team</t>
  </si>
  <si>
    <t>Sale team</t>
  </si>
  <si>
    <t>(*1)</t>
  </si>
  <si>
    <t>Container release information template</t>
  </si>
  <si>
    <t>62XS project: AP2 FFV</t>
  </si>
  <si>
    <t>Refer to ECU Info sheet</t>
  </si>
  <si>
    <t>In hex format, Refer to ECU Info sheet + double check with I14229_numProgID_CA in calibrated hex</t>
  </si>
  <si>
    <t>This field is different between Mx17 and MG1 project</t>
  </si>
  <si>
    <t>For MG1, byte order is the same: =&gt; Input value = 2023020B9010</t>
  </si>
  <si>
    <t>For Mx17, byte order is inverted: =&gt; Input value = 23200B021090</t>
  </si>
  <si>
    <t>-</t>
  </si>
  <si>
    <t>For 62XS project =&gt; IMMO6</t>
  </si>
  <si>
    <t>62XS Development Requirement Document for Kick Off Meeting Rev08_.pptx Page 64.</t>
  </si>
  <si>
    <t>Requirement or Implementation?</t>
  </si>
  <si>
    <t>Release Scope</t>
  </si>
  <si>
    <t>IMPL</t>
  </si>
  <si>
    <t>Has Bosch responsibility for Safety Calibration?</t>
  </si>
  <si>
    <t>Has Bosch Cal Data Responsibility beside Safety Calibration?</t>
  </si>
  <si>
    <t>V030</t>
  </si>
  <si>
    <t>0261S10A2Y</t>
  </si>
  <si>
    <t>37820-62X-MD10-M6</t>
  </si>
  <si>
    <t>CMP</t>
  </si>
  <si>
    <t>10SW125836</t>
  </si>
  <si>
    <t>Date</t>
    <phoneticPr fontId="18"/>
  </si>
  <si>
    <t>REQ</t>
    <phoneticPr fontId="18"/>
  </si>
  <si>
    <t>Project name</t>
    <phoneticPr fontId="18"/>
  </si>
  <si>
    <t>62XS</t>
    <phoneticPr fontId="18"/>
  </si>
  <si>
    <t>HONDA GDI</t>
  </si>
  <si>
    <t>Project No</t>
    <phoneticPr fontId="18"/>
  </si>
  <si>
    <t>AP4</t>
  </si>
  <si>
    <t>AP2 FFV</t>
    <phoneticPr fontId="18"/>
  </si>
  <si>
    <t>MED17.9.3</t>
    <phoneticPr fontId="18"/>
  </si>
  <si>
    <t>MG1CS022</t>
    <phoneticPr fontId="18"/>
  </si>
  <si>
    <t>Civic</t>
  </si>
  <si>
    <t>-</t>
    <phoneticPr fontId="18"/>
  </si>
  <si>
    <t>MY22</t>
    <phoneticPr fontId="18"/>
  </si>
  <si>
    <t>CHINA</t>
    <phoneticPr fontId="18"/>
  </si>
  <si>
    <t>66VA</t>
    <phoneticPr fontId="18"/>
  </si>
  <si>
    <t>CVT</t>
    <phoneticPr fontId="18"/>
  </si>
  <si>
    <t>MT</t>
    <phoneticPr fontId="18"/>
  </si>
  <si>
    <t>Gen6</t>
    <phoneticPr fontId="18"/>
  </si>
  <si>
    <t>China6b</t>
    <phoneticPr fontId="18"/>
  </si>
  <si>
    <t>SOP</t>
    <phoneticPr fontId="18"/>
  </si>
  <si>
    <t>66VA - MP4 container  with TP active</t>
    <phoneticPr fontId="18"/>
  </si>
  <si>
    <t>ReFlash for DAN-0/MP0</t>
    <phoneticPr fontId="18"/>
  </si>
  <si>
    <t>V2</t>
    <phoneticPr fontId="18"/>
  </si>
  <si>
    <t>Honda_MG1CS022_CS_IndiSpec_01</t>
    <phoneticPr fontId="18"/>
  </si>
  <si>
    <t>0261B00CE7-00</t>
    <phoneticPr fontId="18"/>
  </si>
  <si>
    <t>WF208164</t>
    <phoneticPr fontId="18"/>
  </si>
  <si>
    <t>WF198418</t>
  </si>
  <si>
    <t>0261S109UU</t>
    <phoneticPr fontId="18"/>
  </si>
  <si>
    <t>0261B00C5R</t>
  </si>
  <si>
    <t>SW ECR number</t>
    <phoneticPr fontId="18"/>
  </si>
  <si>
    <t>Container Checksum  from Flow5</t>
    <phoneticPr fontId="18"/>
  </si>
  <si>
    <t>E31347E3</t>
  </si>
  <si>
    <t>9706E761</t>
  </si>
  <si>
    <t>PAV No.
(input by HW team)</t>
    <phoneticPr fontId="18"/>
  </si>
  <si>
    <t>37805-62X-MD10</t>
  </si>
  <si>
    <t>37805-66V-H010</t>
  </si>
  <si>
    <t>DWG NO. (I14229_numCompID_CA)</t>
    <phoneticPr fontId="18"/>
  </si>
  <si>
    <t>Prog_ID_Boot (Initial Software ID in hex )</t>
  </si>
  <si>
    <t>02-27-43-00-01</t>
  </si>
  <si>
    <t>D7805-62X-MD10</t>
  </si>
  <si>
    <t>30-22-05-00-1C</t>
  </si>
  <si>
    <t>37805-66V-H040</t>
  </si>
  <si>
    <t>Field 11
Field 16
PART NO.</t>
  </si>
  <si>
    <t>Field 12
EC MARK
Field 13
EU Mark</t>
  </si>
  <si>
    <t>Field 13
Field 14
SS ID</t>
  </si>
  <si>
    <t>37820-62X-MD1</t>
  </si>
  <si>
    <t>7C8</t>
  </si>
  <si>
    <t>41X</t>
  </si>
  <si>
    <t>37820-66V-H05</t>
  </si>
  <si>
    <t>UJQ</t>
  </si>
  <si>
    <t>ASCII CODE OF PROG_ID_BOOT
(Please refer to "Initial Software ID" - Column AC)</t>
    <phoneticPr fontId="18"/>
  </si>
  <si>
    <t>HEX VALUES FOR ASCII CODE OF PROG_ID (Input to the FLOW tag PROG_ID_BOOT)</t>
    <phoneticPr fontId="18"/>
  </si>
  <si>
    <t>4F4349561344</t>
    <phoneticPr fontId="18"/>
  </si>
  <si>
    <t>FFFFFFFFFFFF</t>
    <phoneticPr fontId="18"/>
  </si>
  <si>
    <t>Security Key 
identifier
(SecuAcs_numCustTyp10SC_C)</t>
    <phoneticPr fontId="18"/>
  </si>
  <si>
    <t>Prototype</t>
  </si>
  <si>
    <t>NA</t>
    <phoneticPr fontId="18"/>
  </si>
  <si>
    <t>2025/9/12
Baba
Komagamine</t>
    <phoneticPr fontId="18"/>
  </si>
  <si>
    <t>Web Flow Request Phase Review</t>
    <phoneticPr fontId="18"/>
  </si>
  <si>
    <t>Execution Phase Review</t>
    <phoneticPr fontId="18"/>
  </si>
  <si>
    <t>[Before WebFlowCreation]
Put Date and participants</t>
    <phoneticPr fontId="18"/>
  </si>
  <si>
    <t>[After WebFlowCreation]
Put Date and participants</t>
    <phoneticPr fontId="18"/>
  </si>
  <si>
    <t>[After ContainerCreation]
Put Date and participants</t>
    <phoneticPr fontId="18"/>
  </si>
  <si>
    <t xml:space="preserve">Security Key </t>
    <phoneticPr fontId="18"/>
  </si>
  <si>
    <t>62XS
Example</t>
    <phoneticPr fontId="18"/>
  </si>
  <si>
    <t>66VT
Example</t>
    <phoneticPr fontId="18"/>
  </si>
  <si>
    <t>4Dr - Low</t>
    <phoneticPr fontId="18"/>
  </si>
  <si>
    <t>City</t>
    <phoneticPr fontId="18"/>
  </si>
  <si>
    <t>Immo-bilizer
&amp;
Immo.Type</t>
    <phoneticPr fontId="18"/>
  </si>
  <si>
    <t>Active|IMMO6</t>
    <phoneticPr fontId="18"/>
  </si>
  <si>
    <t>MY27</t>
    <phoneticPr fontId="18"/>
  </si>
  <si>
    <t>Brazil</t>
    <phoneticPr fontId="18"/>
  </si>
  <si>
    <t>Car</t>
    <phoneticPr fontId="18"/>
  </si>
  <si>
    <t>HONDA</t>
    <phoneticPr fontId="18"/>
  </si>
  <si>
    <t>SaW</t>
    <phoneticPr fontId="18"/>
  </si>
  <si>
    <t>Bosch SW part No./Container No.</t>
    <phoneticPr fontId="18"/>
  </si>
  <si>
    <t>Webflow No. with Link</t>
    <phoneticPr fontId="18"/>
  </si>
  <si>
    <t>MG1CS022_62XSC_V030_MP0</t>
    <phoneticPr fontId="18"/>
  </si>
  <si>
    <t>MG1CS022_62XSC_V030_L8-2_FFV_4Dr_Lo_Gt05_MP0_VIN_IMMO_ON.hex</t>
    <phoneticPr fontId="18"/>
  </si>
  <si>
    <t>FFFFEFFFFFEE0E000000</t>
    <phoneticPr fontId="18"/>
  </si>
  <si>
    <t>37820-66V-H050-M6</t>
    <phoneticPr fontId="18"/>
  </si>
  <si>
    <t>10SW119353</t>
    <phoneticPr fontId="18"/>
  </si>
  <si>
    <t>66VA_V340S30</t>
    <phoneticPr fontId="18"/>
  </si>
  <si>
    <t>HON1793A6_66VA_V340S30_TPROT_MP4_KH_H040_Yae062_HPT_HPT.hex</t>
    <phoneticPr fontId="18"/>
  </si>
  <si>
    <t>V340S30</t>
    <phoneticPr fontId="18"/>
  </si>
  <si>
    <t>[Comparison Result]</t>
    <phoneticPr fontId="18"/>
  </si>
  <si>
    <t>yyyy/mm/dd
Participants</t>
    <phoneticPr fontId="18"/>
  </si>
  <si>
    <t>OK</t>
    <phoneticPr fontId="18"/>
  </si>
  <si>
    <t>Tashiro Shouta (PS-SC/ECH1-JP)</t>
    <phoneticPr fontId="3" type="noConversion"/>
  </si>
  <si>
    <t>Improvement for counter measure 62XS / 5MSS container issue</t>
    <phoneticPr fontId="3" type="noConversion"/>
  </si>
  <si>
    <t>Author : SWPD</t>
    <phoneticPr fontId="18"/>
  </si>
  <si>
    <t>Reviewer : ProjSWSD + ECU PjM + ECH1</t>
    <phoneticPr fontId="18"/>
  </si>
  <si>
    <t>Honda</t>
    <phoneticPr fontId="18"/>
  </si>
  <si>
    <t>Initial Software ID
Prog_ID_Boot (Initial Software ID in hex )</t>
    <phoneticPr fontId="18"/>
  </si>
  <si>
    <t>Template</t>
    <phoneticPr fontId="18"/>
  </si>
  <si>
    <t>yyyymm/dd</t>
    <phoneticPr fontId="18"/>
  </si>
  <si>
    <t>HONDA GDI
HONDA DIE
(Diesel)</t>
    <phoneticPr fontId="18"/>
  </si>
  <si>
    <t>APx</t>
    <phoneticPr fontId="18"/>
  </si>
  <si>
    <t>yyyy/mm</t>
    <phoneticPr fontId="18"/>
  </si>
  <si>
    <t>Project name / MPx</t>
    <phoneticPr fontId="18"/>
  </si>
  <si>
    <t>Take from InfoSheet</t>
    <phoneticPr fontId="18"/>
  </si>
  <si>
    <t>********</t>
    <phoneticPr fontId="18"/>
  </si>
  <si>
    <t>WebFlow No.
and put link of WebFlow</t>
    <phoneticPr fontId="18"/>
  </si>
  <si>
    <t>Review Date
Participants A
Participants B</t>
    <phoneticPr fontId="18"/>
  </si>
  <si>
    <t>0. Create new Job</t>
  </si>
  <si>
    <t>ECU Generation</t>
  </si>
  <si>
    <t>Brand</t>
  </si>
  <si>
    <t>ECU Type</t>
  </si>
  <si>
    <t>MG1
Mx17
EDC17</t>
    <phoneticPr fontId="18"/>
  </si>
  <si>
    <t>MG1CS022
MED17.9.3
EDC17C58</t>
    <phoneticPr fontId="18"/>
  </si>
  <si>
    <t>62XS
66VT
P1327</t>
    <phoneticPr fontId="18"/>
  </si>
  <si>
    <t>***</t>
    <phoneticPr fontId="18"/>
  </si>
  <si>
    <t>MY**</t>
    <phoneticPr fontId="18"/>
  </si>
  <si>
    <t>AP2
AP4T
X3WA</t>
    <phoneticPr fontId="18"/>
  </si>
  <si>
    <t>PROCONVE L8
Eu6b</t>
    <phoneticPr fontId="18"/>
  </si>
  <si>
    <t>*</t>
    <phoneticPr fontId="18"/>
  </si>
  <si>
    <t>****</t>
    <phoneticPr fontId="18"/>
  </si>
  <si>
    <t>ECU HW name
Include ECU population No.</t>
    <phoneticPr fontId="18"/>
  </si>
  <si>
    <t>MG1CS022.x</t>
    <phoneticPr fontId="18"/>
  </si>
  <si>
    <t>City
Civic
CR-V</t>
    <phoneticPr fontId="18"/>
  </si>
  <si>
    <t>*****</t>
    <phoneticPr fontId="18"/>
  </si>
  <si>
    <t>**</t>
    <phoneticPr fontId="18"/>
  </si>
  <si>
    <t>TP3</t>
    <phoneticPr fontId="18"/>
  </si>
  <si>
    <t>TP3.1</t>
    <phoneticPr fontId="18"/>
  </si>
  <si>
    <t>MG1: TPx
Mx17 : TPx.x</t>
    <phoneticPr fontId="18"/>
  </si>
  <si>
    <t>Take previous MPx value in same project case.
If new project following value should be taken
FFFFEFFFFFEE0E000000</t>
    <phoneticPr fontId="18"/>
  </si>
  <si>
    <t>ECU progam ID
Created from Initial Software ID</t>
    <phoneticPr fontId="18"/>
  </si>
  <si>
    <r>
      <t xml:space="preserve">Mx17 / Diesel -&gt; Take from Info sheet and input WebFlow </t>
    </r>
    <r>
      <rPr>
        <b/>
        <sz val="10"/>
        <color rgb="FFFF0000"/>
        <rFont val="Meiryo UI"/>
        <family val="3"/>
        <charset val="128"/>
      </rPr>
      <t>with</t>
    </r>
    <r>
      <rPr>
        <sz val="10"/>
        <rFont val="Meiryo UI"/>
        <family val="3"/>
        <charset val="128"/>
      </rPr>
      <t xml:space="preserve"> Hi/Lo byte invert
MG1 without CS -&gt; Take from Info sheet and input WebFlow </t>
    </r>
    <r>
      <rPr>
        <b/>
        <sz val="10"/>
        <color rgb="FFFF0000"/>
        <rFont val="Meiryo UI"/>
        <family val="3"/>
        <charset val="128"/>
      </rPr>
      <t>without</t>
    </r>
    <r>
      <rPr>
        <sz val="10"/>
        <rFont val="Meiryo UI"/>
        <family val="3"/>
        <charset val="128"/>
      </rPr>
      <t xml:space="preserve"> Hi/Lo byte invert
MG1 with CS -&gt; FFFFFFFFFFFF</t>
    </r>
    <phoneticPr fontId="18"/>
  </si>
  <si>
    <t>SW version
(Only MG1)
Automatic input</t>
    <phoneticPr fontId="18"/>
  </si>
  <si>
    <t>Component ID
(Only MG1)
Not used at this moment</t>
    <phoneticPr fontId="18"/>
  </si>
  <si>
    <t>Other information for FormB and ECR preparation.</t>
    <phoneticPr fontId="18"/>
  </si>
  <si>
    <t>7. Customer</t>
    <phoneticPr fontId="18"/>
  </si>
  <si>
    <t>←
Past project Reference</t>
    <phoneticPr fontId="18"/>
  </si>
  <si>
    <t>CALIB ID. (UaccAppl_CalID_ASC)
(I14229_numProgID_CA)
(I15031Carb09_numCID_CA )</t>
    <phoneticPr fontId="18"/>
  </si>
  <si>
    <t>ECU ID 
I14229_numReWrECUID_CA
Sysmat : Service$22-DID$2600</t>
    <phoneticPr fontId="18"/>
  </si>
  <si>
    <t>Customer Event
Purpose</t>
    <phoneticPr fontId="18"/>
  </si>
  <si>
    <t>Added from original sheet</t>
    <phoneticPr fontId="18"/>
  </si>
  <si>
    <t>Bosch SW part No./Container No.
BOSCH SW No. (SSECUSN - $9F)</t>
    <phoneticPr fontId="18"/>
  </si>
  <si>
    <t>Data version
PST Name DST Name</t>
    <phoneticPr fontId="18"/>
  </si>
  <si>
    <t>Cust. Order No.
DWG NO. (I14229_numCompID_CA)</t>
    <phoneticPr fontId="18"/>
  </si>
  <si>
    <t>Cust. SW part No.
BOSCH SW No. (SSECUSN - $9F)</t>
    <phoneticPr fontId="18"/>
  </si>
  <si>
    <t>Proj No./ (2nd part,
Cust. Code No.)
DWG NO. (I14229_numCompID_CA)
wo "-"</t>
    <phoneticPr fontId="18"/>
  </si>
  <si>
    <t>HW part number
BOSCH HW Ident no.
(Sachnummer HW)</t>
    <phoneticPr fontId="18"/>
  </si>
  <si>
    <t>Developement No. 
BOSCH  HW Development Number 
(B-Nummer)</t>
    <phoneticPr fontId="18"/>
  </si>
  <si>
    <t>Update for improvement activity</t>
    <phoneticPr fontId="3" type="noConversion"/>
  </si>
  <si>
    <t>Status</t>
  </si>
  <si>
    <t>Dat</t>
  </si>
  <si>
    <t>This page shall be used to add all Q&amp;A issues related to issued CR (benefit have all content in one file).</t>
  </si>
  <si>
    <t>Category</t>
  </si>
  <si>
    <t>Issuer</t>
  </si>
  <si>
    <r>
      <t xml:space="preserve">Entry Date
</t>
    </r>
    <r>
      <rPr>
        <sz val="11"/>
        <rFont val="Arial"/>
        <family val="2"/>
      </rPr>
      <t>(dd mm yyyy)</t>
    </r>
  </si>
  <si>
    <t>Project</t>
  </si>
  <si>
    <t>Open point/ Question</t>
  </si>
  <si>
    <t>Comment/ Answer</t>
  </si>
  <si>
    <t xml:space="preserve">Responsible </t>
  </si>
  <si>
    <t>Priority</t>
  </si>
  <si>
    <r>
      <t xml:space="preserve">Due date
</t>
    </r>
    <r>
      <rPr>
        <sz val="11"/>
        <rFont val="Arial"/>
        <family val="2"/>
      </rPr>
      <t>(dd mm yyyy)</t>
    </r>
  </si>
  <si>
    <r>
      <t xml:space="preserve">Done date
</t>
    </r>
    <r>
      <rPr>
        <sz val="11"/>
        <rFont val="Arial"/>
        <family val="2"/>
      </rPr>
      <t>(dd mm yyyy)</t>
    </r>
  </si>
  <si>
    <t>target
delivery / target sample stage</t>
  </si>
  <si>
    <t>Honda Comment</t>
    <phoneticPr fontId="7"/>
  </si>
  <si>
    <t>Internal/External</t>
  </si>
  <si>
    <t>done</t>
  </si>
  <si>
    <t>EOF</t>
  </si>
  <si>
    <t>Kurata</t>
  </si>
  <si>
    <t>other</t>
  </si>
  <si>
    <t>medium</t>
  </si>
  <si>
    <t>Internal</t>
  </si>
  <si>
    <t>Why is the B-Number value input in Webflow different from the B-Number provided by the hardware?</t>
  </si>
  <si>
    <t>-B-Number generation tooling point of view, it is generated 12 digit automatically.
-Webflow requirement is only 10 digit, then we can use only 10 digit. (to remove "-00")</t>
  </si>
  <si>
    <t>Field 15
PART NO.</t>
  </si>
  <si>
    <t>1. Remove string (only for 2SV-R) from the decsription of Field 15 PART NO.
2. Add the Q&amp;A sheet.
3. Add the MACRO to correct the Cust. HW part No. and Field 15 PART NO.</t>
  </si>
  <si>
    <t>Ngo Huu Dat (MS/EJV5-PS)</t>
  </si>
  <si>
    <t>Which value should be entered for the Customer hardware part number (same as Field 15)?</t>
  </si>
  <si>
    <t>Why description of field 15 have mentioned "only for 2SV-R" ?</t>
  </si>
  <si>
    <t>Because the description copied from Mx17 container release info sheet of 2SV-R project.
As checked with HW team, the field 15 is applied for all Honda project.</t>
  </si>
  <si>
    <t>Mamata/Dat</t>
  </si>
  <si>
    <t>high</t>
  </si>
  <si>
    <t>As checked with HW team, the value of Customer hardware part number should be same field 15.
(Customer order number is full digits. Customer hardware part is same as field 15.)</t>
  </si>
  <si>
    <t>Which value should be entered for the ECU rewriting ID ?</t>
  </si>
  <si>
    <t>As refered the HDC_CAN_Reprogramming specification, the intial value should be 0x00000000</t>
  </si>
  <si>
    <t>Take previous MPx value in same project case.
If new project following value should be taken
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</si>
</sst>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409]d\-mmm\-yyyy;@"/>
  </numFmts>
  <fonts count="34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rgb="FF1F3763"/>
      <name val="Bosch Office Sans"/>
    </font>
    <font>
      <sz val="10"/>
      <color rgb="FF1F3763"/>
      <name val="Courier New"/>
      <family val="3"/>
    </font>
    <font>
      <sz val="7"/>
      <color rgb="FF1F3763"/>
      <name val="Times New Roman"/>
      <family val="1"/>
    </font>
    <font>
      <sz val="10"/>
      <color theme="1"/>
      <name val="Bosch Office Sans"/>
    </font>
    <font>
      <b/>
      <sz val="10"/>
      <color rgb="FFFFFFFF"/>
      <name val="Bosch Office Sans"/>
    </font>
    <font>
      <b/>
      <sz val="10"/>
      <color rgb="FF000000"/>
      <name val="Bosch Office Sans"/>
    </font>
    <font>
      <b/>
      <sz val="10"/>
      <color theme="1"/>
      <name val="Bosch Office Sans"/>
    </font>
    <font>
      <sz val="10"/>
      <color rgb="FF000000"/>
      <name val="Bosch Office Sans"/>
    </font>
    <font>
      <sz val="14"/>
      <color rgb="FF2F5496"/>
      <name val="Bosch Office Sans"/>
    </font>
    <font>
      <sz val="14"/>
      <color rgb="FF2F5496"/>
      <name val="Times New Roman"/>
      <family val="1"/>
    </font>
    <font>
      <i/>
      <sz val="10"/>
      <color theme="1"/>
      <name val="Bosch Office Sans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1"/>
      <name val="Arial"/>
      <family val="2"/>
    </font>
    <font>
      <sz val="10"/>
      <name val="Tahoma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3"/>
      <charset val="128"/>
    </font>
    <font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27" fillId="0" borderId="0"/>
    <xf numFmtId="0" fontId="29" fillId="0" borderId="0"/>
  </cellStyleXfs>
  <cellXfs count="120">
    <xf numFmtId="0" fontId="0" fillId="0" borderId="0" xfId="0"/>
    <xf numFmtId="0" fontId="1" fillId="10" borderId="1" xfId="0" applyFont="1" applyFill="1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center" indent="8"/>
    </xf>
    <xf numFmtId="0" fontId="7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 applyAlignment="1">
      <alignment horizontal="left" vertical="center"/>
    </xf>
    <xf numFmtId="0" fontId="8" fillId="11" borderId="2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9" fillId="12" borderId="4" xfId="0" applyFont="1" applyFill="1" applyBorder="1" applyAlignment="1">
      <alignment vertical="center"/>
    </xf>
    <xf numFmtId="0" fontId="11" fillId="12" borderId="5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8"/>
    </xf>
    <xf numFmtId="0" fontId="7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7" fillId="0" borderId="0" xfId="1" applyFont="1"/>
    <xf numFmtId="0" fontId="16" fillId="0" borderId="0" xfId="1"/>
    <xf numFmtId="0" fontId="17" fillId="13" borderId="0" xfId="1" applyFont="1" applyFill="1"/>
    <xf numFmtId="0" fontId="16" fillId="13" borderId="0" xfId="1" applyFill="1"/>
    <xf numFmtId="0" fontId="17" fillId="14" borderId="0" xfId="1" applyFont="1" applyFill="1"/>
    <xf numFmtId="0" fontId="16" fillId="14" borderId="0" xfId="1" applyFill="1"/>
    <xf numFmtId="0" fontId="17" fillId="15" borderId="0" xfId="1" applyFont="1" applyFill="1"/>
    <xf numFmtId="0" fontId="16" fillId="15" borderId="0" xfId="1" applyFill="1"/>
    <xf numFmtId="0" fontId="17" fillId="16" borderId="0" xfId="1" applyFont="1" applyFill="1"/>
    <xf numFmtId="0" fontId="16" fillId="16" borderId="0" xfId="1" applyFill="1"/>
    <xf numFmtId="0" fontId="17" fillId="17" borderId="0" xfId="1" applyFont="1" applyFill="1"/>
    <xf numFmtId="0" fontId="16" fillId="17" borderId="0" xfId="1" applyFill="1"/>
    <xf numFmtId="0" fontId="16" fillId="5" borderId="0" xfId="1" applyFill="1"/>
    <xf numFmtId="0" fontId="17" fillId="5" borderId="0" xfId="1" applyFont="1" applyFill="1"/>
    <xf numFmtId="0" fontId="16" fillId="18" borderId="0" xfId="1" applyFill="1"/>
    <xf numFmtId="0" fontId="17" fillId="18" borderId="0" xfId="1" applyFont="1" applyFill="1"/>
    <xf numFmtId="0" fontId="16" fillId="0" borderId="0" xfId="1" applyAlignment="1">
      <alignment horizontal="right"/>
    </xf>
    <xf numFmtId="0" fontId="7" fillId="0" borderId="0" xfId="0" applyFont="1" applyAlignment="1">
      <alignment vertical="center" wrapText="1"/>
    </xf>
    <xf numFmtId="0" fontId="19" fillId="5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19" borderId="0" xfId="0" applyFont="1" applyFill="1" applyAlignment="1">
      <alignment horizontal="left" vertical="top"/>
    </xf>
    <xf numFmtId="0" fontId="19" fillId="5" borderId="1" xfId="0" quotePrefix="1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17" borderId="1" xfId="0" applyFont="1" applyFill="1" applyBorder="1" applyAlignment="1">
      <alignment horizontal="left" vertical="top"/>
    </xf>
    <xf numFmtId="0" fontId="19" fillId="17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19" fillId="20" borderId="1" xfId="0" applyFont="1" applyFill="1" applyBorder="1" applyAlignment="1">
      <alignment horizontal="left" vertical="top" wrapText="1"/>
    </xf>
    <xf numFmtId="14" fontId="19" fillId="20" borderId="1" xfId="0" applyNumberFormat="1" applyFont="1" applyFill="1" applyBorder="1" applyAlignment="1">
      <alignment horizontal="left" vertical="top" wrapText="1"/>
    </xf>
    <xf numFmtId="0" fontId="19" fillId="13" borderId="1" xfId="0" applyFont="1" applyFill="1" applyBorder="1" applyAlignment="1">
      <alignment horizontal="left" vertical="top" wrapText="1"/>
    </xf>
    <xf numFmtId="0" fontId="19" fillId="22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19" fillId="20" borderId="1" xfId="0" quotePrefix="1" applyFont="1" applyFill="1" applyBorder="1" applyAlignment="1">
      <alignment horizontal="left" vertical="top" wrapText="1"/>
    </xf>
    <xf numFmtId="14" fontId="19" fillId="17" borderId="1" xfId="0" applyNumberFormat="1" applyFont="1" applyFill="1" applyBorder="1" applyAlignment="1">
      <alignment horizontal="left" vertical="top" wrapText="1"/>
    </xf>
    <xf numFmtId="0" fontId="19" fillId="17" borderId="1" xfId="0" quotePrefix="1" applyFont="1" applyFill="1" applyBorder="1" applyAlignment="1">
      <alignment horizontal="left" vertical="top" wrapText="1"/>
    </xf>
    <xf numFmtId="14" fontId="19" fillId="5" borderId="1" xfId="0" applyNumberFormat="1" applyFont="1" applyFill="1" applyBorder="1" applyAlignment="1">
      <alignment horizontal="left" vertical="top" wrapText="1"/>
    </xf>
    <xf numFmtId="0" fontId="23" fillId="23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49" fontId="24" fillId="21" borderId="1" xfId="0" applyNumberFormat="1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19" fillId="24" borderId="1" xfId="0" applyFont="1" applyFill="1" applyBorder="1" applyAlignment="1">
      <alignment horizontal="left" vertical="top" wrapText="1"/>
    </xf>
    <xf numFmtId="14" fontId="19" fillId="24" borderId="1" xfId="0" applyNumberFormat="1" applyFont="1" applyFill="1" applyBorder="1" applyAlignment="1">
      <alignment horizontal="left" vertical="top" wrapText="1"/>
    </xf>
    <xf numFmtId="0" fontId="21" fillId="25" borderId="1" xfId="0" applyFont="1" applyFill="1" applyBorder="1" applyAlignment="1">
      <alignment horizontal="left" vertical="top" wrapText="1"/>
    </xf>
    <xf numFmtId="0" fontId="21" fillId="26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22" fillId="27" borderId="0" xfId="0" applyFont="1" applyFill="1" applyAlignment="1">
      <alignment horizontal="left" vertical="top"/>
    </xf>
    <xf numFmtId="0" fontId="20" fillId="27" borderId="0" xfId="0" applyFont="1" applyFill="1" applyAlignment="1">
      <alignment horizontal="left" vertical="top" wrapText="1"/>
    </xf>
    <xf numFmtId="0" fontId="20" fillId="27" borderId="0" xfId="0" applyFont="1" applyFill="1" applyAlignment="1">
      <alignment horizontal="left" vertical="top"/>
    </xf>
    <xf numFmtId="0" fontId="22" fillId="28" borderId="0" xfId="0" applyFont="1" applyFill="1" applyAlignment="1">
      <alignment horizontal="left" vertical="top"/>
    </xf>
    <xf numFmtId="0" fontId="24" fillId="4" borderId="1" xfId="0" applyFont="1" applyFill="1" applyBorder="1" applyAlignment="1">
      <alignment horizontal="left" vertical="top" wrapText="1"/>
    </xf>
    <xf numFmtId="0" fontId="24" fillId="23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 wrapText="1"/>
    </xf>
    <xf numFmtId="0" fontId="24" fillId="21" borderId="6" xfId="0" applyFont="1" applyFill="1" applyBorder="1" applyAlignment="1">
      <alignment horizontal="left" vertical="top" wrapText="1"/>
    </xf>
    <xf numFmtId="0" fontId="24" fillId="21" borderId="7" xfId="0" applyFont="1" applyFill="1" applyBorder="1" applyAlignment="1">
      <alignment horizontal="left" vertical="top" wrapText="1"/>
    </xf>
    <xf numFmtId="0" fontId="24" fillId="21" borderId="8" xfId="0" applyFont="1" applyFill="1" applyBorder="1" applyAlignment="1">
      <alignment horizontal="left" vertical="top" wrapText="1"/>
    </xf>
    <xf numFmtId="0" fontId="24" fillId="6" borderId="6" xfId="0" applyFont="1" applyFill="1" applyBorder="1" applyAlignment="1">
      <alignment horizontal="left" vertical="top" wrapText="1"/>
    </xf>
    <xf numFmtId="0" fontId="24" fillId="6" borderId="7" xfId="0" applyFont="1" applyFill="1" applyBorder="1" applyAlignment="1">
      <alignment horizontal="left" vertical="top" wrapText="1"/>
    </xf>
    <xf numFmtId="0" fontId="24" fillId="6" borderId="8" xfId="0" applyFont="1" applyFill="1" applyBorder="1" applyAlignment="1">
      <alignment horizontal="left" vertical="top" wrapText="1"/>
    </xf>
    <xf numFmtId="0" fontId="21" fillId="25" borderId="1" xfId="0" applyFont="1" applyFill="1" applyBorder="1" applyAlignment="1">
      <alignment horizontal="left" vertical="top" wrapText="1"/>
    </xf>
    <xf numFmtId="0" fontId="26" fillId="0" borderId="0" xfId="1" applyFont="1"/>
    <xf numFmtId="0" fontId="28" fillId="0" borderId="0" xfId="2" applyFont="1"/>
    <xf numFmtId="0" fontId="26" fillId="0" borderId="0" xfId="1" applyFont="1" applyAlignment="1">
      <alignment vertical="top"/>
    </xf>
    <xf numFmtId="2" fontId="26" fillId="0" borderId="0" xfId="1" applyNumberFormat="1" applyFont="1" applyAlignment="1">
      <alignment horizontal="left" vertical="top"/>
    </xf>
    <xf numFmtId="164" fontId="26" fillId="0" borderId="0" xfId="1" applyNumberFormat="1" applyFont="1" applyAlignment="1">
      <alignment horizontal="center" vertical="center"/>
    </xf>
    <xf numFmtId="14" fontId="26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8" fillId="29" borderId="1" xfId="3" applyFont="1" applyFill="1" applyBorder="1" applyAlignment="1">
      <alignment horizontal="center" vertical="top" wrapText="1"/>
    </xf>
    <xf numFmtId="165" fontId="28" fillId="29" borderId="1" xfId="3" applyNumberFormat="1" applyFont="1" applyFill="1" applyBorder="1" applyAlignment="1">
      <alignment horizontal="center" vertical="top" wrapText="1"/>
    </xf>
    <xf numFmtId="2" fontId="28" fillId="29" borderId="1" xfId="3" applyNumberFormat="1" applyFont="1" applyFill="1" applyBorder="1" applyAlignment="1">
      <alignment horizontal="left" vertical="top" wrapText="1"/>
    </xf>
    <xf numFmtId="49" fontId="28" fillId="29" borderId="1" xfId="3" applyNumberFormat="1" applyFont="1" applyFill="1" applyBorder="1" applyAlignment="1">
      <alignment horizontal="center" vertical="top" wrapText="1"/>
    </xf>
    <xf numFmtId="164" fontId="28" fillId="29" borderId="1" xfId="3" applyNumberFormat="1" applyFont="1" applyFill="1" applyBorder="1" applyAlignment="1">
      <alignment horizontal="center" vertical="top" wrapText="1"/>
    </xf>
    <xf numFmtId="14" fontId="28" fillId="29" borderId="1" xfId="3" applyNumberFormat="1" applyFont="1" applyFill="1" applyBorder="1" applyAlignment="1">
      <alignment horizontal="center" vertical="top" wrapText="1"/>
    </xf>
    <xf numFmtId="0" fontId="31" fillId="30" borderId="1" xfId="1" applyFont="1" applyFill="1" applyBorder="1"/>
    <xf numFmtId="0" fontId="31" fillId="31" borderId="1" xfId="1" applyFont="1" applyFill="1" applyBorder="1" applyAlignment="1">
      <alignment horizontal="center" vertical="top"/>
    </xf>
    <xf numFmtId="0" fontId="30" fillId="18" borderId="1" xfId="2" applyFont="1" applyFill="1" applyBorder="1" applyAlignment="1">
      <alignment horizontal="center" vertical="center"/>
    </xf>
    <xf numFmtId="49" fontId="26" fillId="6" borderId="1" xfId="3" applyNumberFormat="1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165" fontId="26" fillId="6" borderId="1" xfId="3" applyNumberFormat="1" applyFont="1" applyFill="1" applyBorder="1" applyAlignment="1">
      <alignment horizontal="center" vertical="center" wrapText="1"/>
    </xf>
    <xf numFmtId="0" fontId="32" fillId="6" borderId="1" xfId="3" applyFont="1" applyFill="1" applyBorder="1" applyAlignment="1">
      <alignment horizontal="left" vertical="top" wrapText="1"/>
    </xf>
    <xf numFmtId="0" fontId="26" fillId="0" borderId="1" xfId="1" applyFont="1" applyBorder="1" applyAlignment="1">
      <alignment wrapText="1"/>
    </xf>
    <xf numFmtId="0" fontId="26" fillId="0" borderId="1" xfId="1" applyFont="1" applyBorder="1" applyAlignment="1">
      <alignment vertical="center"/>
    </xf>
    <xf numFmtId="0" fontId="26" fillId="6" borderId="1" xfId="3" applyFont="1" applyFill="1" applyBorder="1" applyAlignment="1">
      <alignment horizontal="left" vertical="top" wrapText="1"/>
    </xf>
    <xf numFmtId="2" fontId="26" fillId="6" borderId="1" xfId="3" applyNumberFormat="1" applyFont="1" applyFill="1" applyBorder="1" applyAlignment="1">
      <alignment horizontal="left" vertical="top" wrapText="1"/>
    </xf>
    <xf numFmtId="0" fontId="26" fillId="0" borderId="1" xfId="1" applyFont="1" applyBorder="1"/>
    <xf numFmtId="2" fontId="26" fillId="6" borderId="1" xfId="1" applyNumberFormat="1" applyFont="1" applyFill="1" applyBorder="1" applyAlignment="1">
      <alignment horizontal="left" vertical="top" wrapText="1"/>
    </xf>
    <xf numFmtId="0" fontId="33" fillId="0" borderId="0" xfId="1" applyFont="1" applyAlignment="1">
      <alignment vertical="top"/>
    </xf>
    <xf numFmtId="0" fontId="26" fillId="32" borderId="1" xfId="1" applyFont="1" applyFill="1" applyBorder="1"/>
    <xf numFmtId="2" fontId="26" fillId="6" borderId="1" xfId="3" quotePrefix="1" applyNumberFormat="1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A32D0B3B-240A-46B9-A498-B1CAF5627266}"/>
    <cellStyle name="Standard_Tabelle1" xfId="3" xr:uid="{52D26C39-A617-469E-9749-70AC6B9D131A}"/>
    <cellStyle name="標準 3" xfId="2" xr:uid="{890B2042-AF96-4418-9930-ED26442DBF40}"/>
  </cellStyles>
  <dxfs count="2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19050</xdr:rowOff>
    </xdr:from>
    <xdr:to>
      <xdr:col>4</xdr:col>
      <xdr:colOff>19050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71750" y="666750"/>
          <a:ext cx="1238250" cy="46672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 CR</a:t>
          </a:r>
        </a:p>
      </xdr:txBody>
    </xdr:sp>
    <xdr:clientData/>
  </xdr:twoCellAnchor>
  <xdr:twoCellAnchor>
    <xdr:from>
      <xdr:col>2</xdr:col>
      <xdr:colOff>0</xdr:colOff>
      <xdr:row>8</xdr:row>
      <xdr:rowOff>21590</xdr:rowOff>
    </xdr:from>
    <xdr:to>
      <xdr:col>4</xdr:col>
      <xdr:colOff>12065</xdr:colOff>
      <xdr:row>9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571750" y="1316990"/>
          <a:ext cx="1231265" cy="24511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ECU Info Sheet</a:t>
          </a:r>
        </a:p>
      </xdr:txBody>
    </xdr:sp>
    <xdr:clientData/>
  </xdr:twoCellAnchor>
  <xdr:twoCellAnchor>
    <xdr:from>
      <xdr:col>7</xdr:col>
      <xdr:colOff>84791</xdr:colOff>
      <xdr:row>36</xdr:row>
      <xdr:rowOff>45383</xdr:rowOff>
    </xdr:from>
    <xdr:to>
      <xdr:col>9</xdr:col>
      <xdr:colOff>113366</xdr:colOff>
      <xdr:row>39</xdr:row>
      <xdr:rowOff>17929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704541" y="5874683"/>
          <a:ext cx="1247775" cy="458321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Webflow job</a:t>
          </a:r>
          <a:r>
            <a:rPr lang="en-US" sz="1000" baseline="0"/>
            <a:t> creation</a:t>
          </a:r>
          <a:endParaRPr lang="en-US" sz="1000"/>
        </a:p>
      </xdr:txBody>
    </xdr:sp>
    <xdr:clientData/>
  </xdr:twoCellAnchor>
  <xdr:twoCellAnchor>
    <xdr:from>
      <xdr:col>4</xdr:col>
      <xdr:colOff>420010</xdr:colOff>
      <xdr:row>24</xdr:row>
      <xdr:rowOff>9525</xdr:rowOff>
    </xdr:from>
    <xdr:to>
      <xdr:col>6</xdr:col>
      <xdr:colOff>442235</xdr:colOff>
      <xdr:row>26</xdr:row>
      <xdr:rowOff>149225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210960" y="3895725"/>
          <a:ext cx="1241425" cy="4635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</a:t>
          </a:r>
          <a:r>
            <a:rPr lang="en-US" sz="1000" baseline="0"/>
            <a:t> release information (*1)</a:t>
          </a:r>
          <a:endParaRPr lang="en-US" sz="1000"/>
        </a:p>
      </xdr:txBody>
    </xdr:sp>
    <xdr:clientData/>
  </xdr:twoCellAnchor>
  <xdr:twoCellAnchor>
    <xdr:from>
      <xdr:col>22</xdr:col>
      <xdr:colOff>496308</xdr:colOff>
      <xdr:row>36</xdr:row>
      <xdr:rowOff>8798</xdr:rowOff>
    </xdr:from>
    <xdr:to>
      <xdr:col>24</xdr:col>
      <xdr:colOff>540940</xdr:colOff>
      <xdr:row>38</xdr:row>
      <xdr:rowOff>167911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5260058" y="5838098"/>
          <a:ext cx="1263832" cy="4734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</a:t>
          </a:r>
          <a:r>
            <a:rPr lang="en-US" sz="1000" baseline="0"/>
            <a:t> creation</a:t>
          </a:r>
          <a:endParaRPr lang="en-US" sz="1000"/>
        </a:p>
      </xdr:txBody>
    </xdr:sp>
    <xdr:clientData/>
  </xdr:twoCellAnchor>
  <xdr:twoCellAnchor>
    <xdr:from>
      <xdr:col>27</xdr:col>
      <xdr:colOff>188242</xdr:colOff>
      <xdr:row>35</xdr:row>
      <xdr:rowOff>131730</xdr:rowOff>
    </xdr:from>
    <xdr:to>
      <xdr:col>30</xdr:col>
      <xdr:colOff>132261</xdr:colOff>
      <xdr:row>39</xdr:row>
      <xdr:rowOff>13607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7999992" y="5799105"/>
          <a:ext cx="1772819" cy="5295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/>
            <a:t>SRR, SRD Test +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Customer tool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flashing test (DSTi)</a:t>
          </a:r>
          <a:endParaRPr lang="en-US" sz="1000">
            <a:effectLst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15</xdr:col>
      <xdr:colOff>491490</xdr:colOff>
      <xdr:row>15</xdr:row>
      <xdr:rowOff>40005</xdr:rowOff>
    </xdr:from>
    <xdr:to>
      <xdr:col>18</xdr:col>
      <xdr:colOff>304800</xdr:colOff>
      <xdr:row>18</xdr:row>
      <xdr:rowOff>1905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988040" y="2468880"/>
          <a:ext cx="1642110" cy="4476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SSD</a:t>
          </a:r>
        </a:p>
        <a:p>
          <a:pPr algn="ctr"/>
          <a:r>
            <a:rPr lang="en-US" sz="1000"/>
            <a:t>(Compliance Data check)</a:t>
          </a:r>
        </a:p>
      </xdr:txBody>
    </xdr:sp>
    <xdr:clientData/>
  </xdr:twoCellAnchor>
  <xdr:twoCellAnchor>
    <xdr:from>
      <xdr:col>12</xdr:col>
      <xdr:colOff>478155</xdr:colOff>
      <xdr:row>15</xdr:row>
      <xdr:rowOff>28575</xdr:rowOff>
    </xdr:from>
    <xdr:to>
      <xdr:col>14</xdr:col>
      <xdr:colOff>513080</xdr:colOff>
      <xdr:row>18</xdr:row>
      <xdr:rowOff>17145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145905" y="2457450"/>
          <a:ext cx="1254125" cy="47434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Calibrated</a:t>
          </a:r>
          <a:r>
            <a:rPr lang="en-US" sz="1000" baseline="0"/>
            <a:t> Hex for Container</a:t>
          </a:r>
          <a:endParaRPr lang="en-US" sz="1000"/>
        </a:p>
      </xdr:txBody>
    </xdr:sp>
    <xdr:clientData/>
  </xdr:twoCellAnchor>
  <xdr:twoCellAnchor>
    <xdr:from>
      <xdr:col>32</xdr:col>
      <xdr:colOff>590550</xdr:colOff>
      <xdr:row>24</xdr:row>
      <xdr:rowOff>7982</xdr:rowOff>
    </xdr:from>
    <xdr:to>
      <xdr:col>35</xdr:col>
      <xdr:colOff>15240</xdr:colOff>
      <xdr:row>26</xdr:row>
      <xdr:rowOff>156027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450300" y="3894182"/>
          <a:ext cx="1234440" cy="47189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 Approval (Form-B) preparation</a:t>
          </a:r>
        </a:p>
      </xdr:txBody>
    </xdr:sp>
    <xdr:clientData/>
  </xdr:twoCellAnchor>
  <xdr:twoCellAnchor>
    <xdr:from>
      <xdr:col>38</xdr:col>
      <xdr:colOff>277404</xdr:colOff>
      <xdr:row>4</xdr:row>
      <xdr:rowOff>10886</xdr:rowOff>
    </xdr:from>
    <xdr:to>
      <xdr:col>40</xdr:col>
      <xdr:colOff>478972</xdr:colOff>
      <xdr:row>9</xdr:row>
      <xdr:rowOff>2177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775704" y="658586"/>
          <a:ext cx="1420768" cy="800916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lt1"/>
              </a:solidFill>
              <a:latin typeface="+mn-lt"/>
              <a:ea typeface="+mn-ea"/>
              <a:cs typeface="+mn-cs"/>
            </a:rPr>
            <a:t>Sign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Container Approval (Form-B)</a:t>
          </a:r>
          <a:endParaRPr lang="en-US" sz="1000">
            <a:effectLst/>
          </a:endParaRPr>
        </a:p>
        <a:p>
          <a:pPr marL="0" indent="0" algn="l"/>
          <a:endParaRPr lang="en-US" sz="1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67631</xdr:colOff>
      <xdr:row>36</xdr:row>
      <xdr:rowOff>57501</xdr:rowOff>
    </xdr:from>
    <xdr:to>
      <xdr:col>45</xdr:col>
      <xdr:colOff>97476</xdr:colOff>
      <xdr:row>39</xdr:row>
      <xdr:rowOff>38452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7613931" y="5886801"/>
          <a:ext cx="1249045" cy="466726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ECR routing</a:t>
          </a:r>
        </a:p>
      </xdr:txBody>
    </xdr:sp>
    <xdr:clientData/>
  </xdr:twoCellAnchor>
  <xdr:twoCellAnchor>
    <xdr:from>
      <xdr:col>49</xdr:col>
      <xdr:colOff>170903</xdr:colOff>
      <xdr:row>45</xdr:row>
      <xdr:rowOff>29937</xdr:rowOff>
    </xdr:from>
    <xdr:to>
      <xdr:col>51</xdr:col>
      <xdr:colOff>209003</xdr:colOff>
      <xdr:row>48</xdr:row>
      <xdr:rowOff>7077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1374803" y="7316562"/>
          <a:ext cx="1257300" cy="46291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ECR preparison</a:t>
          </a:r>
        </a:p>
      </xdr:txBody>
    </xdr:sp>
    <xdr:clientData/>
  </xdr:twoCellAnchor>
  <xdr:twoCellAnchor>
    <xdr:from>
      <xdr:col>51</xdr:col>
      <xdr:colOff>496477</xdr:colOff>
      <xdr:row>60</xdr:row>
      <xdr:rowOff>1904</xdr:rowOff>
    </xdr:from>
    <xdr:to>
      <xdr:col>53</xdr:col>
      <xdr:colOff>534577</xdr:colOff>
      <xdr:row>62</xdr:row>
      <xdr:rowOff>134709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2919577" y="9717404"/>
          <a:ext cx="1257300" cy="45665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Review and confirm ECR</a:t>
          </a:r>
        </a:p>
      </xdr:txBody>
    </xdr:sp>
    <xdr:clientData/>
  </xdr:twoCellAnchor>
  <xdr:twoCellAnchor>
    <xdr:from>
      <xdr:col>54</xdr:col>
      <xdr:colOff>141624</xdr:colOff>
      <xdr:row>45</xdr:row>
      <xdr:rowOff>161940</xdr:rowOff>
    </xdr:from>
    <xdr:to>
      <xdr:col>56</xdr:col>
      <xdr:colOff>179724</xdr:colOff>
      <xdr:row>48</xdr:row>
      <xdr:rowOff>150062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4393524" y="7448565"/>
          <a:ext cx="1257300" cy="473897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Finalized</a:t>
          </a:r>
          <a:r>
            <a:rPr lang="en-US" sz="1000" baseline="0"/>
            <a:t> ECR and send to plant</a:t>
          </a:r>
          <a:endParaRPr lang="en-US" sz="1000"/>
        </a:p>
      </xdr:txBody>
    </xdr:sp>
    <xdr:clientData/>
  </xdr:twoCellAnchor>
  <xdr:twoCellAnchor>
    <xdr:from>
      <xdr:col>4</xdr:col>
      <xdr:colOff>19050</xdr:colOff>
      <xdr:row>5</xdr:row>
      <xdr:rowOff>91168</xdr:rowOff>
    </xdr:from>
    <xdr:to>
      <xdr:col>4</xdr:col>
      <xdr:colOff>420010</xdr:colOff>
      <xdr:row>25</xdr:row>
      <xdr:rowOff>79375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stCxn id="2" idx="3"/>
          <a:endCxn id="5" idx="1"/>
        </xdr:cNvCxnSpPr>
      </xdr:nvCxnSpPr>
      <xdr:spPr>
        <a:xfrm>
          <a:off x="3810000" y="900793"/>
          <a:ext cx="400960" cy="32267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516890</xdr:colOff>
      <xdr:row>16</xdr:row>
      <xdr:rowOff>106680</xdr:rowOff>
    </xdr:from>
    <xdr:to>
      <xdr:col>15</xdr:col>
      <xdr:colOff>491490</xdr:colOff>
      <xdr:row>16</xdr:row>
      <xdr:rowOff>109538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9" idx="3"/>
          <a:endCxn id="8" idx="1"/>
        </xdr:cNvCxnSpPr>
      </xdr:nvCxnSpPr>
      <xdr:spPr>
        <a:xfrm flipV="1">
          <a:off x="10403840" y="2697480"/>
          <a:ext cx="584200" cy="2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16</xdr:row>
      <xdr:rowOff>102599</xdr:rowOff>
    </xdr:from>
    <xdr:to>
      <xdr:col>20</xdr:col>
      <xdr:colOff>465637</xdr:colOff>
      <xdr:row>36</xdr:row>
      <xdr:rowOff>1905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8" idx="3"/>
          <a:endCxn id="35" idx="0"/>
        </xdr:cNvCxnSpPr>
      </xdr:nvCxnSpPr>
      <xdr:spPr>
        <a:xfrm>
          <a:off x="12630150" y="2693399"/>
          <a:ext cx="1380037" cy="31378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</xdr:colOff>
      <xdr:row>6</xdr:row>
      <xdr:rowOff>88175</xdr:rowOff>
    </xdr:from>
    <xdr:to>
      <xdr:col>38</xdr:col>
      <xdr:colOff>277404</xdr:colOff>
      <xdr:row>25</xdr:row>
      <xdr:rowOff>82005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22684740" y="1059725"/>
          <a:ext cx="2090964" cy="30704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478972</xdr:colOff>
      <xdr:row>6</xdr:row>
      <xdr:rowOff>88175</xdr:rowOff>
    </xdr:from>
    <xdr:to>
      <xdr:col>43</xdr:col>
      <xdr:colOff>67631</xdr:colOff>
      <xdr:row>37</xdr:row>
      <xdr:rowOff>129619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stCxn id="11" idx="3"/>
          <a:endCxn id="12" idx="1"/>
        </xdr:cNvCxnSpPr>
      </xdr:nvCxnSpPr>
      <xdr:spPr>
        <a:xfrm>
          <a:off x="26196472" y="1059725"/>
          <a:ext cx="1417459" cy="5061119"/>
        </a:xfrm>
        <a:prstGeom prst="bentConnector3">
          <a:avLst>
            <a:gd name="adj1" fmla="val 6239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97476</xdr:colOff>
      <xdr:row>26</xdr:row>
      <xdr:rowOff>100148</xdr:rowOff>
    </xdr:from>
    <xdr:to>
      <xdr:col>46</xdr:col>
      <xdr:colOff>355958</xdr:colOff>
      <xdr:row>37</xdr:row>
      <xdr:rowOff>129619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stCxn id="12" idx="3"/>
          <a:endCxn id="4099" idx="1"/>
        </xdr:cNvCxnSpPr>
      </xdr:nvCxnSpPr>
      <xdr:spPr>
        <a:xfrm flipV="1">
          <a:off x="28862976" y="4310198"/>
          <a:ext cx="868082" cy="18106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209003</xdr:colOff>
      <xdr:row>46</xdr:row>
      <xdr:rowOff>100151</xdr:rowOff>
    </xdr:from>
    <xdr:to>
      <xdr:col>51</xdr:col>
      <xdr:colOff>496477</xdr:colOff>
      <xdr:row>61</xdr:row>
      <xdr:rowOff>68307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13" idx="3"/>
          <a:endCxn id="14" idx="1"/>
        </xdr:cNvCxnSpPr>
      </xdr:nvCxnSpPr>
      <xdr:spPr>
        <a:xfrm>
          <a:off x="32632103" y="7548701"/>
          <a:ext cx="287474" cy="23970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534577</xdr:colOff>
      <xdr:row>47</xdr:row>
      <xdr:rowOff>74359</xdr:rowOff>
    </xdr:from>
    <xdr:to>
      <xdr:col>54</xdr:col>
      <xdr:colOff>141624</xdr:colOff>
      <xdr:row>61</xdr:row>
      <xdr:rowOff>68307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14" idx="3"/>
          <a:endCxn id="15" idx="1"/>
        </xdr:cNvCxnSpPr>
      </xdr:nvCxnSpPr>
      <xdr:spPr>
        <a:xfrm flipV="1">
          <a:off x="34176877" y="7684834"/>
          <a:ext cx="216647" cy="226089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511939</xdr:colOff>
      <xdr:row>47</xdr:row>
      <xdr:rowOff>84322</xdr:rowOff>
    </xdr:from>
    <xdr:to>
      <xdr:col>60</xdr:col>
      <xdr:colOff>350611</xdr:colOff>
      <xdr:row>53</xdr:row>
      <xdr:rowOff>42637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cxnSpLocks/>
          <a:stCxn id="49" idx="3"/>
          <a:endCxn id="26" idx="1"/>
        </xdr:cNvCxnSpPr>
      </xdr:nvCxnSpPr>
      <xdr:spPr>
        <a:xfrm>
          <a:off x="37811839" y="7694797"/>
          <a:ext cx="448272" cy="9298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</xdr:colOff>
      <xdr:row>8</xdr:row>
      <xdr:rowOff>146050</xdr:rowOff>
    </xdr:from>
    <xdr:to>
      <xdr:col>4</xdr:col>
      <xdr:colOff>190500</xdr:colOff>
      <xdr:row>8</xdr:row>
      <xdr:rowOff>152400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3" idx="3"/>
        </xdr:cNvCxnSpPr>
      </xdr:nvCxnSpPr>
      <xdr:spPr>
        <a:xfrm>
          <a:off x="3806825" y="1441450"/>
          <a:ext cx="174625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350611</xdr:colOff>
      <xdr:row>51</xdr:row>
      <xdr:rowOff>79829</xdr:rowOff>
    </xdr:from>
    <xdr:to>
      <xdr:col>62</xdr:col>
      <xdr:colOff>515711</xdr:colOff>
      <xdr:row>55</xdr:row>
      <xdr:rowOff>5443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38260111" y="8338004"/>
          <a:ext cx="1384300" cy="573314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Re-flash/</a:t>
          </a:r>
          <a:r>
            <a:rPr lang="en-US" sz="1000" baseline="0"/>
            <a:t> Trial/ PPAP documentation</a:t>
          </a:r>
        </a:p>
        <a:p>
          <a:pPr algn="ctr"/>
          <a:endParaRPr lang="en-US" sz="1000"/>
        </a:p>
      </xdr:txBody>
    </xdr:sp>
    <xdr:clientData/>
  </xdr:twoCellAnchor>
  <xdr:twoCellAnchor>
    <xdr:from>
      <xdr:col>63</xdr:col>
      <xdr:colOff>200932</xdr:colOff>
      <xdr:row>22</xdr:row>
      <xdr:rowOff>158116</xdr:rowOff>
    </xdr:from>
    <xdr:to>
      <xdr:col>65</xdr:col>
      <xdr:colOff>362222</xdr:colOff>
      <xdr:row>26</xdr:row>
      <xdr:rowOff>76836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9939232" y="3720466"/>
          <a:ext cx="1380490" cy="56642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Hexdump</a:t>
          </a:r>
          <a:r>
            <a:rPr lang="en-US" sz="1000" baseline="0"/>
            <a:t> analysis</a:t>
          </a:r>
        </a:p>
      </xdr:txBody>
    </xdr:sp>
    <xdr:clientData/>
  </xdr:twoCellAnchor>
  <xdr:twoCellAnchor>
    <xdr:from>
      <xdr:col>62</xdr:col>
      <xdr:colOff>515711</xdr:colOff>
      <xdr:row>24</xdr:row>
      <xdr:rowOff>117477</xdr:rowOff>
    </xdr:from>
    <xdr:to>
      <xdr:col>63</xdr:col>
      <xdr:colOff>200932</xdr:colOff>
      <xdr:row>53</xdr:row>
      <xdr:rowOff>42637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>
          <a:cxnSpLocks/>
          <a:stCxn id="26" idx="3"/>
          <a:endCxn id="27" idx="1"/>
        </xdr:cNvCxnSpPr>
      </xdr:nvCxnSpPr>
      <xdr:spPr>
        <a:xfrm flipV="1">
          <a:off x="39644411" y="4003677"/>
          <a:ext cx="294821" cy="46209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157300</xdr:colOff>
      <xdr:row>51</xdr:row>
      <xdr:rowOff>0</xdr:rowOff>
    </xdr:from>
    <xdr:to>
      <xdr:col>6</xdr:col>
      <xdr:colOff>197305</xdr:colOff>
      <xdr:row>56</xdr:row>
      <xdr:rowOff>15240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729050" y="8258175"/>
          <a:ext cx="2478405" cy="82486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Development number</a:t>
          </a:r>
        </a:p>
        <a:p>
          <a:pPr algn="ctr"/>
          <a:r>
            <a:rPr lang="en-US" sz="1000"/>
            <a:t> Hardware part number</a:t>
          </a:r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13</xdr:col>
      <xdr:colOff>333375</xdr:colOff>
      <xdr:row>56</xdr:row>
      <xdr:rowOff>19050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6229350" y="8258175"/>
          <a:ext cx="3381375" cy="82867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Product release state</a:t>
          </a:r>
        </a:p>
        <a:p>
          <a:pPr algn="ctr"/>
          <a:r>
            <a:rPr lang="en-US" sz="1000"/>
            <a:t>(imported from Sales System (RACE))</a:t>
          </a:r>
        </a:p>
      </xdr:txBody>
    </xdr:sp>
    <xdr:clientData/>
  </xdr:twoCellAnchor>
  <xdr:twoCellAnchor>
    <xdr:from>
      <xdr:col>1</xdr:col>
      <xdr:colOff>1219200</xdr:colOff>
      <xdr:row>2</xdr:row>
      <xdr:rowOff>0</xdr:rowOff>
    </xdr:from>
    <xdr:to>
      <xdr:col>15</xdr:col>
      <xdr:colOff>30480</xdr:colOff>
      <xdr:row>2</xdr:row>
      <xdr:rowOff>5715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>
          <a:off x="2505075" y="323850"/>
          <a:ext cx="8021955" cy="571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539115</xdr:colOff>
      <xdr:row>0</xdr:row>
      <xdr:rowOff>76200</xdr:rowOff>
    </xdr:from>
    <xdr:to>
      <xdr:col>9</xdr:col>
      <xdr:colOff>243840</xdr:colOff>
      <xdr:row>1</xdr:row>
      <xdr:rowOff>139065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549265" y="76200"/>
          <a:ext cx="1533525" cy="22479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Request</a:t>
          </a:r>
          <a:endParaRPr lang="en-US" sz="1100" b="1"/>
        </a:p>
      </xdr:txBody>
    </xdr:sp>
    <xdr:clientData/>
  </xdr:twoCellAnchor>
  <xdr:twoCellAnchor>
    <xdr:from>
      <xdr:col>15</xdr:col>
      <xdr:colOff>15240</xdr:colOff>
      <xdr:row>2</xdr:row>
      <xdr:rowOff>9525</xdr:rowOff>
    </xdr:from>
    <xdr:to>
      <xdr:col>21</xdr:col>
      <xdr:colOff>600075</xdr:colOff>
      <xdr:row>2</xdr:row>
      <xdr:rowOff>11430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V="1">
          <a:off x="10511790" y="333375"/>
          <a:ext cx="4242435" cy="190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0</xdr:row>
      <xdr:rowOff>57150</xdr:rowOff>
    </xdr:from>
    <xdr:to>
      <xdr:col>18</xdr:col>
      <xdr:colOff>291465</xdr:colOff>
      <xdr:row>1</xdr:row>
      <xdr:rowOff>116205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1096625" y="57150"/>
          <a:ext cx="1520190" cy="22098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PreRun</a:t>
          </a:r>
          <a:endParaRPr lang="en-US" sz="1100" b="1"/>
        </a:p>
      </xdr:txBody>
    </xdr:sp>
    <xdr:clientData/>
  </xdr:twoCellAnchor>
  <xdr:twoCellAnchor>
    <xdr:from>
      <xdr:col>19</xdr:col>
      <xdr:colOff>450397</xdr:colOff>
      <xdr:row>36</xdr:row>
      <xdr:rowOff>1905</xdr:rowOff>
    </xdr:from>
    <xdr:to>
      <xdr:col>21</xdr:col>
      <xdr:colOff>480877</xdr:colOff>
      <xdr:row>39</xdr:row>
      <xdr:rowOff>1815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3385347" y="5831205"/>
          <a:ext cx="1249680" cy="48568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SSD</a:t>
          </a:r>
          <a:r>
            <a:rPr lang="en-US" sz="1000" baseline="0"/>
            <a:t> has no deviation</a:t>
          </a:r>
          <a:endParaRPr lang="en-US" sz="1000"/>
        </a:p>
      </xdr:txBody>
    </xdr:sp>
    <xdr:clientData/>
  </xdr:twoCellAnchor>
  <xdr:twoCellAnchor>
    <xdr:from>
      <xdr:col>22</xdr:col>
      <xdr:colOff>0</xdr:colOff>
      <xdr:row>1</xdr:row>
      <xdr:rowOff>142875</xdr:rowOff>
    </xdr:from>
    <xdr:to>
      <xdr:col>38</xdr:col>
      <xdr:colOff>180975</xdr:colOff>
      <xdr:row>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V="1">
          <a:off x="14763750" y="304800"/>
          <a:ext cx="9915525" cy="1905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1905</xdr:colOff>
      <xdr:row>58</xdr:row>
      <xdr:rowOff>15240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10496550" y="0"/>
          <a:ext cx="1905" cy="940689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0</xdr:row>
      <xdr:rowOff>0</xdr:rowOff>
    </xdr:from>
    <xdr:to>
      <xdr:col>22</xdr:col>
      <xdr:colOff>1905</xdr:colOff>
      <xdr:row>58</xdr:row>
      <xdr:rowOff>19050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14763750" y="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238942</xdr:colOff>
      <xdr:row>0</xdr:row>
      <xdr:rowOff>49530</xdr:rowOff>
    </xdr:from>
    <xdr:to>
      <xdr:col>32</xdr:col>
      <xdr:colOff>534217</xdr:colOff>
      <xdr:row>1</xdr:row>
      <xdr:rowOff>104775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8660292" y="49530"/>
          <a:ext cx="2733675" cy="2171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Execution</a:t>
          </a:r>
          <a:endParaRPr lang="en-US" sz="1100" b="1"/>
        </a:p>
      </xdr:txBody>
    </xdr:sp>
    <xdr:clientData/>
  </xdr:twoCellAnchor>
  <xdr:twoCellAnchor>
    <xdr:from>
      <xdr:col>38</xdr:col>
      <xdr:colOff>163830</xdr:colOff>
      <xdr:row>1</xdr:row>
      <xdr:rowOff>160020</xdr:rowOff>
    </xdr:from>
    <xdr:to>
      <xdr:col>45</xdr:col>
      <xdr:colOff>315686</xdr:colOff>
      <xdr:row>2</xdr:row>
      <xdr:rowOff>10886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4662130" y="321945"/>
          <a:ext cx="4419056" cy="12791"/>
        </a:xfrm>
        <a:prstGeom prst="straightConnector1">
          <a:avLst/>
        </a:prstGeom>
        <a:ln w="38100"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217714</xdr:colOff>
      <xdr:row>0</xdr:row>
      <xdr:rowOff>103415</xdr:rowOff>
    </xdr:from>
    <xdr:to>
      <xdr:col>43</xdr:col>
      <xdr:colOff>59598</xdr:colOff>
      <xdr:row>1</xdr:row>
      <xdr:rowOff>74280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935214" y="103415"/>
          <a:ext cx="1670684" cy="13279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Coordination</a:t>
          </a:r>
          <a:endParaRPr lang="en-US" sz="1100" b="1"/>
        </a:p>
      </xdr:txBody>
    </xdr:sp>
    <xdr:clientData/>
  </xdr:twoCellAnchor>
  <xdr:twoCellAnchor>
    <xdr:from>
      <xdr:col>45</xdr:col>
      <xdr:colOff>424543</xdr:colOff>
      <xdr:row>1</xdr:row>
      <xdr:rowOff>119743</xdr:rowOff>
    </xdr:from>
    <xdr:to>
      <xdr:col>56</xdr:col>
      <xdr:colOff>413657</xdr:colOff>
      <xdr:row>1</xdr:row>
      <xdr:rowOff>152400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V="1">
          <a:off x="29190043" y="281668"/>
          <a:ext cx="6694714" cy="32657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336368</xdr:colOff>
      <xdr:row>0</xdr:row>
      <xdr:rowOff>93073</xdr:rowOff>
    </xdr:from>
    <xdr:to>
      <xdr:col>53</xdr:col>
      <xdr:colOff>473528</xdr:colOff>
      <xdr:row>1</xdr:row>
      <xdr:rowOff>72118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1540268" y="93073"/>
          <a:ext cx="2575560" cy="14097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Plant Introduction</a:t>
          </a:r>
          <a:endParaRPr lang="en-US" sz="1100" b="1"/>
        </a:p>
      </xdr:txBody>
    </xdr:sp>
    <xdr:clientData/>
  </xdr:twoCellAnchor>
  <xdr:twoCellAnchor>
    <xdr:from>
      <xdr:col>56</xdr:col>
      <xdr:colOff>424543</xdr:colOff>
      <xdr:row>1</xdr:row>
      <xdr:rowOff>119743</xdr:rowOff>
    </xdr:from>
    <xdr:to>
      <xdr:col>68</xdr:col>
      <xdr:colOff>522515</xdr:colOff>
      <xdr:row>2</xdr:row>
      <xdr:rowOff>21772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35895643" y="281668"/>
          <a:ext cx="7394122" cy="63954"/>
        </a:xfrm>
        <a:prstGeom prst="straightConnector1">
          <a:avLst/>
        </a:prstGeom>
        <a:ln w="38100">
          <a:solidFill>
            <a:srgbClr val="92D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22891</xdr:colOff>
      <xdr:row>0</xdr:row>
      <xdr:rowOff>81179</xdr:rowOff>
    </xdr:from>
    <xdr:to>
      <xdr:col>61</xdr:col>
      <xdr:colOff>598873</xdr:colOff>
      <xdr:row>1</xdr:row>
      <xdr:rowOff>73559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37322791" y="81179"/>
          <a:ext cx="1795182" cy="15430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Completion</a:t>
          </a:r>
          <a:endParaRPr lang="en-US" sz="1100" b="1"/>
        </a:p>
      </xdr:txBody>
    </xdr:sp>
    <xdr:clientData/>
  </xdr:twoCellAnchor>
  <xdr:twoCellAnchor>
    <xdr:from>
      <xdr:col>66</xdr:col>
      <xdr:colOff>50346</xdr:colOff>
      <xdr:row>51</xdr:row>
      <xdr:rowOff>74839</xdr:rowOff>
    </xdr:from>
    <xdr:to>
      <xdr:col>68</xdr:col>
      <xdr:colOff>204016</xdr:colOff>
      <xdr:row>54</xdr:row>
      <xdr:rowOff>158750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41617446" y="8333014"/>
          <a:ext cx="1353820" cy="569686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receive result from project team</a:t>
          </a:r>
          <a:endParaRPr lang="en-US" sz="1000" baseline="0"/>
        </a:p>
        <a:p>
          <a:pPr algn="ctr"/>
          <a:endParaRPr lang="en-US" sz="1000"/>
        </a:p>
      </xdr:txBody>
    </xdr:sp>
    <xdr:clientData/>
  </xdr:twoCellAnchor>
  <xdr:twoCellAnchor>
    <xdr:from>
      <xdr:col>65</xdr:col>
      <xdr:colOff>362222</xdr:colOff>
      <xdr:row>24</xdr:row>
      <xdr:rowOff>117477</xdr:rowOff>
    </xdr:from>
    <xdr:to>
      <xdr:col>66</xdr:col>
      <xdr:colOff>50346</xdr:colOff>
      <xdr:row>53</xdr:row>
      <xdr:rowOff>35152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cxnSpLocks/>
          <a:stCxn id="27" idx="3"/>
          <a:endCxn id="46" idx="1"/>
        </xdr:cNvCxnSpPr>
      </xdr:nvCxnSpPr>
      <xdr:spPr>
        <a:xfrm>
          <a:off x="41319722" y="4003677"/>
          <a:ext cx="297724" cy="4613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84603</xdr:colOff>
      <xdr:row>36</xdr:row>
      <xdr:rowOff>90209</xdr:rowOff>
    </xdr:from>
    <xdr:to>
      <xdr:col>72</xdr:col>
      <xdr:colOff>238273</xdr:colOff>
      <xdr:row>40</xdr:row>
      <xdr:rowOff>19783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44071053" y="5919509"/>
          <a:ext cx="1372870" cy="577274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/>
            <a:t>Close Webflow</a:t>
          </a:r>
        </a:p>
      </xdr:txBody>
    </xdr:sp>
    <xdr:clientData/>
  </xdr:twoCellAnchor>
  <xdr:twoCellAnchor>
    <xdr:from>
      <xdr:col>57</xdr:col>
      <xdr:colOff>358269</xdr:colOff>
      <xdr:row>45</xdr:row>
      <xdr:rowOff>119246</xdr:rowOff>
    </xdr:from>
    <xdr:to>
      <xdr:col>59</xdr:col>
      <xdr:colOff>511939</xdr:colOff>
      <xdr:row>49</xdr:row>
      <xdr:rowOff>49396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36438969" y="7405871"/>
          <a:ext cx="1372870" cy="5778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/>
            <a:t>Route to Completion</a:t>
          </a:r>
          <a:endParaRPr lang="en-US" sz="1000"/>
        </a:p>
      </xdr:txBody>
    </xdr:sp>
    <xdr:clientData/>
  </xdr:twoCellAnchor>
  <xdr:twoCellAnchor>
    <xdr:from>
      <xdr:col>69</xdr:col>
      <xdr:colOff>397648</xdr:colOff>
      <xdr:row>0</xdr:row>
      <xdr:rowOff>103382</xdr:rowOff>
    </xdr:from>
    <xdr:to>
      <xdr:col>72</xdr:col>
      <xdr:colOff>367840</xdr:colOff>
      <xdr:row>1</xdr:row>
      <xdr:rowOff>93857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43774498" y="103382"/>
          <a:ext cx="1798992" cy="1524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Closing</a:t>
          </a:r>
        </a:p>
      </xdr:txBody>
    </xdr:sp>
    <xdr:clientData/>
  </xdr:twoCellAnchor>
  <xdr:twoCellAnchor>
    <xdr:from>
      <xdr:col>69</xdr:col>
      <xdr:colOff>0</xdr:colOff>
      <xdr:row>2</xdr:row>
      <xdr:rowOff>10886</xdr:rowOff>
    </xdr:from>
    <xdr:to>
      <xdr:col>73</xdr:col>
      <xdr:colOff>54429</xdr:colOff>
      <xdr:row>2</xdr:row>
      <xdr:rowOff>10886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43376850" y="334736"/>
          <a:ext cx="2492829" cy="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125506</xdr:colOff>
      <xdr:row>0</xdr:row>
      <xdr:rowOff>0</xdr:rowOff>
    </xdr:from>
    <xdr:to>
      <xdr:col>38</xdr:col>
      <xdr:colOff>127411</xdr:colOff>
      <xdr:row>58</xdr:row>
      <xdr:rowOff>19050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>
          <a:off x="24623806" y="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1168774</xdr:colOff>
      <xdr:row>0</xdr:row>
      <xdr:rowOff>26894</xdr:rowOff>
    </xdr:from>
    <xdr:to>
      <xdr:col>1</xdr:col>
      <xdr:colOff>1170679</xdr:colOff>
      <xdr:row>58</xdr:row>
      <xdr:rowOff>42134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454649" y="26894"/>
          <a:ext cx="1905" cy="940689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361791</xdr:colOff>
      <xdr:row>0</xdr:row>
      <xdr:rowOff>119743</xdr:rowOff>
    </xdr:from>
    <xdr:to>
      <xdr:col>45</xdr:col>
      <xdr:colOff>363696</xdr:colOff>
      <xdr:row>58</xdr:row>
      <xdr:rowOff>138793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29127291" y="119743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68</xdr:col>
      <xdr:colOff>579506</xdr:colOff>
      <xdr:row>2</xdr:row>
      <xdr:rowOff>21771</xdr:rowOff>
    </xdr:from>
    <xdr:to>
      <xdr:col>68</xdr:col>
      <xdr:colOff>581411</xdr:colOff>
      <xdr:row>60</xdr:row>
      <xdr:rowOff>40821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43346756" y="345621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56989</xdr:colOff>
      <xdr:row>1</xdr:row>
      <xdr:rowOff>10885</xdr:rowOff>
    </xdr:from>
    <xdr:to>
      <xdr:col>73</xdr:col>
      <xdr:colOff>58894</xdr:colOff>
      <xdr:row>59</xdr:row>
      <xdr:rowOff>29935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45872239" y="17281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177302</xdr:colOff>
      <xdr:row>25</xdr:row>
      <xdr:rowOff>79376</xdr:rowOff>
    </xdr:from>
    <xdr:to>
      <xdr:col>4</xdr:col>
      <xdr:colOff>420009</xdr:colOff>
      <xdr:row>51</xdr:row>
      <xdr:rowOff>1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stCxn id="29" idx="0"/>
          <a:endCxn id="5" idx="1"/>
        </xdr:cNvCxnSpPr>
      </xdr:nvCxnSpPr>
      <xdr:spPr>
        <a:xfrm rot="5400000" flipH="1" flipV="1">
          <a:off x="2024268" y="6071485"/>
          <a:ext cx="4130675" cy="24270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442235</xdr:colOff>
      <xdr:row>25</xdr:row>
      <xdr:rowOff>79375</xdr:rowOff>
    </xdr:from>
    <xdr:to>
      <xdr:col>7</xdr:col>
      <xdr:colOff>84791</xdr:colOff>
      <xdr:row>37</xdr:row>
      <xdr:rowOff>113299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" idx="3"/>
          <a:endCxn id="4" idx="1"/>
        </xdr:cNvCxnSpPr>
      </xdr:nvCxnSpPr>
      <xdr:spPr>
        <a:xfrm>
          <a:off x="5452385" y="4127500"/>
          <a:ext cx="252156" cy="19770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1304925</xdr:colOff>
          <xdr:row>76</xdr:row>
          <xdr:rowOff>133350</xdr:rowOff>
        </xdr:from>
        <xdr:to>
          <xdr:col>2</xdr:col>
          <xdr:colOff>295275</xdr:colOff>
          <xdr:row>81</xdr:row>
          <xdr:rowOff>95250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30</xdr:col>
      <xdr:colOff>132261</xdr:colOff>
      <xdr:row>25</xdr:row>
      <xdr:rowOff>82958</xdr:rowOff>
    </xdr:from>
    <xdr:to>
      <xdr:col>32</xdr:col>
      <xdr:colOff>586740</xdr:colOff>
      <xdr:row>37</xdr:row>
      <xdr:rowOff>72669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7" idx="3"/>
          <a:endCxn id="10" idx="1"/>
        </xdr:cNvCxnSpPr>
      </xdr:nvCxnSpPr>
      <xdr:spPr>
        <a:xfrm flipV="1">
          <a:off x="19772811" y="4131083"/>
          <a:ext cx="1673679" cy="19328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195943</xdr:colOff>
      <xdr:row>15</xdr:row>
      <xdr:rowOff>59871</xdr:rowOff>
    </xdr:from>
    <xdr:to>
      <xdr:col>43</xdr:col>
      <xdr:colOff>67631</xdr:colOff>
      <xdr:row>37</xdr:row>
      <xdr:rowOff>129619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cxnSpLocks/>
          <a:stCxn id="63" idx="3"/>
          <a:endCxn id="12" idx="1"/>
        </xdr:cNvCxnSpPr>
      </xdr:nvCxnSpPr>
      <xdr:spPr>
        <a:xfrm>
          <a:off x="26523043" y="2488746"/>
          <a:ext cx="1090888" cy="363209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295142</xdr:colOff>
      <xdr:row>33</xdr:row>
      <xdr:rowOff>39269</xdr:rowOff>
    </xdr:from>
    <xdr:to>
      <xdr:col>41</xdr:col>
      <xdr:colOff>231321</xdr:colOff>
      <xdr:row>34</xdr:row>
      <xdr:rowOff>149679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4793442" y="5382794"/>
          <a:ext cx="1764979" cy="27233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SecBOM XML</a:t>
          </a:r>
        </a:p>
      </xdr:txBody>
    </xdr:sp>
    <xdr:clientData/>
  </xdr:twoCellAnchor>
  <xdr:twoCellAnchor>
    <xdr:from>
      <xdr:col>38</xdr:col>
      <xdr:colOff>220031</xdr:colOff>
      <xdr:row>20</xdr:row>
      <xdr:rowOff>101043</xdr:rowOff>
    </xdr:from>
    <xdr:to>
      <xdr:col>41</xdr:col>
      <xdr:colOff>206829</xdr:colOff>
      <xdr:row>32</xdr:row>
      <xdr:rowOff>0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4718331" y="3339543"/>
          <a:ext cx="1815598" cy="184205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1. emFace report</a:t>
          </a:r>
        </a:p>
        <a:p>
          <a:pPr algn="l"/>
          <a:r>
            <a:rPr lang="en-US" sz="1000"/>
            <a:t>2. PVP</a:t>
          </a:r>
        </a:p>
        <a:p>
          <a:pPr algn="l"/>
          <a:r>
            <a:rPr lang="en-US" sz="1000"/>
            <a:t>3. PVER delivery</a:t>
          </a:r>
          <a:r>
            <a:rPr lang="en-US" sz="1000" baseline="0"/>
            <a:t> </a:t>
          </a:r>
          <a:r>
            <a:rPr lang="en-US" sz="1000"/>
            <a:t>documentation</a:t>
          </a:r>
        </a:p>
        <a:p>
          <a:pPr algn="l"/>
          <a:r>
            <a:rPr lang="en-US" sz="1000"/>
            <a:t>4. Risk Assessment document</a:t>
          </a:r>
        </a:p>
        <a:p>
          <a:pPr algn="l"/>
          <a:r>
            <a:rPr lang="en-US" sz="1000"/>
            <a:t>5. Release document signed by customer (FORM-B approval)</a:t>
          </a:r>
        </a:p>
        <a:p>
          <a:pPr algn="l"/>
          <a:r>
            <a:rPr lang="en-US" sz="1000"/>
            <a:t>6. Release Note SW</a:t>
          </a:r>
        </a:p>
      </xdr:txBody>
    </xdr:sp>
    <xdr:clientData/>
  </xdr:twoCellAnchor>
  <xdr:twoCellAnchor>
    <xdr:from>
      <xdr:col>38</xdr:col>
      <xdr:colOff>230916</xdr:colOff>
      <xdr:row>11</xdr:row>
      <xdr:rowOff>43542</xdr:rowOff>
    </xdr:from>
    <xdr:to>
      <xdr:col>41</xdr:col>
      <xdr:colOff>195943</xdr:colOff>
      <xdr:row>19</xdr:row>
      <xdr:rowOff>76199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4729216" y="1824717"/>
          <a:ext cx="1793827" cy="132805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1. Calibration Status List</a:t>
          </a:r>
        </a:p>
        <a:p>
          <a:pPr algn="l"/>
          <a:r>
            <a:rPr lang="en-US" sz="1000"/>
            <a:t>2. ECU-MST</a:t>
          </a:r>
        </a:p>
        <a:p>
          <a:pPr algn="l"/>
          <a:r>
            <a:rPr lang="en-US" sz="1000"/>
            <a:t>3. Result Data assessment</a:t>
          </a:r>
        </a:p>
        <a:p>
          <a:pPr algn="l"/>
          <a:r>
            <a:rPr lang="en-US" sz="1000"/>
            <a:t>4. Release Note CAL</a:t>
          </a:r>
        </a:p>
        <a:p>
          <a:pPr algn="l"/>
          <a:r>
            <a:rPr lang="en-US" sz="1000"/>
            <a:t>5. OT report</a:t>
          </a:r>
        </a:p>
        <a:p>
          <a:pPr algn="l"/>
          <a:r>
            <a:rPr lang="en-US" sz="1000"/>
            <a:t>6. AT report</a:t>
          </a:r>
        </a:p>
      </xdr:txBody>
    </xdr:sp>
    <xdr:clientData/>
  </xdr:twoCellAnchor>
  <xdr:twoCellAnchor>
    <xdr:from>
      <xdr:col>41</xdr:col>
      <xdr:colOff>206829</xdr:colOff>
      <xdr:row>26</xdr:row>
      <xdr:rowOff>50521</xdr:rowOff>
    </xdr:from>
    <xdr:to>
      <xdr:col>43</xdr:col>
      <xdr:colOff>67631</xdr:colOff>
      <xdr:row>37</xdr:row>
      <xdr:rowOff>129619</xdr:rowOff>
    </xdr:to>
    <xdr:cxnSp macro="">
      <xdr:nvCxnSpPr>
        <xdr:cNvPr id="4096" name="Connector: Elbow 4095">
          <a:extLst>
            <a:ext uri="{FF2B5EF4-FFF2-40B4-BE49-F238E27FC236}">
              <a16:creationId xmlns:a16="http://schemas.microsoft.com/office/drawing/2014/main" id="{00000000-0008-0000-0200-000000100000}"/>
            </a:ext>
          </a:extLst>
        </xdr:cNvPr>
        <xdr:cNvCxnSpPr>
          <a:cxnSpLocks/>
          <a:stCxn id="62" idx="3"/>
          <a:endCxn id="12" idx="1"/>
        </xdr:cNvCxnSpPr>
      </xdr:nvCxnSpPr>
      <xdr:spPr>
        <a:xfrm>
          <a:off x="26533929" y="4260571"/>
          <a:ext cx="1080002" cy="186027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231321</xdr:colOff>
      <xdr:row>34</xdr:row>
      <xdr:rowOff>6028</xdr:rowOff>
    </xdr:from>
    <xdr:to>
      <xdr:col>43</xdr:col>
      <xdr:colOff>65726</xdr:colOff>
      <xdr:row>37</xdr:row>
      <xdr:rowOff>134518</xdr:rowOff>
    </xdr:to>
    <xdr:cxnSp macro="">
      <xdr:nvCxnSpPr>
        <xdr:cNvPr id="4098" name="Connector: Elbow 4097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CxnSpPr>
          <a:stCxn id="61" idx="3"/>
          <a:endCxn id="12" idx="1"/>
        </xdr:cNvCxnSpPr>
      </xdr:nvCxnSpPr>
      <xdr:spPr>
        <a:xfrm>
          <a:off x="26558421" y="5511478"/>
          <a:ext cx="1053605" cy="6142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355958</xdr:colOff>
      <xdr:row>25</xdr:row>
      <xdr:rowOff>29935</xdr:rowOff>
    </xdr:from>
    <xdr:to>
      <xdr:col>48</xdr:col>
      <xdr:colOff>394058</xdr:colOff>
      <xdr:row>28</xdr:row>
      <xdr:rowOff>7075</xdr:rowOff>
    </xdr:to>
    <xdr:sp macro="" textlink="">
      <xdr:nvSpPr>
        <xdr:cNvPr id="4099" name="Rectangle: Rounded Corners 4098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SpPr/>
      </xdr:nvSpPr>
      <xdr:spPr>
        <a:xfrm>
          <a:off x="29731058" y="4078060"/>
          <a:ext cx="1257300" cy="46291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Trigger ECR approval</a:t>
          </a:r>
        </a:p>
      </xdr:txBody>
    </xdr:sp>
    <xdr:clientData/>
  </xdr:twoCellAnchor>
  <xdr:twoCellAnchor>
    <xdr:from>
      <xdr:col>48</xdr:col>
      <xdr:colOff>394058</xdr:colOff>
      <xdr:row>26</xdr:row>
      <xdr:rowOff>100148</xdr:rowOff>
    </xdr:from>
    <xdr:to>
      <xdr:col>49</xdr:col>
      <xdr:colOff>170903</xdr:colOff>
      <xdr:row>46</xdr:row>
      <xdr:rowOff>100151</xdr:rowOff>
    </xdr:to>
    <xdr:cxnSp macro="">
      <xdr:nvCxnSpPr>
        <xdr:cNvPr id="4100" name="Connector: Elbow 4099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CxnSpPr>
          <a:stCxn id="4099" idx="3"/>
          <a:endCxn id="13" idx="1"/>
        </xdr:cNvCxnSpPr>
      </xdr:nvCxnSpPr>
      <xdr:spPr>
        <a:xfrm>
          <a:off x="30988358" y="4310198"/>
          <a:ext cx="386445" cy="32385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179724</xdr:colOff>
      <xdr:row>47</xdr:row>
      <xdr:rowOff>74359</xdr:rowOff>
    </xdr:from>
    <xdr:to>
      <xdr:col>57</xdr:col>
      <xdr:colOff>358269</xdr:colOff>
      <xdr:row>47</xdr:row>
      <xdr:rowOff>84322</xdr:rowOff>
    </xdr:to>
    <xdr:cxnSp macro="">
      <xdr:nvCxnSpPr>
        <xdr:cNvPr id="4101" name="Straight Arrow Connector 4100">
          <a:extLst>
            <a:ext uri="{FF2B5EF4-FFF2-40B4-BE49-F238E27FC236}">
              <a16:creationId xmlns:a16="http://schemas.microsoft.com/office/drawing/2014/main" id="{00000000-0008-0000-0200-000005100000}"/>
            </a:ext>
          </a:extLst>
        </xdr:cNvPr>
        <xdr:cNvCxnSpPr>
          <a:cxnSpLocks/>
          <a:stCxn id="15" idx="3"/>
          <a:endCxn id="49" idx="1"/>
        </xdr:cNvCxnSpPr>
      </xdr:nvCxnSpPr>
      <xdr:spPr>
        <a:xfrm>
          <a:off x="35650824" y="7684834"/>
          <a:ext cx="788145" cy="9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394449</xdr:colOff>
      <xdr:row>1</xdr:row>
      <xdr:rowOff>65314</xdr:rowOff>
    </xdr:from>
    <xdr:to>
      <xdr:col>56</xdr:col>
      <xdr:colOff>396354</xdr:colOff>
      <xdr:row>59</xdr:row>
      <xdr:rowOff>84364</xdr:rowOff>
    </xdr:to>
    <xdr:cxnSp macro="">
      <xdr:nvCxnSpPr>
        <xdr:cNvPr id="4102" name="Straight Connector 4101">
          <a:extLst>
            <a:ext uri="{FF2B5EF4-FFF2-40B4-BE49-F238E27FC236}">
              <a16:creationId xmlns:a16="http://schemas.microsoft.com/office/drawing/2014/main" id="{00000000-0008-0000-0200-000006100000}"/>
            </a:ext>
          </a:extLst>
        </xdr:cNvPr>
        <xdr:cNvCxnSpPr/>
      </xdr:nvCxnSpPr>
      <xdr:spPr>
        <a:xfrm>
          <a:off x="35865549" y="227239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204016</xdr:colOff>
      <xdr:row>38</xdr:row>
      <xdr:rowOff>54996</xdr:rowOff>
    </xdr:from>
    <xdr:to>
      <xdr:col>70</xdr:col>
      <xdr:colOff>84603</xdr:colOff>
      <xdr:row>53</xdr:row>
      <xdr:rowOff>35152</xdr:rowOff>
    </xdr:to>
    <xdr:cxnSp macro="">
      <xdr:nvCxnSpPr>
        <xdr:cNvPr id="4103" name="Connector: Elbow 4102">
          <a:extLst>
            <a:ext uri="{FF2B5EF4-FFF2-40B4-BE49-F238E27FC236}">
              <a16:creationId xmlns:a16="http://schemas.microsoft.com/office/drawing/2014/main" id="{00000000-0008-0000-0200-000007100000}"/>
            </a:ext>
          </a:extLst>
        </xdr:cNvPr>
        <xdr:cNvCxnSpPr>
          <a:cxnSpLocks/>
          <a:stCxn id="46" idx="3"/>
          <a:endCxn id="48" idx="1"/>
        </xdr:cNvCxnSpPr>
      </xdr:nvCxnSpPr>
      <xdr:spPr>
        <a:xfrm flipV="1">
          <a:off x="42971266" y="6208146"/>
          <a:ext cx="1099787" cy="24090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477067</xdr:colOff>
      <xdr:row>37</xdr:row>
      <xdr:rowOff>90307</xdr:rowOff>
    </xdr:from>
    <xdr:to>
      <xdr:col>22</xdr:col>
      <xdr:colOff>496308</xdr:colOff>
      <xdr:row>37</xdr:row>
      <xdr:rowOff>91212</xdr:rowOff>
    </xdr:to>
    <xdr:cxnSp macro="">
      <xdr:nvCxnSpPr>
        <xdr:cNvPr id="4104" name="Straight Arrow Connector 4103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CxnSpPr>
          <a:stCxn id="35" idx="3"/>
          <a:endCxn id="6" idx="1"/>
        </xdr:cNvCxnSpPr>
      </xdr:nvCxnSpPr>
      <xdr:spPr>
        <a:xfrm>
          <a:off x="14631217" y="6081532"/>
          <a:ext cx="628841" cy="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610145</xdr:colOff>
      <xdr:row>28</xdr:row>
      <xdr:rowOff>157842</xdr:rowOff>
    </xdr:from>
    <xdr:to>
      <xdr:col>7</xdr:col>
      <xdr:colOff>643346</xdr:colOff>
      <xdr:row>31</xdr:row>
      <xdr:rowOff>163284</xdr:rowOff>
    </xdr:to>
    <xdr:sp macro="" textlink="">
      <xdr:nvSpPr>
        <xdr:cNvPr id="4106" name="Rectangle: Rounded Corners 4105">
          <a:extLst>
            <a:ext uri="{FF2B5EF4-FFF2-40B4-BE49-F238E27FC236}">
              <a16:creationId xmlns:a16="http://schemas.microsoft.com/office/drawing/2014/main" id="{00000000-0008-0000-0200-00000A100000}"/>
            </a:ext>
          </a:extLst>
        </xdr:cNvPr>
        <xdr:cNvSpPr/>
      </xdr:nvSpPr>
      <xdr:spPr>
        <a:xfrm>
          <a:off x="5631181" y="4729842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  <xdr:twoCellAnchor>
    <xdr:from>
      <xdr:col>24</xdr:col>
      <xdr:colOff>540940</xdr:colOff>
      <xdr:row>26</xdr:row>
      <xdr:rowOff>146955</xdr:rowOff>
    </xdr:from>
    <xdr:to>
      <xdr:col>25</xdr:col>
      <xdr:colOff>392433</xdr:colOff>
      <xdr:row>37</xdr:row>
      <xdr:rowOff>83593</xdr:rowOff>
    </xdr:to>
    <xdr:cxnSp macro="">
      <xdr:nvCxnSpPr>
        <xdr:cNvPr id="4108" name="Connector: Elbow 4107">
          <a:extLst>
            <a:ext uri="{FF2B5EF4-FFF2-40B4-BE49-F238E27FC236}">
              <a16:creationId xmlns:a16="http://schemas.microsoft.com/office/drawing/2014/main" id="{00000000-0008-0000-0200-00000C100000}"/>
            </a:ext>
          </a:extLst>
        </xdr:cNvPr>
        <xdr:cNvCxnSpPr>
          <a:cxnSpLocks/>
          <a:stCxn id="6" idx="3"/>
          <a:endCxn id="4124" idx="1"/>
        </xdr:cNvCxnSpPr>
      </xdr:nvCxnSpPr>
      <xdr:spPr>
        <a:xfrm flipV="1">
          <a:off x="18747297" y="4392384"/>
          <a:ext cx="545457" cy="17327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409033</xdr:colOff>
      <xdr:row>28</xdr:row>
      <xdr:rowOff>68032</xdr:rowOff>
    </xdr:from>
    <xdr:to>
      <xdr:col>27</xdr:col>
      <xdr:colOff>188242</xdr:colOff>
      <xdr:row>37</xdr:row>
      <xdr:rowOff>72668</xdr:rowOff>
    </xdr:to>
    <xdr:cxnSp macro="">
      <xdr:nvCxnSpPr>
        <xdr:cNvPr id="4109" name="Connector: Elbow 4108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CxnSpPr>
          <a:cxnSpLocks/>
          <a:stCxn id="4124" idx="2"/>
          <a:endCxn id="7" idx="1"/>
        </xdr:cNvCxnSpPr>
      </xdr:nvCxnSpPr>
      <xdr:spPr>
        <a:xfrm rot="16200000" flipH="1">
          <a:off x="19502802" y="5140549"/>
          <a:ext cx="1474207" cy="47317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404677</xdr:colOff>
      <xdr:row>28</xdr:row>
      <xdr:rowOff>159205</xdr:rowOff>
    </xdr:from>
    <xdr:to>
      <xdr:col>32</xdr:col>
      <xdr:colOff>357596</xdr:colOff>
      <xdr:row>31</xdr:row>
      <xdr:rowOff>17418</xdr:rowOff>
    </xdr:to>
    <xdr:sp macro="" textlink="">
      <xdr:nvSpPr>
        <xdr:cNvPr id="4110" name="Rectangle: Rounded Corners 4109">
          <a:extLst>
            <a:ext uri="{FF2B5EF4-FFF2-40B4-BE49-F238E27FC236}">
              <a16:creationId xmlns:a16="http://schemas.microsoft.com/office/drawing/2014/main" id="{00000000-0008-0000-0200-00000E100000}"/>
            </a:ext>
          </a:extLst>
        </xdr:cNvPr>
        <xdr:cNvSpPr/>
      </xdr:nvSpPr>
      <xdr:spPr>
        <a:xfrm>
          <a:off x="22774820" y="4731205"/>
          <a:ext cx="1340847" cy="348070"/>
        </a:xfrm>
        <a:prstGeom prst="round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Review report</a:t>
          </a:r>
        </a:p>
      </xdr:txBody>
    </xdr:sp>
    <xdr:clientData/>
  </xdr:twoCellAnchor>
  <xdr:twoCellAnchor editAs="oneCell">
    <xdr:from>
      <xdr:col>9</xdr:col>
      <xdr:colOff>380998</xdr:colOff>
      <xdr:row>16</xdr:row>
      <xdr:rowOff>54429</xdr:rowOff>
    </xdr:from>
    <xdr:to>
      <xdr:col>11</xdr:col>
      <xdr:colOff>353785</xdr:colOff>
      <xdr:row>28</xdr:row>
      <xdr:rowOff>130628</xdr:rowOff>
    </xdr:to>
    <xdr:pic>
      <xdr:nvPicPr>
        <xdr:cNvPr id="4111" name="図 4110">
          <a:extLst>
            <a:ext uri="{FF2B5EF4-FFF2-40B4-BE49-F238E27FC236}">
              <a16:creationId xmlns:a16="http://schemas.microsoft.com/office/drawing/2014/main" id="{719E06A3-73DC-98C8-8A9D-8BF00BC2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7891" y="2667000"/>
          <a:ext cx="1360715" cy="2035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678181</xdr:colOff>
      <xdr:row>28</xdr:row>
      <xdr:rowOff>76198</xdr:rowOff>
    </xdr:from>
    <xdr:to>
      <xdr:col>16</xdr:col>
      <xdr:colOff>17417</xdr:colOff>
      <xdr:row>31</xdr:row>
      <xdr:rowOff>81640</xdr:rowOff>
    </xdr:to>
    <xdr:sp macro="" textlink="">
      <xdr:nvSpPr>
        <xdr:cNvPr id="4112" name="Rectangle: Rounded Corners 4105">
          <a:extLst>
            <a:ext uri="{FF2B5EF4-FFF2-40B4-BE49-F238E27FC236}">
              <a16:creationId xmlns:a16="http://schemas.microsoft.com/office/drawing/2014/main" id="{12C45D60-51C5-9DBB-8A9F-13C0C146D46E}"/>
            </a:ext>
          </a:extLst>
        </xdr:cNvPr>
        <xdr:cNvSpPr/>
      </xdr:nvSpPr>
      <xdr:spPr>
        <a:xfrm>
          <a:off x="11250931" y="4648198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  <xdr:twoCellAnchor>
    <xdr:from>
      <xdr:col>9</xdr:col>
      <xdr:colOff>113366</xdr:colOff>
      <xdr:row>29</xdr:row>
      <xdr:rowOff>160562</xdr:rowOff>
    </xdr:from>
    <xdr:to>
      <xdr:col>13</xdr:col>
      <xdr:colOff>678181</xdr:colOff>
      <xdr:row>37</xdr:row>
      <xdr:rowOff>113300</xdr:rowOff>
    </xdr:to>
    <xdr:cxnSp macro="">
      <xdr:nvCxnSpPr>
        <xdr:cNvPr id="4114" name="Connector: Elbow 57">
          <a:extLst>
            <a:ext uri="{FF2B5EF4-FFF2-40B4-BE49-F238E27FC236}">
              <a16:creationId xmlns:a16="http://schemas.microsoft.com/office/drawing/2014/main" id="{4C9E1D3F-5F77-47EC-0639-C168C4B77BE8}"/>
            </a:ext>
          </a:extLst>
        </xdr:cNvPr>
        <xdr:cNvCxnSpPr>
          <a:stCxn id="4" idx="3"/>
          <a:endCxn id="4112" idx="1"/>
        </xdr:cNvCxnSpPr>
      </xdr:nvCxnSpPr>
      <xdr:spPr>
        <a:xfrm flipV="1">
          <a:off x="7910259" y="4895848"/>
          <a:ext cx="3340672" cy="12590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625928</xdr:colOff>
      <xdr:row>20</xdr:row>
      <xdr:rowOff>54429</xdr:rowOff>
    </xdr:from>
    <xdr:to>
      <xdr:col>18</xdr:col>
      <xdr:colOff>598714</xdr:colOff>
      <xdr:row>32</xdr:row>
      <xdr:rowOff>130628</xdr:rowOff>
    </xdr:to>
    <xdr:pic>
      <xdr:nvPicPr>
        <xdr:cNvPr id="4118" name="図 4117">
          <a:extLst>
            <a:ext uri="{FF2B5EF4-FFF2-40B4-BE49-F238E27FC236}">
              <a16:creationId xmlns:a16="http://schemas.microsoft.com/office/drawing/2014/main" id="{26419F28-9E45-F8F5-9ED6-59DDBD022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0571" y="3320143"/>
          <a:ext cx="1360714" cy="2035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17417</xdr:colOff>
      <xdr:row>29</xdr:row>
      <xdr:rowOff>160562</xdr:rowOff>
    </xdr:from>
    <xdr:to>
      <xdr:col>19</xdr:col>
      <xdr:colOff>450397</xdr:colOff>
      <xdr:row>37</xdr:row>
      <xdr:rowOff>83504</xdr:rowOff>
    </xdr:to>
    <xdr:cxnSp macro="">
      <xdr:nvCxnSpPr>
        <xdr:cNvPr id="4119" name="Connector: Elbow 57">
          <a:extLst>
            <a:ext uri="{FF2B5EF4-FFF2-40B4-BE49-F238E27FC236}">
              <a16:creationId xmlns:a16="http://schemas.microsoft.com/office/drawing/2014/main" id="{DD779E53-9BBA-4E57-1DA1-8234895C838C}"/>
            </a:ext>
          </a:extLst>
        </xdr:cNvPr>
        <xdr:cNvCxnSpPr>
          <a:stCxn id="4112" idx="3"/>
          <a:endCxn id="35" idx="1"/>
        </xdr:cNvCxnSpPr>
      </xdr:nvCxnSpPr>
      <xdr:spPr>
        <a:xfrm>
          <a:off x="12672060" y="4895848"/>
          <a:ext cx="2514873" cy="1229227"/>
        </a:xfrm>
        <a:prstGeom prst="bentConnector3">
          <a:avLst>
            <a:gd name="adj1" fmla="val 2024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392433</xdr:colOff>
      <xdr:row>25</xdr:row>
      <xdr:rowOff>62591</xdr:rowOff>
    </xdr:from>
    <xdr:to>
      <xdr:col>27</xdr:col>
      <xdr:colOff>425633</xdr:colOff>
      <xdr:row>28</xdr:row>
      <xdr:rowOff>68033</xdr:rowOff>
    </xdr:to>
    <xdr:sp macro="" textlink="">
      <xdr:nvSpPr>
        <xdr:cNvPr id="4124" name="Rectangle: Rounded Corners 4105">
          <a:extLst>
            <a:ext uri="{FF2B5EF4-FFF2-40B4-BE49-F238E27FC236}">
              <a16:creationId xmlns:a16="http://schemas.microsoft.com/office/drawing/2014/main" id="{508E7950-AB96-8FA6-12EA-E60455A22A8A}"/>
            </a:ext>
          </a:extLst>
        </xdr:cNvPr>
        <xdr:cNvSpPr/>
      </xdr:nvSpPr>
      <xdr:spPr>
        <a:xfrm>
          <a:off x="19292754" y="4144734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537882</xdr:colOff>
      <xdr:row>0</xdr:row>
      <xdr:rowOff>44823</xdr:rowOff>
    </xdr:from>
    <xdr:ext cx="6834468" cy="53847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93FA1FF-67E5-EE72-0F0E-407B8D4C2534}"/>
            </a:ext>
          </a:extLst>
        </xdr:cNvPr>
        <xdr:cNvSpPr txBox="1"/>
      </xdr:nvSpPr>
      <xdr:spPr>
        <a:xfrm>
          <a:off x="2985807" y="44823"/>
          <a:ext cx="6834468" cy="5384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One</a:t>
          </a:r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 project all variant / mask release information should be keep same sheet.</a:t>
          </a:r>
          <a:r>
            <a:rPr kumimoji="1" lang="ja-JP" altLang="en-US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MP1,2,3,xxxx</a:t>
          </a:r>
        </a:p>
        <a:p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Different project should be prepared different book to avoid confusion difference of security etc....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88</xdr:row>
      <xdr:rowOff>0</xdr:rowOff>
    </xdr:from>
    <xdr:to>
      <xdr:col>2</xdr:col>
      <xdr:colOff>6867525</xdr:colOff>
      <xdr:row>115</xdr:row>
      <xdr:rowOff>24777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17116425"/>
          <a:ext cx="6867525" cy="51682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6817894</xdr:colOff>
      <xdr:row>137</xdr:row>
      <xdr:rowOff>25363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22640925"/>
          <a:ext cx="6817894" cy="3835363"/>
        </a:xfrm>
        <a:prstGeom prst="rect">
          <a:avLst/>
        </a:prstGeom>
      </xdr:spPr>
    </xdr:pic>
    <xdr:clientData/>
  </xdr:twoCellAnchor>
  <xdr:twoCellAnchor>
    <xdr:from>
      <xdr:col>1</xdr:col>
      <xdr:colOff>2714625</xdr:colOff>
      <xdr:row>3</xdr:row>
      <xdr:rowOff>190499</xdr:rowOff>
    </xdr:from>
    <xdr:to>
      <xdr:col>1</xdr:col>
      <xdr:colOff>5057775</xdr:colOff>
      <xdr:row>7</xdr:row>
      <xdr:rowOff>142874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76575" y="809624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1</xdr:col>
      <xdr:colOff>2771775</xdr:colOff>
      <xdr:row>12</xdr:row>
      <xdr:rowOff>0</xdr:rowOff>
    </xdr:from>
    <xdr:to>
      <xdr:col>1</xdr:col>
      <xdr:colOff>5076825</xdr:colOff>
      <xdr:row>15</xdr:row>
      <xdr:rowOff>123825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3725" y="2400300"/>
          <a:ext cx="2305050" cy="72390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1</xdr:col>
      <xdr:colOff>2733675</xdr:colOff>
      <xdr:row>23</xdr:row>
      <xdr:rowOff>85725</xdr:rowOff>
    </xdr:from>
    <xdr:to>
      <xdr:col>1</xdr:col>
      <xdr:colOff>5095875</xdr:colOff>
      <xdr:row>26</xdr:row>
      <xdr:rowOff>171450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095625" y="4667250"/>
          <a:ext cx="2362200" cy="685800"/>
        </a:xfrm>
        <a:prstGeom prst="wedgeRectCallout">
          <a:avLst>
            <a:gd name="adj1" fmla="val -116706"/>
            <a:gd name="adj2" fmla="val 8839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 62XS</a:t>
          </a:r>
          <a:r>
            <a:rPr lang="en-US" sz="1100" baseline="0"/>
            <a:t> project, Bosch will release "Program and Data"</a:t>
          </a:r>
          <a:endParaRPr lang="en-US" sz="1100"/>
        </a:p>
      </xdr:txBody>
    </xdr:sp>
    <xdr:clientData/>
  </xdr:twoCellAnchor>
  <xdr:twoCellAnchor>
    <xdr:from>
      <xdr:col>1</xdr:col>
      <xdr:colOff>2724150</xdr:colOff>
      <xdr:row>32</xdr:row>
      <xdr:rowOff>28575</xdr:rowOff>
    </xdr:from>
    <xdr:to>
      <xdr:col>1</xdr:col>
      <xdr:colOff>5067300</xdr:colOff>
      <xdr:row>35</xdr:row>
      <xdr:rowOff>180975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086100" y="6391275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2</xdr:col>
      <xdr:colOff>1</xdr:colOff>
      <xdr:row>58</xdr:row>
      <xdr:rowOff>0</xdr:rowOff>
    </xdr:from>
    <xdr:to>
      <xdr:col>3</xdr:col>
      <xdr:colOff>306436</xdr:colOff>
      <xdr:row>85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1" y="11525250"/>
          <a:ext cx="9314364" cy="5238750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117</xdr:row>
      <xdr:rowOff>28575</xdr:rowOff>
    </xdr:from>
    <xdr:to>
      <xdr:col>2</xdr:col>
      <xdr:colOff>85725</xdr:colOff>
      <xdr:row>122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066800" y="22669500"/>
          <a:ext cx="6438900" cy="1038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1428750</xdr:colOff>
      <xdr:row>123</xdr:row>
      <xdr:rowOff>142875</xdr:rowOff>
    </xdr:from>
    <xdr:to>
      <xdr:col>2</xdr:col>
      <xdr:colOff>85725</xdr:colOff>
      <xdr:row>130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790700" y="23926800"/>
          <a:ext cx="5715000" cy="1304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1190625</xdr:colOff>
      <xdr:row>122</xdr:row>
      <xdr:rowOff>161925</xdr:rowOff>
    </xdr:from>
    <xdr:to>
      <xdr:col>2</xdr:col>
      <xdr:colOff>114300</xdr:colOff>
      <xdr:row>124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V="1">
          <a:off x="1552575" y="23755350"/>
          <a:ext cx="59817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127</xdr:row>
      <xdr:rowOff>104775</xdr:rowOff>
    </xdr:from>
    <xdr:to>
      <xdr:col>2</xdr:col>
      <xdr:colOff>104775</xdr:colOff>
      <xdr:row>129</xdr:row>
      <xdr:rowOff>152400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1571625" y="24650700"/>
          <a:ext cx="5953125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126</xdr:row>
      <xdr:rowOff>142875</xdr:rowOff>
    </xdr:from>
    <xdr:to>
      <xdr:col>2</xdr:col>
      <xdr:colOff>114300</xdr:colOff>
      <xdr:row>133</xdr:row>
      <xdr:rowOff>123825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1228725" y="24498300"/>
          <a:ext cx="6305550" cy="1314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1524000</xdr:colOff>
      <xdr:row>122</xdr:row>
      <xdr:rowOff>171450</xdr:rowOff>
    </xdr:from>
    <xdr:to>
      <xdr:col>2</xdr:col>
      <xdr:colOff>76200</xdr:colOff>
      <xdr:row>136</xdr:row>
      <xdr:rowOff>85725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V="1">
          <a:off x="1885950" y="23764875"/>
          <a:ext cx="5610225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7610475</xdr:colOff>
      <xdr:row>140</xdr:row>
      <xdr:rowOff>142875</xdr:rowOff>
    </xdr:from>
    <xdr:to>
      <xdr:col>12</xdr:col>
      <xdr:colOff>419100</xdr:colOff>
      <xdr:row>185</xdr:row>
      <xdr:rowOff>169666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0050" y="33737550"/>
          <a:ext cx="17345025" cy="10742416"/>
        </a:xfrm>
        <a:prstGeom prst="rect">
          <a:avLst/>
        </a:prstGeom>
      </xdr:spPr>
    </xdr:pic>
    <xdr:clientData/>
  </xdr:twoCellAnchor>
  <xdr:twoCellAnchor>
    <xdr:from>
      <xdr:col>1</xdr:col>
      <xdr:colOff>1809750</xdr:colOff>
      <xdr:row>147</xdr:row>
      <xdr:rowOff>149678</xdr:rowOff>
    </xdr:from>
    <xdr:to>
      <xdr:col>2</xdr:col>
      <xdr:colOff>3609975</xdr:colOff>
      <xdr:row>150</xdr:row>
      <xdr:rowOff>161925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2171700" y="28553228"/>
          <a:ext cx="8858250" cy="5837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1918607</xdr:colOff>
      <xdr:row>149</xdr:row>
      <xdr:rowOff>122464</xdr:rowOff>
    </xdr:from>
    <xdr:to>
      <xdr:col>2</xdr:col>
      <xdr:colOff>1352550</xdr:colOff>
      <xdr:row>151</xdr:row>
      <xdr:rowOff>19050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2280557" y="28907014"/>
          <a:ext cx="6491968" cy="2775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1809750</xdr:colOff>
      <xdr:row>152</xdr:row>
      <xdr:rowOff>9525</xdr:rowOff>
    </xdr:from>
    <xdr:to>
      <xdr:col>2</xdr:col>
      <xdr:colOff>2600325</xdr:colOff>
      <xdr:row>155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2171700" y="29365575"/>
          <a:ext cx="7848600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2009775</xdr:colOff>
      <xdr:row>151</xdr:row>
      <xdr:rowOff>114300</xdr:rowOff>
    </xdr:from>
    <xdr:to>
      <xdr:col>2</xdr:col>
      <xdr:colOff>3657600</xdr:colOff>
      <xdr:row>192</xdr:row>
      <xdr:rowOff>85725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V="1">
          <a:off x="2371725" y="29279850"/>
          <a:ext cx="8705850" cy="782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4581525</xdr:colOff>
      <xdr:row>207</xdr:row>
      <xdr:rowOff>123825</xdr:rowOff>
    </xdr:from>
    <xdr:to>
      <xdr:col>2</xdr:col>
      <xdr:colOff>6924675</xdr:colOff>
      <xdr:row>211</xdr:row>
      <xdr:rowOff>114300</xdr:rowOff>
    </xdr:to>
    <xdr:sp macro="" textlink="">
      <xdr:nvSpPr>
        <xdr:cNvPr id="36" name="Speech Bubble: Rectangl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2001500" y="40052625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Test version =&gt; SiP_test</a:t>
          </a:r>
        </a:p>
        <a:p>
          <a:pPr algn="l"/>
          <a:r>
            <a:rPr lang="en-US" sz="1100"/>
            <a:t>Other: SaW</a:t>
          </a:r>
        </a:p>
      </xdr:txBody>
    </xdr:sp>
    <xdr:clientData/>
  </xdr:twoCellAnchor>
  <xdr:twoCellAnchor>
    <xdr:from>
      <xdr:col>1</xdr:col>
      <xdr:colOff>6848475</xdr:colOff>
      <xdr:row>215</xdr:row>
      <xdr:rowOff>38100</xdr:rowOff>
    </xdr:from>
    <xdr:to>
      <xdr:col>2</xdr:col>
      <xdr:colOff>2133600</xdr:colOff>
      <xdr:row>219</xdr:row>
      <xdr:rowOff>28575</xdr:rowOff>
    </xdr:to>
    <xdr:sp macro="" textlink="">
      <xdr:nvSpPr>
        <xdr:cNvPr id="38" name="Speech Bubble: Rectangl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7210425" y="41490900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Generated from Pool</a:t>
          </a:r>
        </a:p>
      </xdr:txBody>
    </xdr:sp>
    <xdr:clientData/>
  </xdr:twoCellAnchor>
  <xdr:twoCellAnchor>
    <xdr:from>
      <xdr:col>2</xdr:col>
      <xdr:colOff>1724025</xdr:colOff>
      <xdr:row>222</xdr:row>
      <xdr:rowOff>38101</xdr:rowOff>
    </xdr:from>
    <xdr:to>
      <xdr:col>2</xdr:col>
      <xdr:colOff>4905375</xdr:colOff>
      <xdr:row>224</xdr:row>
      <xdr:rowOff>171451</xdr:rowOff>
    </xdr:to>
    <xdr:sp macro="" textlink="">
      <xdr:nvSpPr>
        <xdr:cNvPr id="39" name="Speech Bubble: 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144000" y="42824401"/>
          <a:ext cx="3181350" cy="51435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Generated from Pool</a:t>
          </a:r>
        </a:p>
      </xdr:txBody>
    </xdr:sp>
    <xdr:clientData/>
  </xdr:twoCellAnchor>
  <xdr:twoCellAnchor>
    <xdr:from>
      <xdr:col>1</xdr:col>
      <xdr:colOff>4191000</xdr:colOff>
      <xdr:row>226</xdr:row>
      <xdr:rowOff>57150</xdr:rowOff>
    </xdr:from>
    <xdr:to>
      <xdr:col>2</xdr:col>
      <xdr:colOff>314325</xdr:colOff>
      <xdr:row>228</xdr:row>
      <xdr:rowOff>114300</xdr:rowOff>
    </xdr:to>
    <xdr:sp macro="" textlink="">
      <xdr:nvSpPr>
        <xdr:cNvPr id="40" name="Speech Bubble: Rectangl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4552950" y="43605450"/>
          <a:ext cx="3181350" cy="43815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Pick from PVER list</a:t>
          </a:r>
        </a:p>
      </xdr:txBody>
    </xdr:sp>
    <xdr:clientData/>
  </xdr:twoCellAnchor>
  <xdr:twoCellAnchor>
    <xdr:from>
      <xdr:col>2</xdr:col>
      <xdr:colOff>0</xdr:colOff>
      <xdr:row>241</xdr:row>
      <xdr:rowOff>0</xdr:rowOff>
    </xdr:from>
    <xdr:to>
      <xdr:col>2</xdr:col>
      <xdr:colOff>6817894</xdr:colOff>
      <xdr:row>261</xdr:row>
      <xdr:rowOff>25363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9975" y="46453425"/>
          <a:ext cx="6817894" cy="383536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270</xdr:row>
      <xdr:rowOff>0</xdr:rowOff>
    </xdr:from>
    <xdr:to>
      <xdr:col>2</xdr:col>
      <xdr:colOff>6870302</xdr:colOff>
      <xdr:row>287</xdr:row>
      <xdr:rowOff>15603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14846" y="51940558"/>
          <a:ext cx="6870302" cy="3254103"/>
        </a:xfrm>
        <a:prstGeom prst="rect">
          <a:avLst/>
        </a:prstGeom>
      </xdr:spPr>
    </xdr:pic>
    <xdr:clientData/>
  </xdr:twoCellAnchor>
  <xdr:twoCellAnchor>
    <xdr:from>
      <xdr:col>1</xdr:col>
      <xdr:colOff>5238750</xdr:colOff>
      <xdr:row>271</xdr:row>
      <xdr:rowOff>131884</xdr:rowOff>
    </xdr:from>
    <xdr:to>
      <xdr:col>2</xdr:col>
      <xdr:colOff>6052039</xdr:colOff>
      <xdr:row>280</xdr:row>
      <xdr:rowOff>29307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>
          <a:off x="5597769" y="52262942"/>
          <a:ext cx="7869116" cy="1611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1924050</xdr:colOff>
      <xdr:row>152</xdr:row>
      <xdr:rowOff>76200</xdr:rowOff>
    </xdr:from>
    <xdr:to>
      <xdr:col>2</xdr:col>
      <xdr:colOff>3810000</xdr:colOff>
      <xdr:row>195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2286000" y="29432250"/>
          <a:ext cx="8943975" cy="824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3057525</xdr:colOff>
      <xdr:row>193</xdr:row>
      <xdr:rowOff>28575</xdr:rowOff>
    </xdr:from>
    <xdr:to>
      <xdr:col>2</xdr:col>
      <xdr:colOff>962025</xdr:colOff>
      <xdr:row>196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419475" y="37242750"/>
          <a:ext cx="4962525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100"/>
            <a:t>Check again 6SAA</a:t>
          </a:r>
          <a:endParaRPr lang="en-US" sz="1100"/>
        </a:p>
      </xdr:txBody>
    </xdr:sp>
    <xdr:clientData/>
  </xdr:twoCellAnchor>
  <xdr:twoCellAnchor>
    <xdr:from>
      <xdr:col>2</xdr:col>
      <xdr:colOff>0</xdr:colOff>
      <xdr:row>295</xdr:row>
      <xdr:rowOff>47626</xdr:rowOff>
    </xdr:from>
    <xdr:to>
      <xdr:col>2</xdr:col>
      <xdr:colOff>3318274</xdr:colOff>
      <xdr:row>305</xdr:row>
      <xdr:rowOff>10281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2475"/>
        <a:stretch/>
      </xdr:blipFill>
      <xdr:spPr>
        <a:xfrm>
          <a:off x="7419975" y="56835676"/>
          <a:ext cx="3318274" cy="1867655"/>
        </a:xfrm>
        <a:prstGeom prst="rect">
          <a:avLst/>
        </a:prstGeom>
      </xdr:spPr>
    </xdr:pic>
    <xdr:clientData/>
  </xdr:twoCellAnchor>
  <xdr:twoCellAnchor>
    <xdr:from>
      <xdr:col>1</xdr:col>
      <xdr:colOff>1390650</xdr:colOff>
      <xdr:row>293</xdr:row>
      <xdr:rowOff>133350</xdr:rowOff>
    </xdr:from>
    <xdr:to>
      <xdr:col>2</xdr:col>
      <xdr:colOff>2076450</xdr:colOff>
      <xdr:row>300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752600" y="56540400"/>
          <a:ext cx="7743825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1647825</xdr:colOff>
      <xdr:row>87</xdr:row>
      <xdr:rowOff>95250</xdr:rowOff>
    </xdr:from>
    <xdr:to>
      <xdr:col>2</xdr:col>
      <xdr:colOff>314325</xdr:colOff>
      <xdr:row>110</xdr:row>
      <xdr:rowOff>85725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2009775" y="17021175"/>
          <a:ext cx="5724525" cy="437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6245\k3esi_daten\ESI8\M7\Toyota\Yaris-05-184x\Angebote\02_SW_dev_cost_Honda_FitJazz_CAN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Tabelle1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go Thanh Danh (MS/EJV4-PS)" id="{CF2A4CE2-96FD-4D20-965B-848EEF14A904}" userId="S::gdt1hc@bosch.com::bb094625-8ec2-4fd3-8205-15ebf01b742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N7" dT="2024-01-24T16:54:48.99" personId="{CF2A4CE2-96FD-4D20-965B-848EEF14A904}" id="{16D54EA7-A3E7-4FBF-853B-BA0D472FC8A2}">
    <text>Data input to this field is diff. btw Mx17&amp;MG1.
Example: 
Info sheet/SeccCoeff3_Boot : 
2023 020B 9010 
For Mx17, byte order is inverted:
2302 0B02 1090
For MG1, byte order is the same:
2023 020B 9010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B5FD-A05F-4733-B250-D6BBA2BF5B47}">
  <sheetPr codeName="Sheet3">
    <tabColor rgb="FFFFC000"/>
  </sheetPr>
  <dimension ref="A2:AV76"/>
  <sheetViews>
    <sheetView zoomScale="70" zoomScaleNormal="70" workbookViewId="0">
      <pane ySplit="3" topLeftCell="A4" activePane="bottomLeft" state="frozen"/>
      <selection activeCell="CU9" sqref="CU9"/>
      <selection pane="bottomLeft" activeCell="N40" sqref="N40"/>
    </sheetView>
  </sheetViews>
  <sheetFormatPr defaultColWidth="9.140625" defaultRowHeight="12.75"/>
  <cols>
    <col min="1" max="2" width="19.28515625" style="22" customWidth="1"/>
    <col min="3" max="32" width="9.140625" style="22"/>
    <col min="33" max="33" width="8.85546875" style="22" customWidth="1"/>
    <col min="34" max="66" width="9.140625" style="22"/>
    <col min="67" max="67" width="8.85546875" style="22" customWidth="1"/>
    <col min="68" max="16384" width="9.140625" style="22"/>
  </cols>
  <sheetData>
    <row r="2" spans="1:2">
      <c r="A2" s="21" t="s">
        <v>216</v>
      </c>
      <c r="B2" s="21"/>
    </row>
    <row r="4" spans="1:2" s="24" customFormat="1">
      <c r="A4" s="23"/>
      <c r="B4" s="23"/>
    </row>
    <row r="5" spans="1:2" s="24" customFormat="1">
      <c r="A5" s="23"/>
      <c r="B5" s="23"/>
    </row>
    <row r="6" spans="1:2" s="24" customFormat="1">
      <c r="A6" s="23"/>
      <c r="B6" s="23"/>
    </row>
    <row r="7" spans="1:2" s="24" customFormat="1">
      <c r="A7" s="23" t="s">
        <v>217</v>
      </c>
      <c r="B7" s="23"/>
    </row>
    <row r="8" spans="1:2" s="24" customFormat="1">
      <c r="A8" s="23" t="s">
        <v>218</v>
      </c>
      <c r="B8" s="23"/>
    </row>
    <row r="9" spans="1:2" s="24" customFormat="1">
      <c r="A9" s="23"/>
      <c r="B9" s="23"/>
    </row>
    <row r="10" spans="1:2" s="24" customFormat="1">
      <c r="A10" s="23"/>
      <c r="B10" s="23"/>
    </row>
    <row r="11" spans="1:2" s="24" customFormat="1">
      <c r="A11" s="23"/>
      <c r="B11" s="23"/>
    </row>
    <row r="12" spans="1:2" s="26" customFormat="1">
      <c r="A12" s="25"/>
      <c r="B12" s="25"/>
    </row>
    <row r="13" spans="1:2" s="26" customFormat="1">
      <c r="A13" s="25"/>
      <c r="B13" s="25"/>
    </row>
    <row r="14" spans="1:2" s="26" customFormat="1">
      <c r="A14" s="25"/>
      <c r="B14" s="25"/>
    </row>
    <row r="15" spans="1:2" s="26" customFormat="1">
      <c r="A15" s="25" t="s">
        <v>219</v>
      </c>
      <c r="B15" s="25"/>
    </row>
    <row r="16" spans="1:2" s="26" customFormat="1">
      <c r="A16" s="25"/>
      <c r="B16" s="25"/>
    </row>
    <row r="17" spans="1:48" s="26" customFormat="1">
      <c r="A17" s="25"/>
      <c r="B17" s="25"/>
    </row>
    <row r="18" spans="1:48" s="26" customFormat="1">
      <c r="A18" s="25"/>
      <c r="B18" s="25"/>
    </row>
    <row r="19" spans="1:48" s="26" customFormat="1">
      <c r="A19" s="25"/>
      <c r="B19" s="25"/>
    </row>
    <row r="20" spans="1:48" s="26" customFormat="1">
      <c r="A20" s="25"/>
      <c r="B20" s="25"/>
    </row>
    <row r="21" spans="1:48" s="28" customFormat="1">
      <c r="A21" s="27"/>
      <c r="B21" s="27"/>
    </row>
    <row r="22" spans="1:48" s="28" customFormat="1">
      <c r="A22" s="27"/>
      <c r="B22" s="27"/>
    </row>
    <row r="23" spans="1:48" s="28" customFormat="1">
      <c r="A23" s="27"/>
      <c r="B23" s="27"/>
    </row>
    <row r="24" spans="1:48" s="28" customFormat="1">
      <c r="A24" s="27"/>
      <c r="B24" s="27"/>
    </row>
    <row r="25" spans="1:48" s="28" customFormat="1">
      <c r="A25" s="27" t="s">
        <v>220</v>
      </c>
      <c r="B25" s="27"/>
    </row>
    <row r="26" spans="1:48" s="28" customFormat="1">
      <c r="A26" s="27" t="s">
        <v>221</v>
      </c>
      <c r="B26" s="27"/>
    </row>
    <row r="27" spans="1:48" s="28" customFormat="1">
      <c r="A27" s="27"/>
      <c r="B27" s="27"/>
    </row>
    <row r="28" spans="1:48" s="28" customFormat="1">
      <c r="A28" s="27"/>
      <c r="B28" s="27"/>
      <c r="F28" s="28" t="s">
        <v>222</v>
      </c>
      <c r="AH28" s="28" t="s">
        <v>223</v>
      </c>
    </row>
    <row r="29" spans="1:48" s="28" customFormat="1">
      <c r="A29" s="27"/>
      <c r="B29" s="27"/>
      <c r="I29" s="28" t="s">
        <v>344</v>
      </c>
    </row>
    <row r="30" spans="1:48" s="28" customFormat="1">
      <c r="A30" s="27"/>
      <c r="B30" s="27"/>
      <c r="I30" s="28" t="s">
        <v>345</v>
      </c>
      <c r="AB30" s="28" t="s">
        <v>344</v>
      </c>
      <c r="AV30" s="28" t="s">
        <v>224</v>
      </c>
    </row>
    <row r="31" spans="1:48" s="28" customFormat="1">
      <c r="A31" s="27"/>
      <c r="B31" s="27"/>
      <c r="AB31" s="28" t="s">
        <v>345</v>
      </c>
    </row>
    <row r="32" spans="1:48" s="28" customFormat="1">
      <c r="A32" s="27"/>
      <c r="B32" s="27"/>
    </row>
    <row r="33" spans="1:44" s="28" customFormat="1">
      <c r="A33" s="27"/>
      <c r="B33" s="27"/>
      <c r="N33" s="28" t="s">
        <v>344</v>
      </c>
      <c r="AN33" s="28" t="s">
        <v>224</v>
      </c>
    </row>
    <row r="34" spans="1:44" s="28" customFormat="1">
      <c r="A34" s="27"/>
      <c r="B34" s="27"/>
      <c r="N34" s="28" t="s">
        <v>345</v>
      </c>
    </row>
    <row r="35" spans="1:44" s="28" customFormat="1">
      <c r="A35" s="27"/>
      <c r="B35" s="27"/>
    </row>
    <row r="36" spans="1:44" s="30" customFormat="1">
      <c r="A36" s="29"/>
      <c r="B36" s="29"/>
    </row>
    <row r="37" spans="1:44" s="30" customFormat="1">
      <c r="A37" s="29"/>
      <c r="B37" s="29"/>
    </row>
    <row r="38" spans="1:44" s="30" customFormat="1">
      <c r="A38" s="29"/>
      <c r="B38" s="29"/>
    </row>
    <row r="39" spans="1:44" s="30" customFormat="1">
      <c r="A39" s="29" t="s">
        <v>225</v>
      </c>
      <c r="B39" s="29"/>
    </row>
    <row r="40" spans="1:44" s="30" customFormat="1">
      <c r="A40" s="29"/>
      <c r="B40" s="29"/>
      <c r="X40" s="30" t="s">
        <v>226</v>
      </c>
    </row>
    <row r="41" spans="1:44" s="30" customFormat="1">
      <c r="A41" s="29"/>
      <c r="B41" s="29"/>
      <c r="AR41" s="30" t="s">
        <v>227</v>
      </c>
    </row>
    <row r="42" spans="1:44" s="30" customFormat="1">
      <c r="A42" s="29"/>
      <c r="B42" s="29"/>
    </row>
    <row r="43" spans="1:44" s="30" customFormat="1">
      <c r="A43" s="29"/>
      <c r="B43" s="29"/>
    </row>
    <row r="44" spans="1:44" s="30" customFormat="1">
      <c r="A44" s="29"/>
      <c r="B44" s="29"/>
    </row>
    <row r="45" spans="1:44" s="30" customFormat="1">
      <c r="A45" s="29"/>
      <c r="B45" s="29"/>
    </row>
    <row r="46" spans="1:44" s="32" customFormat="1">
      <c r="A46" s="31"/>
      <c r="B46" s="31"/>
    </row>
    <row r="47" spans="1:44" s="32" customFormat="1">
      <c r="A47" s="31" t="s">
        <v>228</v>
      </c>
      <c r="B47" s="31"/>
    </row>
    <row r="48" spans="1:44" s="32" customFormat="1">
      <c r="A48" s="31" t="s">
        <v>229</v>
      </c>
      <c r="B48" s="31"/>
    </row>
    <row r="49" spans="1:2" s="32" customFormat="1">
      <c r="A49" s="31"/>
      <c r="B49" s="31"/>
    </row>
    <row r="50" spans="1:2" s="32" customFormat="1">
      <c r="A50" s="31"/>
      <c r="B50" s="31"/>
    </row>
    <row r="51" spans="1:2" s="33" customFormat="1"/>
    <row r="52" spans="1:2" s="33" customFormat="1"/>
    <row r="53" spans="1:2" s="33" customFormat="1"/>
    <row r="54" spans="1:2" s="33" customFormat="1">
      <c r="A54" s="34" t="s">
        <v>230</v>
      </c>
      <c r="B54" s="34"/>
    </row>
    <row r="55" spans="1:2" s="33" customFormat="1">
      <c r="A55" s="34" t="s">
        <v>231</v>
      </c>
    </row>
    <row r="56" spans="1:2" s="33" customFormat="1">
      <c r="A56" s="34"/>
      <c r="B56" s="34"/>
    </row>
    <row r="57" spans="1:2" s="33" customFormat="1"/>
    <row r="58" spans="1:2" s="33" customFormat="1"/>
    <row r="59" spans="1:2" s="35" customFormat="1"/>
    <row r="60" spans="1:2" s="35" customFormat="1"/>
    <row r="61" spans="1:2" s="35" customFormat="1">
      <c r="A61" s="36" t="s">
        <v>232</v>
      </c>
    </row>
    <row r="62" spans="1:2" s="35" customFormat="1"/>
    <row r="63" spans="1:2" s="35" customFormat="1"/>
    <row r="64" spans="1:2" s="35" customFormat="1"/>
    <row r="65" spans="1:2" s="35" customFormat="1"/>
    <row r="76" spans="1:2">
      <c r="A76" s="37" t="s">
        <v>233</v>
      </c>
      <c r="B76" s="22" t="s">
        <v>234</v>
      </c>
    </row>
  </sheetData>
  <phoneticPr fontId="18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4097" r:id="rId4">
          <objectPr defaultSize="0" autoPict="0" r:id="rId5">
            <anchor moveWithCells="1">
              <from>
                <xdr:col>1</xdr:col>
                <xdr:colOff>1304925</xdr:colOff>
                <xdr:row>76</xdr:row>
                <xdr:rowOff>133350</xdr:rowOff>
              </from>
              <to>
                <xdr:col>2</xdr:col>
                <xdr:colOff>295275</xdr:colOff>
                <xdr:row>81</xdr:row>
                <xdr:rowOff>95250</xdr:rowOff>
              </to>
            </anchor>
          </objectPr>
        </oleObject>
      </mc:Choice>
      <mc:Fallback>
        <oleObject progId="Worksheet" dvAspect="DVASPECT_ICON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7C1A-8C76-40C7-A467-A5F175EC7551}">
  <sheetPr>
    <tabColor rgb="FFFFC000"/>
    <outlinePr summaryBelow="0" summaryRight="0"/>
  </sheetPr>
  <dimension ref="A1:CZ16"/>
  <sheetViews>
    <sheetView showGridLines="0" zoomScaleNormal="100" workbookViewId="0">
      <pane xSplit="10" ySplit="7" topLeftCell="CE10" activePane="bottomRight" state="frozen"/>
      <selection pane="topRight" activeCell="K1" sqref="K1"/>
      <selection pane="bottomLeft" activeCell="A8" sqref="A8"/>
      <selection pane="bottomRight" activeCell="I23" sqref="I23"/>
    </sheetView>
  </sheetViews>
  <sheetFormatPr defaultColWidth="9" defaultRowHeight="14.25" outlineLevelRow="1"/>
  <cols>
    <col min="1" max="1" width="8.7109375" style="41" customWidth="1"/>
    <col min="2" max="2" width="4.42578125" style="41" customWidth="1"/>
    <col min="3" max="3" width="10" style="41" bestFit="1" customWidth="1"/>
    <col min="4" max="4" width="8.85546875" style="41" customWidth="1"/>
    <col min="5" max="5" width="11.28515625" style="41" bestFit="1" customWidth="1"/>
    <col min="6" max="6" width="7.85546875" style="41" customWidth="1"/>
    <col min="7" max="7" width="8.42578125" style="41" customWidth="1"/>
    <col min="8" max="8" width="20.5703125" style="41" customWidth="1"/>
    <col min="9" max="9" width="20.28515625" style="41" customWidth="1"/>
    <col min="10" max="10" width="20" style="41" customWidth="1"/>
    <col min="11" max="11" width="12.42578125" style="41" customWidth="1"/>
    <col min="12" max="12" width="7.28515625" style="41" customWidth="1"/>
    <col min="13" max="14" width="17.7109375" style="41" customWidth="1"/>
    <col min="15" max="15" width="11.85546875" style="41" customWidth="1"/>
    <col min="16" max="19" width="18" style="41" customWidth="1"/>
    <col min="20" max="38" width="12.28515625" style="41" customWidth="1"/>
    <col min="39" max="39" width="17.7109375" style="41" customWidth="1"/>
    <col min="40" max="40" width="12.28515625" style="41" customWidth="1"/>
    <col min="41" max="41" width="15" style="41" customWidth="1"/>
    <col min="42" max="42" width="12.28515625" style="41" customWidth="1"/>
    <col min="43" max="43" width="19.28515625" style="41" customWidth="1"/>
    <col min="44" max="44" width="19.7109375" style="41" customWidth="1"/>
    <col min="45" max="49" width="12.28515625" style="41" customWidth="1"/>
    <col min="50" max="50" width="16.140625" style="41" customWidth="1"/>
    <col min="51" max="51" width="16.28515625" style="41" customWidth="1"/>
    <col min="52" max="52" width="39.140625" style="41" customWidth="1"/>
    <col min="53" max="56" width="12.28515625" style="41" customWidth="1"/>
    <col min="57" max="57" width="8.85546875" style="41" customWidth="1"/>
    <col min="58" max="58" width="9.7109375" style="41" customWidth="1"/>
    <col min="59" max="59" width="12" style="41" customWidth="1"/>
    <col min="60" max="60" width="40.7109375" style="41" customWidth="1"/>
    <col min="61" max="61" width="17.5703125" style="41" customWidth="1"/>
    <col min="62" max="89" width="3.140625" style="41" customWidth="1"/>
    <col min="90" max="90" width="31.42578125" style="41" bestFit="1" customWidth="1"/>
    <col min="91" max="91" width="37.140625" style="41" customWidth="1"/>
    <col min="92" max="92" width="38.85546875" style="41" customWidth="1"/>
    <col min="93" max="93" width="12.85546875" style="41" bestFit="1" customWidth="1"/>
    <col min="94" max="94" width="15.7109375" style="41" customWidth="1"/>
    <col min="95" max="96" width="12.28515625" style="41" customWidth="1"/>
    <col min="97" max="97" width="21.42578125" style="41" customWidth="1"/>
    <col min="98" max="98" width="21.140625" style="41" customWidth="1"/>
    <col min="99" max="99" width="27.5703125" style="41" customWidth="1"/>
    <col min="100" max="100" width="16.85546875" style="41" customWidth="1"/>
    <col min="101" max="101" width="12.28515625" style="41" customWidth="1"/>
    <col min="102" max="102" width="23.140625" style="41" customWidth="1"/>
    <col min="103" max="104" width="9.5703125" style="41" customWidth="1"/>
    <col min="105" max="16384" width="9" style="41"/>
  </cols>
  <sheetData>
    <row r="1" spans="1:104" ht="15" customHeight="1">
      <c r="A1" s="73" t="s">
        <v>390</v>
      </c>
      <c r="B1" s="72"/>
      <c r="C1" s="72"/>
      <c r="D1" s="40"/>
      <c r="E1" s="40"/>
      <c r="F1" s="40"/>
      <c r="G1" s="40"/>
      <c r="H1" s="40"/>
    </row>
    <row r="2" spans="1:104">
      <c r="A2" s="40"/>
      <c r="B2" s="78" t="s">
        <v>0</v>
      </c>
      <c r="C2" s="78"/>
      <c r="D2" s="78"/>
      <c r="E2" s="78"/>
      <c r="F2" s="78"/>
      <c r="G2" s="78"/>
      <c r="H2" s="78"/>
    </row>
    <row r="3" spans="1:104" ht="4.5" customHeight="1">
      <c r="A3" s="40"/>
      <c r="B3" s="78"/>
      <c r="C3" s="78"/>
      <c r="D3" s="78"/>
      <c r="E3" s="78"/>
      <c r="F3" s="78"/>
      <c r="G3" s="78"/>
      <c r="H3" s="78"/>
    </row>
    <row r="4" spans="1:104" ht="4.5" customHeight="1">
      <c r="A4" s="40"/>
      <c r="B4" s="78"/>
      <c r="C4" s="78"/>
      <c r="D4" s="78"/>
      <c r="E4" s="78"/>
      <c r="F4" s="78"/>
      <c r="G4" s="78"/>
      <c r="H4" s="78"/>
    </row>
    <row r="5" spans="1:104" s="42" customFormat="1" ht="18.75" customHeight="1">
      <c r="C5" s="71"/>
      <c r="E5" s="71"/>
      <c r="F5" s="71"/>
      <c r="G5" s="71"/>
      <c r="J5" s="71"/>
      <c r="K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O5" s="74"/>
      <c r="CP5" s="74"/>
      <c r="CS5" s="71"/>
      <c r="CT5" s="71"/>
      <c r="CU5" s="71"/>
      <c r="CV5" s="71"/>
      <c r="CW5" s="71"/>
      <c r="CX5" s="71"/>
      <c r="CY5" s="71"/>
      <c r="CZ5" s="71"/>
    </row>
    <row r="6" spans="1:104" ht="18" customHeight="1">
      <c r="B6" s="83" t="s">
        <v>1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2" t="s">
        <v>312</v>
      </c>
      <c r="N6" s="82"/>
      <c r="O6" s="82" t="s">
        <v>313</v>
      </c>
      <c r="P6" s="82"/>
      <c r="Q6" s="64" t="s">
        <v>358</v>
      </c>
      <c r="R6" s="64"/>
      <c r="S6" s="64"/>
      <c r="T6" s="79" t="s">
        <v>101</v>
      </c>
      <c r="U6" s="79"/>
      <c r="V6" s="79"/>
      <c r="W6" s="79"/>
      <c r="X6" s="79"/>
      <c r="Y6" s="79"/>
      <c r="Z6" s="79"/>
      <c r="AA6" s="79"/>
      <c r="AB6" s="80" t="s">
        <v>125</v>
      </c>
      <c r="AC6" s="80"/>
      <c r="AD6" s="80"/>
      <c r="AE6" s="80"/>
      <c r="AF6" s="80"/>
      <c r="AG6" s="80"/>
      <c r="AH6" s="80"/>
      <c r="AI6" s="80"/>
      <c r="AJ6" s="80"/>
      <c r="AK6" s="80"/>
      <c r="AL6" s="81" t="s">
        <v>126</v>
      </c>
      <c r="AM6" s="81"/>
      <c r="AN6" s="81"/>
      <c r="AO6" s="81"/>
      <c r="AP6" s="81"/>
      <c r="AQ6" s="80" t="s">
        <v>141</v>
      </c>
      <c r="AR6" s="80"/>
      <c r="AS6" s="80"/>
      <c r="AT6" s="80"/>
      <c r="AU6" s="80"/>
      <c r="AV6" s="81" t="s">
        <v>166</v>
      </c>
      <c r="AW6" s="81"/>
      <c r="AX6" s="81"/>
      <c r="AY6" s="81"/>
      <c r="AZ6" s="81"/>
      <c r="BA6" s="65"/>
      <c r="BB6" s="65"/>
      <c r="BC6" s="64" t="s">
        <v>177</v>
      </c>
      <c r="BD6" s="64"/>
      <c r="BE6" s="64"/>
      <c r="BF6" s="64"/>
      <c r="BG6" s="64"/>
      <c r="BH6" s="65" t="s">
        <v>385</v>
      </c>
      <c r="BI6" s="69"/>
      <c r="BJ6" s="68">
        <v>1</v>
      </c>
      <c r="BK6" s="68">
        <v>2</v>
      </c>
      <c r="BL6" s="68">
        <v>3</v>
      </c>
      <c r="BM6" s="68">
        <v>4</v>
      </c>
      <c r="BN6" s="68">
        <v>5</v>
      </c>
      <c r="BO6" s="68">
        <v>6</v>
      </c>
      <c r="BP6" s="68">
        <v>7</v>
      </c>
      <c r="BQ6" s="68">
        <v>8</v>
      </c>
      <c r="BR6" s="68">
        <v>9</v>
      </c>
      <c r="BS6" s="68">
        <v>10</v>
      </c>
      <c r="BT6" s="68">
        <v>11</v>
      </c>
      <c r="BU6" s="68">
        <v>12</v>
      </c>
      <c r="BV6" s="68">
        <v>13</v>
      </c>
      <c r="BW6" s="68">
        <v>14</v>
      </c>
      <c r="BX6" s="68">
        <v>1</v>
      </c>
      <c r="BY6" s="68">
        <v>2</v>
      </c>
      <c r="BZ6" s="68">
        <v>3</v>
      </c>
      <c r="CA6" s="68">
        <v>4</v>
      </c>
      <c r="CB6" s="68">
        <v>5</v>
      </c>
      <c r="CC6" s="68">
        <v>6</v>
      </c>
      <c r="CD6" s="68">
        <v>7</v>
      </c>
      <c r="CE6" s="68">
        <v>8</v>
      </c>
      <c r="CF6" s="68">
        <v>9</v>
      </c>
      <c r="CG6" s="68">
        <v>10</v>
      </c>
      <c r="CH6" s="68">
        <v>11</v>
      </c>
      <c r="CI6" s="68">
        <v>12</v>
      </c>
      <c r="CJ6" s="68">
        <v>13</v>
      </c>
      <c r="CK6" s="68">
        <v>14</v>
      </c>
      <c r="CL6" s="87" t="s">
        <v>194</v>
      </c>
      <c r="CM6" s="88"/>
      <c r="CN6" s="88"/>
      <c r="CO6" s="88"/>
      <c r="CP6" s="88"/>
      <c r="CQ6" s="88"/>
      <c r="CR6" s="89"/>
      <c r="CS6" s="84" t="s">
        <v>384</v>
      </c>
      <c r="CT6" s="85"/>
      <c r="CU6" s="85"/>
      <c r="CV6" s="85"/>
      <c r="CW6" s="85"/>
      <c r="CX6" s="85"/>
      <c r="CY6" s="85"/>
      <c r="CZ6" s="86"/>
    </row>
    <row r="7" spans="1:104" ht="114">
      <c r="A7" s="70" t="s">
        <v>386</v>
      </c>
      <c r="B7" s="50" t="s">
        <v>2</v>
      </c>
      <c r="C7" s="50" t="s">
        <v>254</v>
      </c>
      <c r="D7" s="50" t="s">
        <v>244</v>
      </c>
      <c r="E7" s="50" t="s">
        <v>256</v>
      </c>
      <c r="F7" s="50" t="s">
        <v>259</v>
      </c>
      <c r="G7" s="50" t="s">
        <v>273</v>
      </c>
      <c r="H7" s="50" t="s">
        <v>389</v>
      </c>
      <c r="I7" s="50" t="s">
        <v>330</v>
      </c>
      <c r="J7" s="50" t="s">
        <v>290</v>
      </c>
      <c r="K7" s="50" t="s">
        <v>329</v>
      </c>
      <c r="L7" s="50" t="s">
        <v>3</v>
      </c>
      <c r="M7" s="77" t="s">
        <v>314</v>
      </c>
      <c r="N7" s="77" t="s">
        <v>315</v>
      </c>
      <c r="O7" s="77" t="s">
        <v>339</v>
      </c>
      <c r="P7" s="77" t="s">
        <v>316</v>
      </c>
      <c r="Q7" s="76" t="s">
        <v>359</v>
      </c>
      <c r="R7" s="76" t="s">
        <v>360</v>
      </c>
      <c r="S7" s="76" t="s">
        <v>361</v>
      </c>
      <c r="T7" s="51" t="s">
        <v>4</v>
      </c>
      <c r="U7" s="51" t="s">
        <v>5</v>
      </c>
      <c r="V7" s="51" t="s">
        <v>245</v>
      </c>
      <c r="W7" s="51" t="s">
        <v>6</v>
      </c>
      <c r="X7" s="51" t="s">
        <v>89</v>
      </c>
      <c r="Y7" s="51" t="s">
        <v>247</v>
      </c>
      <c r="Z7" s="51" t="s">
        <v>248</v>
      </c>
      <c r="AA7" s="51" t="s">
        <v>7</v>
      </c>
      <c r="AB7" s="61" t="s">
        <v>8</v>
      </c>
      <c r="AC7" s="61" t="s">
        <v>9</v>
      </c>
      <c r="AD7" s="61" t="s">
        <v>322</v>
      </c>
      <c r="AE7" s="61" t="s">
        <v>10</v>
      </c>
      <c r="AF7" s="61" t="s">
        <v>11</v>
      </c>
      <c r="AG7" s="61" t="s">
        <v>12</v>
      </c>
      <c r="AH7" s="61" t="s">
        <v>13</v>
      </c>
      <c r="AI7" s="61" t="s">
        <v>14</v>
      </c>
      <c r="AJ7" s="61" t="s">
        <v>15</v>
      </c>
      <c r="AK7" s="61" t="s">
        <v>16</v>
      </c>
      <c r="AL7" s="75" t="s">
        <v>17</v>
      </c>
      <c r="AM7" s="75" t="s">
        <v>395</v>
      </c>
      <c r="AN7" s="75" t="s">
        <v>396</v>
      </c>
      <c r="AO7" s="75" t="s">
        <v>397</v>
      </c>
      <c r="AP7" s="75" t="s">
        <v>371</v>
      </c>
      <c r="AQ7" s="64" t="s">
        <v>393</v>
      </c>
      <c r="AR7" s="64" t="s">
        <v>18</v>
      </c>
      <c r="AS7" s="64" t="s">
        <v>394</v>
      </c>
      <c r="AT7" s="64" t="s">
        <v>19</v>
      </c>
      <c r="AU7" s="64" t="s">
        <v>20</v>
      </c>
      <c r="AV7" s="65" t="s">
        <v>21</v>
      </c>
      <c r="AW7" s="65" t="s">
        <v>283</v>
      </c>
      <c r="AX7" s="65" t="s">
        <v>391</v>
      </c>
      <c r="AY7" s="65" t="s">
        <v>171</v>
      </c>
      <c r="AZ7" s="65" t="s">
        <v>392</v>
      </c>
      <c r="BA7" s="65" t="s">
        <v>284</v>
      </c>
      <c r="BB7" s="65" t="s">
        <v>287</v>
      </c>
      <c r="BC7" s="63" t="s">
        <v>22</v>
      </c>
      <c r="BD7" s="62" t="s">
        <v>23</v>
      </c>
      <c r="BE7" s="62" t="s">
        <v>24</v>
      </c>
      <c r="BF7" s="62" t="s">
        <v>25</v>
      </c>
      <c r="BG7" s="62" t="s">
        <v>26</v>
      </c>
      <c r="BH7" s="49" t="s">
        <v>27</v>
      </c>
      <c r="BI7" s="69" t="s">
        <v>347</v>
      </c>
      <c r="BJ7" s="90" t="s">
        <v>304</v>
      </c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 t="s">
        <v>305</v>
      </c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65" t="s">
        <v>380</v>
      </c>
      <c r="CM7" s="65" t="s">
        <v>28</v>
      </c>
      <c r="CN7" s="65" t="s">
        <v>204</v>
      </c>
      <c r="CO7" s="65" t="s">
        <v>317</v>
      </c>
      <c r="CP7" s="65" t="s">
        <v>308</v>
      </c>
      <c r="CQ7" s="65" t="s">
        <v>382</v>
      </c>
      <c r="CR7" s="65" t="s">
        <v>383</v>
      </c>
      <c r="CS7" s="64" t="s">
        <v>290</v>
      </c>
      <c r="CT7" s="64" t="s">
        <v>388</v>
      </c>
      <c r="CU7" s="64" t="s">
        <v>387</v>
      </c>
      <c r="CV7" s="64" t="s">
        <v>291</v>
      </c>
      <c r="CW7" s="64" t="s">
        <v>296</v>
      </c>
      <c r="CX7" s="64" t="s">
        <v>423</v>
      </c>
      <c r="CY7" s="64" t="s">
        <v>297</v>
      </c>
      <c r="CZ7" s="64" t="s">
        <v>298</v>
      </c>
    </row>
    <row r="8" spans="1:104" s="43" customFormat="1" ht="44.25" customHeight="1" outlineLevel="1">
      <c r="A8" s="46" t="s">
        <v>318</v>
      </c>
      <c r="B8" s="39">
        <v>1</v>
      </c>
      <c r="C8" s="60">
        <v>45912</v>
      </c>
      <c r="D8" s="39" t="s">
        <v>255</v>
      </c>
      <c r="E8" s="39" t="s">
        <v>258</v>
      </c>
      <c r="F8" s="39" t="s">
        <v>261</v>
      </c>
      <c r="G8" s="60">
        <v>46388</v>
      </c>
      <c r="H8" s="39" t="s">
        <v>275</v>
      </c>
      <c r="I8" s="39" t="s">
        <v>279</v>
      </c>
      <c r="J8" s="39" t="s">
        <v>251</v>
      </c>
      <c r="K8" s="39" t="s">
        <v>253</v>
      </c>
      <c r="L8" s="39" t="s">
        <v>320</v>
      </c>
      <c r="M8" s="39" t="s">
        <v>311</v>
      </c>
      <c r="N8" s="39" t="s">
        <v>311</v>
      </c>
      <c r="O8" s="39" t="s">
        <v>341</v>
      </c>
      <c r="P8" s="39" t="s">
        <v>311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 t="s">
        <v>321</v>
      </c>
      <c r="AC8" s="39">
        <v>66</v>
      </c>
      <c r="AD8" s="39" t="s">
        <v>323</v>
      </c>
      <c r="AE8" s="39">
        <v>1.5</v>
      </c>
      <c r="AF8" s="39" t="s">
        <v>324</v>
      </c>
      <c r="AG8" s="39" t="s">
        <v>261</v>
      </c>
      <c r="AH8" s="39" t="s">
        <v>38</v>
      </c>
      <c r="AI8" s="39" t="s">
        <v>269</v>
      </c>
      <c r="AJ8" s="39" t="s">
        <v>325</v>
      </c>
      <c r="AK8" s="39">
        <v>4</v>
      </c>
      <c r="AL8" s="39">
        <v>159</v>
      </c>
      <c r="AM8" s="39" t="str">
        <f>SUBSTITUTE(SUBSTITUTE(J8," ",""),"-","")</f>
        <v>3782062XMD10M6</v>
      </c>
      <c r="AN8" s="39" t="s">
        <v>250</v>
      </c>
      <c r="AO8" s="39" t="s">
        <v>278</v>
      </c>
      <c r="AP8" s="39" t="s">
        <v>263</v>
      </c>
      <c r="AQ8" s="39" t="str">
        <f>SUBSTITUTE(J8," ","")</f>
        <v>37820-62X-MD10-M6</v>
      </c>
      <c r="AR8" s="39" t="str">
        <f>SUBSTITUTE(J8," ","")</f>
        <v>37820-62X-MD10-M6</v>
      </c>
      <c r="AS8" s="39" t="str">
        <f>K8</f>
        <v>10SW125836</v>
      </c>
      <c r="AT8" s="39" t="s">
        <v>326</v>
      </c>
      <c r="AU8" s="39" t="s">
        <v>327</v>
      </c>
      <c r="AV8" s="39" t="s">
        <v>328</v>
      </c>
      <c r="AW8" s="39">
        <v>4740030560</v>
      </c>
      <c r="AX8" s="39" t="str">
        <f>K8</f>
        <v>10SW125836</v>
      </c>
      <c r="AY8" s="39" t="s">
        <v>331</v>
      </c>
      <c r="AZ8" s="39" t="s">
        <v>332</v>
      </c>
      <c r="BA8" s="39" t="s">
        <v>285</v>
      </c>
      <c r="BB8" s="39" t="s">
        <v>265</v>
      </c>
      <c r="BC8" s="39" t="s">
        <v>277</v>
      </c>
      <c r="BD8" s="39" t="str">
        <f>AP8</f>
        <v>MG1CS022</v>
      </c>
      <c r="BE8" s="39" t="s">
        <v>257</v>
      </c>
      <c r="BF8" s="39" t="s">
        <v>249</v>
      </c>
      <c r="BG8" s="39" t="s">
        <v>376</v>
      </c>
      <c r="BH8" s="39" t="s">
        <v>333</v>
      </c>
      <c r="BI8" s="39" t="s">
        <v>288</v>
      </c>
      <c r="BJ8" s="39" t="str">
        <f t="shared" ref="BJ8:BW12" si="0">MID($BI8,BJ$6,1)</f>
        <v>3</v>
      </c>
      <c r="BK8" s="39" t="str">
        <f t="shared" si="0"/>
        <v>7</v>
      </c>
      <c r="BL8" s="39" t="str">
        <f t="shared" si="0"/>
        <v>8</v>
      </c>
      <c r="BM8" s="39" t="str">
        <f t="shared" si="0"/>
        <v>0</v>
      </c>
      <c r="BN8" s="39" t="str">
        <f t="shared" si="0"/>
        <v>5</v>
      </c>
      <c r="BO8" s="39" t="str">
        <f t="shared" si="0"/>
        <v>-</v>
      </c>
      <c r="BP8" s="39" t="str">
        <f t="shared" si="0"/>
        <v>6</v>
      </c>
      <c r="BQ8" s="39" t="str">
        <f t="shared" si="0"/>
        <v>2</v>
      </c>
      <c r="BR8" s="39" t="str">
        <f t="shared" si="0"/>
        <v>X</v>
      </c>
      <c r="BS8" s="39" t="str">
        <f t="shared" si="0"/>
        <v>-</v>
      </c>
      <c r="BT8" s="39" t="str">
        <f t="shared" si="0"/>
        <v>M</v>
      </c>
      <c r="BU8" s="39" t="str">
        <f t="shared" si="0"/>
        <v>D</v>
      </c>
      <c r="BV8" s="39" t="str">
        <f t="shared" si="0"/>
        <v>1</v>
      </c>
      <c r="BW8" s="39" t="str">
        <f t="shared" si="0"/>
        <v>0</v>
      </c>
      <c r="BX8" s="39" t="str">
        <f>DEC2HEX(CODE(BJ8),2)</f>
        <v>33</v>
      </c>
      <c r="BY8" s="39" t="str">
        <f t="shared" ref="BY8:BY9" si="1">DEC2HEX(CODE(BK8),2)</f>
        <v>37</v>
      </c>
      <c r="BZ8" s="39" t="str">
        <f t="shared" ref="BZ8:BZ9" si="2">DEC2HEX(CODE(BL8),2)</f>
        <v>38</v>
      </c>
      <c r="CA8" s="39" t="str">
        <f t="shared" ref="CA8:CA9" si="3">DEC2HEX(CODE(BM8),2)</f>
        <v>30</v>
      </c>
      <c r="CB8" s="39" t="str">
        <f t="shared" ref="CB8:CB9" si="4">DEC2HEX(CODE(BN8),2)</f>
        <v>35</v>
      </c>
      <c r="CC8" s="39" t="str">
        <f t="shared" ref="CC8:CC9" si="5">DEC2HEX(CODE(BO8),2)</f>
        <v>2D</v>
      </c>
      <c r="CD8" s="39" t="str">
        <f t="shared" ref="CD8:CD9" si="6">DEC2HEX(CODE(BP8),2)</f>
        <v>36</v>
      </c>
      <c r="CE8" s="39" t="str">
        <f t="shared" ref="CE8:CE9" si="7">DEC2HEX(CODE(BQ8),2)</f>
        <v>32</v>
      </c>
      <c r="CF8" s="39" t="str">
        <f t="shared" ref="CF8:CF9" si="8">DEC2HEX(CODE(BR8),2)</f>
        <v>58</v>
      </c>
      <c r="CG8" s="39" t="str">
        <f t="shared" ref="CG8:CG9" si="9">DEC2HEX(CODE(BS8),2)</f>
        <v>2D</v>
      </c>
      <c r="CH8" s="39" t="str">
        <f t="shared" ref="CH8:CH9" si="10">DEC2HEX(CODE(BT8),2)</f>
        <v>4D</v>
      </c>
      <c r="CI8" s="39" t="str">
        <f t="shared" ref="CI8:CI9" si="11">DEC2HEX(CODE(BU8),2)</f>
        <v>44</v>
      </c>
      <c r="CJ8" s="39" t="str">
        <f t="shared" ref="CJ8:CJ9" si="12">DEC2HEX(CODE(BV8),2)</f>
        <v>31</v>
      </c>
      <c r="CK8" s="39" t="str">
        <f t="shared" ref="CK8:CK9" si="13">DEC2HEX(CODE(BW8),2)</f>
        <v>30</v>
      </c>
      <c r="CL8" s="39" t="str">
        <f>BX8&amp;BY8&amp;BZ8&amp;CA8&amp;CB8&amp;CC8&amp;CD8&amp;CE8&amp;CF8&amp;CG8&amp;CH8&amp;CI8&amp;CJ8&amp;CK8</f>
        <v>33373830352D3632582D4D443130</v>
      </c>
      <c r="CM8" s="45"/>
      <c r="CN8" s="39" t="s">
        <v>307</v>
      </c>
      <c r="CO8" s="39" t="s">
        <v>309</v>
      </c>
      <c r="CP8" s="39" t="s">
        <v>309</v>
      </c>
      <c r="CQ8" s="39"/>
      <c r="CR8" s="39"/>
      <c r="CS8" s="39" t="str">
        <f>SUBSTITUTE(J8," ","")</f>
        <v>37820-62X-MD10-M6</v>
      </c>
      <c r="CT8" s="39" t="s">
        <v>292</v>
      </c>
      <c r="CU8" s="39" t="s">
        <v>293</v>
      </c>
      <c r="CV8" s="39" t="s">
        <v>288</v>
      </c>
      <c r="CW8" s="39" t="s">
        <v>241</v>
      </c>
      <c r="CX8" s="39" t="s">
        <v>299</v>
      </c>
      <c r="CY8" s="39" t="s">
        <v>300</v>
      </c>
      <c r="CZ8" s="39" t="s">
        <v>301</v>
      </c>
    </row>
    <row r="9" spans="1:104" s="43" customFormat="1" ht="44.25" customHeight="1" outlineLevel="1">
      <c r="A9" s="46" t="s">
        <v>319</v>
      </c>
      <c r="B9" s="39">
        <v>1</v>
      </c>
      <c r="C9" s="60">
        <v>45912</v>
      </c>
      <c r="D9" s="39" t="s">
        <v>255</v>
      </c>
      <c r="E9" s="39" t="s">
        <v>258</v>
      </c>
      <c r="F9" s="39" t="s">
        <v>260</v>
      </c>
      <c r="G9" s="39">
        <v>2022</v>
      </c>
      <c r="H9" s="39" t="s">
        <v>274</v>
      </c>
      <c r="I9" s="39" t="s">
        <v>280</v>
      </c>
      <c r="J9" s="39" t="s">
        <v>334</v>
      </c>
      <c r="K9" s="39" t="s">
        <v>335</v>
      </c>
      <c r="L9" s="39"/>
      <c r="M9" s="39" t="s">
        <v>311</v>
      </c>
      <c r="N9" s="39" t="s">
        <v>311</v>
      </c>
      <c r="O9" s="39" t="s">
        <v>341</v>
      </c>
      <c r="P9" s="39" t="s">
        <v>311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 t="s">
        <v>264</v>
      </c>
      <c r="AC9" s="39" t="s">
        <v>265</v>
      </c>
      <c r="AD9" s="39" t="s">
        <v>323</v>
      </c>
      <c r="AE9" s="39" t="s">
        <v>265</v>
      </c>
      <c r="AF9" s="39" t="s">
        <v>266</v>
      </c>
      <c r="AG9" s="39" t="s">
        <v>268</v>
      </c>
      <c r="AH9" s="39" t="s">
        <v>272</v>
      </c>
      <c r="AI9" s="39" t="s">
        <v>270</v>
      </c>
      <c r="AJ9" s="39" t="s">
        <v>267</v>
      </c>
      <c r="AK9" s="39">
        <v>4</v>
      </c>
      <c r="AL9" s="39">
        <v>159</v>
      </c>
      <c r="AM9" s="39" t="str">
        <f>SUBSTITUTE(SUBSTITUTE(J9," ",""),"-","")</f>
        <v>3782066VH050M6</v>
      </c>
      <c r="AN9" s="39" t="s">
        <v>281</v>
      </c>
      <c r="AO9" s="39" t="s">
        <v>282</v>
      </c>
      <c r="AP9" s="39" t="s">
        <v>262</v>
      </c>
      <c r="AQ9" s="39" t="str">
        <f>SUBSTITUTE(J9," ","")</f>
        <v>37820-66V-H050-M6</v>
      </c>
      <c r="AR9" s="39" t="str">
        <f>SUBSTITUTE(J9," ","")</f>
        <v>37820-66V-H050-M6</v>
      </c>
      <c r="AS9" s="39" t="str">
        <f>K9</f>
        <v>10SW119353</v>
      </c>
      <c r="AT9" s="39" t="s">
        <v>326</v>
      </c>
      <c r="AU9" s="39" t="s">
        <v>327</v>
      </c>
      <c r="AV9" s="39" t="s">
        <v>265</v>
      </c>
      <c r="AW9" s="39">
        <v>4740027606</v>
      </c>
      <c r="AX9" s="39" t="str">
        <f>K9</f>
        <v>10SW119353</v>
      </c>
      <c r="AY9" s="39" t="s">
        <v>336</v>
      </c>
      <c r="AZ9" s="39" t="s">
        <v>337</v>
      </c>
      <c r="BA9" s="39" t="s">
        <v>286</v>
      </c>
      <c r="BB9" s="39" t="s">
        <v>265</v>
      </c>
      <c r="BC9" s="39" t="s">
        <v>276</v>
      </c>
      <c r="BD9" s="39" t="str">
        <f>AP9</f>
        <v>MED17.9.3</v>
      </c>
      <c r="BE9" s="39" t="s">
        <v>268</v>
      </c>
      <c r="BF9" s="39" t="s">
        <v>338</v>
      </c>
      <c r="BG9" s="39" t="s">
        <v>377</v>
      </c>
      <c r="BH9" s="39"/>
      <c r="BI9" s="39" t="s">
        <v>289</v>
      </c>
      <c r="BJ9" s="39" t="str">
        <f t="shared" si="0"/>
        <v>3</v>
      </c>
      <c r="BK9" s="39" t="str">
        <f t="shared" si="0"/>
        <v>7</v>
      </c>
      <c r="BL9" s="39" t="str">
        <f t="shared" si="0"/>
        <v>8</v>
      </c>
      <c r="BM9" s="39" t="str">
        <f t="shared" si="0"/>
        <v>0</v>
      </c>
      <c r="BN9" s="39" t="str">
        <f t="shared" si="0"/>
        <v>5</v>
      </c>
      <c r="BO9" s="39" t="str">
        <f t="shared" si="0"/>
        <v>-</v>
      </c>
      <c r="BP9" s="39" t="str">
        <f t="shared" si="0"/>
        <v>6</v>
      </c>
      <c r="BQ9" s="39" t="str">
        <f t="shared" si="0"/>
        <v>6</v>
      </c>
      <c r="BR9" s="39" t="str">
        <f t="shared" si="0"/>
        <v>V</v>
      </c>
      <c r="BS9" s="39" t="str">
        <f t="shared" si="0"/>
        <v>-</v>
      </c>
      <c r="BT9" s="39" t="str">
        <f t="shared" si="0"/>
        <v>H</v>
      </c>
      <c r="BU9" s="39" t="str">
        <f t="shared" si="0"/>
        <v>0</v>
      </c>
      <c r="BV9" s="39" t="str">
        <f t="shared" si="0"/>
        <v>1</v>
      </c>
      <c r="BW9" s="39" t="str">
        <f t="shared" si="0"/>
        <v>0</v>
      </c>
      <c r="BX9" s="39" t="str">
        <f t="shared" ref="BX9" si="14">DEC2HEX(CODE(BJ9),2)</f>
        <v>33</v>
      </c>
      <c r="BY9" s="39" t="str">
        <f t="shared" si="1"/>
        <v>37</v>
      </c>
      <c r="BZ9" s="39" t="str">
        <f t="shared" si="2"/>
        <v>38</v>
      </c>
      <c r="CA9" s="39" t="str">
        <f t="shared" si="3"/>
        <v>30</v>
      </c>
      <c r="CB9" s="39" t="str">
        <f t="shared" si="4"/>
        <v>35</v>
      </c>
      <c r="CC9" s="39" t="str">
        <f t="shared" si="5"/>
        <v>2D</v>
      </c>
      <c r="CD9" s="39" t="str">
        <f t="shared" si="6"/>
        <v>36</v>
      </c>
      <c r="CE9" s="39" t="str">
        <f t="shared" si="7"/>
        <v>36</v>
      </c>
      <c r="CF9" s="39" t="str">
        <f t="shared" si="8"/>
        <v>56</v>
      </c>
      <c r="CG9" s="39" t="str">
        <f t="shared" si="9"/>
        <v>2D</v>
      </c>
      <c r="CH9" s="39" t="str">
        <f t="shared" si="10"/>
        <v>48</v>
      </c>
      <c r="CI9" s="39" t="str">
        <f t="shared" si="11"/>
        <v>30</v>
      </c>
      <c r="CJ9" s="39" t="str">
        <f t="shared" si="12"/>
        <v>31</v>
      </c>
      <c r="CK9" s="39" t="str">
        <f t="shared" si="13"/>
        <v>30</v>
      </c>
      <c r="CL9" s="39" t="str">
        <f>BX9&amp;BY9&amp;BZ9&amp;CA9&amp;CB9&amp;CC9&amp;CD9&amp;CE9&amp;CF9&amp;CG9&amp;CH9&amp;CI9&amp;CJ9&amp;CK9</f>
        <v>33373830352D3636562D48303130</v>
      </c>
      <c r="CM9" s="45"/>
      <c r="CN9" s="39" t="s">
        <v>306</v>
      </c>
      <c r="CO9" s="39" t="s">
        <v>310</v>
      </c>
      <c r="CP9" s="39" t="s">
        <v>310</v>
      </c>
      <c r="CQ9" s="39"/>
      <c r="CR9" s="39"/>
      <c r="CS9" s="39" t="str">
        <f>SUBSTITUTE(J9," ","")</f>
        <v>37820-66V-H050-M6</v>
      </c>
      <c r="CT9" s="39" t="s">
        <v>294</v>
      </c>
      <c r="CU9" s="39" t="s">
        <v>295</v>
      </c>
      <c r="CV9" s="39" t="s">
        <v>289</v>
      </c>
      <c r="CW9" s="39" t="s">
        <v>241</v>
      </c>
      <c r="CX9" s="39" t="s">
        <v>302</v>
      </c>
      <c r="CY9" s="39" t="s">
        <v>303</v>
      </c>
      <c r="CZ9" s="39" t="s">
        <v>303</v>
      </c>
    </row>
    <row r="10" spans="1:104" s="43" customFormat="1" ht="99.75">
      <c r="A10" s="46" t="s">
        <v>348</v>
      </c>
      <c r="B10" s="66">
        <v>1</v>
      </c>
      <c r="C10" s="67" t="s">
        <v>349</v>
      </c>
      <c r="D10" s="66" t="s">
        <v>255</v>
      </c>
      <c r="E10" s="66" t="s">
        <v>350</v>
      </c>
      <c r="F10" s="66" t="s">
        <v>351</v>
      </c>
      <c r="G10" s="66" t="s">
        <v>352</v>
      </c>
      <c r="H10" s="66" t="s">
        <v>353</v>
      </c>
      <c r="I10" s="66" t="s">
        <v>356</v>
      </c>
      <c r="J10" s="66" t="s">
        <v>354</v>
      </c>
      <c r="K10" s="66" t="s">
        <v>355</v>
      </c>
      <c r="L10" s="66" t="s">
        <v>355</v>
      </c>
      <c r="M10" s="66" t="s">
        <v>357</v>
      </c>
      <c r="N10" s="66" t="s">
        <v>357</v>
      </c>
      <c r="O10" s="66" t="str">
        <f>IF(COUNTIF(C12:CZ12,"FALSE")&gt;0,"NG","OK")</f>
        <v>OK</v>
      </c>
      <c r="P10" s="66" t="s">
        <v>357</v>
      </c>
      <c r="Q10" s="66" t="s">
        <v>362</v>
      </c>
      <c r="R10" s="66" t="s">
        <v>346</v>
      </c>
      <c r="S10" s="66" t="s">
        <v>363</v>
      </c>
      <c r="T10" s="66"/>
      <c r="U10" s="66"/>
      <c r="V10" s="66"/>
      <c r="W10" s="66"/>
      <c r="X10" s="66"/>
      <c r="Y10" s="66"/>
      <c r="Z10" s="66"/>
      <c r="AA10" s="66"/>
      <c r="AB10" s="66" t="s">
        <v>364</v>
      </c>
      <c r="AC10" s="66" t="s">
        <v>365</v>
      </c>
      <c r="AD10" s="66" t="s">
        <v>271</v>
      </c>
      <c r="AE10" s="66" t="s">
        <v>365</v>
      </c>
      <c r="AF10" s="66" t="s">
        <v>366</v>
      </c>
      <c r="AG10" s="66" t="s">
        <v>367</v>
      </c>
      <c r="AH10" s="66" t="s">
        <v>368</v>
      </c>
      <c r="AI10" s="66" t="s">
        <v>365</v>
      </c>
      <c r="AJ10" s="66" t="s">
        <v>325</v>
      </c>
      <c r="AK10" s="66" t="s">
        <v>369</v>
      </c>
      <c r="AL10" s="66">
        <v>159</v>
      </c>
      <c r="AM10" s="66" t="s">
        <v>370</v>
      </c>
      <c r="AN10" s="66" t="s">
        <v>370</v>
      </c>
      <c r="AO10" s="66" t="s">
        <v>370</v>
      </c>
      <c r="AP10" s="66" t="s">
        <v>372</v>
      </c>
      <c r="AQ10" s="66" t="str">
        <f>SUBSTITUTE(J10," ","")</f>
        <v>TakefromInfoSheet</v>
      </c>
      <c r="AR10" s="66" t="str">
        <f>SUBSTITUTE(J10," ","")</f>
        <v>TakefromInfoSheet</v>
      </c>
      <c r="AS10" s="66" t="str">
        <f>K10</f>
        <v>********</v>
      </c>
      <c r="AT10" s="66" t="s">
        <v>373</v>
      </c>
      <c r="AU10" s="66" t="s">
        <v>327</v>
      </c>
      <c r="AV10" s="66" t="s">
        <v>328</v>
      </c>
      <c r="AW10" s="66" t="s">
        <v>374</v>
      </c>
      <c r="AX10" s="66" t="s">
        <v>374</v>
      </c>
      <c r="AY10" s="66" t="s">
        <v>374</v>
      </c>
      <c r="AZ10" s="66" t="s">
        <v>374</v>
      </c>
      <c r="BA10" s="66" t="s">
        <v>374</v>
      </c>
      <c r="BB10" s="66" t="s">
        <v>265</v>
      </c>
      <c r="BC10" s="66" t="s">
        <v>375</v>
      </c>
      <c r="BD10" s="66" t="str">
        <f>AP10</f>
        <v>MG1CS022.x</v>
      </c>
      <c r="BE10" s="66" t="str">
        <f>AB10</f>
        <v>62XS
66VT
P1327</v>
      </c>
      <c r="BF10" s="66" t="s">
        <v>370</v>
      </c>
      <c r="BG10" s="66" t="s">
        <v>378</v>
      </c>
      <c r="BH10" s="66" t="s">
        <v>379</v>
      </c>
      <c r="BI10" s="66" t="s">
        <v>289</v>
      </c>
      <c r="BJ10" s="66" t="str">
        <f t="shared" si="0"/>
        <v>3</v>
      </c>
      <c r="BK10" s="66" t="str">
        <f t="shared" si="0"/>
        <v>7</v>
      </c>
      <c r="BL10" s="66" t="str">
        <f t="shared" si="0"/>
        <v>8</v>
      </c>
      <c r="BM10" s="66" t="str">
        <f t="shared" si="0"/>
        <v>0</v>
      </c>
      <c r="BN10" s="66" t="str">
        <f t="shared" si="0"/>
        <v>5</v>
      </c>
      <c r="BO10" s="66" t="str">
        <f t="shared" si="0"/>
        <v>-</v>
      </c>
      <c r="BP10" s="66" t="str">
        <f t="shared" si="0"/>
        <v>6</v>
      </c>
      <c r="BQ10" s="66" t="str">
        <f t="shared" si="0"/>
        <v>6</v>
      </c>
      <c r="BR10" s="66" t="str">
        <f t="shared" si="0"/>
        <v>V</v>
      </c>
      <c r="BS10" s="66" t="str">
        <f t="shared" si="0"/>
        <v>-</v>
      </c>
      <c r="BT10" s="66" t="str">
        <f t="shared" si="0"/>
        <v>H</v>
      </c>
      <c r="BU10" s="66" t="str">
        <f t="shared" si="0"/>
        <v>0</v>
      </c>
      <c r="BV10" s="66" t="str">
        <f t="shared" si="0"/>
        <v>1</v>
      </c>
      <c r="BW10" s="66" t="str">
        <f t="shared" si="0"/>
        <v>0</v>
      </c>
      <c r="BX10" s="66" t="str">
        <f t="shared" ref="BX10" si="15">DEC2HEX(CODE(BJ10),2)</f>
        <v>33</v>
      </c>
      <c r="BY10" s="66" t="str">
        <f t="shared" ref="BY10" si="16">DEC2HEX(CODE(BK10),2)</f>
        <v>37</v>
      </c>
      <c r="BZ10" s="66" t="str">
        <f t="shared" ref="BZ10" si="17">DEC2HEX(CODE(BL10),2)</f>
        <v>38</v>
      </c>
      <c r="CA10" s="66" t="str">
        <f t="shared" ref="CA10" si="18">DEC2HEX(CODE(BM10),2)</f>
        <v>30</v>
      </c>
      <c r="CB10" s="66" t="str">
        <f t="shared" ref="CB10" si="19">DEC2HEX(CODE(BN10),2)</f>
        <v>35</v>
      </c>
      <c r="CC10" s="66" t="str">
        <f t="shared" ref="CC10" si="20">DEC2HEX(CODE(BO10),2)</f>
        <v>2D</v>
      </c>
      <c r="CD10" s="66" t="str">
        <f t="shared" ref="CD10" si="21">DEC2HEX(CODE(BP10),2)</f>
        <v>36</v>
      </c>
      <c r="CE10" s="66" t="str">
        <f t="shared" ref="CE10" si="22">DEC2HEX(CODE(BQ10),2)</f>
        <v>36</v>
      </c>
      <c r="CF10" s="66" t="str">
        <f t="shared" ref="CF10" si="23">DEC2HEX(CODE(BR10),2)</f>
        <v>56</v>
      </c>
      <c r="CG10" s="66" t="str">
        <f t="shared" ref="CG10" si="24">DEC2HEX(CODE(BS10),2)</f>
        <v>2D</v>
      </c>
      <c r="CH10" s="66" t="str">
        <f t="shared" ref="CH10" si="25">DEC2HEX(CODE(BT10),2)</f>
        <v>48</v>
      </c>
      <c r="CI10" s="66" t="str">
        <f t="shared" ref="CI10" si="26">DEC2HEX(CODE(BU10),2)</f>
        <v>30</v>
      </c>
      <c r="CJ10" s="66" t="str">
        <f t="shared" ref="CJ10" si="27">DEC2HEX(CODE(BV10),2)</f>
        <v>31</v>
      </c>
      <c r="CK10" s="66" t="str">
        <f t="shared" ref="CK10" si="28">DEC2HEX(CODE(BW10),2)</f>
        <v>30</v>
      </c>
      <c r="CL10" s="66" t="str">
        <f>BX10&amp;BY10&amp;BZ10&amp;CA10&amp;CB10&amp;CC10&amp;CD10&amp;CE10&amp;CF10&amp;CG10&amp;CH10&amp;CI10&amp;CJ10&amp;CK10</f>
        <v>33373830352D3636562D48303130</v>
      </c>
      <c r="CM10" s="66" t="s">
        <v>434</v>
      </c>
      <c r="CN10" s="66" t="s">
        <v>381</v>
      </c>
      <c r="CO10" s="66" t="s">
        <v>365</v>
      </c>
      <c r="CP10" s="66" t="s">
        <v>365</v>
      </c>
      <c r="CQ10" s="66" t="s">
        <v>365</v>
      </c>
      <c r="CR10" s="66" t="s">
        <v>365</v>
      </c>
      <c r="CS10" s="66"/>
      <c r="CT10" s="66"/>
      <c r="CU10" s="66"/>
      <c r="CV10" s="66"/>
      <c r="CW10" s="66" t="s">
        <v>265</v>
      </c>
      <c r="CX10" s="66"/>
      <c r="CY10" s="66"/>
      <c r="CZ10" s="66"/>
    </row>
    <row r="11" spans="1:104" s="43" customFormat="1" ht="44.25" customHeight="1" collapsed="1">
      <c r="A11" s="46"/>
      <c r="B11" s="52">
        <v>1</v>
      </c>
      <c r="C11" s="53"/>
      <c r="D11" s="52" t="s">
        <v>255</v>
      </c>
      <c r="E11" s="52"/>
      <c r="F11" s="52"/>
      <c r="G11" s="53"/>
      <c r="H11" s="52"/>
      <c r="I11" s="52"/>
      <c r="J11" s="54"/>
      <c r="K11" s="54"/>
      <c r="L11" s="52"/>
      <c r="M11" s="52" t="s">
        <v>340</v>
      </c>
      <c r="N11" s="52" t="s">
        <v>340</v>
      </c>
      <c r="O11" s="52" t="str">
        <f>IF(COUNTIF(C13:CZ13,"FALSE")&gt;0,"NG","OK")</f>
        <v>OK</v>
      </c>
      <c r="P11" s="52" t="s">
        <v>340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5" t="str">
        <f>SUBSTITUTE(SUBSTITUTE(J11," ",""),"-","")</f>
        <v/>
      </c>
      <c r="AN11" s="52"/>
      <c r="AO11" s="52"/>
      <c r="AP11" s="52"/>
      <c r="AQ11" s="55" t="str">
        <f>SUBSTITUTE(J11," ","")</f>
        <v/>
      </c>
      <c r="AR11" s="55" t="str">
        <f>IF(RIGHT(SUBSTITUTE(J11," ",""),4)="0-M6",LEFT(SUBSTITUTE(J11," ",""),LEN(SUBSTITUTE(J11," ",""))-4),SUBSTITUTE(J11," ",""))</f>
        <v/>
      </c>
      <c r="AS11" s="55">
        <f>K11</f>
        <v>0</v>
      </c>
      <c r="AT11" s="52"/>
      <c r="AU11" s="52"/>
      <c r="AV11" s="52"/>
      <c r="AW11" s="52"/>
      <c r="AX11" s="55">
        <f>K11</f>
        <v>0</v>
      </c>
      <c r="AY11" s="52"/>
      <c r="AZ11" s="52"/>
      <c r="BA11" s="52"/>
      <c r="BB11" s="52"/>
      <c r="BC11" s="52"/>
      <c r="BD11" s="55">
        <f>AP11</f>
        <v>0</v>
      </c>
      <c r="BE11" s="52"/>
      <c r="BF11" s="52"/>
      <c r="BG11" s="52"/>
      <c r="BH11" s="52"/>
      <c r="BI11" s="52"/>
      <c r="BJ11" s="55" t="str">
        <f t="shared" si="0"/>
        <v/>
      </c>
      <c r="BK11" s="55" t="str">
        <f t="shared" si="0"/>
        <v/>
      </c>
      <c r="BL11" s="55" t="str">
        <f t="shared" si="0"/>
        <v/>
      </c>
      <c r="BM11" s="55" t="str">
        <f t="shared" si="0"/>
        <v/>
      </c>
      <c r="BN11" s="55" t="str">
        <f t="shared" si="0"/>
        <v/>
      </c>
      <c r="BO11" s="55" t="str">
        <f t="shared" si="0"/>
        <v/>
      </c>
      <c r="BP11" s="55" t="str">
        <f t="shared" si="0"/>
        <v/>
      </c>
      <c r="BQ11" s="55" t="str">
        <f t="shared" si="0"/>
        <v/>
      </c>
      <c r="BR11" s="55" t="str">
        <f t="shared" si="0"/>
        <v/>
      </c>
      <c r="BS11" s="55" t="str">
        <f t="shared" si="0"/>
        <v/>
      </c>
      <c r="BT11" s="55" t="str">
        <f t="shared" si="0"/>
        <v/>
      </c>
      <c r="BU11" s="55" t="str">
        <f t="shared" si="0"/>
        <v/>
      </c>
      <c r="BV11" s="55" t="str">
        <f t="shared" si="0"/>
        <v/>
      </c>
      <c r="BW11" s="55" t="str">
        <f t="shared" si="0"/>
        <v/>
      </c>
      <c r="BX11" s="56" t="e">
        <f>DEC2HEX(CODE(BJ11),2)</f>
        <v>#VALUE!</v>
      </c>
      <c r="BY11" s="56" t="e">
        <f t="shared" ref="BY11" si="29">DEC2HEX(CODE(BK11),2)</f>
        <v>#VALUE!</v>
      </c>
      <c r="BZ11" s="56" t="e">
        <f t="shared" ref="BZ11" si="30">DEC2HEX(CODE(BL11),2)</f>
        <v>#VALUE!</v>
      </c>
      <c r="CA11" s="56" t="e">
        <f t="shared" ref="CA11" si="31">DEC2HEX(CODE(BM11),2)</f>
        <v>#VALUE!</v>
      </c>
      <c r="CB11" s="56" t="e">
        <f t="shared" ref="CB11" si="32">DEC2HEX(CODE(BN11),2)</f>
        <v>#VALUE!</v>
      </c>
      <c r="CC11" s="56" t="e">
        <f t="shared" ref="CC11" si="33">DEC2HEX(CODE(BO11),2)</f>
        <v>#VALUE!</v>
      </c>
      <c r="CD11" s="56" t="e">
        <f t="shared" ref="CD11" si="34">DEC2HEX(CODE(BP11),2)</f>
        <v>#VALUE!</v>
      </c>
      <c r="CE11" s="56" t="e">
        <f t="shared" ref="CE11" si="35">DEC2HEX(CODE(BQ11),2)</f>
        <v>#VALUE!</v>
      </c>
      <c r="CF11" s="56" t="e">
        <f t="shared" ref="CF11" si="36">DEC2HEX(CODE(BR11),2)</f>
        <v>#VALUE!</v>
      </c>
      <c r="CG11" s="56" t="e">
        <f t="shared" ref="CG11" si="37">DEC2HEX(CODE(BS11),2)</f>
        <v>#VALUE!</v>
      </c>
      <c r="CH11" s="56" t="e">
        <f t="shared" ref="CH11" si="38">DEC2HEX(CODE(BT11),2)</f>
        <v>#VALUE!</v>
      </c>
      <c r="CI11" s="56" t="e">
        <f t="shared" ref="CI11" si="39">DEC2HEX(CODE(BU11),2)</f>
        <v>#VALUE!</v>
      </c>
      <c r="CJ11" s="56" t="e">
        <f t="shared" ref="CJ11" si="40">DEC2HEX(CODE(BV11),2)</f>
        <v>#VALUE!</v>
      </c>
      <c r="CK11" s="56" t="e">
        <f t="shared" ref="CK11" si="41">DEC2HEX(CODE(BW11),2)</f>
        <v>#VALUE!</v>
      </c>
      <c r="CL11" s="55" t="e">
        <f>BX11&amp;BY11&amp;BZ11&amp;CA11&amp;CB11&amp;CC11&amp;CD11&amp;CE11&amp;CF11&amp;CG11&amp;CH11&amp;CI11&amp;CJ11&amp;CK11</f>
        <v>#VALUE!</v>
      </c>
      <c r="CM11" s="57"/>
      <c r="CN11" s="52"/>
      <c r="CO11" s="52"/>
      <c r="CP11" s="52"/>
      <c r="CQ11" s="52"/>
      <c r="CR11" s="52"/>
      <c r="CS11" s="55" t="str">
        <f>SUBSTITUTE(J11," ","")</f>
        <v/>
      </c>
      <c r="CT11" s="52"/>
      <c r="CU11" s="52"/>
      <c r="CV11" s="52"/>
      <c r="CW11" s="52"/>
      <c r="CX11" s="52" t="str">
        <f>AR11</f>
        <v/>
      </c>
      <c r="CY11" s="52"/>
      <c r="CZ11" s="52"/>
    </row>
    <row r="12" spans="1:104" s="43" customFormat="1" ht="44.25" hidden="1" customHeight="1" outlineLevel="1" collapsed="1">
      <c r="A12" s="46"/>
      <c r="B12" s="48">
        <v>1</v>
      </c>
      <c r="C12" s="58"/>
      <c r="D12" s="48" t="s">
        <v>246</v>
      </c>
      <c r="E12" s="48"/>
      <c r="F12" s="48"/>
      <c r="G12" s="5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 t="str">
        <f>SUBSTITUTE(SUBSTITUTE(J12," ",""),"-","")</f>
        <v/>
      </c>
      <c r="AN12" s="48"/>
      <c r="AO12" s="48"/>
      <c r="AP12" s="48"/>
      <c r="AQ12" s="48" t="str">
        <f>SUBSTITUTE(J12," ","")</f>
        <v/>
      </c>
      <c r="AR12" s="48" t="str">
        <f>SUBSTITUTE(J12," ","")</f>
        <v/>
      </c>
      <c r="AS12" s="48">
        <f>K12</f>
        <v>0</v>
      </c>
      <c r="AT12" s="48"/>
      <c r="AU12" s="48"/>
      <c r="AV12" s="48"/>
      <c r="AW12" s="48"/>
      <c r="AX12" s="48">
        <f>K12</f>
        <v>0</v>
      </c>
      <c r="AY12" s="48"/>
      <c r="AZ12" s="48"/>
      <c r="BA12" s="48"/>
      <c r="BB12" s="48"/>
      <c r="BC12" s="48"/>
      <c r="BD12" s="48">
        <f>AP12</f>
        <v>0</v>
      </c>
      <c r="BE12" s="48"/>
      <c r="BF12" s="48"/>
      <c r="BG12" s="48"/>
      <c r="BH12" s="48"/>
      <c r="BI12" s="48"/>
      <c r="BJ12" s="48" t="str">
        <f t="shared" si="0"/>
        <v/>
      </c>
      <c r="BK12" s="48" t="str">
        <f t="shared" si="0"/>
        <v/>
      </c>
      <c r="BL12" s="48" t="str">
        <f t="shared" si="0"/>
        <v/>
      </c>
      <c r="BM12" s="48" t="str">
        <f t="shared" si="0"/>
        <v/>
      </c>
      <c r="BN12" s="48" t="str">
        <f t="shared" si="0"/>
        <v/>
      </c>
      <c r="BO12" s="48" t="str">
        <f t="shared" si="0"/>
        <v/>
      </c>
      <c r="BP12" s="48" t="str">
        <f t="shared" si="0"/>
        <v/>
      </c>
      <c r="BQ12" s="48" t="str">
        <f t="shared" si="0"/>
        <v/>
      </c>
      <c r="BR12" s="48" t="str">
        <f t="shared" si="0"/>
        <v/>
      </c>
      <c r="BS12" s="48" t="str">
        <f t="shared" si="0"/>
        <v/>
      </c>
      <c r="BT12" s="48" t="str">
        <f t="shared" si="0"/>
        <v/>
      </c>
      <c r="BU12" s="48" t="str">
        <f t="shared" si="0"/>
        <v/>
      </c>
      <c r="BV12" s="48" t="str">
        <f t="shared" si="0"/>
        <v/>
      </c>
      <c r="BW12" s="48" t="str">
        <f t="shared" si="0"/>
        <v/>
      </c>
      <c r="BX12" s="48" t="e">
        <f>DEC2HEX(CODE(BJ12),2)</f>
        <v>#VALUE!</v>
      </c>
      <c r="BY12" s="48" t="e">
        <f t="shared" ref="BY12" si="42">DEC2HEX(CODE(BK12),2)</f>
        <v>#VALUE!</v>
      </c>
      <c r="BZ12" s="48" t="e">
        <f t="shared" ref="BZ12" si="43">DEC2HEX(CODE(BL12),2)</f>
        <v>#VALUE!</v>
      </c>
      <c r="CA12" s="48" t="e">
        <f t="shared" ref="CA12" si="44">DEC2HEX(CODE(BM12),2)</f>
        <v>#VALUE!</v>
      </c>
      <c r="CB12" s="48" t="e">
        <f t="shared" ref="CB12" si="45">DEC2HEX(CODE(BN12),2)</f>
        <v>#VALUE!</v>
      </c>
      <c r="CC12" s="48" t="e">
        <f t="shared" ref="CC12" si="46">DEC2HEX(CODE(BO12),2)</f>
        <v>#VALUE!</v>
      </c>
      <c r="CD12" s="48" t="e">
        <f t="shared" ref="CD12" si="47">DEC2HEX(CODE(BP12),2)</f>
        <v>#VALUE!</v>
      </c>
      <c r="CE12" s="48" t="e">
        <f t="shared" ref="CE12" si="48">DEC2HEX(CODE(BQ12),2)</f>
        <v>#VALUE!</v>
      </c>
      <c r="CF12" s="48" t="e">
        <f t="shared" ref="CF12" si="49">DEC2HEX(CODE(BR12),2)</f>
        <v>#VALUE!</v>
      </c>
      <c r="CG12" s="48" t="e">
        <f t="shared" ref="CG12" si="50">DEC2HEX(CODE(BS12),2)</f>
        <v>#VALUE!</v>
      </c>
      <c r="CH12" s="48" t="e">
        <f t="shared" ref="CH12" si="51">DEC2HEX(CODE(BT12),2)</f>
        <v>#VALUE!</v>
      </c>
      <c r="CI12" s="48" t="e">
        <f t="shared" ref="CI12" si="52">DEC2HEX(CODE(BU12),2)</f>
        <v>#VALUE!</v>
      </c>
      <c r="CJ12" s="48" t="e">
        <f t="shared" ref="CJ12" si="53">DEC2HEX(CODE(BV12),2)</f>
        <v>#VALUE!</v>
      </c>
      <c r="CK12" s="48" t="e">
        <f t="shared" ref="CK12" si="54">DEC2HEX(CODE(BW12),2)</f>
        <v>#VALUE!</v>
      </c>
      <c r="CL12" s="48" t="e">
        <f>BX12&amp;BY12&amp;BZ12&amp;CA12&amp;CB12&amp;CC12&amp;CD12&amp;CE12&amp;CF12&amp;CG12&amp;CH12&amp;CI12&amp;CJ12&amp;CK12</f>
        <v>#VALUE!</v>
      </c>
      <c r="CM12" s="59"/>
      <c r="CN12" s="48"/>
      <c r="CO12" s="48"/>
      <c r="CP12" s="48"/>
      <c r="CQ12" s="48"/>
      <c r="CR12" s="48"/>
      <c r="CS12" s="48" t="str">
        <f>SUBSTITUTE(J12," ","")</f>
        <v/>
      </c>
      <c r="CT12" s="48"/>
      <c r="CU12" s="48"/>
      <c r="CV12" s="48"/>
      <c r="CW12" s="48"/>
      <c r="CX12" s="48"/>
      <c r="CY12" s="48"/>
      <c r="CZ12" s="48"/>
    </row>
    <row r="13" spans="1:104" s="44" customFormat="1" ht="39.950000000000003" hidden="1" customHeight="1" outlineLevel="1">
      <c r="A13" s="46"/>
      <c r="B13" s="47">
        <v>1</v>
      </c>
      <c r="C13" s="48" t="s">
        <v>265</v>
      </c>
      <c r="D13" s="47" t="s">
        <v>252</v>
      </c>
      <c r="E13" s="48" t="s">
        <v>265</v>
      </c>
      <c r="F13" s="48" t="s">
        <v>265</v>
      </c>
      <c r="G13" s="48" t="s">
        <v>265</v>
      </c>
      <c r="H13" s="48" t="s">
        <v>265</v>
      </c>
      <c r="I13" s="48" t="s">
        <v>265</v>
      </c>
      <c r="J13" s="48" t="s">
        <v>265</v>
      </c>
      <c r="K13" s="48" t="s">
        <v>265</v>
      </c>
      <c r="L13" s="48" t="s">
        <v>265</v>
      </c>
      <c r="M13" s="48" t="s">
        <v>265</v>
      </c>
      <c r="N13" s="48" t="s">
        <v>265</v>
      </c>
      <c r="O13" s="48"/>
      <c r="P13" s="48" t="s">
        <v>265</v>
      </c>
      <c r="Q13" s="48"/>
      <c r="R13" s="48"/>
      <c r="S13" s="48"/>
      <c r="T13" s="48" t="b">
        <f>T11=T12</f>
        <v>1</v>
      </c>
      <c r="U13" s="48" t="b">
        <f t="shared" ref="U13:BG13" si="55">U11=U12</f>
        <v>1</v>
      </c>
      <c r="V13" s="48" t="b">
        <f t="shared" si="55"/>
        <v>1</v>
      </c>
      <c r="W13" s="48" t="b">
        <f t="shared" si="55"/>
        <v>1</v>
      </c>
      <c r="X13" s="48" t="b">
        <f t="shared" si="55"/>
        <v>1</v>
      </c>
      <c r="Y13" s="48" t="b">
        <f t="shared" si="55"/>
        <v>1</v>
      </c>
      <c r="Z13" s="48" t="b">
        <f t="shared" si="55"/>
        <v>1</v>
      </c>
      <c r="AA13" s="48" t="b">
        <f t="shared" si="55"/>
        <v>1</v>
      </c>
      <c r="AB13" s="48" t="b">
        <f t="shared" si="55"/>
        <v>1</v>
      </c>
      <c r="AC13" s="48" t="b">
        <f t="shared" si="55"/>
        <v>1</v>
      </c>
      <c r="AD13" s="48" t="b">
        <f t="shared" si="55"/>
        <v>1</v>
      </c>
      <c r="AE13" s="48" t="b">
        <f t="shared" si="55"/>
        <v>1</v>
      </c>
      <c r="AF13" s="48" t="b">
        <f t="shared" si="55"/>
        <v>1</v>
      </c>
      <c r="AG13" s="48" t="b">
        <f t="shared" si="55"/>
        <v>1</v>
      </c>
      <c r="AH13" s="48" t="b">
        <f t="shared" si="55"/>
        <v>1</v>
      </c>
      <c r="AI13" s="48" t="b">
        <f t="shared" si="55"/>
        <v>1</v>
      </c>
      <c r="AJ13" s="48" t="b">
        <f t="shared" si="55"/>
        <v>1</v>
      </c>
      <c r="AK13" s="48" t="b">
        <f t="shared" si="55"/>
        <v>1</v>
      </c>
      <c r="AL13" s="48" t="b">
        <f t="shared" si="55"/>
        <v>1</v>
      </c>
      <c r="AM13" s="48" t="b">
        <f t="shared" si="55"/>
        <v>1</v>
      </c>
      <c r="AN13" s="48" t="b">
        <f t="shared" si="55"/>
        <v>1</v>
      </c>
      <c r="AO13" s="48" t="b">
        <f t="shared" si="55"/>
        <v>1</v>
      </c>
      <c r="AP13" s="48" t="b">
        <f t="shared" si="55"/>
        <v>1</v>
      </c>
      <c r="AQ13" s="48" t="b">
        <f t="shared" si="55"/>
        <v>1</v>
      </c>
      <c r="AR13" s="48" t="b">
        <f t="shared" si="55"/>
        <v>1</v>
      </c>
      <c r="AS13" s="48" t="b">
        <f t="shared" si="55"/>
        <v>1</v>
      </c>
      <c r="AT13" s="48" t="b">
        <f t="shared" si="55"/>
        <v>1</v>
      </c>
      <c r="AU13" s="48" t="b">
        <f t="shared" si="55"/>
        <v>1</v>
      </c>
      <c r="AV13" s="48" t="b">
        <f t="shared" si="55"/>
        <v>1</v>
      </c>
      <c r="AW13" s="48" t="b">
        <f t="shared" si="55"/>
        <v>1</v>
      </c>
      <c r="AX13" s="48" t="b">
        <f t="shared" si="55"/>
        <v>1</v>
      </c>
      <c r="AY13" s="48" t="b">
        <f t="shared" si="55"/>
        <v>1</v>
      </c>
      <c r="AZ13" s="48" t="b">
        <f t="shared" si="55"/>
        <v>1</v>
      </c>
      <c r="BA13" s="48" t="s">
        <v>265</v>
      </c>
      <c r="BB13" s="48" t="s">
        <v>265</v>
      </c>
      <c r="BC13" s="48" t="b">
        <f t="shared" si="55"/>
        <v>1</v>
      </c>
      <c r="BD13" s="48" t="b">
        <f t="shared" si="55"/>
        <v>1</v>
      </c>
      <c r="BE13" s="48" t="b">
        <f t="shared" si="55"/>
        <v>1</v>
      </c>
      <c r="BF13" s="48" t="b">
        <f t="shared" si="55"/>
        <v>1</v>
      </c>
      <c r="BG13" s="48" t="b">
        <f t="shared" si="55"/>
        <v>1</v>
      </c>
      <c r="BH13" s="48" t="b">
        <f>BH11=BH12</f>
        <v>1</v>
      </c>
      <c r="BI13" s="48" t="s">
        <v>265</v>
      </c>
      <c r="BJ13" s="48" t="s">
        <v>265</v>
      </c>
      <c r="BK13" s="48" t="s">
        <v>265</v>
      </c>
      <c r="BL13" s="48" t="s">
        <v>265</v>
      </c>
      <c r="BM13" s="48" t="s">
        <v>265</v>
      </c>
      <c r="BN13" s="48" t="s">
        <v>265</v>
      </c>
      <c r="BO13" s="48" t="s">
        <v>265</v>
      </c>
      <c r="BP13" s="48" t="s">
        <v>265</v>
      </c>
      <c r="BQ13" s="48" t="s">
        <v>265</v>
      </c>
      <c r="BR13" s="48" t="s">
        <v>265</v>
      </c>
      <c r="BS13" s="48" t="s">
        <v>265</v>
      </c>
      <c r="BT13" s="48" t="s">
        <v>265</v>
      </c>
      <c r="BU13" s="48" t="s">
        <v>265</v>
      </c>
      <c r="BV13" s="48" t="s">
        <v>265</v>
      </c>
      <c r="BW13" s="48" t="s">
        <v>265</v>
      </c>
      <c r="BX13" s="48" t="s">
        <v>265</v>
      </c>
      <c r="BY13" s="48" t="s">
        <v>265</v>
      </c>
      <c r="BZ13" s="48" t="s">
        <v>265</v>
      </c>
      <c r="CA13" s="48" t="s">
        <v>265</v>
      </c>
      <c r="CB13" s="48" t="s">
        <v>265</v>
      </c>
      <c r="CC13" s="48" t="s">
        <v>265</v>
      </c>
      <c r="CD13" s="48" t="s">
        <v>265</v>
      </c>
      <c r="CE13" s="48" t="s">
        <v>265</v>
      </c>
      <c r="CF13" s="48" t="s">
        <v>265</v>
      </c>
      <c r="CG13" s="48" t="s">
        <v>265</v>
      </c>
      <c r="CH13" s="48" t="s">
        <v>265</v>
      </c>
      <c r="CI13" s="48" t="s">
        <v>265</v>
      </c>
      <c r="CJ13" s="48" t="s">
        <v>265</v>
      </c>
      <c r="CK13" s="48" t="s">
        <v>265</v>
      </c>
      <c r="CL13" s="48" t="e">
        <f>CL11=CL12</f>
        <v>#VALUE!</v>
      </c>
      <c r="CM13" s="48" t="b">
        <f>CM11=CM12</f>
        <v>1</v>
      </c>
      <c r="CN13" s="48" t="b">
        <f>CN11=CN12</f>
        <v>1</v>
      </c>
      <c r="CO13" s="48" t="s">
        <v>265</v>
      </c>
      <c r="CP13" s="48" t="s">
        <v>265</v>
      </c>
      <c r="CQ13" s="48" t="b">
        <f>CQ11=CQ12</f>
        <v>1</v>
      </c>
      <c r="CR13" s="48" t="s">
        <v>265</v>
      </c>
      <c r="CS13" s="48" t="s">
        <v>265</v>
      </c>
      <c r="CT13" s="48" t="s">
        <v>265</v>
      </c>
      <c r="CU13" s="48" t="s">
        <v>265</v>
      </c>
      <c r="CV13" s="48" t="s">
        <v>265</v>
      </c>
      <c r="CW13" s="48" t="s">
        <v>265</v>
      </c>
      <c r="CX13" s="48" t="s">
        <v>265</v>
      </c>
      <c r="CY13" s="48" t="s">
        <v>265</v>
      </c>
      <c r="CZ13" s="48" t="s">
        <v>265</v>
      </c>
    </row>
    <row r="14" spans="1:104" s="43" customFormat="1" ht="44.25" customHeight="1" collapsed="1">
      <c r="A14" s="46"/>
      <c r="B14" s="52">
        <f>B11+1</f>
        <v>2</v>
      </c>
      <c r="C14" s="53"/>
      <c r="D14" s="52" t="s">
        <v>255</v>
      </c>
      <c r="E14" s="52"/>
      <c r="F14" s="52"/>
      <c r="G14" s="53"/>
      <c r="H14" s="52"/>
      <c r="I14" s="52"/>
      <c r="J14" s="54"/>
      <c r="K14" s="54"/>
      <c r="L14" s="52"/>
      <c r="M14" s="52" t="s">
        <v>340</v>
      </c>
      <c r="N14" s="52" t="s">
        <v>340</v>
      </c>
      <c r="O14" s="52" t="str">
        <f>IF(COUNTIF(C16:CZ16,"FALSE")&gt;0,"NG","OK")</f>
        <v>OK</v>
      </c>
      <c r="P14" s="52" t="s">
        <v>340</v>
      </c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5" t="str">
        <f>SUBSTITUTE(SUBSTITUTE(J14," ",""),"-","")</f>
        <v/>
      </c>
      <c r="AN14" s="52"/>
      <c r="AO14" s="52"/>
      <c r="AP14" s="52"/>
      <c r="AQ14" s="55" t="str">
        <f>SUBSTITUTE(J14," ","")</f>
        <v/>
      </c>
      <c r="AR14" s="55" t="str">
        <f>IF(RIGHT(SUBSTITUTE(J14," ",""),4)="0-M6",LEFT(SUBSTITUTE(J14," ",""),LEN(SUBSTITUTE(J14," ",""))-4),SUBSTITUTE(J14," ",""))</f>
        <v/>
      </c>
      <c r="AS14" s="55">
        <f>K14</f>
        <v>0</v>
      </c>
      <c r="AT14" s="52"/>
      <c r="AU14" s="52"/>
      <c r="AV14" s="52"/>
      <c r="AW14" s="52"/>
      <c r="AX14" s="55">
        <f>K14</f>
        <v>0</v>
      </c>
      <c r="AY14" s="52"/>
      <c r="AZ14" s="52"/>
      <c r="BA14" s="52"/>
      <c r="BB14" s="52"/>
      <c r="BC14" s="52"/>
      <c r="BD14" s="55">
        <f>AP14</f>
        <v>0</v>
      </c>
      <c r="BE14" s="52"/>
      <c r="BF14" s="52"/>
      <c r="BG14" s="52"/>
      <c r="BH14" s="52"/>
      <c r="BI14" s="52"/>
      <c r="BJ14" s="55" t="str">
        <f t="shared" ref="BJ14:BW15" si="56">MID($BI14,BJ$6,1)</f>
        <v/>
      </c>
      <c r="BK14" s="55" t="str">
        <f t="shared" si="56"/>
        <v/>
      </c>
      <c r="BL14" s="55" t="str">
        <f t="shared" si="56"/>
        <v/>
      </c>
      <c r="BM14" s="55" t="str">
        <f t="shared" si="56"/>
        <v/>
      </c>
      <c r="BN14" s="55" t="str">
        <f t="shared" si="56"/>
        <v/>
      </c>
      <c r="BO14" s="55" t="str">
        <f t="shared" si="56"/>
        <v/>
      </c>
      <c r="BP14" s="55" t="str">
        <f t="shared" si="56"/>
        <v/>
      </c>
      <c r="BQ14" s="55" t="str">
        <f t="shared" si="56"/>
        <v/>
      </c>
      <c r="BR14" s="55" t="str">
        <f t="shared" si="56"/>
        <v/>
      </c>
      <c r="BS14" s="55" t="str">
        <f t="shared" si="56"/>
        <v/>
      </c>
      <c r="BT14" s="55" t="str">
        <f t="shared" si="56"/>
        <v/>
      </c>
      <c r="BU14" s="55" t="str">
        <f t="shared" si="56"/>
        <v/>
      </c>
      <c r="BV14" s="55" t="str">
        <f t="shared" si="56"/>
        <v/>
      </c>
      <c r="BW14" s="55" t="str">
        <f t="shared" si="56"/>
        <v/>
      </c>
      <c r="BX14" s="56" t="e">
        <f>DEC2HEX(CODE(BJ14),2)</f>
        <v>#VALUE!</v>
      </c>
      <c r="BY14" s="56" t="e">
        <f t="shared" ref="BY14:BY15" si="57">DEC2HEX(CODE(BK14),2)</f>
        <v>#VALUE!</v>
      </c>
      <c r="BZ14" s="56" t="e">
        <f t="shared" ref="BZ14:BZ15" si="58">DEC2HEX(CODE(BL14),2)</f>
        <v>#VALUE!</v>
      </c>
      <c r="CA14" s="56" t="e">
        <f t="shared" ref="CA14:CA15" si="59">DEC2HEX(CODE(BM14),2)</f>
        <v>#VALUE!</v>
      </c>
      <c r="CB14" s="56" t="e">
        <f t="shared" ref="CB14:CB15" si="60">DEC2HEX(CODE(BN14),2)</f>
        <v>#VALUE!</v>
      </c>
      <c r="CC14" s="56" t="e">
        <f t="shared" ref="CC14:CC15" si="61">DEC2HEX(CODE(BO14),2)</f>
        <v>#VALUE!</v>
      </c>
      <c r="CD14" s="56" t="e">
        <f t="shared" ref="CD14:CD15" si="62">DEC2HEX(CODE(BP14),2)</f>
        <v>#VALUE!</v>
      </c>
      <c r="CE14" s="56" t="e">
        <f t="shared" ref="CE14:CE15" si="63">DEC2HEX(CODE(BQ14),2)</f>
        <v>#VALUE!</v>
      </c>
      <c r="CF14" s="56" t="e">
        <f t="shared" ref="CF14:CF15" si="64">DEC2HEX(CODE(BR14),2)</f>
        <v>#VALUE!</v>
      </c>
      <c r="CG14" s="56" t="e">
        <f t="shared" ref="CG14:CG15" si="65">DEC2HEX(CODE(BS14),2)</f>
        <v>#VALUE!</v>
      </c>
      <c r="CH14" s="56" t="e">
        <f t="shared" ref="CH14:CH15" si="66">DEC2HEX(CODE(BT14),2)</f>
        <v>#VALUE!</v>
      </c>
      <c r="CI14" s="56" t="e">
        <f t="shared" ref="CI14:CI15" si="67">DEC2HEX(CODE(BU14),2)</f>
        <v>#VALUE!</v>
      </c>
      <c r="CJ14" s="56" t="e">
        <f t="shared" ref="CJ14:CJ15" si="68">DEC2HEX(CODE(BV14),2)</f>
        <v>#VALUE!</v>
      </c>
      <c r="CK14" s="56" t="e">
        <f t="shared" ref="CK14:CK15" si="69">DEC2HEX(CODE(BW14),2)</f>
        <v>#VALUE!</v>
      </c>
      <c r="CL14" s="55" t="e">
        <f>BX14&amp;BY14&amp;BZ14&amp;CA14&amp;CB14&amp;CC14&amp;CD14&amp;CE14&amp;CF14&amp;CG14&amp;CH14&amp;CI14&amp;CJ14&amp;CK14</f>
        <v>#VALUE!</v>
      </c>
      <c r="CM14" s="57"/>
      <c r="CN14" s="52"/>
      <c r="CO14" s="52"/>
      <c r="CP14" s="52"/>
      <c r="CQ14" s="52"/>
      <c r="CR14" s="52"/>
      <c r="CS14" s="55" t="str">
        <f>SUBSTITUTE(J14," ","")</f>
        <v/>
      </c>
      <c r="CT14" s="52"/>
      <c r="CU14" s="52"/>
      <c r="CV14" s="52"/>
      <c r="CW14" s="52"/>
      <c r="CX14" s="52" t="str">
        <f>AR14</f>
        <v/>
      </c>
      <c r="CY14" s="52"/>
      <c r="CZ14" s="52"/>
    </row>
    <row r="15" spans="1:104" s="43" customFormat="1" ht="44.25" hidden="1" customHeight="1" outlineLevel="1" collapsed="1">
      <c r="A15" s="46"/>
      <c r="B15" s="48">
        <f>B12+1</f>
        <v>2</v>
      </c>
      <c r="C15" s="58"/>
      <c r="D15" s="48" t="s">
        <v>246</v>
      </c>
      <c r="E15" s="48"/>
      <c r="F15" s="48"/>
      <c r="G15" s="5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 t="str">
        <f>SUBSTITUTE(SUBSTITUTE(J15," ",""),"-","")</f>
        <v/>
      </c>
      <c r="AN15" s="48"/>
      <c r="AO15" s="48"/>
      <c r="AP15" s="48"/>
      <c r="AQ15" s="48" t="str">
        <f>SUBSTITUTE(J15," ","")</f>
        <v/>
      </c>
      <c r="AR15" s="48" t="str">
        <f>SUBSTITUTE(J15," ","")</f>
        <v/>
      </c>
      <c r="AS15" s="48">
        <f>K15</f>
        <v>0</v>
      </c>
      <c r="AT15" s="48"/>
      <c r="AU15" s="48"/>
      <c r="AV15" s="48"/>
      <c r="AW15" s="48"/>
      <c r="AX15" s="48">
        <f>K15</f>
        <v>0</v>
      </c>
      <c r="AY15" s="48"/>
      <c r="AZ15" s="48"/>
      <c r="BA15" s="48"/>
      <c r="BB15" s="48"/>
      <c r="BC15" s="48"/>
      <c r="BD15" s="48">
        <f>AP15</f>
        <v>0</v>
      </c>
      <c r="BE15" s="48"/>
      <c r="BF15" s="48"/>
      <c r="BG15" s="48"/>
      <c r="BH15" s="48"/>
      <c r="BI15" s="48"/>
      <c r="BJ15" s="48" t="str">
        <f t="shared" si="56"/>
        <v/>
      </c>
      <c r="BK15" s="48" t="str">
        <f t="shared" si="56"/>
        <v/>
      </c>
      <c r="BL15" s="48" t="str">
        <f t="shared" si="56"/>
        <v/>
      </c>
      <c r="BM15" s="48" t="str">
        <f t="shared" si="56"/>
        <v/>
      </c>
      <c r="BN15" s="48" t="str">
        <f t="shared" si="56"/>
        <v/>
      </c>
      <c r="BO15" s="48" t="str">
        <f t="shared" si="56"/>
        <v/>
      </c>
      <c r="BP15" s="48" t="str">
        <f t="shared" si="56"/>
        <v/>
      </c>
      <c r="BQ15" s="48" t="str">
        <f t="shared" si="56"/>
        <v/>
      </c>
      <c r="BR15" s="48" t="str">
        <f t="shared" si="56"/>
        <v/>
      </c>
      <c r="BS15" s="48" t="str">
        <f t="shared" si="56"/>
        <v/>
      </c>
      <c r="BT15" s="48" t="str">
        <f t="shared" si="56"/>
        <v/>
      </c>
      <c r="BU15" s="48" t="str">
        <f t="shared" si="56"/>
        <v/>
      </c>
      <c r="BV15" s="48" t="str">
        <f t="shared" si="56"/>
        <v/>
      </c>
      <c r="BW15" s="48" t="str">
        <f t="shared" si="56"/>
        <v/>
      </c>
      <c r="BX15" s="48" t="e">
        <f>DEC2HEX(CODE(BJ15),2)</f>
        <v>#VALUE!</v>
      </c>
      <c r="BY15" s="48" t="e">
        <f t="shared" si="57"/>
        <v>#VALUE!</v>
      </c>
      <c r="BZ15" s="48" t="e">
        <f t="shared" si="58"/>
        <v>#VALUE!</v>
      </c>
      <c r="CA15" s="48" t="e">
        <f t="shared" si="59"/>
        <v>#VALUE!</v>
      </c>
      <c r="CB15" s="48" t="e">
        <f t="shared" si="60"/>
        <v>#VALUE!</v>
      </c>
      <c r="CC15" s="48" t="e">
        <f t="shared" si="61"/>
        <v>#VALUE!</v>
      </c>
      <c r="CD15" s="48" t="e">
        <f t="shared" si="62"/>
        <v>#VALUE!</v>
      </c>
      <c r="CE15" s="48" t="e">
        <f t="shared" si="63"/>
        <v>#VALUE!</v>
      </c>
      <c r="CF15" s="48" t="e">
        <f t="shared" si="64"/>
        <v>#VALUE!</v>
      </c>
      <c r="CG15" s="48" t="e">
        <f t="shared" si="65"/>
        <v>#VALUE!</v>
      </c>
      <c r="CH15" s="48" t="e">
        <f t="shared" si="66"/>
        <v>#VALUE!</v>
      </c>
      <c r="CI15" s="48" t="e">
        <f t="shared" si="67"/>
        <v>#VALUE!</v>
      </c>
      <c r="CJ15" s="48" t="e">
        <f t="shared" si="68"/>
        <v>#VALUE!</v>
      </c>
      <c r="CK15" s="48" t="e">
        <f t="shared" si="69"/>
        <v>#VALUE!</v>
      </c>
      <c r="CL15" s="48" t="e">
        <f>BX15&amp;BY15&amp;BZ15&amp;CA15&amp;CB15&amp;CC15&amp;CD15&amp;CE15&amp;CF15&amp;CG15&amp;CH15&amp;CI15&amp;CJ15&amp;CK15</f>
        <v>#VALUE!</v>
      </c>
      <c r="CM15" s="59"/>
      <c r="CN15" s="48"/>
      <c r="CO15" s="48"/>
      <c r="CP15" s="48"/>
      <c r="CQ15" s="48"/>
      <c r="CR15" s="48"/>
      <c r="CS15" s="48" t="str">
        <f>SUBSTITUTE(J15," ","")</f>
        <v/>
      </c>
      <c r="CT15" s="48"/>
      <c r="CU15" s="48"/>
      <c r="CV15" s="48"/>
      <c r="CW15" s="48"/>
      <c r="CX15" s="48"/>
      <c r="CY15" s="48"/>
      <c r="CZ15" s="48"/>
    </row>
    <row r="16" spans="1:104" s="44" customFormat="1" ht="39.950000000000003" hidden="1" customHeight="1" outlineLevel="1">
      <c r="A16" s="46"/>
      <c r="B16" s="47">
        <f>B13+1</f>
        <v>2</v>
      </c>
      <c r="C16" s="48" t="s">
        <v>265</v>
      </c>
      <c r="D16" s="47" t="s">
        <v>252</v>
      </c>
      <c r="E16" s="48" t="s">
        <v>265</v>
      </c>
      <c r="F16" s="48" t="s">
        <v>265</v>
      </c>
      <c r="G16" s="48" t="s">
        <v>265</v>
      </c>
      <c r="H16" s="48" t="s">
        <v>265</v>
      </c>
      <c r="I16" s="48" t="s">
        <v>265</v>
      </c>
      <c r="J16" s="48" t="s">
        <v>265</v>
      </c>
      <c r="K16" s="48" t="s">
        <v>265</v>
      </c>
      <c r="L16" s="48" t="s">
        <v>265</v>
      </c>
      <c r="M16" s="48" t="s">
        <v>265</v>
      </c>
      <c r="N16" s="48" t="s">
        <v>265</v>
      </c>
      <c r="O16" s="48"/>
      <c r="P16" s="48" t="s">
        <v>265</v>
      </c>
      <c r="Q16" s="48"/>
      <c r="R16" s="48"/>
      <c r="S16" s="48"/>
      <c r="T16" s="48" t="b">
        <f>T14=T15</f>
        <v>1</v>
      </c>
      <c r="U16" s="48" t="b">
        <f t="shared" ref="U16:AZ16" si="70">U14=U15</f>
        <v>1</v>
      </c>
      <c r="V16" s="48" t="b">
        <f t="shared" si="70"/>
        <v>1</v>
      </c>
      <c r="W16" s="48" t="b">
        <f t="shared" si="70"/>
        <v>1</v>
      </c>
      <c r="X16" s="48" t="b">
        <f t="shared" si="70"/>
        <v>1</v>
      </c>
      <c r="Y16" s="48" t="b">
        <f t="shared" si="70"/>
        <v>1</v>
      </c>
      <c r="Z16" s="48" t="b">
        <f t="shared" si="70"/>
        <v>1</v>
      </c>
      <c r="AA16" s="48" t="b">
        <f t="shared" si="70"/>
        <v>1</v>
      </c>
      <c r="AB16" s="48" t="b">
        <f t="shared" si="70"/>
        <v>1</v>
      </c>
      <c r="AC16" s="48" t="b">
        <f t="shared" si="70"/>
        <v>1</v>
      </c>
      <c r="AD16" s="48" t="b">
        <f t="shared" si="70"/>
        <v>1</v>
      </c>
      <c r="AE16" s="48" t="b">
        <f t="shared" si="70"/>
        <v>1</v>
      </c>
      <c r="AF16" s="48" t="b">
        <f t="shared" si="70"/>
        <v>1</v>
      </c>
      <c r="AG16" s="48" t="b">
        <f t="shared" si="70"/>
        <v>1</v>
      </c>
      <c r="AH16" s="48" t="b">
        <f t="shared" si="70"/>
        <v>1</v>
      </c>
      <c r="AI16" s="48" t="b">
        <f t="shared" si="70"/>
        <v>1</v>
      </c>
      <c r="AJ16" s="48" t="b">
        <f t="shared" si="70"/>
        <v>1</v>
      </c>
      <c r="AK16" s="48" t="b">
        <f t="shared" si="70"/>
        <v>1</v>
      </c>
      <c r="AL16" s="48" t="b">
        <f t="shared" si="70"/>
        <v>1</v>
      </c>
      <c r="AM16" s="48" t="b">
        <f t="shared" si="70"/>
        <v>1</v>
      </c>
      <c r="AN16" s="48" t="b">
        <f t="shared" si="70"/>
        <v>1</v>
      </c>
      <c r="AO16" s="48" t="b">
        <f t="shared" si="70"/>
        <v>1</v>
      </c>
      <c r="AP16" s="48" t="b">
        <f t="shared" si="70"/>
        <v>1</v>
      </c>
      <c r="AQ16" s="48" t="b">
        <f t="shared" si="70"/>
        <v>1</v>
      </c>
      <c r="AR16" s="48" t="b">
        <f t="shared" si="70"/>
        <v>1</v>
      </c>
      <c r="AS16" s="48" t="b">
        <f t="shared" si="70"/>
        <v>1</v>
      </c>
      <c r="AT16" s="48" t="b">
        <f t="shared" si="70"/>
        <v>1</v>
      </c>
      <c r="AU16" s="48" t="b">
        <f t="shared" si="70"/>
        <v>1</v>
      </c>
      <c r="AV16" s="48" t="b">
        <f t="shared" si="70"/>
        <v>1</v>
      </c>
      <c r="AW16" s="48" t="b">
        <f t="shared" si="70"/>
        <v>1</v>
      </c>
      <c r="AX16" s="48" t="b">
        <f t="shared" si="70"/>
        <v>1</v>
      </c>
      <c r="AY16" s="48" t="b">
        <f t="shared" si="70"/>
        <v>1</v>
      </c>
      <c r="AZ16" s="48" t="b">
        <f t="shared" si="70"/>
        <v>1</v>
      </c>
      <c r="BA16" s="48" t="s">
        <v>265</v>
      </c>
      <c r="BB16" s="48" t="s">
        <v>265</v>
      </c>
      <c r="BC16" s="48" t="b">
        <f t="shared" ref="BC16:BF16" si="71">BC14=BC15</f>
        <v>1</v>
      </c>
      <c r="BD16" s="48" t="b">
        <f t="shared" si="71"/>
        <v>1</v>
      </c>
      <c r="BE16" s="48" t="b">
        <f t="shared" si="71"/>
        <v>1</v>
      </c>
      <c r="BF16" s="48" t="b">
        <f t="shared" si="71"/>
        <v>1</v>
      </c>
      <c r="BG16" s="48" t="b">
        <f t="shared" ref="BG16" si="72">BG14=BG15</f>
        <v>1</v>
      </c>
      <c r="BH16" s="48" t="b">
        <f t="shared" ref="BH16:CN16" si="73">BH14=BH15</f>
        <v>1</v>
      </c>
      <c r="BI16" s="48" t="s">
        <v>265</v>
      </c>
      <c r="BJ16" s="48" t="s">
        <v>265</v>
      </c>
      <c r="BK16" s="48" t="s">
        <v>265</v>
      </c>
      <c r="BL16" s="48" t="s">
        <v>265</v>
      </c>
      <c r="BM16" s="48" t="s">
        <v>265</v>
      </c>
      <c r="BN16" s="48" t="s">
        <v>265</v>
      </c>
      <c r="BO16" s="48" t="s">
        <v>265</v>
      </c>
      <c r="BP16" s="48" t="s">
        <v>265</v>
      </c>
      <c r="BQ16" s="48" t="s">
        <v>265</v>
      </c>
      <c r="BR16" s="48" t="s">
        <v>265</v>
      </c>
      <c r="BS16" s="48" t="s">
        <v>265</v>
      </c>
      <c r="BT16" s="48" t="s">
        <v>265</v>
      </c>
      <c r="BU16" s="48" t="s">
        <v>265</v>
      </c>
      <c r="BV16" s="48" t="s">
        <v>265</v>
      </c>
      <c r="BW16" s="48" t="s">
        <v>265</v>
      </c>
      <c r="BX16" s="48" t="s">
        <v>265</v>
      </c>
      <c r="BY16" s="48" t="s">
        <v>265</v>
      </c>
      <c r="BZ16" s="48" t="s">
        <v>265</v>
      </c>
      <c r="CA16" s="48" t="s">
        <v>265</v>
      </c>
      <c r="CB16" s="48" t="s">
        <v>265</v>
      </c>
      <c r="CC16" s="48" t="s">
        <v>265</v>
      </c>
      <c r="CD16" s="48" t="s">
        <v>265</v>
      </c>
      <c r="CE16" s="48" t="s">
        <v>265</v>
      </c>
      <c r="CF16" s="48" t="s">
        <v>265</v>
      </c>
      <c r="CG16" s="48" t="s">
        <v>265</v>
      </c>
      <c r="CH16" s="48" t="s">
        <v>265</v>
      </c>
      <c r="CI16" s="48" t="s">
        <v>265</v>
      </c>
      <c r="CJ16" s="48" t="s">
        <v>265</v>
      </c>
      <c r="CK16" s="48" t="s">
        <v>265</v>
      </c>
      <c r="CL16" s="48" t="e">
        <f>CL14=CL15</f>
        <v>#VALUE!</v>
      </c>
      <c r="CM16" s="48" t="b">
        <f t="shared" si="73"/>
        <v>1</v>
      </c>
      <c r="CN16" s="48" t="b">
        <f t="shared" si="73"/>
        <v>1</v>
      </c>
      <c r="CO16" s="48" t="s">
        <v>265</v>
      </c>
      <c r="CP16" s="48" t="s">
        <v>265</v>
      </c>
      <c r="CQ16" s="48" t="b">
        <f t="shared" ref="CQ16" si="74">CQ14=CQ15</f>
        <v>1</v>
      </c>
      <c r="CR16" s="48" t="s">
        <v>265</v>
      </c>
      <c r="CS16" s="48" t="s">
        <v>265</v>
      </c>
      <c r="CT16" s="48" t="s">
        <v>265</v>
      </c>
      <c r="CU16" s="48" t="s">
        <v>265</v>
      </c>
      <c r="CV16" s="48" t="s">
        <v>265</v>
      </c>
      <c r="CW16" s="48" t="s">
        <v>265</v>
      </c>
      <c r="CX16" s="48" t="s">
        <v>265</v>
      </c>
      <c r="CY16" s="48" t="s">
        <v>265</v>
      </c>
      <c r="CZ16" s="48" t="s">
        <v>265</v>
      </c>
    </row>
  </sheetData>
  <mergeCells count="13">
    <mergeCell ref="CS6:CZ6"/>
    <mergeCell ref="CL6:CR6"/>
    <mergeCell ref="AQ6:AU6"/>
    <mergeCell ref="AV6:AZ6"/>
    <mergeCell ref="BJ7:BW7"/>
    <mergeCell ref="BX7:CK7"/>
    <mergeCell ref="B2:H4"/>
    <mergeCell ref="T6:AA6"/>
    <mergeCell ref="AB6:AK6"/>
    <mergeCell ref="AL6:AP6"/>
    <mergeCell ref="M6:N6"/>
    <mergeCell ref="B6:L6"/>
    <mergeCell ref="O6:P6"/>
  </mergeCells>
  <phoneticPr fontId="18"/>
  <conditionalFormatting sqref="T13:AZ13 BC13:CR13 BC16:CR16">
    <cfRule type="cellIs" dxfId="25" priority="2" operator="equal">
      <formula>2370014827</formula>
    </cfRule>
  </conditionalFormatting>
  <conditionalFormatting sqref="T16:AZ16">
    <cfRule type="cellIs" dxfId="24" priority="1" operator="equal">
      <formula>2370014827</formula>
    </cfRule>
  </conditionalFormatting>
  <dataValidations xWindow="1682" yWindow="768" count="3">
    <dataValidation allowBlank="1" showInputMessage="1" showErrorMessage="1" prompt="to be imported from pool and filled later" sqref="AW8:AW12 AW14:AW15" xr:uid="{7E3410B7-94B3-4447-9E49-760CE60EEE4F}"/>
    <dataValidation allowBlank="1" showInputMessage="1" showErrorMessage="1" prompt="to be pick from PST_Lib, requried D2C" sqref="BD14:BF15 BD8:BF12 BH8:CZ12 BH14:CZ15" xr:uid="{F4497FCE-6BFF-4813-BA4D-924E8853B93C}"/>
    <dataValidation type="list" allowBlank="1" showInputMessage="1" showErrorMessage="1" sqref="X8:AA8 X14:AA15 X10:AA12" xr:uid="{B1F30C27-2B87-435B-A957-C50D2371C83F}">
      <formula1>"Yes,No"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1682" yWindow="768" count="4">
        <x14:dataValidation type="list" allowBlank="1" showInputMessage="1" showErrorMessage="1" xr:uid="{E62D90AB-F6BA-41A6-8FE2-8CF689A7EAF8}">
          <x14:formula1>
            <xm:f>Term!$B$6:$B$8</xm:f>
          </x14:formula1>
          <xm:sqref>T8:T12 T14:T15</xm:sqref>
        </x14:dataValidation>
        <x14:dataValidation type="list" allowBlank="1" showInputMessage="1" showErrorMessage="1" xr:uid="{8393420D-CF47-4DAC-823D-054E6C500F4E}">
          <x14:formula1>
            <xm:f>Term!$B$13:$B$20</xm:f>
          </x14:formula1>
          <xm:sqref>U8 U10:U12 U14:U15</xm:sqref>
        </x14:dataValidation>
        <x14:dataValidation type="list" allowBlank="1" showInputMessage="1" showErrorMessage="1" xr:uid="{D6F878B0-BC66-4D73-B333-AC478B6ECF75}">
          <x14:formula1>
            <xm:f>Term!$B$25:$B$29</xm:f>
          </x14:formula1>
          <xm:sqref>V8 V10:V12 V14:V15</xm:sqref>
        </x14:dataValidation>
        <x14:dataValidation type="list" allowBlank="1" showInputMessage="1" showErrorMessage="1" xr:uid="{66CAFB4E-FD6E-45D7-B5CC-5BEEE77F060C}">
          <x14:formula1>
            <xm:f>Term!$B$34:$B$36</xm:f>
          </x14:formula1>
          <xm:sqref>W8 W10:W12 W14:W15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7A81-8E29-4ACC-BD05-FB187CD77CD8}">
  <sheetPr>
    <tabColor rgb="FFFFC000"/>
  </sheetPr>
  <dimension ref="A1:O108"/>
  <sheetViews>
    <sheetView workbookViewId="0">
      <selection activeCell="F10" sqref="F10"/>
    </sheetView>
  </sheetViews>
  <sheetFormatPr defaultRowHeight="15"/>
  <cols>
    <col min="1" max="1" width="5.28515625" style="91" customWidth="1"/>
    <col min="2" max="2" width="10.28515625" style="91" customWidth="1"/>
    <col min="3" max="3" width="13" style="91" customWidth="1"/>
    <col min="4" max="4" width="16.140625" style="91" customWidth="1"/>
    <col min="5" max="5" width="12.5703125" style="91" hidden="1" customWidth="1"/>
    <col min="6" max="6" width="73.5703125" style="93" customWidth="1"/>
    <col min="7" max="7" width="46.42578125" style="94" customWidth="1"/>
    <col min="8" max="8" width="16.7109375" style="93" customWidth="1"/>
    <col min="9" max="9" width="9.5703125" style="93" customWidth="1"/>
    <col min="10" max="10" width="10.42578125" style="91" customWidth="1"/>
    <col min="11" max="11" width="14.7109375" style="95" bestFit="1" customWidth="1"/>
    <col min="12" max="12" width="18.28515625" style="96" customWidth="1"/>
    <col min="13" max="13" width="17.85546875" style="97" hidden="1" customWidth="1"/>
    <col min="14" max="14" width="63.140625" style="91" hidden="1" customWidth="1"/>
    <col min="15" max="15" width="15.7109375" style="91" bestFit="1" customWidth="1"/>
  </cols>
  <sheetData>
    <row r="1" spans="1:15">
      <c r="C1" s="92" t="s">
        <v>401</v>
      </c>
    </row>
    <row r="2" spans="1:15" ht="45">
      <c r="A2" s="98" t="s">
        <v>2</v>
      </c>
      <c r="B2" s="98" t="s">
        <v>402</v>
      </c>
      <c r="C2" s="98" t="s">
        <v>403</v>
      </c>
      <c r="D2" s="99" t="s">
        <v>404</v>
      </c>
      <c r="E2" s="99" t="s">
        <v>405</v>
      </c>
      <c r="F2" s="98" t="s">
        <v>406</v>
      </c>
      <c r="G2" s="100" t="s">
        <v>407</v>
      </c>
      <c r="H2" s="101" t="s">
        <v>408</v>
      </c>
      <c r="I2" s="101" t="s">
        <v>409</v>
      </c>
      <c r="J2" s="101" t="s">
        <v>399</v>
      </c>
      <c r="K2" s="102" t="s">
        <v>410</v>
      </c>
      <c r="L2" s="103" t="s">
        <v>411</v>
      </c>
      <c r="M2" s="98" t="s">
        <v>412</v>
      </c>
      <c r="N2" s="104" t="s">
        <v>413</v>
      </c>
      <c r="O2" s="105" t="s">
        <v>414</v>
      </c>
    </row>
    <row r="3" spans="1:15" ht="51">
      <c r="A3" s="106">
        <v>1</v>
      </c>
      <c r="B3" s="107" t="s">
        <v>418</v>
      </c>
      <c r="C3" s="108" t="s">
        <v>417</v>
      </c>
      <c r="D3" s="109">
        <v>46126</v>
      </c>
      <c r="E3" s="109"/>
      <c r="F3" s="110" t="s">
        <v>421</v>
      </c>
      <c r="G3" s="119" t="s">
        <v>422</v>
      </c>
      <c r="H3" s="107" t="s">
        <v>400</v>
      </c>
      <c r="I3" s="107" t="s">
        <v>419</v>
      </c>
      <c r="J3" s="107" t="s">
        <v>415</v>
      </c>
      <c r="K3" s="109">
        <v>46129</v>
      </c>
      <c r="L3" s="109">
        <v>46126</v>
      </c>
      <c r="M3" s="109"/>
      <c r="N3" s="111"/>
      <c r="O3" s="112" t="s">
        <v>420</v>
      </c>
    </row>
    <row r="4" spans="1:15" ht="51">
      <c r="A4" s="106">
        <v>2</v>
      </c>
      <c r="B4" s="107" t="s">
        <v>418</v>
      </c>
      <c r="C4" s="108" t="s">
        <v>417</v>
      </c>
      <c r="D4" s="109">
        <v>46126</v>
      </c>
      <c r="E4" s="109"/>
      <c r="F4" s="113" t="s">
        <v>426</v>
      </c>
      <c r="G4" s="114" t="s">
        <v>431</v>
      </c>
      <c r="H4" s="107" t="s">
        <v>400</v>
      </c>
      <c r="I4" s="107" t="s">
        <v>419</v>
      </c>
      <c r="J4" s="107" t="s">
        <v>415</v>
      </c>
      <c r="K4" s="109">
        <v>46129</v>
      </c>
      <c r="L4" s="109">
        <v>46126</v>
      </c>
      <c r="M4" s="109"/>
      <c r="N4" s="115"/>
      <c r="O4" s="115" t="s">
        <v>420</v>
      </c>
    </row>
    <row r="5" spans="1:15" ht="51">
      <c r="A5" s="106">
        <v>3</v>
      </c>
      <c r="B5" s="107" t="s">
        <v>418</v>
      </c>
      <c r="C5" s="108" t="s">
        <v>417</v>
      </c>
      <c r="D5" s="109">
        <v>46126</v>
      </c>
      <c r="E5" s="109"/>
      <c r="F5" s="113" t="s">
        <v>427</v>
      </c>
      <c r="G5" s="114" t="s">
        <v>428</v>
      </c>
      <c r="H5" s="107" t="s">
        <v>400</v>
      </c>
      <c r="I5" s="107" t="s">
        <v>419</v>
      </c>
      <c r="J5" s="107" t="s">
        <v>415</v>
      </c>
      <c r="K5" s="109">
        <v>46129</v>
      </c>
      <c r="L5" s="109">
        <v>46126</v>
      </c>
      <c r="M5" s="109"/>
      <c r="N5" s="115"/>
      <c r="O5" s="115" t="s">
        <v>420</v>
      </c>
    </row>
    <row r="6" spans="1:15" ht="25.5">
      <c r="A6" s="106">
        <v>4</v>
      </c>
      <c r="B6" s="107" t="s">
        <v>418</v>
      </c>
      <c r="C6" s="108" t="s">
        <v>417</v>
      </c>
      <c r="D6" s="109">
        <v>46126</v>
      </c>
      <c r="E6" s="109"/>
      <c r="F6" s="113" t="s">
        <v>432</v>
      </c>
      <c r="G6" s="114" t="s">
        <v>433</v>
      </c>
      <c r="H6" s="107" t="s">
        <v>429</v>
      </c>
      <c r="I6" s="107" t="s">
        <v>430</v>
      </c>
      <c r="J6" s="107" t="s">
        <v>415</v>
      </c>
      <c r="K6" s="109">
        <v>46129</v>
      </c>
      <c r="L6" s="109">
        <v>46126</v>
      </c>
      <c r="M6" s="109"/>
      <c r="N6" s="115"/>
      <c r="O6" s="115" t="s">
        <v>420</v>
      </c>
    </row>
    <row r="7" spans="1:15">
      <c r="A7" s="106">
        <v>5</v>
      </c>
      <c r="B7" s="107"/>
      <c r="C7" s="108"/>
      <c r="D7" s="109"/>
      <c r="E7" s="109"/>
      <c r="F7" s="113"/>
      <c r="G7" s="114"/>
      <c r="H7" s="107"/>
      <c r="I7" s="107"/>
      <c r="J7" s="107"/>
      <c r="K7" s="109"/>
      <c r="L7" s="109"/>
      <c r="M7" s="109"/>
      <c r="N7" s="115"/>
      <c r="O7" s="115"/>
    </row>
    <row r="8" spans="1:15">
      <c r="A8" s="106">
        <v>6</v>
      </c>
      <c r="B8" s="107"/>
      <c r="C8" s="108"/>
      <c r="D8" s="109"/>
      <c r="E8" s="109"/>
      <c r="F8" s="113"/>
      <c r="G8" s="114"/>
      <c r="H8" s="107"/>
      <c r="I8" s="107"/>
      <c r="J8" s="107"/>
      <c r="K8" s="109"/>
      <c r="L8" s="109"/>
      <c r="M8" s="109"/>
      <c r="N8" s="115"/>
      <c r="O8" s="115"/>
    </row>
    <row r="9" spans="1:15">
      <c r="A9" s="106">
        <v>7</v>
      </c>
      <c r="B9" s="107"/>
      <c r="C9" s="108"/>
      <c r="D9" s="109"/>
      <c r="E9" s="109"/>
      <c r="F9" s="113"/>
      <c r="G9" s="114"/>
      <c r="H9" s="107"/>
      <c r="I9" s="107"/>
      <c r="J9" s="107"/>
      <c r="K9" s="109"/>
      <c r="L9" s="109"/>
      <c r="M9" s="109"/>
      <c r="N9" s="115"/>
      <c r="O9" s="115"/>
    </row>
    <row r="10" spans="1:15">
      <c r="A10" s="106">
        <v>8</v>
      </c>
      <c r="B10" s="107"/>
      <c r="C10" s="108"/>
      <c r="D10" s="109"/>
      <c r="E10" s="109"/>
      <c r="F10" s="113"/>
      <c r="G10" s="114"/>
      <c r="H10" s="107"/>
      <c r="I10" s="107"/>
      <c r="J10" s="107"/>
      <c r="K10" s="109"/>
      <c r="L10" s="109"/>
      <c r="M10" s="109"/>
      <c r="N10" s="115"/>
      <c r="O10" s="115"/>
    </row>
    <row r="11" spans="1:15">
      <c r="A11" s="106">
        <v>9</v>
      </c>
      <c r="B11" s="107"/>
      <c r="C11" s="108"/>
      <c r="D11" s="109"/>
      <c r="E11" s="109"/>
      <c r="F11" s="113"/>
      <c r="G11" s="114"/>
      <c r="H11" s="107"/>
      <c r="I11" s="107"/>
      <c r="J11" s="107"/>
      <c r="K11" s="109"/>
      <c r="L11" s="109"/>
      <c r="M11" s="109"/>
      <c r="N11" s="115"/>
      <c r="O11" s="115"/>
    </row>
    <row r="12" spans="1:15">
      <c r="A12" s="106">
        <v>10</v>
      </c>
      <c r="B12" s="107"/>
      <c r="C12" s="108"/>
      <c r="D12" s="109"/>
      <c r="E12" s="109"/>
      <c r="F12" s="113"/>
      <c r="G12" s="114"/>
      <c r="H12" s="107"/>
      <c r="I12" s="107"/>
      <c r="J12" s="107"/>
      <c r="K12" s="109"/>
      <c r="L12" s="109"/>
      <c r="M12" s="109"/>
      <c r="N12" s="115"/>
      <c r="O12" s="115"/>
    </row>
    <row r="13" spans="1:15">
      <c r="A13" s="106">
        <v>11</v>
      </c>
      <c r="B13" s="107"/>
      <c r="C13" s="108"/>
      <c r="D13" s="109"/>
      <c r="E13" s="109"/>
      <c r="F13" s="113"/>
      <c r="G13" s="114"/>
      <c r="H13" s="107"/>
      <c r="I13" s="107"/>
      <c r="J13" s="107"/>
      <c r="K13" s="109"/>
      <c r="L13" s="109"/>
      <c r="M13" s="109"/>
      <c r="N13" s="115"/>
      <c r="O13" s="115"/>
    </row>
    <row r="14" spans="1:15">
      <c r="A14" s="106">
        <v>12</v>
      </c>
      <c r="B14" s="107"/>
      <c r="C14" s="108"/>
      <c r="D14" s="109"/>
      <c r="E14" s="109"/>
      <c r="F14" s="113"/>
      <c r="G14" s="114"/>
      <c r="H14" s="107"/>
      <c r="I14" s="107"/>
      <c r="J14" s="107"/>
      <c r="K14" s="109"/>
      <c r="L14" s="109"/>
      <c r="M14" s="109"/>
      <c r="N14" s="115"/>
      <c r="O14" s="115"/>
    </row>
    <row r="15" spans="1:15">
      <c r="A15" s="106">
        <v>13</v>
      </c>
      <c r="B15" s="107"/>
      <c r="C15" s="108"/>
      <c r="D15" s="109"/>
      <c r="E15" s="109"/>
      <c r="F15" s="113"/>
      <c r="G15" s="114"/>
      <c r="H15" s="107"/>
      <c r="I15" s="107"/>
      <c r="J15" s="107"/>
      <c r="K15" s="109"/>
      <c r="L15" s="109"/>
      <c r="M15" s="109"/>
      <c r="N15" s="115"/>
      <c r="O15" s="115"/>
    </row>
    <row r="16" spans="1:15">
      <c r="A16" s="106">
        <v>14</v>
      </c>
      <c r="B16" s="107"/>
      <c r="C16" s="108"/>
      <c r="D16" s="109"/>
      <c r="E16" s="109"/>
      <c r="F16" s="113"/>
      <c r="G16" s="114"/>
      <c r="H16" s="107"/>
      <c r="I16" s="107"/>
      <c r="J16" s="107"/>
      <c r="K16" s="109"/>
      <c r="L16" s="109"/>
      <c r="M16" s="109"/>
      <c r="N16" s="115"/>
      <c r="O16" s="115"/>
    </row>
    <row r="17" spans="1:15">
      <c r="A17" s="106">
        <v>15</v>
      </c>
      <c r="B17" s="107"/>
      <c r="C17" s="108"/>
      <c r="D17" s="109"/>
      <c r="E17" s="109"/>
      <c r="F17" s="113"/>
      <c r="G17" s="114"/>
      <c r="H17" s="107"/>
      <c r="I17" s="107"/>
      <c r="J17" s="107"/>
      <c r="K17" s="109"/>
      <c r="L17" s="109"/>
      <c r="M17" s="109"/>
      <c r="N17" s="115"/>
      <c r="O17" s="115"/>
    </row>
    <row r="18" spans="1:15">
      <c r="A18" s="106">
        <v>16</v>
      </c>
      <c r="B18" s="107"/>
      <c r="C18" s="108"/>
      <c r="D18" s="109"/>
      <c r="E18" s="109"/>
      <c r="F18" s="113"/>
      <c r="G18" s="114"/>
      <c r="H18" s="107"/>
      <c r="I18" s="107"/>
      <c r="J18" s="107"/>
      <c r="K18" s="109"/>
      <c r="L18" s="109"/>
      <c r="M18" s="109"/>
      <c r="N18" s="115"/>
      <c r="O18" s="115"/>
    </row>
    <row r="19" spans="1:15">
      <c r="A19" s="106">
        <v>17</v>
      </c>
      <c r="B19" s="107"/>
      <c r="C19" s="108"/>
      <c r="D19" s="109"/>
      <c r="E19" s="109"/>
      <c r="F19" s="113"/>
      <c r="G19" s="114"/>
      <c r="H19" s="107"/>
      <c r="I19" s="107"/>
      <c r="J19" s="107"/>
      <c r="K19" s="109"/>
      <c r="L19" s="109"/>
      <c r="M19" s="109"/>
      <c r="N19" s="115"/>
      <c r="O19" s="115"/>
    </row>
    <row r="20" spans="1:15">
      <c r="A20" s="106">
        <v>18</v>
      </c>
      <c r="B20" s="107"/>
      <c r="C20" s="108"/>
      <c r="D20" s="109"/>
      <c r="E20" s="109"/>
      <c r="F20" s="113"/>
      <c r="G20" s="114"/>
      <c r="H20" s="107"/>
      <c r="I20" s="107"/>
      <c r="J20" s="107"/>
      <c r="K20" s="109"/>
      <c r="L20" s="109"/>
      <c r="M20" s="109"/>
      <c r="N20" s="115"/>
      <c r="O20" s="115"/>
    </row>
    <row r="21" spans="1:15">
      <c r="A21" s="106">
        <v>19</v>
      </c>
      <c r="B21" s="107"/>
      <c r="C21" s="108"/>
      <c r="D21" s="109"/>
      <c r="E21" s="109"/>
      <c r="F21" s="113"/>
      <c r="G21" s="114"/>
      <c r="H21" s="107"/>
      <c r="I21" s="107"/>
      <c r="J21" s="107"/>
      <c r="K21" s="109"/>
      <c r="L21" s="109"/>
      <c r="M21" s="109"/>
      <c r="N21" s="115"/>
      <c r="O21" s="115"/>
    </row>
    <row r="22" spans="1:15">
      <c r="A22" s="106">
        <v>20</v>
      </c>
      <c r="B22" s="107"/>
      <c r="C22" s="108"/>
      <c r="D22" s="109"/>
      <c r="E22" s="109"/>
      <c r="F22" s="113"/>
      <c r="G22" s="114"/>
      <c r="H22" s="107"/>
      <c r="I22" s="107"/>
      <c r="J22" s="107"/>
      <c r="K22" s="109"/>
      <c r="L22" s="109"/>
      <c r="M22" s="109"/>
      <c r="N22" s="115"/>
      <c r="O22" s="115"/>
    </row>
    <row r="23" spans="1:15">
      <c r="A23" s="106">
        <v>21</v>
      </c>
      <c r="B23" s="107"/>
      <c r="C23" s="108"/>
      <c r="D23" s="109"/>
      <c r="E23" s="109"/>
      <c r="F23" s="113"/>
      <c r="G23" s="114"/>
      <c r="H23" s="107"/>
      <c r="I23" s="107"/>
      <c r="J23" s="107"/>
      <c r="K23" s="109"/>
      <c r="L23" s="109"/>
      <c r="M23" s="109"/>
      <c r="N23" s="115"/>
      <c r="O23" s="115"/>
    </row>
    <row r="24" spans="1:15">
      <c r="A24" s="106">
        <v>22</v>
      </c>
      <c r="B24" s="107"/>
      <c r="C24" s="108"/>
      <c r="D24" s="109"/>
      <c r="E24" s="109"/>
      <c r="F24" s="113"/>
      <c r="G24" s="114"/>
      <c r="H24" s="107"/>
      <c r="I24" s="107"/>
      <c r="J24" s="107"/>
      <c r="K24" s="109"/>
      <c r="L24" s="109"/>
      <c r="M24" s="109"/>
      <c r="N24" s="115"/>
      <c r="O24" s="115"/>
    </row>
    <row r="25" spans="1:15">
      <c r="A25" s="106">
        <v>23</v>
      </c>
      <c r="B25" s="107"/>
      <c r="C25" s="108"/>
      <c r="D25" s="109"/>
      <c r="E25" s="109"/>
      <c r="F25" s="113"/>
      <c r="G25" s="114"/>
      <c r="H25" s="107"/>
      <c r="I25" s="107"/>
      <c r="J25" s="107"/>
      <c r="K25" s="109"/>
      <c r="L25" s="109"/>
      <c r="M25" s="109"/>
      <c r="N25" s="115"/>
      <c r="O25" s="115"/>
    </row>
    <row r="26" spans="1:15">
      <c r="A26" s="106">
        <v>24</v>
      </c>
      <c r="B26" s="107"/>
      <c r="C26" s="108"/>
      <c r="D26" s="109"/>
      <c r="E26" s="109"/>
      <c r="F26" s="113"/>
      <c r="G26" s="114"/>
      <c r="H26" s="107"/>
      <c r="I26" s="107"/>
      <c r="J26" s="107"/>
      <c r="K26" s="109"/>
      <c r="L26" s="109"/>
      <c r="M26" s="109"/>
      <c r="N26" s="115"/>
      <c r="O26" s="115"/>
    </row>
    <row r="27" spans="1:15">
      <c r="A27" s="106">
        <v>25</v>
      </c>
      <c r="B27" s="107"/>
      <c r="C27" s="108"/>
      <c r="D27" s="109"/>
      <c r="E27" s="109"/>
      <c r="F27" s="113"/>
      <c r="G27" s="114"/>
      <c r="H27" s="107"/>
      <c r="I27" s="107"/>
      <c r="J27" s="107"/>
      <c r="K27" s="109"/>
      <c r="L27" s="109"/>
      <c r="M27" s="109"/>
      <c r="N27" s="115"/>
      <c r="O27" s="115"/>
    </row>
    <row r="28" spans="1:15">
      <c r="A28" s="106">
        <v>26</v>
      </c>
      <c r="B28" s="107"/>
      <c r="C28" s="108"/>
      <c r="D28" s="109"/>
      <c r="E28" s="109"/>
      <c r="F28" s="113"/>
      <c r="G28" s="114"/>
      <c r="H28" s="107"/>
      <c r="I28" s="107"/>
      <c r="J28" s="107"/>
      <c r="K28" s="109"/>
      <c r="L28" s="109"/>
      <c r="M28" s="109"/>
      <c r="N28" s="115"/>
      <c r="O28" s="115"/>
    </row>
    <row r="29" spans="1:15">
      <c r="A29" s="106">
        <v>27</v>
      </c>
      <c r="B29" s="107"/>
      <c r="C29" s="108"/>
      <c r="D29" s="109"/>
      <c r="E29" s="109"/>
      <c r="F29" s="113"/>
      <c r="G29" s="114"/>
      <c r="H29" s="107"/>
      <c r="I29" s="107"/>
      <c r="J29" s="107"/>
      <c r="K29" s="109"/>
      <c r="L29" s="109"/>
      <c r="M29" s="109"/>
      <c r="N29" s="115"/>
      <c r="O29" s="115"/>
    </row>
    <row r="30" spans="1:15">
      <c r="A30" s="106">
        <v>28</v>
      </c>
      <c r="B30" s="107"/>
      <c r="C30" s="108"/>
      <c r="D30" s="109"/>
      <c r="E30" s="109"/>
      <c r="F30" s="113"/>
      <c r="G30" s="114"/>
      <c r="H30" s="107"/>
      <c r="I30" s="107"/>
      <c r="J30" s="107"/>
      <c r="K30" s="109"/>
      <c r="L30" s="109"/>
      <c r="M30" s="109"/>
      <c r="N30" s="115"/>
      <c r="O30" s="115"/>
    </row>
    <row r="31" spans="1:15">
      <c r="A31" s="106">
        <v>29</v>
      </c>
      <c r="B31" s="107"/>
      <c r="C31" s="108"/>
      <c r="D31" s="109"/>
      <c r="E31" s="109"/>
      <c r="F31" s="113"/>
      <c r="G31" s="114"/>
      <c r="H31" s="107"/>
      <c r="I31" s="107"/>
      <c r="J31" s="107"/>
      <c r="K31" s="109"/>
      <c r="L31" s="109"/>
      <c r="M31" s="109"/>
      <c r="N31" s="115"/>
      <c r="O31" s="115"/>
    </row>
    <row r="32" spans="1:15">
      <c r="A32" s="106">
        <v>30</v>
      </c>
      <c r="B32" s="107"/>
      <c r="C32" s="108"/>
      <c r="D32" s="109"/>
      <c r="E32" s="109"/>
      <c r="F32" s="113"/>
      <c r="G32" s="114"/>
      <c r="H32" s="107"/>
      <c r="I32" s="107"/>
      <c r="J32" s="107"/>
      <c r="K32" s="109"/>
      <c r="L32" s="109"/>
      <c r="M32" s="109"/>
      <c r="N32" s="115"/>
      <c r="O32" s="115"/>
    </row>
    <row r="33" spans="1:15">
      <c r="A33" s="106">
        <v>31</v>
      </c>
      <c r="B33" s="107"/>
      <c r="C33" s="108"/>
      <c r="D33" s="109"/>
      <c r="E33" s="109"/>
      <c r="F33" s="113"/>
      <c r="G33" s="114"/>
      <c r="H33" s="107"/>
      <c r="I33" s="107"/>
      <c r="J33" s="107"/>
      <c r="K33" s="109"/>
      <c r="L33" s="109"/>
      <c r="M33" s="109"/>
      <c r="N33" s="115"/>
      <c r="O33" s="115"/>
    </row>
    <row r="34" spans="1:15">
      <c r="A34" s="106">
        <v>32</v>
      </c>
      <c r="B34" s="107"/>
      <c r="C34" s="108"/>
      <c r="D34" s="109"/>
      <c r="E34" s="109"/>
      <c r="F34" s="113"/>
      <c r="G34" s="114"/>
      <c r="H34" s="107"/>
      <c r="I34" s="107"/>
      <c r="J34" s="107"/>
      <c r="K34" s="109"/>
      <c r="L34" s="109"/>
      <c r="M34" s="109"/>
      <c r="N34" s="115"/>
      <c r="O34" s="115"/>
    </row>
    <row r="35" spans="1:15">
      <c r="A35" s="106">
        <v>33</v>
      </c>
      <c r="B35" s="107"/>
      <c r="C35" s="108"/>
      <c r="D35" s="109"/>
      <c r="E35" s="109"/>
      <c r="F35" s="113"/>
      <c r="G35" s="114"/>
      <c r="H35" s="107"/>
      <c r="I35" s="107"/>
      <c r="J35" s="107"/>
      <c r="K35" s="109"/>
      <c r="L35" s="109"/>
      <c r="M35" s="109"/>
      <c r="N35" s="115"/>
      <c r="O35" s="115"/>
    </row>
    <row r="36" spans="1:15">
      <c r="A36" s="106">
        <v>34</v>
      </c>
      <c r="B36" s="107"/>
      <c r="C36" s="108"/>
      <c r="D36" s="109"/>
      <c r="E36" s="109"/>
      <c r="F36" s="113"/>
      <c r="G36" s="114"/>
      <c r="H36" s="107"/>
      <c r="I36" s="107"/>
      <c r="J36" s="107"/>
      <c r="K36" s="109"/>
      <c r="L36" s="109"/>
      <c r="M36" s="109"/>
      <c r="N36" s="115"/>
      <c r="O36" s="115"/>
    </row>
    <row r="37" spans="1:15">
      <c r="A37" s="106">
        <v>35</v>
      </c>
      <c r="B37" s="107"/>
      <c r="C37" s="108"/>
      <c r="D37" s="109"/>
      <c r="E37" s="109"/>
      <c r="F37" s="113"/>
      <c r="G37" s="114"/>
      <c r="H37" s="107"/>
      <c r="I37" s="107"/>
      <c r="J37" s="107"/>
      <c r="K37" s="109"/>
      <c r="L37" s="109"/>
      <c r="M37" s="109"/>
      <c r="N37" s="115"/>
      <c r="O37" s="115"/>
    </row>
    <row r="38" spans="1:15">
      <c r="A38" s="106">
        <v>36</v>
      </c>
      <c r="B38" s="107"/>
      <c r="C38" s="108"/>
      <c r="D38" s="109"/>
      <c r="E38" s="109"/>
      <c r="F38" s="113"/>
      <c r="G38" s="114"/>
      <c r="H38" s="107"/>
      <c r="I38" s="107"/>
      <c r="J38" s="107"/>
      <c r="K38" s="109"/>
      <c r="L38" s="109"/>
      <c r="M38" s="109"/>
      <c r="N38" s="115"/>
      <c r="O38" s="115"/>
    </row>
    <row r="39" spans="1:15">
      <c r="A39" s="106">
        <v>37</v>
      </c>
      <c r="B39" s="107"/>
      <c r="C39" s="108"/>
      <c r="D39" s="109"/>
      <c r="E39" s="109"/>
      <c r="F39" s="113"/>
      <c r="G39" s="114"/>
      <c r="H39" s="107"/>
      <c r="I39" s="107"/>
      <c r="J39" s="107"/>
      <c r="K39" s="109"/>
      <c r="L39" s="109"/>
      <c r="M39" s="109"/>
      <c r="N39" s="115"/>
      <c r="O39" s="115"/>
    </row>
    <row r="40" spans="1:15">
      <c r="A40" s="106">
        <v>38</v>
      </c>
      <c r="B40" s="107"/>
      <c r="C40" s="108"/>
      <c r="D40" s="109"/>
      <c r="E40" s="109"/>
      <c r="F40" s="113"/>
      <c r="G40" s="114"/>
      <c r="H40" s="107"/>
      <c r="I40" s="107"/>
      <c r="J40" s="107"/>
      <c r="K40" s="109"/>
      <c r="L40" s="109"/>
      <c r="M40" s="109"/>
      <c r="N40" s="115"/>
      <c r="O40" s="115"/>
    </row>
    <row r="41" spans="1:15">
      <c r="A41" s="106">
        <v>39</v>
      </c>
      <c r="B41" s="107"/>
      <c r="C41" s="108"/>
      <c r="D41" s="109"/>
      <c r="E41" s="109"/>
      <c r="F41" s="113"/>
      <c r="G41" s="114"/>
      <c r="H41" s="107"/>
      <c r="I41" s="107"/>
      <c r="J41" s="107"/>
      <c r="K41" s="109"/>
      <c r="L41" s="109"/>
      <c r="M41" s="109"/>
      <c r="N41" s="115"/>
      <c r="O41" s="115"/>
    </row>
    <row r="42" spans="1:15">
      <c r="A42" s="106">
        <v>40</v>
      </c>
      <c r="B42" s="107"/>
      <c r="C42" s="108"/>
      <c r="D42" s="109"/>
      <c r="E42" s="109"/>
      <c r="F42" s="113"/>
      <c r="G42" s="114"/>
      <c r="H42" s="107"/>
      <c r="I42" s="107"/>
      <c r="J42" s="107"/>
      <c r="K42" s="109"/>
      <c r="L42" s="109"/>
      <c r="M42" s="109"/>
      <c r="N42" s="115"/>
      <c r="O42" s="115"/>
    </row>
    <row r="43" spans="1:15">
      <c r="A43" s="106">
        <v>41</v>
      </c>
      <c r="B43" s="107"/>
      <c r="C43" s="108"/>
      <c r="D43" s="109"/>
      <c r="E43" s="109"/>
      <c r="F43" s="113"/>
      <c r="G43" s="116"/>
      <c r="H43" s="107"/>
      <c r="I43" s="107"/>
      <c r="J43" s="107"/>
      <c r="K43" s="109"/>
      <c r="L43" s="109"/>
      <c r="M43" s="109"/>
      <c r="N43" s="115"/>
      <c r="O43" s="115"/>
    </row>
    <row r="44" spans="1:15">
      <c r="A44" s="106">
        <v>42</v>
      </c>
      <c r="B44" s="107"/>
      <c r="C44" s="108"/>
      <c r="D44" s="109"/>
      <c r="E44" s="109"/>
      <c r="F44" s="113"/>
      <c r="G44" s="116"/>
      <c r="H44" s="107"/>
      <c r="I44" s="107"/>
      <c r="J44" s="107"/>
      <c r="K44" s="109"/>
      <c r="L44" s="109"/>
      <c r="M44" s="109"/>
      <c r="N44" s="115"/>
      <c r="O44" s="115"/>
    </row>
    <row r="45" spans="1:15">
      <c r="A45" s="106">
        <v>43</v>
      </c>
      <c r="B45" s="107"/>
      <c r="C45" s="108"/>
      <c r="D45" s="109"/>
      <c r="E45" s="109"/>
      <c r="F45" s="113"/>
      <c r="G45" s="114"/>
      <c r="H45" s="107"/>
      <c r="I45" s="107"/>
      <c r="J45" s="107"/>
      <c r="K45" s="109"/>
      <c r="L45" s="109"/>
      <c r="M45" s="109"/>
      <c r="N45" s="115"/>
      <c r="O45" s="115"/>
    </row>
    <row r="46" spans="1:15">
      <c r="A46" s="106">
        <v>44</v>
      </c>
      <c r="B46" s="107"/>
      <c r="C46" s="108"/>
      <c r="D46" s="109"/>
      <c r="E46" s="109"/>
      <c r="F46" s="113"/>
      <c r="G46" s="113"/>
      <c r="H46" s="107"/>
      <c r="I46" s="107"/>
      <c r="J46" s="107"/>
      <c r="K46" s="109"/>
      <c r="L46" s="109"/>
      <c r="M46" s="109"/>
      <c r="N46" s="115"/>
      <c r="O46" s="115"/>
    </row>
    <row r="47" spans="1:15">
      <c r="A47" s="106">
        <v>45</v>
      </c>
      <c r="B47" s="107"/>
      <c r="C47" s="108"/>
      <c r="D47" s="109"/>
      <c r="E47" s="109"/>
      <c r="F47" s="113"/>
      <c r="G47" s="114"/>
      <c r="H47" s="107"/>
      <c r="I47" s="107"/>
      <c r="J47" s="107"/>
      <c r="K47" s="109"/>
      <c r="L47" s="109"/>
      <c r="M47" s="109"/>
      <c r="N47" s="115"/>
      <c r="O47" s="115"/>
    </row>
    <row r="48" spans="1:15">
      <c r="A48" s="106">
        <v>46</v>
      </c>
      <c r="B48" s="107"/>
      <c r="C48" s="108"/>
      <c r="D48" s="109"/>
      <c r="E48" s="109"/>
      <c r="F48" s="113"/>
      <c r="G48" s="114"/>
      <c r="H48" s="107"/>
      <c r="I48" s="107"/>
      <c r="J48" s="107"/>
      <c r="K48" s="109"/>
      <c r="L48" s="109"/>
      <c r="M48" s="109"/>
      <c r="N48" s="115"/>
      <c r="O48" s="115"/>
    </row>
    <row r="49" spans="1:15">
      <c r="A49" s="106">
        <v>47</v>
      </c>
      <c r="B49" s="107"/>
      <c r="C49" s="108"/>
      <c r="D49" s="109"/>
      <c r="E49" s="109"/>
      <c r="F49" s="113"/>
      <c r="G49" s="114"/>
      <c r="H49" s="107"/>
      <c r="I49" s="107"/>
      <c r="J49" s="107"/>
      <c r="K49" s="109"/>
      <c r="L49" s="109"/>
      <c r="M49" s="109"/>
      <c r="N49" s="115"/>
      <c r="O49" s="115"/>
    </row>
    <row r="50" spans="1:15">
      <c r="A50" s="106">
        <v>48</v>
      </c>
      <c r="B50" s="107"/>
      <c r="C50" s="108"/>
      <c r="D50" s="109"/>
      <c r="E50" s="109"/>
      <c r="F50" s="113"/>
      <c r="G50" s="114"/>
      <c r="H50" s="107"/>
      <c r="I50" s="107"/>
      <c r="J50" s="107"/>
      <c r="K50" s="109"/>
      <c r="L50" s="109"/>
      <c r="M50" s="109"/>
      <c r="N50" s="115"/>
      <c r="O50" s="115"/>
    </row>
    <row r="51" spans="1:15">
      <c r="A51" s="106">
        <v>49</v>
      </c>
      <c r="B51" s="107"/>
      <c r="C51" s="108"/>
      <c r="D51" s="109"/>
      <c r="E51" s="109"/>
      <c r="F51" s="113"/>
      <c r="G51" s="114"/>
      <c r="H51" s="107"/>
      <c r="I51" s="107"/>
      <c r="J51" s="107"/>
      <c r="K51" s="109"/>
      <c r="L51" s="109"/>
      <c r="M51" s="109"/>
      <c r="N51" s="115"/>
      <c r="O51" s="115"/>
    </row>
    <row r="52" spans="1:15">
      <c r="A52" s="106">
        <v>50</v>
      </c>
      <c r="B52" s="107"/>
      <c r="C52" s="108"/>
      <c r="D52" s="109"/>
      <c r="E52" s="109"/>
      <c r="F52" s="113"/>
      <c r="G52" s="114"/>
      <c r="H52" s="107"/>
      <c r="I52" s="107"/>
      <c r="J52" s="107"/>
      <c r="K52" s="109"/>
      <c r="L52" s="109"/>
      <c r="M52" s="109"/>
      <c r="N52" s="115"/>
      <c r="O52" s="115"/>
    </row>
    <row r="53" spans="1:15">
      <c r="A53" s="106">
        <v>51</v>
      </c>
      <c r="B53" s="107"/>
      <c r="C53" s="108"/>
      <c r="D53" s="109"/>
      <c r="E53" s="109"/>
      <c r="F53" s="113"/>
      <c r="G53" s="114"/>
      <c r="H53" s="107"/>
      <c r="I53" s="107"/>
      <c r="J53" s="107"/>
      <c r="K53" s="109"/>
      <c r="L53" s="109"/>
      <c r="M53" s="109"/>
      <c r="N53" s="115"/>
      <c r="O53" s="115"/>
    </row>
    <row r="54" spans="1:15">
      <c r="A54" s="106">
        <v>52</v>
      </c>
      <c r="B54" s="107"/>
      <c r="C54" s="108"/>
      <c r="D54" s="109"/>
      <c r="E54" s="109"/>
      <c r="F54" s="113"/>
      <c r="G54" s="114"/>
      <c r="H54" s="107"/>
      <c r="I54" s="107"/>
      <c r="J54" s="107"/>
      <c r="K54" s="109"/>
      <c r="L54" s="109"/>
      <c r="M54" s="109"/>
      <c r="N54" s="115"/>
      <c r="O54" s="115"/>
    </row>
    <row r="55" spans="1:15">
      <c r="A55" s="106">
        <v>53</v>
      </c>
      <c r="B55" s="107"/>
      <c r="C55" s="108"/>
      <c r="D55" s="109"/>
      <c r="E55" s="109"/>
      <c r="F55" s="113"/>
      <c r="G55" s="114"/>
      <c r="H55" s="107"/>
      <c r="I55" s="107"/>
      <c r="J55" s="107"/>
      <c r="K55" s="109"/>
      <c r="L55" s="109"/>
      <c r="M55" s="109"/>
      <c r="N55" s="115"/>
      <c r="O55" s="115"/>
    </row>
    <row r="56" spans="1:15">
      <c r="A56" s="106">
        <v>54</v>
      </c>
      <c r="B56" s="107"/>
      <c r="C56" s="108"/>
      <c r="D56" s="109"/>
      <c r="E56" s="109"/>
      <c r="F56" s="113"/>
      <c r="G56" s="114"/>
      <c r="H56" s="107"/>
      <c r="I56" s="107"/>
      <c r="J56" s="107"/>
      <c r="K56" s="109"/>
      <c r="L56" s="109"/>
      <c r="M56" s="109"/>
      <c r="N56" s="115"/>
      <c r="O56" s="115"/>
    </row>
    <row r="57" spans="1:15">
      <c r="A57" s="106">
        <v>55</v>
      </c>
      <c r="B57" s="107"/>
      <c r="C57" s="108"/>
      <c r="D57" s="109"/>
      <c r="E57" s="109"/>
      <c r="F57" s="113"/>
      <c r="G57" s="114"/>
      <c r="H57" s="107"/>
      <c r="I57" s="107"/>
      <c r="J57" s="107"/>
      <c r="K57" s="109"/>
      <c r="L57" s="109"/>
      <c r="M57" s="109"/>
      <c r="N57" s="115"/>
      <c r="O57" s="115"/>
    </row>
    <row r="58" spans="1:15">
      <c r="A58" s="106">
        <v>56</v>
      </c>
      <c r="B58" s="107"/>
      <c r="C58" s="108"/>
      <c r="D58" s="109"/>
      <c r="E58" s="109"/>
      <c r="F58" s="113"/>
      <c r="G58" s="114"/>
      <c r="H58" s="107"/>
      <c r="I58" s="107"/>
      <c r="J58" s="107"/>
      <c r="K58" s="109"/>
      <c r="L58" s="109"/>
      <c r="M58" s="109"/>
      <c r="N58" s="115"/>
      <c r="O58" s="115"/>
    </row>
    <row r="59" spans="1:15">
      <c r="A59" s="106">
        <v>57</v>
      </c>
      <c r="B59" s="107"/>
      <c r="C59" s="108"/>
      <c r="D59" s="109"/>
      <c r="E59" s="109"/>
      <c r="F59" s="113"/>
      <c r="G59" s="114"/>
      <c r="H59" s="107"/>
      <c r="I59" s="107"/>
      <c r="J59" s="107"/>
      <c r="K59" s="109"/>
      <c r="L59" s="109"/>
      <c r="M59" s="109"/>
      <c r="N59" s="115"/>
      <c r="O59" s="115"/>
    </row>
    <row r="60" spans="1:15">
      <c r="A60" s="106">
        <v>58</v>
      </c>
      <c r="B60" s="107"/>
      <c r="C60" s="108"/>
      <c r="D60" s="109"/>
      <c r="E60" s="109"/>
      <c r="F60" s="113"/>
      <c r="G60" s="114"/>
      <c r="H60" s="107"/>
      <c r="I60" s="107"/>
      <c r="J60" s="107"/>
      <c r="K60" s="109"/>
      <c r="L60" s="109"/>
      <c r="M60" s="109"/>
      <c r="N60" s="115"/>
      <c r="O60" s="115"/>
    </row>
    <row r="61" spans="1:15">
      <c r="A61" s="106">
        <v>59</v>
      </c>
      <c r="B61" s="107"/>
      <c r="C61" s="108"/>
      <c r="D61" s="109"/>
      <c r="E61" s="109"/>
      <c r="F61" s="113"/>
      <c r="G61" s="114"/>
      <c r="H61" s="107"/>
      <c r="I61" s="107"/>
      <c r="J61" s="107"/>
      <c r="K61" s="109"/>
      <c r="L61" s="109"/>
      <c r="M61" s="109"/>
      <c r="N61" s="115"/>
      <c r="O61" s="115"/>
    </row>
    <row r="62" spans="1:15">
      <c r="A62" s="106">
        <v>60</v>
      </c>
      <c r="B62" s="107"/>
      <c r="C62" s="108"/>
      <c r="D62" s="109"/>
      <c r="E62" s="109"/>
      <c r="F62" s="113"/>
      <c r="G62" s="114"/>
      <c r="H62" s="107"/>
      <c r="I62" s="107"/>
      <c r="J62" s="107"/>
      <c r="K62" s="109"/>
      <c r="L62" s="109"/>
      <c r="M62" s="109"/>
      <c r="N62" s="115"/>
      <c r="O62" s="115"/>
    </row>
    <row r="63" spans="1:15">
      <c r="A63" s="106">
        <v>61</v>
      </c>
      <c r="B63" s="107"/>
      <c r="C63" s="108"/>
      <c r="D63" s="109"/>
      <c r="E63" s="109"/>
      <c r="F63" s="113"/>
      <c r="G63" s="114"/>
      <c r="H63" s="107"/>
      <c r="I63" s="107"/>
      <c r="J63" s="107"/>
      <c r="K63" s="109"/>
      <c r="L63" s="109"/>
      <c r="M63" s="109"/>
      <c r="N63" s="115"/>
      <c r="O63" s="115"/>
    </row>
    <row r="64" spans="1:15">
      <c r="A64" s="106">
        <v>62</v>
      </c>
      <c r="B64" s="107"/>
      <c r="C64" s="108"/>
      <c r="D64" s="109"/>
      <c r="E64" s="109"/>
      <c r="F64" s="113"/>
      <c r="G64" s="114"/>
      <c r="H64" s="107"/>
      <c r="I64" s="107"/>
      <c r="J64" s="107"/>
      <c r="K64" s="109"/>
      <c r="L64" s="109"/>
      <c r="M64" s="109"/>
      <c r="N64" s="115"/>
      <c r="O64" s="115"/>
    </row>
    <row r="65" spans="1:15">
      <c r="A65" s="106">
        <v>63</v>
      </c>
      <c r="B65" s="107"/>
      <c r="C65" s="108"/>
      <c r="D65" s="109"/>
      <c r="E65" s="109"/>
      <c r="F65" s="113"/>
      <c r="G65" s="114"/>
      <c r="H65" s="107"/>
      <c r="I65" s="107"/>
      <c r="J65" s="107"/>
      <c r="K65" s="109"/>
      <c r="L65" s="109"/>
      <c r="M65" s="109"/>
      <c r="N65" s="115"/>
      <c r="O65" s="115"/>
    </row>
    <row r="66" spans="1:15">
      <c r="A66" s="106">
        <v>64</v>
      </c>
      <c r="B66" s="107"/>
      <c r="C66" s="108"/>
      <c r="D66" s="109"/>
      <c r="E66" s="109"/>
      <c r="F66" s="113"/>
      <c r="G66" s="114"/>
      <c r="H66" s="107"/>
      <c r="I66" s="107"/>
      <c r="J66" s="107"/>
      <c r="K66" s="109"/>
      <c r="L66" s="109"/>
      <c r="M66" s="109"/>
      <c r="N66" s="115"/>
      <c r="O66" s="115"/>
    </row>
    <row r="67" spans="1:15">
      <c r="A67" s="106">
        <v>65</v>
      </c>
      <c r="B67" s="107"/>
      <c r="C67" s="108"/>
      <c r="D67" s="109"/>
      <c r="E67" s="109"/>
      <c r="F67" s="113"/>
      <c r="G67" s="114"/>
      <c r="H67" s="107"/>
      <c r="I67" s="107"/>
      <c r="J67" s="107"/>
      <c r="K67" s="109"/>
      <c r="L67" s="109"/>
      <c r="M67" s="109"/>
      <c r="N67" s="115"/>
      <c r="O67" s="115"/>
    </row>
    <row r="68" spans="1:15">
      <c r="A68" s="106">
        <v>66</v>
      </c>
      <c r="B68" s="107"/>
      <c r="C68" s="108"/>
      <c r="D68" s="109"/>
      <c r="E68" s="109"/>
      <c r="F68" s="113"/>
      <c r="G68" s="114"/>
      <c r="H68" s="107"/>
      <c r="I68" s="107"/>
      <c r="J68" s="107"/>
      <c r="K68" s="109"/>
      <c r="L68" s="109"/>
      <c r="M68" s="109"/>
      <c r="N68" s="115"/>
      <c r="O68" s="115"/>
    </row>
    <row r="69" spans="1:15">
      <c r="A69" s="106">
        <v>67</v>
      </c>
      <c r="B69" s="107"/>
      <c r="C69" s="108"/>
      <c r="D69" s="109"/>
      <c r="E69" s="109"/>
      <c r="F69" s="113"/>
      <c r="G69" s="114"/>
      <c r="H69" s="107"/>
      <c r="I69" s="107"/>
      <c r="J69" s="107"/>
      <c r="K69" s="109"/>
      <c r="L69" s="109"/>
      <c r="M69" s="109"/>
      <c r="N69" s="115"/>
      <c r="O69" s="115"/>
    </row>
    <row r="70" spans="1:15">
      <c r="A70" s="106">
        <v>68</v>
      </c>
      <c r="B70" s="107"/>
      <c r="C70" s="108"/>
      <c r="D70" s="109"/>
      <c r="E70" s="109"/>
      <c r="F70" s="113"/>
      <c r="G70" s="114"/>
      <c r="H70" s="107"/>
      <c r="I70" s="107"/>
      <c r="J70" s="107"/>
      <c r="K70" s="109"/>
      <c r="L70" s="109"/>
      <c r="M70" s="109"/>
      <c r="N70" s="115"/>
      <c r="O70" s="115"/>
    </row>
    <row r="71" spans="1:15">
      <c r="A71" s="106">
        <v>69</v>
      </c>
      <c r="B71" s="107"/>
      <c r="C71" s="108"/>
      <c r="D71" s="109"/>
      <c r="E71" s="109"/>
      <c r="F71" s="113"/>
      <c r="G71" s="114"/>
      <c r="H71" s="107"/>
      <c r="I71" s="107"/>
      <c r="J71" s="107"/>
      <c r="K71" s="109"/>
      <c r="L71" s="109"/>
      <c r="M71" s="109"/>
      <c r="N71" s="115"/>
      <c r="O71" s="115"/>
    </row>
    <row r="72" spans="1:15">
      <c r="A72" s="106">
        <v>70</v>
      </c>
      <c r="B72" s="107"/>
      <c r="C72" s="108"/>
      <c r="D72" s="109"/>
      <c r="E72" s="109"/>
      <c r="F72" s="113"/>
      <c r="G72" s="114"/>
      <c r="H72" s="107"/>
      <c r="I72" s="107"/>
      <c r="J72" s="107"/>
      <c r="K72" s="109"/>
      <c r="L72" s="109"/>
      <c r="M72" s="109"/>
      <c r="N72" s="115"/>
      <c r="O72" s="115"/>
    </row>
    <row r="73" spans="1:15">
      <c r="A73" s="106">
        <v>71</v>
      </c>
      <c r="B73" s="107"/>
      <c r="C73" s="108"/>
      <c r="D73" s="109"/>
      <c r="E73" s="109"/>
      <c r="F73" s="113"/>
      <c r="G73" s="114"/>
      <c r="H73" s="107"/>
      <c r="I73" s="107"/>
      <c r="J73" s="107"/>
      <c r="K73" s="109"/>
      <c r="L73" s="109"/>
      <c r="M73" s="109"/>
      <c r="N73" s="115"/>
      <c r="O73" s="115"/>
    </row>
    <row r="74" spans="1:15">
      <c r="A74" s="106">
        <v>72</v>
      </c>
      <c r="B74" s="107"/>
      <c r="C74" s="108"/>
      <c r="D74" s="109"/>
      <c r="E74" s="109"/>
      <c r="F74" s="113"/>
      <c r="G74" s="114"/>
      <c r="H74" s="107"/>
      <c r="I74" s="107"/>
      <c r="J74" s="107"/>
      <c r="K74" s="109"/>
      <c r="L74" s="109"/>
      <c r="M74" s="109"/>
      <c r="N74" s="115"/>
      <c r="O74" s="115"/>
    </row>
    <row r="75" spans="1:15">
      <c r="A75" s="106">
        <v>73</v>
      </c>
      <c r="B75" s="107"/>
      <c r="C75" s="108"/>
      <c r="D75" s="109"/>
      <c r="E75" s="109"/>
      <c r="F75" s="113"/>
      <c r="G75" s="114"/>
      <c r="H75" s="107"/>
      <c r="I75" s="107"/>
      <c r="J75" s="107"/>
      <c r="K75" s="109"/>
      <c r="L75" s="109"/>
      <c r="M75" s="109"/>
      <c r="N75" s="115"/>
      <c r="O75" s="115"/>
    </row>
    <row r="76" spans="1:15">
      <c r="A76" s="106">
        <v>74</v>
      </c>
      <c r="B76" s="107"/>
      <c r="C76" s="108"/>
      <c r="D76" s="109"/>
      <c r="E76" s="109"/>
      <c r="F76" s="113"/>
      <c r="G76" s="114"/>
      <c r="H76" s="107"/>
      <c r="I76" s="107"/>
      <c r="J76" s="107"/>
      <c r="K76" s="109"/>
      <c r="L76" s="109"/>
      <c r="M76" s="109"/>
      <c r="N76" s="115"/>
      <c r="O76" s="115"/>
    </row>
    <row r="77" spans="1:15">
      <c r="A77" s="106">
        <v>75</v>
      </c>
      <c r="B77" s="107"/>
      <c r="C77" s="108"/>
      <c r="D77" s="109"/>
      <c r="E77" s="109"/>
      <c r="F77" s="113"/>
      <c r="G77" s="114"/>
      <c r="H77" s="107"/>
      <c r="I77" s="107"/>
      <c r="J77" s="107"/>
      <c r="K77" s="109"/>
      <c r="L77" s="109"/>
      <c r="M77" s="109"/>
      <c r="N77" s="115"/>
      <c r="O77" s="115"/>
    </row>
    <row r="78" spans="1:15">
      <c r="A78" s="106">
        <v>76</v>
      </c>
      <c r="B78" s="107"/>
      <c r="C78" s="108"/>
      <c r="D78" s="109"/>
      <c r="E78" s="109"/>
      <c r="F78" s="113"/>
      <c r="G78" s="114"/>
      <c r="H78" s="107"/>
      <c r="I78" s="107"/>
      <c r="J78" s="107"/>
      <c r="K78" s="109"/>
      <c r="L78" s="109"/>
      <c r="M78" s="109"/>
      <c r="N78" s="115"/>
      <c r="O78" s="115"/>
    </row>
    <row r="79" spans="1:15">
      <c r="A79" s="106">
        <v>77</v>
      </c>
      <c r="B79" s="107"/>
      <c r="C79" s="108"/>
      <c r="D79" s="109"/>
      <c r="E79" s="109"/>
      <c r="F79" s="113"/>
      <c r="G79" s="114"/>
      <c r="H79" s="107"/>
      <c r="I79" s="107"/>
      <c r="J79" s="107"/>
      <c r="K79" s="109"/>
      <c r="L79" s="109"/>
      <c r="M79" s="109"/>
      <c r="N79" s="115"/>
      <c r="O79" s="115"/>
    </row>
    <row r="80" spans="1:15">
      <c r="A80" s="106">
        <v>78</v>
      </c>
      <c r="B80" s="107"/>
      <c r="C80" s="108"/>
      <c r="D80" s="109"/>
      <c r="E80" s="109"/>
      <c r="F80" s="113"/>
      <c r="G80" s="114"/>
      <c r="H80" s="107"/>
      <c r="I80" s="107"/>
      <c r="J80" s="107"/>
      <c r="K80" s="109"/>
      <c r="L80" s="109"/>
      <c r="M80" s="109"/>
      <c r="N80" s="115"/>
      <c r="O80" s="115"/>
    </row>
    <row r="81" spans="1:15">
      <c r="A81" s="106">
        <v>79</v>
      </c>
      <c r="B81" s="107"/>
      <c r="C81" s="108"/>
      <c r="D81" s="109"/>
      <c r="E81" s="109"/>
      <c r="F81" s="113"/>
      <c r="G81" s="114"/>
      <c r="H81" s="107"/>
      <c r="I81" s="107"/>
      <c r="J81" s="107"/>
      <c r="K81" s="109"/>
      <c r="L81" s="109"/>
      <c r="M81" s="109"/>
      <c r="N81" s="115"/>
      <c r="O81" s="115"/>
    </row>
    <row r="82" spans="1:15">
      <c r="A82" s="106">
        <v>80</v>
      </c>
      <c r="B82" s="107"/>
      <c r="C82" s="108"/>
      <c r="D82" s="109"/>
      <c r="E82" s="109"/>
      <c r="F82" s="113"/>
      <c r="G82" s="114"/>
      <c r="H82" s="107"/>
      <c r="I82" s="107"/>
      <c r="J82" s="107"/>
      <c r="K82" s="109"/>
      <c r="L82" s="109"/>
      <c r="M82" s="109"/>
      <c r="N82" s="115"/>
      <c r="O82" s="115"/>
    </row>
    <row r="83" spans="1:15">
      <c r="A83" s="106">
        <v>81</v>
      </c>
      <c r="B83" s="107"/>
      <c r="C83" s="108"/>
      <c r="D83" s="109"/>
      <c r="E83" s="109"/>
      <c r="F83" s="113"/>
      <c r="G83" s="114"/>
      <c r="H83" s="107"/>
      <c r="I83" s="107"/>
      <c r="J83" s="107"/>
      <c r="K83" s="109"/>
      <c r="L83" s="109"/>
      <c r="M83" s="109"/>
      <c r="N83" s="115"/>
      <c r="O83" s="115"/>
    </row>
    <row r="84" spans="1:15">
      <c r="A84" s="106">
        <v>82</v>
      </c>
      <c r="B84" s="107"/>
      <c r="C84" s="108"/>
      <c r="D84" s="109"/>
      <c r="E84" s="109"/>
      <c r="F84" s="113"/>
      <c r="G84" s="114"/>
      <c r="H84" s="107"/>
      <c r="I84" s="107"/>
      <c r="J84" s="107"/>
      <c r="K84" s="109"/>
      <c r="L84" s="109"/>
      <c r="M84" s="109"/>
      <c r="N84" s="115"/>
      <c r="O84" s="115"/>
    </row>
    <row r="85" spans="1:15">
      <c r="A85" s="106">
        <v>83</v>
      </c>
      <c r="B85" s="107"/>
      <c r="C85" s="108"/>
      <c r="D85" s="109"/>
      <c r="E85" s="109"/>
      <c r="F85" s="113"/>
      <c r="G85" s="114"/>
      <c r="H85" s="107"/>
      <c r="I85" s="107"/>
      <c r="J85" s="107"/>
      <c r="K85" s="109"/>
      <c r="L85" s="109"/>
      <c r="M85" s="109"/>
      <c r="N85" s="115"/>
      <c r="O85" s="115"/>
    </row>
    <row r="86" spans="1:15">
      <c r="A86" s="106">
        <v>84</v>
      </c>
      <c r="B86" s="107"/>
      <c r="C86" s="108"/>
      <c r="D86" s="109"/>
      <c r="E86" s="109"/>
      <c r="F86" s="113"/>
      <c r="G86" s="114"/>
      <c r="H86" s="107"/>
      <c r="I86" s="107"/>
      <c r="J86" s="107"/>
      <c r="K86" s="109"/>
      <c r="L86" s="109"/>
      <c r="M86" s="109"/>
      <c r="N86" s="115"/>
      <c r="O86" s="115"/>
    </row>
    <row r="87" spans="1:15">
      <c r="A87" s="106">
        <v>85</v>
      </c>
      <c r="B87" s="107"/>
      <c r="C87" s="108"/>
      <c r="D87" s="109"/>
      <c r="E87" s="109"/>
      <c r="F87" s="113"/>
      <c r="G87" s="114"/>
      <c r="H87" s="107"/>
      <c r="I87" s="107"/>
      <c r="J87" s="107"/>
      <c r="K87" s="109"/>
      <c r="L87" s="109"/>
      <c r="M87" s="109"/>
      <c r="N87" s="115"/>
      <c r="O87" s="115"/>
    </row>
    <row r="88" spans="1:15">
      <c r="A88" s="106">
        <v>86</v>
      </c>
      <c r="B88" s="107"/>
      <c r="C88" s="108"/>
      <c r="D88" s="109"/>
      <c r="E88" s="109"/>
      <c r="F88" s="113"/>
      <c r="G88" s="114"/>
      <c r="H88" s="107"/>
      <c r="I88" s="107"/>
      <c r="J88" s="107"/>
      <c r="K88" s="109"/>
      <c r="L88" s="109"/>
      <c r="M88" s="109"/>
      <c r="N88" s="115"/>
      <c r="O88" s="115"/>
    </row>
    <row r="89" spans="1:15">
      <c r="A89" s="106">
        <v>87</v>
      </c>
      <c r="B89" s="107"/>
      <c r="C89" s="108"/>
      <c r="D89" s="109"/>
      <c r="E89" s="109"/>
      <c r="F89" s="113"/>
      <c r="G89" s="114"/>
      <c r="H89" s="107"/>
      <c r="I89" s="107"/>
      <c r="J89" s="107"/>
      <c r="K89" s="109"/>
      <c r="L89" s="109"/>
      <c r="M89" s="109"/>
      <c r="N89" s="115"/>
      <c r="O89" s="115"/>
    </row>
    <row r="90" spans="1:15">
      <c r="A90" s="106">
        <v>88</v>
      </c>
      <c r="B90" s="107"/>
      <c r="C90" s="108"/>
      <c r="D90" s="109"/>
      <c r="E90" s="109"/>
      <c r="F90" s="113"/>
      <c r="G90" s="114"/>
      <c r="H90" s="107"/>
      <c r="I90" s="107"/>
      <c r="J90" s="107"/>
      <c r="K90" s="109"/>
      <c r="L90" s="109"/>
      <c r="M90" s="109"/>
      <c r="N90" s="115"/>
      <c r="O90" s="115"/>
    </row>
    <row r="91" spans="1:15">
      <c r="A91" s="106">
        <v>89</v>
      </c>
      <c r="B91" s="107"/>
      <c r="C91" s="108"/>
      <c r="D91" s="109"/>
      <c r="E91" s="109"/>
      <c r="F91" s="113"/>
      <c r="G91" s="114"/>
      <c r="H91" s="107"/>
      <c r="I91" s="107"/>
      <c r="J91" s="107"/>
      <c r="K91" s="109"/>
      <c r="L91" s="109"/>
      <c r="M91" s="109"/>
      <c r="N91" s="115"/>
      <c r="O91" s="115"/>
    </row>
    <row r="92" spans="1:15">
      <c r="A92" s="106">
        <v>90</v>
      </c>
      <c r="B92" s="107"/>
      <c r="C92" s="108"/>
      <c r="D92" s="109"/>
      <c r="E92" s="109"/>
      <c r="F92" s="113"/>
      <c r="G92" s="114"/>
      <c r="H92" s="107"/>
      <c r="I92" s="107"/>
      <c r="J92" s="107"/>
      <c r="K92" s="109"/>
      <c r="L92" s="109"/>
      <c r="M92" s="109"/>
      <c r="N92" s="115"/>
      <c r="O92" s="115"/>
    </row>
    <row r="93" spans="1:15">
      <c r="A93" s="106">
        <v>91</v>
      </c>
      <c r="B93" s="107"/>
      <c r="C93" s="108"/>
      <c r="D93" s="109"/>
      <c r="E93" s="109"/>
      <c r="F93" s="113"/>
      <c r="G93" s="114"/>
      <c r="H93" s="107"/>
      <c r="I93" s="107"/>
      <c r="J93" s="107"/>
      <c r="K93" s="109"/>
      <c r="L93" s="109"/>
      <c r="M93" s="109"/>
      <c r="N93" s="115"/>
      <c r="O93" s="115"/>
    </row>
    <row r="94" spans="1:15">
      <c r="A94" s="106">
        <v>92</v>
      </c>
      <c r="B94" s="107"/>
      <c r="C94" s="108"/>
      <c r="D94" s="109"/>
      <c r="E94" s="109"/>
      <c r="F94" s="113"/>
      <c r="G94" s="114"/>
      <c r="H94" s="107"/>
      <c r="I94" s="107"/>
      <c r="J94" s="107"/>
      <c r="K94" s="109"/>
      <c r="L94" s="109"/>
      <c r="M94" s="109"/>
      <c r="N94" s="115"/>
      <c r="O94" s="115"/>
    </row>
    <row r="95" spans="1:15">
      <c r="A95" s="106">
        <v>93</v>
      </c>
      <c r="B95" s="107"/>
      <c r="C95" s="108"/>
      <c r="D95" s="109"/>
      <c r="E95" s="109"/>
      <c r="F95" s="113"/>
      <c r="G95" s="114"/>
      <c r="H95" s="107"/>
      <c r="I95" s="107"/>
      <c r="J95" s="107"/>
      <c r="K95" s="109"/>
      <c r="L95" s="109"/>
      <c r="M95" s="109"/>
      <c r="N95" s="115"/>
      <c r="O95" s="115"/>
    </row>
    <row r="96" spans="1:15">
      <c r="A96" s="106">
        <v>94</v>
      </c>
      <c r="B96" s="107"/>
      <c r="C96" s="108"/>
      <c r="D96" s="109"/>
      <c r="E96" s="109"/>
      <c r="F96" s="113"/>
      <c r="G96" s="114"/>
      <c r="H96" s="107"/>
      <c r="I96" s="107"/>
      <c r="J96" s="107"/>
      <c r="K96" s="109"/>
      <c r="L96" s="109"/>
      <c r="M96" s="109"/>
      <c r="N96" s="115"/>
      <c r="O96" s="115"/>
    </row>
    <row r="97" spans="1:15">
      <c r="A97" s="106">
        <v>95</v>
      </c>
      <c r="B97" s="107"/>
      <c r="C97" s="108"/>
      <c r="D97" s="109"/>
      <c r="E97" s="109"/>
      <c r="F97" s="113"/>
      <c r="G97" s="114"/>
      <c r="H97" s="107"/>
      <c r="I97" s="107"/>
      <c r="J97" s="107"/>
      <c r="K97" s="109"/>
      <c r="L97" s="109"/>
      <c r="M97" s="109"/>
      <c r="N97" s="115"/>
      <c r="O97" s="115"/>
    </row>
    <row r="98" spans="1:15">
      <c r="A98" s="106">
        <v>96</v>
      </c>
      <c r="B98" s="107"/>
      <c r="C98" s="108"/>
      <c r="D98" s="109"/>
      <c r="E98" s="109"/>
      <c r="F98" s="113"/>
      <c r="G98" s="114"/>
      <c r="H98" s="107"/>
      <c r="I98" s="107"/>
      <c r="J98" s="107"/>
      <c r="K98" s="109"/>
      <c r="L98" s="109"/>
      <c r="M98" s="109"/>
      <c r="N98" s="115"/>
      <c r="O98" s="115"/>
    </row>
    <row r="99" spans="1:15">
      <c r="A99" s="106">
        <v>97</v>
      </c>
      <c r="B99" s="107"/>
      <c r="C99" s="108"/>
      <c r="D99" s="109"/>
      <c r="E99" s="109"/>
      <c r="F99" s="113"/>
      <c r="G99" s="114"/>
      <c r="H99" s="107"/>
      <c r="I99" s="107"/>
      <c r="J99" s="107"/>
      <c r="K99" s="109"/>
      <c r="L99" s="109"/>
      <c r="M99" s="109"/>
      <c r="N99" s="115"/>
      <c r="O99" s="115"/>
    </row>
    <row r="100" spans="1:15">
      <c r="A100" s="106">
        <v>98</v>
      </c>
      <c r="B100" s="107"/>
      <c r="C100" s="108"/>
      <c r="D100" s="109"/>
      <c r="E100" s="109"/>
      <c r="F100" s="113"/>
      <c r="G100" s="114"/>
      <c r="H100" s="107"/>
      <c r="I100" s="107"/>
      <c r="J100" s="107"/>
      <c r="K100" s="109"/>
      <c r="L100" s="109"/>
      <c r="M100" s="109"/>
      <c r="N100" s="115"/>
      <c r="O100" s="115"/>
    </row>
    <row r="101" spans="1:15">
      <c r="A101" s="106">
        <v>99</v>
      </c>
      <c r="B101" s="107"/>
      <c r="C101" s="108"/>
      <c r="D101" s="109"/>
      <c r="E101" s="109"/>
      <c r="F101" s="113"/>
      <c r="G101" s="114"/>
      <c r="H101" s="107"/>
      <c r="I101" s="107"/>
      <c r="J101" s="107"/>
      <c r="K101" s="109"/>
      <c r="L101" s="109"/>
      <c r="M101" s="109"/>
      <c r="N101" s="115"/>
      <c r="O101" s="115"/>
    </row>
    <row r="102" spans="1:15">
      <c r="A102" s="106">
        <v>100</v>
      </c>
      <c r="B102" s="107"/>
      <c r="C102" s="108"/>
      <c r="D102" s="109"/>
      <c r="E102" s="109"/>
      <c r="F102" s="113"/>
      <c r="G102" s="114"/>
      <c r="H102" s="107"/>
      <c r="I102" s="107"/>
      <c r="J102" s="107"/>
      <c r="K102" s="109"/>
      <c r="L102" s="109"/>
      <c r="M102" s="109"/>
      <c r="N102" s="115"/>
      <c r="O102" s="115"/>
    </row>
    <row r="103" spans="1:15">
      <c r="A103" s="106">
        <v>101</v>
      </c>
      <c r="B103" s="107"/>
      <c r="C103" s="108"/>
      <c r="D103" s="109"/>
      <c r="E103" s="109"/>
      <c r="F103" s="113"/>
      <c r="G103" s="114"/>
      <c r="H103" s="107"/>
      <c r="I103" s="107"/>
      <c r="J103" s="107"/>
      <c r="K103" s="109"/>
      <c r="L103" s="109"/>
      <c r="M103" s="109"/>
      <c r="N103" s="115"/>
      <c r="O103" s="115"/>
    </row>
    <row r="104" spans="1:15" ht="18">
      <c r="F104" s="117"/>
      <c r="G104" s="91"/>
    </row>
    <row r="105" spans="1:15">
      <c r="A105" s="118" t="s">
        <v>416</v>
      </c>
      <c r="B105" s="118" t="s">
        <v>416</v>
      </c>
      <c r="C105" s="118" t="s">
        <v>416</v>
      </c>
      <c r="D105" s="118" t="s">
        <v>416</v>
      </c>
      <c r="E105" s="118" t="s">
        <v>416</v>
      </c>
      <c r="F105" s="118" t="s">
        <v>416</v>
      </c>
      <c r="G105" s="118" t="s">
        <v>416</v>
      </c>
      <c r="H105" s="118" t="s">
        <v>416</v>
      </c>
      <c r="I105" s="118" t="s">
        <v>416</v>
      </c>
      <c r="J105" s="118" t="s">
        <v>416</v>
      </c>
      <c r="K105" s="118" t="s">
        <v>416</v>
      </c>
      <c r="L105" s="118" t="s">
        <v>416</v>
      </c>
      <c r="M105" s="118" t="s">
        <v>416</v>
      </c>
      <c r="N105" s="118" t="s">
        <v>416</v>
      </c>
      <c r="O105" s="118" t="s">
        <v>416</v>
      </c>
    </row>
    <row r="106" spans="1:15">
      <c r="G106" s="91"/>
    </row>
    <row r="107" spans="1:15">
      <c r="G107" s="91"/>
    </row>
    <row r="108" spans="1:15">
      <c r="G108" s="91"/>
    </row>
  </sheetData>
  <conditionalFormatting sqref="F1:F3">
    <cfRule type="containsText" dxfId="11" priority="11" operator="containsText" text="On-going">
      <formula>NOT(ISERROR(SEARCH("On-going",F1)))</formula>
    </cfRule>
    <cfRule type="containsText" dxfId="10" priority="12" operator="containsText" text="Done">
      <formula>NOT(ISERROR(SEARCH("Done",F1)))</formula>
    </cfRule>
  </conditionalFormatting>
  <conditionalFormatting sqref="B3:C3">
    <cfRule type="expression" dxfId="9" priority="10">
      <formula>B3=""</formula>
    </cfRule>
  </conditionalFormatting>
  <conditionalFormatting sqref="D3">
    <cfRule type="expression" dxfId="7" priority="8">
      <formula>D3=""</formula>
    </cfRule>
  </conditionalFormatting>
  <conditionalFormatting sqref="E3">
    <cfRule type="expression" dxfId="6" priority="7">
      <formula>E3=""</formula>
    </cfRule>
  </conditionalFormatting>
  <conditionalFormatting sqref="G3">
    <cfRule type="expression" dxfId="5" priority="6">
      <formula>G3=""</formula>
    </cfRule>
  </conditionalFormatting>
  <conditionalFormatting sqref="A3:A5">
    <cfRule type="expression" dxfId="4" priority="5">
      <formula>A3=""</formula>
    </cfRule>
  </conditionalFormatting>
  <conditionalFormatting sqref="A6:A19">
    <cfRule type="expression" dxfId="3" priority="4">
      <formula>A6=""</formula>
    </cfRule>
  </conditionalFormatting>
  <dataValidations count="4">
    <dataValidation type="list" allowBlank="1" showInputMessage="1" showErrorMessage="1" sqref="O3:O103" xr:uid="{3CF12F76-BE94-42BC-954A-1F426EDF4349}">
      <formula1>"Internal, External"</formula1>
    </dataValidation>
    <dataValidation type="list" allowBlank="1" showInputMessage="1" showErrorMessage="1" sqref="J3:J103" xr:uid="{520C3DBC-F4D3-41CC-ACC3-9ED8535C5EAF}">
      <formula1>"new, ongoing, done, cancelled"</formula1>
    </dataValidation>
    <dataValidation type="list" allowBlank="1" showInputMessage="1" showErrorMessage="1" sqref="I3:I103" xr:uid="{4AADAA57-3193-4446-A296-1E9D928A42F2}">
      <formula1>"low, medium, high"</formula1>
    </dataValidation>
    <dataValidation type="list" allowBlank="1" showInputMessage="1" showErrorMessage="1" sqref="B3:B103" xr:uid="{81987EAA-2594-4DCE-8801-11CB5250E66A}">
      <formula1>"HW, SW, CAL, EMS, 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E600-C82E-496E-9799-5A95DBEEA80C}">
  <sheetPr codeName="Sheet2">
    <outlinePr summaryBelow="0" summaryRight="0"/>
  </sheetPr>
  <dimension ref="B2:C327"/>
  <sheetViews>
    <sheetView topLeftCell="A145" zoomScaleNormal="100" workbookViewId="0">
      <selection activeCell="C233" sqref="C233"/>
    </sheetView>
  </sheetViews>
  <sheetFormatPr defaultRowHeight="15" outlineLevelRow="1"/>
  <cols>
    <col min="1" max="1" width="5.42578125" customWidth="1"/>
    <col min="2" max="2" width="105.85546875" bestFit="1" customWidth="1"/>
    <col min="3" max="3" width="135.140625" bestFit="1" customWidth="1"/>
  </cols>
  <sheetData>
    <row r="2" spans="2:3" ht="18.75">
      <c r="B2" s="16" t="s">
        <v>100</v>
      </c>
      <c r="C2" s="8"/>
    </row>
    <row r="3" spans="2:3" outlineLevel="1">
      <c r="B3" s="9" t="s">
        <v>41</v>
      </c>
      <c r="C3" s="8"/>
    </row>
    <row r="4" spans="2:3" ht="15.75" outlineLevel="1" thickBot="1">
      <c r="B4" s="7" t="s">
        <v>42</v>
      </c>
      <c r="C4" s="8"/>
    </row>
    <row r="5" spans="2:3" ht="15.75" outlineLevel="1" thickBot="1">
      <c r="B5" s="10" t="s">
        <v>43</v>
      </c>
      <c r="C5" s="11" t="s">
        <v>44</v>
      </c>
    </row>
    <row r="6" spans="2:3" ht="15.75" outlineLevel="1" thickBot="1">
      <c r="B6" s="12" t="s">
        <v>40</v>
      </c>
      <c r="C6" s="13" t="s">
        <v>45</v>
      </c>
    </row>
    <row r="7" spans="2:3" ht="15.75" outlineLevel="1" thickBot="1">
      <c r="B7" s="14" t="s">
        <v>46</v>
      </c>
      <c r="C7" s="15" t="s">
        <v>47</v>
      </c>
    </row>
    <row r="8" spans="2:3" ht="15.75" outlineLevel="1" thickBot="1">
      <c r="B8" s="12" t="s">
        <v>48</v>
      </c>
      <c r="C8" s="13" t="s">
        <v>49</v>
      </c>
    </row>
    <row r="9" spans="2:3" outlineLevel="1">
      <c r="B9" s="7"/>
      <c r="C9" s="8"/>
    </row>
    <row r="10" spans="2:3" outlineLevel="1">
      <c r="B10" s="9" t="s">
        <v>50</v>
      </c>
      <c r="C10" s="8"/>
    </row>
    <row r="11" spans="2:3" ht="15.75" outlineLevel="1" thickBot="1">
      <c r="B11" s="7" t="s">
        <v>51</v>
      </c>
      <c r="C11" s="8"/>
    </row>
    <row r="12" spans="2:3" ht="15.75" outlineLevel="1" thickBot="1">
      <c r="B12" s="10" t="s">
        <v>43</v>
      </c>
      <c r="C12" s="11" t="s">
        <v>44</v>
      </c>
    </row>
    <row r="13" spans="2:3" ht="15.75" outlineLevel="1" thickBot="1">
      <c r="B13" s="12" t="s">
        <v>52</v>
      </c>
      <c r="C13" s="13" t="s">
        <v>53</v>
      </c>
    </row>
    <row r="14" spans="2:3" ht="15.75" outlineLevel="1" thickBot="1">
      <c r="B14" s="14" t="s">
        <v>54</v>
      </c>
      <c r="C14" s="15" t="s">
        <v>55</v>
      </c>
    </row>
    <row r="15" spans="2:3" ht="15.75" outlineLevel="1" thickBot="1">
      <c r="B15" s="12" t="s">
        <v>56</v>
      </c>
      <c r="C15" s="13" t="s">
        <v>57</v>
      </c>
    </row>
    <row r="16" spans="2:3" ht="15.75" outlineLevel="1" thickBot="1">
      <c r="B16" s="14" t="s">
        <v>29</v>
      </c>
      <c r="C16" s="15" t="s">
        <v>58</v>
      </c>
    </row>
    <row r="17" spans="2:3" ht="15.75" outlineLevel="1" thickBot="1">
      <c r="B17" s="12" t="s">
        <v>59</v>
      </c>
      <c r="C17" s="13" t="s">
        <v>60</v>
      </c>
    </row>
    <row r="18" spans="2:3" ht="15.75" outlineLevel="1" thickBot="1">
      <c r="B18" s="14" t="s">
        <v>61</v>
      </c>
      <c r="C18" s="15" t="s">
        <v>62</v>
      </c>
    </row>
    <row r="19" spans="2:3" ht="15.75" outlineLevel="1" thickBot="1">
      <c r="B19" s="12" t="s">
        <v>63</v>
      </c>
      <c r="C19" s="13" t="s">
        <v>64</v>
      </c>
    </row>
    <row r="20" spans="2:3" ht="15.75" outlineLevel="1" thickBot="1">
      <c r="B20" s="14" t="s">
        <v>65</v>
      </c>
      <c r="C20" s="15" t="s">
        <v>66</v>
      </c>
    </row>
    <row r="21" spans="2:3" outlineLevel="1">
      <c r="B21" s="7"/>
      <c r="C21" s="8"/>
    </row>
    <row r="22" spans="2:3" outlineLevel="1">
      <c r="B22" s="9" t="s">
        <v>67</v>
      </c>
      <c r="C22" s="8"/>
    </row>
    <row r="23" spans="2:3" ht="15.75" outlineLevel="1" thickBot="1">
      <c r="B23" s="7" t="s">
        <v>68</v>
      </c>
      <c r="C23" s="8"/>
    </row>
    <row r="24" spans="2:3" ht="15.75" outlineLevel="1" thickBot="1">
      <c r="B24" s="10" t="s">
        <v>43</v>
      </c>
      <c r="C24" s="11" t="s">
        <v>44</v>
      </c>
    </row>
    <row r="25" spans="2:3" ht="15.75" outlineLevel="1" thickBot="1">
      <c r="B25" s="12" t="s">
        <v>69</v>
      </c>
      <c r="C25" s="13" t="s">
        <v>70</v>
      </c>
    </row>
    <row r="26" spans="2:3" ht="15.75" outlineLevel="1" thickBot="1">
      <c r="B26" s="14" t="s">
        <v>39</v>
      </c>
      <c r="C26" s="15" t="s">
        <v>71</v>
      </c>
    </row>
    <row r="27" spans="2:3" ht="15.75" outlineLevel="1" thickBot="1">
      <c r="B27" s="12" t="s">
        <v>72</v>
      </c>
      <c r="C27" s="13" t="s">
        <v>73</v>
      </c>
    </row>
    <row r="28" spans="2:3" ht="15.75" outlineLevel="1" thickBot="1">
      <c r="B28" s="14" t="s">
        <v>74</v>
      </c>
      <c r="C28" s="15" t="s">
        <v>75</v>
      </c>
    </row>
    <row r="29" spans="2:3" ht="15.75" outlineLevel="1" thickBot="1">
      <c r="B29" s="12" t="s">
        <v>76</v>
      </c>
      <c r="C29" s="13" t="s">
        <v>77</v>
      </c>
    </row>
    <row r="30" spans="2:3" outlineLevel="1">
      <c r="B30" s="7"/>
      <c r="C30" s="8"/>
    </row>
    <row r="31" spans="2:3" outlineLevel="1">
      <c r="B31" s="9" t="s">
        <v>78</v>
      </c>
      <c r="C31" s="8"/>
    </row>
    <row r="32" spans="2:3" ht="15.75" outlineLevel="1" thickBot="1">
      <c r="B32" s="7" t="s">
        <v>79</v>
      </c>
      <c r="C32" s="8"/>
    </row>
    <row r="33" spans="2:3" ht="15.75" outlineLevel="1" thickBot="1">
      <c r="B33" s="10" t="s">
        <v>43</v>
      </c>
      <c r="C33" s="11" t="s">
        <v>44</v>
      </c>
    </row>
    <row r="34" spans="2:3" ht="15.75" outlineLevel="1" thickBot="1">
      <c r="B34" s="12" t="s">
        <v>80</v>
      </c>
      <c r="C34" s="13" t="s">
        <v>81</v>
      </c>
    </row>
    <row r="35" spans="2:3" ht="15.75" outlineLevel="1" thickBot="1">
      <c r="B35" s="14" t="s">
        <v>82</v>
      </c>
      <c r="C35" s="15" t="s">
        <v>83</v>
      </c>
    </row>
    <row r="36" spans="2:3" ht="15.75" outlineLevel="1" thickBot="1">
      <c r="B36" s="12" t="s">
        <v>84</v>
      </c>
      <c r="C36" s="13" t="s">
        <v>85</v>
      </c>
    </row>
    <row r="37" spans="2:3" outlineLevel="1"/>
    <row r="38" spans="2:3" outlineLevel="1">
      <c r="B38" s="6" t="s">
        <v>86</v>
      </c>
    </row>
    <row r="39" spans="2:3" outlineLevel="1">
      <c r="B39" s="17" t="s">
        <v>87</v>
      </c>
    </row>
    <row r="40" spans="2:3" outlineLevel="1">
      <c r="B40" s="6" t="s">
        <v>88</v>
      </c>
    </row>
    <row r="41" spans="2:3" outlineLevel="1">
      <c r="B41" s="17" t="s">
        <v>89</v>
      </c>
    </row>
    <row r="42" spans="2:3" outlineLevel="1">
      <c r="B42" s="6" t="s">
        <v>90</v>
      </c>
    </row>
    <row r="43" spans="2:3" outlineLevel="1">
      <c r="B43" s="17" t="s">
        <v>91</v>
      </c>
    </row>
    <row r="44" spans="2:3" outlineLevel="1">
      <c r="B44" s="6" t="s">
        <v>92</v>
      </c>
    </row>
    <row r="45" spans="2:3" outlineLevel="1">
      <c r="B45" s="17" t="s">
        <v>93</v>
      </c>
    </row>
    <row r="46" spans="2:3" outlineLevel="1">
      <c r="B46" s="17" t="s">
        <v>94</v>
      </c>
    </row>
    <row r="47" spans="2:3" outlineLevel="1">
      <c r="B47" s="17" t="s">
        <v>95</v>
      </c>
    </row>
    <row r="48" spans="2:3" outlineLevel="1">
      <c r="B48" s="6" t="s">
        <v>96</v>
      </c>
    </row>
    <row r="49" spans="2:3" outlineLevel="1">
      <c r="B49" s="17" t="s">
        <v>97</v>
      </c>
    </row>
    <row r="50" spans="2:3" outlineLevel="1">
      <c r="B50" s="6" t="s">
        <v>98</v>
      </c>
    </row>
    <row r="51" spans="2:3" outlineLevel="1">
      <c r="B51" s="17" t="s">
        <v>99</v>
      </c>
    </row>
    <row r="52" spans="2:3" outlineLevel="1"/>
    <row r="53" spans="2:3" ht="18.75">
      <c r="B53" s="16" t="s">
        <v>102</v>
      </c>
      <c r="C53" s="8"/>
    </row>
    <row r="54" spans="2:3" outlineLevel="1">
      <c r="B54" s="9" t="s">
        <v>103</v>
      </c>
      <c r="C54" s="8"/>
    </row>
    <row r="55" spans="2:3" outlineLevel="1">
      <c r="B55" s="7" t="s">
        <v>104</v>
      </c>
    </row>
    <row r="56" spans="2:3" outlineLevel="1"/>
    <row r="57" spans="2:3" outlineLevel="1">
      <c r="B57" s="9" t="s">
        <v>105</v>
      </c>
    </row>
    <row r="58" spans="2:3" outlineLevel="1">
      <c r="B58" s="18" t="s">
        <v>107</v>
      </c>
      <c r="C58" t="s">
        <v>108</v>
      </c>
    </row>
    <row r="59" spans="2:3" outlineLevel="1"/>
    <row r="60" spans="2:3" outlineLevel="1"/>
    <row r="61" spans="2:3" outlineLevel="1"/>
    <row r="62" spans="2:3" outlineLevel="1"/>
    <row r="63" spans="2:3" outlineLevel="1"/>
    <row r="64" spans="2:3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spans="2:3" outlineLevel="1"/>
    <row r="82" spans="2:3" outlineLevel="1"/>
    <row r="83" spans="2:3" outlineLevel="1"/>
    <row r="84" spans="2:3" outlineLevel="1"/>
    <row r="85" spans="2:3" outlineLevel="1"/>
    <row r="86" spans="2:3" outlineLevel="1"/>
    <row r="87" spans="2:3" outlineLevel="1">
      <c r="B87" s="9" t="s">
        <v>109</v>
      </c>
    </row>
    <row r="88" spans="2:3" outlineLevel="1">
      <c r="B88" s="7" t="s">
        <v>242</v>
      </c>
      <c r="C88" t="s">
        <v>243</v>
      </c>
    </row>
    <row r="89" spans="2:3" outlineLevel="1"/>
    <row r="90" spans="2:3" outlineLevel="1"/>
    <row r="91" spans="2:3" outlineLevel="1"/>
    <row r="92" spans="2:3" outlineLevel="1"/>
    <row r="93" spans="2:3" outlineLevel="1"/>
    <row r="94" spans="2:3" outlineLevel="1"/>
    <row r="95" spans="2:3" outlineLevel="1"/>
    <row r="96" spans="2:3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spans="2:3" outlineLevel="1"/>
    <row r="114" spans="2:3" outlineLevel="1"/>
    <row r="115" spans="2:3" outlineLevel="1"/>
    <row r="116" spans="2:3" outlineLevel="1"/>
    <row r="117" spans="2:3" outlineLevel="1">
      <c r="B117" s="9" t="s">
        <v>111</v>
      </c>
      <c r="C117" t="s">
        <v>106</v>
      </c>
    </row>
    <row r="118" spans="2:3" outlineLevel="1">
      <c r="B118" s="18" t="s">
        <v>110</v>
      </c>
    </row>
    <row r="119" spans="2:3" outlineLevel="1"/>
    <row r="120" spans="2:3" outlineLevel="1">
      <c r="B120" s="9" t="s">
        <v>112</v>
      </c>
    </row>
    <row r="121" spans="2:3" outlineLevel="1">
      <c r="B121" s="7" t="s">
        <v>115</v>
      </c>
    </row>
    <row r="122" spans="2:3" outlineLevel="1">
      <c r="B122" s="18" t="s">
        <v>114</v>
      </c>
    </row>
    <row r="123" spans="2:3" outlineLevel="1">
      <c r="B123" s="20" t="s">
        <v>113</v>
      </c>
    </row>
    <row r="124" spans="2:3" outlineLevel="1"/>
    <row r="125" spans="2:3" outlineLevel="1">
      <c r="B125" s="9" t="s">
        <v>116</v>
      </c>
    </row>
    <row r="126" spans="2:3" outlineLevel="1">
      <c r="B126" s="7" t="s">
        <v>235</v>
      </c>
    </row>
    <row r="127" spans="2:3" outlineLevel="1"/>
    <row r="128" spans="2:3" outlineLevel="1">
      <c r="B128" s="9" t="s">
        <v>117</v>
      </c>
    </row>
    <row r="129" spans="2:2" outlineLevel="1">
      <c r="B129" s="7" t="s">
        <v>120</v>
      </c>
    </row>
    <row r="130" spans="2:2" outlineLevel="1"/>
    <row r="131" spans="2:2" outlineLevel="1">
      <c r="B131" s="9" t="s">
        <v>118</v>
      </c>
    </row>
    <row r="132" spans="2:2" outlineLevel="1">
      <c r="B132" s="7" t="s">
        <v>119</v>
      </c>
    </row>
    <row r="133" spans="2:2" outlineLevel="1"/>
    <row r="134" spans="2:2" outlineLevel="1">
      <c r="B134" s="9" t="s">
        <v>121</v>
      </c>
    </row>
    <row r="135" spans="2:2" outlineLevel="1">
      <c r="B135" s="7" t="s">
        <v>123</v>
      </c>
    </row>
    <row r="136" spans="2:2" outlineLevel="1"/>
    <row r="137" spans="2:2" outlineLevel="1">
      <c r="B137" s="9" t="s">
        <v>122</v>
      </c>
    </row>
    <row r="138" spans="2:2" outlineLevel="1">
      <c r="B138" s="7" t="s">
        <v>124</v>
      </c>
    </row>
    <row r="139" spans="2:2" outlineLevel="1"/>
    <row r="140" spans="2:2" outlineLevel="1"/>
    <row r="141" spans="2:2" ht="18.75">
      <c r="B141" s="16" t="s">
        <v>127</v>
      </c>
    </row>
    <row r="142" spans="2:2" outlineLevel="1">
      <c r="B142" s="9" t="s">
        <v>128</v>
      </c>
    </row>
    <row r="143" spans="2:2" outlineLevel="1">
      <c r="B143" s="7" t="s">
        <v>129</v>
      </c>
    </row>
    <row r="144" spans="2:2" outlineLevel="1"/>
    <row r="145" spans="2:2" outlineLevel="1">
      <c r="B145" s="9" t="s">
        <v>130</v>
      </c>
    </row>
    <row r="146" spans="2:2" outlineLevel="1">
      <c r="B146" s="7" t="s">
        <v>144</v>
      </c>
    </row>
    <row r="147" spans="2:2" outlineLevel="1">
      <c r="B147" s="7" t="s">
        <v>131</v>
      </c>
    </row>
    <row r="148" spans="2:2" outlineLevel="1">
      <c r="B148" s="7" t="s">
        <v>140</v>
      </c>
    </row>
    <row r="149" spans="2:2" outlineLevel="1"/>
    <row r="150" spans="2:2" outlineLevel="1">
      <c r="B150" s="9" t="s">
        <v>132</v>
      </c>
    </row>
    <row r="151" spans="2:2" outlineLevel="1">
      <c r="B151" s="7" t="s">
        <v>134</v>
      </c>
    </row>
    <row r="152" spans="2:2" outlineLevel="1">
      <c r="B152" s="7" t="s">
        <v>133</v>
      </c>
    </row>
    <row r="153" spans="2:2" outlineLevel="1">
      <c r="B153" s="7" t="s">
        <v>138</v>
      </c>
    </row>
    <row r="154" spans="2:2" outlineLevel="1">
      <c r="B154" s="7" t="s">
        <v>140</v>
      </c>
    </row>
    <row r="155" spans="2:2" outlineLevel="1"/>
    <row r="156" spans="2:2" outlineLevel="1">
      <c r="B156" s="9" t="s">
        <v>135</v>
      </c>
    </row>
    <row r="157" spans="2:2" outlineLevel="1">
      <c r="B157" s="7" t="s">
        <v>136</v>
      </c>
    </row>
    <row r="158" spans="2:2" outlineLevel="1">
      <c r="B158" s="7" t="s">
        <v>137</v>
      </c>
    </row>
    <row r="159" spans="2:2" outlineLevel="1">
      <c r="B159" s="7" t="s">
        <v>139</v>
      </c>
    </row>
    <row r="160" spans="2:2" outlineLevel="1">
      <c r="B160" s="7" t="s">
        <v>140</v>
      </c>
    </row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spans="2:2" outlineLevel="1"/>
    <row r="178" spans="2:2" outlineLevel="1"/>
    <row r="179" spans="2:2" outlineLevel="1"/>
    <row r="180" spans="2:2" outlineLevel="1"/>
    <row r="181" spans="2:2" outlineLevel="1"/>
    <row r="182" spans="2:2" outlineLevel="1"/>
    <row r="183" spans="2:2" outlineLevel="1"/>
    <row r="184" spans="2:2" outlineLevel="1"/>
    <row r="185" spans="2:2" outlineLevel="1"/>
    <row r="186" spans="2:2" outlineLevel="1"/>
    <row r="187" spans="2:2" outlineLevel="1"/>
    <row r="188" spans="2:2" outlineLevel="1"/>
    <row r="189" spans="2:2" outlineLevel="1"/>
    <row r="190" spans="2:2" ht="18.75">
      <c r="B190" s="16" t="s">
        <v>142</v>
      </c>
    </row>
    <row r="191" spans="2:2" outlineLevel="1">
      <c r="B191" s="9" t="s">
        <v>143</v>
      </c>
    </row>
    <row r="192" spans="2:2" outlineLevel="1">
      <c r="B192" s="7" t="s">
        <v>145</v>
      </c>
    </row>
    <row r="193" spans="2:2" outlineLevel="1">
      <c r="B193" s="7" t="s">
        <v>140</v>
      </c>
    </row>
    <row r="194" spans="2:2" outlineLevel="1"/>
    <row r="195" spans="2:2" outlineLevel="1">
      <c r="B195" s="9" t="s">
        <v>146</v>
      </c>
    </row>
    <row r="196" spans="2:2" outlineLevel="1">
      <c r="B196" s="7" t="s">
        <v>145</v>
      </c>
    </row>
    <row r="197" spans="2:2" outlineLevel="1">
      <c r="B197" s="7" t="s">
        <v>140</v>
      </c>
    </row>
    <row r="198" spans="2:2" outlineLevel="1"/>
    <row r="199" spans="2:2" outlineLevel="1">
      <c r="B199" s="9" t="s">
        <v>147</v>
      </c>
    </row>
    <row r="200" spans="2:2" outlineLevel="1">
      <c r="B200" s="7" t="s">
        <v>148</v>
      </c>
    </row>
    <row r="201" spans="2:2" outlineLevel="1">
      <c r="B201" s="7" t="s">
        <v>149</v>
      </c>
    </row>
    <row r="202" spans="2:2" outlineLevel="1"/>
    <row r="203" spans="2:2" outlineLevel="1">
      <c r="B203" s="9" t="s">
        <v>150</v>
      </c>
    </row>
    <row r="204" spans="2:2" outlineLevel="1">
      <c r="B204" s="7" t="s">
        <v>151</v>
      </c>
    </row>
    <row r="205" spans="2:2" outlineLevel="1">
      <c r="B205" s="19" t="s">
        <v>152</v>
      </c>
    </row>
    <row r="206" spans="2:2" outlineLevel="1">
      <c r="B206" s="7"/>
    </row>
    <row r="207" spans="2:2" ht="18.75">
      <c r="B207" s="16" t="s">
        <v>167</v>
      </c>
    </row>
    <row r="208" spans="2:2" outlineLevel="1">
      <c r="B208" s="9" t="s">
        <v>153</v>
      </c>
    </row>
    <row r="209" spans="2:2" outlineLevel="1">
      <c r="B209" s="7" t="s">
        <v>155</v>
      </c>
    </row>
    <row r="210" spans="2:2" outlineLevel="1">
      <c r="B210" s="7" t="s">
        <v>156</v>
      </c>
    </row>
    <row r="211" spans="2:2" outlineLevel="1">
      <c r="B211" s="7" t="s">
        <v>157</v>
      </c>
    </row>
    <row r="212" spans="2:2" outlineLevel="1">
      <c r="B212" s="7" t="s">
        <v>158</v>
      </c>
    </row>
    <row r="213" spans="2:2" outlineLevel="1">
      <c r="B213" s="19" t="s">
        <v>154</v>
      </c>
    </row>
    <row r="214" spans="2:2" outlineLevel="1"/>
    <row r="215" spans="2:2" outlineLevel="1">
      <c r="B215" s="9" t="s">
        <v>159</v>
      </c>
    </row>
    <row r="216" spans="2:2" outlineLevel="1">
      <c r="B216" s="7" t="s">
        <v>160</v>
      </c>
    </row>
    <row r="217" spans="2:2" outlineLevel="1">
      <c r="B217" s="7" t="s">
        <v>162</v>
      </c>
    </row>
    <row r="218" spans="2:2" outlineLevel="1">
      <c r="B218" s="7" t="s">
        <v>161</v>
      </c>
    </row>
    <row r="219" spans="2:2" outlineLevel="1">
      <c r="B219" s="7" t="s">
        <v>163</v>
      </c>
    </row>
    <row r="220" spans="2:2" outlineLevel="1">
      <c r="B220" s="7" t="s">
        <v>164</v>
      </c>
    </row>
    <row r="221" spans="2:2" outlineLevel="1">
      <c r="B221" s="19" t="s">
        <v>165</v>
      </c>
    </row>
    <row r="222" spans="2:2" outlineLevel="1"/>
    <row r="223" spans="2:2" outlineLevel="1">
      <c r="B223" s="9" t="s">
        <v>168</v>
      </c>
    </row>
    <row r="224" spans="2:2" outlineLevel="1">
      <c r="B224" s="7" t="s">
        <v>169</v>
      </c>
    </row>
    <row r="225" spans="2:2" outlineLevel="1">
      <c r="B225" s="7" t="s">
        <v>170</v>
      </c>
    </row>
    <row r="226" spans="2:2" outlineLevel="1"/>
    <row r="227" spans="2:2" outlineLevel="1">
      <c r="B227" s="9" t="s">
        <v>172</v>
      </c>
    </row>
    <row r="228" spans="2:2" outlineLevel="1">
      <c r="B228" s="7" t="s">
        <v>173</v>
      </c>
    </row>
    <row r="229" spans="2:2" outlineLevel="1">
      <c r="B229" s="19" t="s">
        <v>174</v>
      </c>
    </row>
    <row r="230" spans="2:2" outlineLevel="1"/>
    <row r="231" spans="2:2" outlineLevel="1">
      <c r="B231" s="9" t="s">
        <v>175</v>
      </c>
    </row>
    <row r="232" spans="2:2" outlineLevel="1">
      <c r="B232" s="7" t="s">
        <v>30</v>
      </c>
    </row>
    <row r="233" spans="2:2" outlineLevel="1">
      <c r="B233" s="19" t="s">
        <v>176</v>
      </c>
    </row>
    <row r="234" spans="2:2" outlineLevel="1"/>
    <row r="235" spans="2:2" ht="18.75">
      <c r="B235" s="16" t="s">
        <v>178</v>
      </c>
    </row>
    <row r="236" spans="2:2" outlineLevel="1">
      <c r="B236" s="9" t="s">
        <v>179</v>
      </c>
    </row>
    <row r="237" spans="2:2" outlineLevel="1">
      <c r="B237" s="7" t="s">
        <v>180</v>
      </c>
    </row>
    <row r="238" spans="2:2" outlineLevel="1">
      <c r="B238" s="7" t="s">
        <v>181</v>
      </c>
    </row>
    <row r="239" spans="2:2" outlineLevel="1">
      <c r="B239" s="19" t="s">
        <v>182</v>
      </c>
    </row>
    <row r="240" spans="2:2" outlineLevel="1"/>
    <row r="241" spans="2:3" outlineLevel="1">
      <c r="B241" s="9" t="s">
        <v>183</v>
      </c>
      <c r="C241" t="s">
        <v>106</v>
      </c>
    </row>
    <row r="242" spans="2:3" outlineLevel="1">
      <c r="B242" s="7" t="s">
        <v>184</v>
      </c>
    </row>
    <row r="243" spans="2:3" outlineLevel="1">
      <c r="B243" s="7"/>
    </row>
    <row r="244" spans="2:3" outlineLevel="1"/>
    <row r="245" spans="2:3" outlineLevel="1"/>
    <row r="246" spans="2:3" outlineLevel="1"/>
    <row r="247" spans="2:3" outlineLevel="1"/>
    <row r="248" spans="2:3" outlineLevel="1"/>
    <row r="249" spans="2:3" outlineLevel="1"/>
    <row r="250" spans="2:3" outlineLevel="1"/>
    <row r="251" spans="2:3" outlineLevel="1"/>
    <row r="252" spans="2:3" outlineLevel="1"/>
    <row r="253" spans="2:3" outlineLevel="1"/>
    <row r="254" spans="2:3" outlineLevel="1"/>
    <row r="255" spans="2:3" outlineLevel="1"/>
    <row r="256" spans="2:3" outlineLevel="1"/>
    <row r="257" spans="2:2" outlineLevel="1"/>
    <row r="258" spans="2:2" outlineLevel="1"/>
    <row r="259" spans="2:2" outlineLevel="1"/>
    <row r="260" spans="2:2" outlineLevel="1"/>
    <row r="261" spans="2:2" outlineLevel="1"/>
    <row r="262" spans="2:2" outlineLevel="1"/>
    <row r="263" spans="2:2" outlineLevel="1">
      <c r="B263" s="9" t="s">
        <v>185</v>
      </c>
    </row>
    <row r="264" spans="2:2" outlineLevel="1">
      <c r="B264" s="7" t="s">
        <v>187</v>
      </c>
    </row>
    <row r="265" spans="2:2" outlineLevel="1">
      <c r="B265" s="7" t="s">
        <v>188</v>
      </c>
    </row>
    <row r="266" spans="2:2" outlineLevel="1"/>
    <row r="267" spans="2:2" outlineLevel="1">
      <c r="B267" s="9" t="s">
        <v>186</v>
      </c>
    </row>
    <row r="268" spans="2:2" outlineLevel="1">
      <c r="B268" s="7" t="s">
        <v>190</v>
      </c>
    </row>
    <row r="269" spans="2:2" outlineLevel="1">
      <c r="B269" s="19" t="s">
        <v>189</v>
      </c>
    </row>
    <row r="270" spans="2:2" outlineLevel="1"/>
    <row r="271" spans="2:2" outlineLevel="1">
      <c r="B271" s="9" t="s">
        <v>191</v>
      </c>
    </row>
    <row r="272" spans="2:2" outlineLevel="1">
      <c r="B272" s="7" t="s">
        <v>192</v>
      </c>
    </row>
    <row r="273" spans="2:2" outlineLevel="1">
      <c r="B273" s="7" t="s">
        <v>193</v>
      </c>
    </row>
    <row r="274" spans="2:2" outlineLevel="1">
      <c r="B274" s="19"/>
    </row>
    <row r="275" spans="2:2" outlineLevel="1"/>
    <row r="276" spans="2:2" outlineLevel="1"/>
    <row r="277" spans="2:2" outlineLevel="1"/>
    <row r="278" spans="2:2" outlineLevel="1"/>
    <row r="279" spans="2:2" outlineLevel="1"/>
    <row r="280" spans="2:2" outlineLevel="1"/>
    <row r="281" spans="2:2" outlineLevel="1"/>
    <row r="282" spans="2:2" outlineLevel="1"/>
    <row r="283" spans="2:2" outlineLevel="1"/>
    <row r="284" spans="2:2" outlineLevel="1"/>
    <row r="285" spans="2:2" outlineLevel="1"/>
    <row r="286" spans="2:2" outlineLevel="1"/>
    <row r="287" spans="2:2" outlineLevel="1"/>
    <row r="288" spans="2:2" outlineLevel="1"/>
    <row r="289" spans="2:3" outlineLevel="1"/>
    <row r="290" spans="2:3" ht="18.75">
      <c r="B290" s="16" t="s">
        <v>195</v>
      </c>
    </row>
    <row r="291" spans="2:3" outlineLevel="1">
      <c r="B291" s="9" t="s">
        <v>196</v>
      </c>
    </row>
    <row r="292" spans="2:3" outlineLevel="1">
      <c r="B292" s="7" t="s">
        <v>198</v>
      </c>
    </row>
    <row r="293" spans="2:3" outlineLevel="1"/>
    <row r="294" spans="2:3" outlineLevel="1">
      <c r="B294" s="9" t="s">
        <v>197</v>
      </c>
      <c r="C294" t="s">
        <v>236</v>
      </c>
    </row>
    <row r="295" spans="2:3" outlineLevel="1">
      <c r="B295" s="7" t="s">
        <v>237</v>
      </c>
    </row>
    <row r="296" spans="2:3" outlineLevel="1">
      <c r="B296" s="7" t="s">
        <v>199</v>
      </c>
    </row>
    <row r="297" spans="2:3" outlineLevel="1">
      <c r="B297" s="7" t="s">
        <v>200</v>
      </c>
    </row>
    <row r="298" spans="2:3" outlineLevel="1">
      <c r="B298" s="7" t="s">
        <v>201</v>
      </c>
    </row>
    <row r="299" spans="2:3" outlineLevel="1">
      <c r="B299" s="7"/>
    </row>
    <row r="300" spans="2:3" outlineLevel="1">
      <c r="B300" s="7"/>
    </row>
    <row r="301" spans="2:3" outlineLevel="1">
      <c r="B301" s="7"/>
    </row>
    <row r="302" spans="2:3" outlineLevel="1">
      <c r="B302" s="7"/>
    </row>
    <row r="303" spans="2:3" outlineLevel="1">
      <c r="B303" s="7"/>
    </row>
    <row r="304" spans="2:3" outlineLevel="1"/>
    <row r="305" spans="2:2" outlineLevel="1">
      <c r="B305" s="9" t="s">
        <v>202</v>
      </c>
    </row>
    <row r="306" spans="2:2" outlineLevel="1">
      <c r="B306" s="7" t="s">
        <v>203</v>
      </c>
    </row>
    <row r="307" spans="2:2" outlineLevel="1">
      <c r="B307" s="7"/>
    </row>
    <row r="308" spans="2:2" outlineLevel="1">
      <c r="B308" s="9" t="s">
        <v>205</v>
      </c>
    </row>
    <row r="309" spans="2:2" outlineLevel="1">
      <c r="B309" s="7" t="s">
        <v>206</v>
      </c>
    </row>
    <row r="310" spans="2:2" outlineLevel="1">
      <c r="B310" s="7" t="s">
        <v>238</v>
      </c>
    </row>
    <row r="311" spans="2:2" outlineLevel="1">
      <c r="B311" s="7"/>
    </row>
    <row r="312" spans="2:2" outlineLevel="1">
      <c r="B312" s="7" t="s">
        <v>209</v>
      </c>
    </row>
    <row r="313" spans="2:2" outlineLevel="1">
      <c r="B313" s="7" t="s">
        <v>207</v>
      </c>
    </row>
    <row r="314" spans="2:2" outlineLevel="1">
      <c r="B314" s="7" t="s">
        <v>208</v>
      </c>
    </row>
    <row r="315" spans="2:2" outlineLevel="1"/>
    <row r="316" spans="2:2" outlineLevel="1">
      <c r="B316" s="7" t="s">
        <v>239</v>
      </c>
    </row>
    <row r="317" spans="2:2" outlineLevel="1">
      <c r="B317" s="38" t="s">
        <v>240</v>
      </c>
    </row>
    <row r="318" spans="2:2" outlineLevel="1">
      <c r="B318" s="7"/>
    </row>
    <row r="319" spans="2:2" outlineLevel="1"/>
    <row r="320" spans="2:2" outlineLevel="1">
      <c r="B320" s="9" t="s">
        <v>210</v>
      </c>
    </row>
    <row r="321" spans="2:2" outlineLevel="1">
      <c r="B321" s="7" t="s">
        <v>211</v>
      </c>
    </row>
    <row r="322" spans="2:2" outlineLevel="1">
      <c r="B322" s="7" t="s">
        <v>212</v>
      </c>
    </row>
    <row r="323" spans="2:2" outlineLevel="1">
      <c r="B323" s="7" t="s">
        <v>213</v>
      </c>
    </row>
    <row r="324" spans="2:2" outlineLevel="1"/>
    <row r="325" spans="2:2" outlineLevel="1">
      <c r="B325" s="9" t="s">
        <v>214</v>
      </c>
    </row>
    <row r="326" spans="2:2" outlineLevel="1">
      <c r="B326" s="7" t="s">
        <v>215</v>
      </c>
    </row>
    <row r="327" spans="2:2" outlineLevel="1"/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4AE7-BCEF-460F-BF4B-2DA377FC4ED5}">
  <sheetPr codeName="Sheet4"/>
  <dimension ref="B2:D26"/>
  <sheetViews>
    <sheetView showGridLines="0" tabSelected="1" workbookViewId="0">
      <selection activeCell="I23" sqref="I23"/>
    </sheetView>
  </sheetViews>
  <sheetFormatPr defaultRowHeight="15"/>
  <cols>
    <col min="2" max="2" width="13.42578125" customWidth="1"/>
    <col min="3" max="3" width="39.7109375" customWidth="1"/>
    <col min="4" max="4" width="87.42578125" customWidth="1"/>
    <col min="9" max="10" width="11" customWidth="1"/>
  </cols>
  <sheetData>
    <row r="2" spans="2:4">
      <c r="B2" s="5" t="s">
        <v>31</v>
      </c>
    </row>
    <row r="3" spans="2:4">
      <c r="B3" s="1" t="s">
        <v>32</v>
      </c>
      <c r="C3" s="1" t="s">
        <v>33</v>
      </c>
      <c r="D3" s="1" t="s">
        <v>34</v>
      </c>
    </row>
    <row r="4" spans="2:4">
      <c r="B4" s="2"/>
      <c r="C4" s="3"/>
      <c r="D4" s="3"/>
    </row>
    <row r="5" spans="2:4">
      <c r="B5" s="2"/>
      <c r="C5" s="3"/>
      <c r="D5" s="4"/>
    </row>
    <row r="6" spans="2:4">
      <c r="B6" s="3"/>
      <c r="C6" s="3"/>
      <c r="D6" s="3"/>
    </row>
    <row r="7" spans="2:4">
      <c r="B7" s="3"/>
      <c r="C7" s="3"/>
      <c r="D7" s="3"/>
    </row>
    <row r="8" spans="2:4">
      <c r="B8" s="3"/>
      <c r="C8" s="3"/>
      <c r="D8" s="3"/>
    </row>
    <row r="9" spans="2:4">
      <c r="B9" s="3"/>
      <c r="C9" s="3"/>
      <c r="D9" s="3"/>
    </row>
    <row r="10" spans="2:4">
      <c r="B10" s="3"/>
      <c r="C10" s="3"/>
      <c r="D10" s="3"/>
    </row>
    <row r="11" spans="2:4">
      <c r="B11" s="3"/>
      <c r="C11" s="3"/>
      <c r="D11" s="3"/>
    </row>
    <row r="12" spans="2:4">
      <c r="B12" s="3"/>
      <c r="C12" s="3"/>
      <c r="D12" s="3"/>
    </row>
    <row r="13" spans="2:4">
      <c r="B13" s="3"/>
      <c r="C13" s="3"/>
      <c r="D13" s="3"/>
    </row>
    <row r="14" spans="2:4">
      <c r="B14" s="3"/>
      <c r="C14" s="3"/>
      <c r="D14" s="3"/>
    </row>
    <row r="15" spans="2:4">
      <c r="B15" s="3"/>
      <c r="C15" s="3"/>
      <c r="D15" s="3"/>
    </row>
    <row r="16" spans="2:4">
      <c r="B16" s="3"/>
      <c r="C16" s="3"/>
      <c r="D16" s="3"/>
    </row>
    <row r="18" spans="2:4">
      <c r="B18" s="5" t="s">
        <v>35</v>
      </c>
    </row>
    <row r="19" spans="2:4">
      <c r="B19" s="1" t="s">
        <v>32</v>
      </c>
      <c r="C19" s="1" t="s">
        <v>33</v>
      </c>
      <c r="D19" s="1" t="s">
        <v>34</v>
      </c>
    </row>
    <row r="20" spans="2:4">
      <c r="B20" s="2">
        <v>45621</v>
      </c>
      <c r="C20" s="3" t="s">
        <v>36</v>
      </c>
      <c r="D20" s="3" t="s">
        <v>37</v>
      </c>
    </row>
    <row r="21" spans="2:4">
      <c r="B21" s="2">
        <v>45912</v>
      </c>
      <c r="C21" s="3" t="s">
        <v>342</v>
      </c>
      <c r="D21" s="4" t="s">
        <v>343</v>
      </c>
    </row>
    <row r="22" spans="2:4">
      <c r="B22" s="2">
        <v>45925</v>
      </c>
      <c r="C22" s="3" t="s">
        <v>342</v>
      </c>
      <c r="D22" s="4" t="s">
        <v>398</v>
      </c>
    </row>
    <row r="23" spans="2:4" ht="45">
      <c r="B23" s="2">
        <v>46126</v>
      </c>
      <c r="C23" s="3" t="s">
        <v>425</v>
      </c>
      <c r="D23" s="4" t="s">
        <v>424</v>
      </c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WorkFlow_Detail</vt:lpstr>
      <vt:lpstr>Master sheet</vt:lpstr>
      <vt:lpstr>Q&amp;A</vt:lpstr>
      <vt:lpstr>Term</vt:lpstr>
      <vt:lpstr>Hist</vt:lpstr>
      <vt:lpstr>Term!_Toc126346436</vt:lpstr>
      <vt:lpstr>Term!_Toc126346437</vt:lpstr>
      <vt:lpstr>Term!_Toc126346438</vt:lpstr>
      <vt:lpstr>Term!_Toc126346439</vt:lpstr>
      <vt:lpstr>Term!_Toc126346440</vt:lpstr>
      <vt:lpstr>Term!_Toc126346441</vt:lpstr>
      <vt:lpstr>Term!_Toc126346442</vt:lpstr>
      <vt:lpstr>Term!_Toc126346443</vt:lpstr>
      <vt:lpstr>Term!_Toc126346444</vt:lpstr>
      <vt:lpstr>Term!_Toc126346445</vt:lpstr>
      <vt:lpstr>Term!_Toc126346446</vt:lpstr>
      <vt:lpstr>Term!_Toc126346447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Phuong Loan (MS/EJV4-PS)</dc:creator>
  <cp:lastModifiedBy>Ngo Huu Dat (MS/EJV5-PS)</cp:lastModifiedBy>
  <dcterms:created xsi:type="dcterms:W3CDTF">2024-11-22T05:20:43Z</dcterms:created>
  <dcterms:modified xsi:type="dcterms:W3CDTF">2026-04-15T02:44:16Z</dcterms:modified>
</cp:coreProperties>
</file>