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исходник" sheetId="1" r:id="rId3"/>
  </sheets>
  <definedNames>
    <definedName hidden="1" localSheetId="0" name="_xlnm._FilterDatabase">'исходник'!$A$2:$J$182</definedName>
  </definedNames>
  <calcPr/>
</workbook>
</file>

<file path=xl/sharedStrings.xml><?xml version="1.0" encoding="utf-8"?>
<sst xmlns="http://schemas.openxmlformats.org/spreadsheetml/2006/main" count="522" uniqueCount="195">
  <si>
    <t>Месяц</t>
  </si>
  <si>
    <t>Дата</t>
  </si>
  <si>
    <t>Тип движения</t>
  </si>
  <si>
    <t>Статья движения</t>
  </si>
  <si>
    <t>Контрагент</t>
  </si>
  <si>
    <t>Приток</t>
  </si>
  <si>
    <t>Отток</t>
  </si>
  <si>
    <t>Налог</t>
  </si>
  <si>
    <t>Факт</t>
  </si>
  <si>
    <t>План</t>
  </si>
  <si>
    <t>факт</t>
  </si>
  <si>
    <t>Займ от Азамата</t>
  </si>
  <si>
    <t>Азамат</t>
  </si>
  <si>
    <t>Календарь</t>
  </si>
  <si>
    <t>ГоуХалал</t>
  </si>
  <si>
    <t>Остаток</t>
  </si>
  <si>
    <t>Сайт</t>
  </si>
  <si>
    <t>Интели</t>
  </si>
  <si>
    <t>Тейбл-тент</t>
  </si>
  <si>
    <t>Плове</t>
  </si>
  <si>
    <t>Визитки</t>
  </si>
  <si>
    <t>Релог</t>
  </si>
  <si>
    <t>Возврат займа</t>
  </si>
  <si>
    <t>Маркетинг</t>
  </si>
  <si>
    <t>Омад</t>
  </si>
  <si>
    <t>Расходы на ролл-ап</t>
  </si>
  <si>
    <t>Логотип</t>
  </si>
  <si>
    <t>Торты</t>
  </si>
  <si>
    <t>ЗП Алибек</t>
  </si>
  <si>
    <t>Алибек</t>
  </si>
  <si>
    <t>Выплаты</t>
  </si>
  <si>
    <t>Игорь</t>
  </si>
  <si>
    <t>Расходы на ремонт офиса</t>
  </si>
  <si>
    <t>СММ+Тейбл-тент</t>
  </si>
  <si>
    <t>Фирменный стиль</t>
  </si>
  <si>
    <t>Ummastore</t>
  </si>
  <si>
    <t>Аренда офиса Алмаз</t>
  </si>
  <si>
    <t>Покупка компьютера</t>
  </si>
  <si>
    <t>Расход при покупке валюты 700$ по курсу 340</t>
  </si>
  <si>
    <t>Лэндинг</t>
  </si>
  <si>
    <t>Газ ЕКО</t>
  </si>
  <si>
    <t>ЗП Женис</t>
  </si>
  <si>
    <t>Женис</t>
  </si>
  <si>
    <t>Контекстная реклама (Ербосын)</t>
  </si>
  <si>
    <t>Нова</t>
  </si>
  <si>
    <t>Айбек (таргет Омад, Плове)</t>
  </si>
  <si>
    <t>Айбек</t>
  </si>
  <si>
    <t>ЗП Люба</t>
  </si>
  <si>
    <t>Люба</t>
  </si>
  <si>
    <t>СММ</t>
  </si>
  <si>
    <t>СЕО (Олжас)</t>
  </si>
  <si>
    <t>Логотип+Визитки+Ролл-ап</t>
  </si>
  <si>
    <t>Расходы на переезд (аренда газели)</t>
  </si>
  <si>
    <t>Офисные расходы (чай,кофе,сахар,молоко,вода)</t>
  </si>
  <si>
    <t>Предоплата за Логотип</t>
  </si>
  <si>
    <t>Эко Смоук</t>
  </si>
  <si>
    <t>Оплата за аренду офиса</t>
  </si>
  <si>
    <t>Расходы на столы</t>
  </si>
  <si>
    <t>Расходы на ролл-шторы</t>
  </si>
  <si>
    <t>Расходы на модем</t>
  </si>
  <si>
    <t>Прочие расходы на офис</t>
  </si>
  <si>
    <t>Расходы на обзвон (Анель)</t>
  </si>
  <si>
    <t>Разработка баннера</t>
  </si>
  <si>
    <t>Сырымбет</t>
  </si>
  <si>
    <t>Расходы на воду</t>
  </si>
  <si>
    <t>Samal</t>
  </si>
  <si>
    <t>Получили</t>
  </si>
  <si>
    <t>Bestprofi</t>
  </si>
  <si>
    <t>Командировка Любы</t>
  </si>
  <si>
    <t>Plove</t>
  </si>
  <si>
    <t>Зарплата Женис</t>
  </si>
  <si>
    <t>Снял деньги Азамат</t>
  </si>
  <si>
    <t>Уборка офиса 4 раза</t>
  </si>
  <si>
    <t xml:space="preserve">Аренда офиса </t>
  </si>
  <si>
    <t>Almaty towers</t>
  </si>
  <si>
    <t>ЗП(часть покрывает ummastore)</t>
  </si>
  <si>
    <t>Асель</t>
  </si>
  <si>
    <t>Inspire</t>
  </si>
  <si>
    <t>Расходы на интернет</t>
  </si>
  <si>
    <t>Телеком</t>
  </si>
  <si>
    <t>Эко смок</t>
  </si>
  <si>
    <t>Оплата за сайт</t>
  </si>
  <si>
    <t>Abbex</t>
  </si>
  <si>
    <t>Оплата за продвижение</t>
  </si>
  <si>
    <t>Nova</t>
  </si>
  <si>
    <t>ЗП Айбек</t>
  </si>
  <si>
    <t>Оплата контекст</t>
  </si>
  <si>
    <t>Ербосын</t>
  </si>
  <si>
    <t>Снял деньги Игорь</t>
  </si>
  <si>
    <t>Оплата SEO</t>
  </si>
  <si>
    <t>Олжас</t>
  </si>
  <si>
    <t>Оплата продвижения страховщики 50%</t>
  </si>
  <si>
    <t>Салем</t>
  </si>
  <si>
    <t>Оплата за разработку сайта 50%</t>
  </si>
  <si>
    <t>Затраты на хостинг и домен Инспаер</t>
  </si>
  <si>
    <t>Уборка офиса раза</t>
  </si>
  <si>
    <t>Офис</t>
  </si>
  <si>
    <t>Оплата дизайн</t>
  </si>
  <si>
    <t>CAT</t>
  </si>
  <si>
    <t>SEO факт</t>
  </si>
  <si>
    <t>GCC</t>
  </si>
  <si>
    <t>Затраты по салону красоты, хостинг домен</t>
  </si>
  <si>
    <t>Мотобайки(минус Ума)</t>
  </si>
  <si>
    <t>Moto</t>
  </si>
  <si>
    <t>Затраты по плову видео</t>
  </si>
  <si>
    <t>НАЛОГИ+коммисия банка</t>
  </si>
  <si>
    <t>Tax</t>
  </si>
  <si>
    <t>Снял Аза</t>
  </si>
  <si>
    <t>Снял Игорь</t>
  </si>
  <si>
    <t>Интернет + уборка(Азамат внес)</t>
  </si>
  <si>
    <t>Интернет</t>
  </si>
  <si>
    <t>Затраты на офис, корридор</t>
  </si>
  <si>
    <t>Отдали дизайнеру Максату и на что то(Азамат внес)</t>
  </si>
  <si>
    <t>Столы</t>
  </si>
  <si>
    <t>план</t>
  </si>
  <si>
    <t>Жернетик</t>
  </si>
  <si>
    <t>Вовке Игрь дал</t>
  </si>
  <si>
    <t>Вовка</t>
  </si>
  <si>
    <t>Айбеку отдаи, Игорь был должен</t>
  </si>
  <si>
    <t>Оплата офиса</t>
  </si>
  <si>
    <t>Оплата хостинга и домена олимпиада(Азамат внес)</t>
  </si>
  <si>
    <t>Универсиада</t>
  </si>
  <si>
    <t>Разработка Логотипа + SEO - Олжас</t>
  </si>
  <si>
    <t>Получили от Универсиады</t>
  </si>
  <si>
    <t>Адиль</t>
  </si>
  <si>
    <t>Проплата Нова</t>
  </si>
  <si>
    <t>Азамат взял</t>
  </si>
  <si>
    <t>Зарплата</t>
  </si>
  <si>
    <t>Игорь взял</t>
  </si>
  <si>
    <t>SEO факт+контекст Нова</t>
  </si>
  <si>
    <t>Уборка</t>
  </si>
  <si>
    <t>Програмист салем</t>
  </si>
  <si>
    <t>Серик</t>
  </si>
  <si>
    <t>Оплата Айбек</t>
  </si>
  <si>
    <t>Оплатить Умиту</t>
  </si>
  <si>
    <t>Ума</t>
  </si>
  <si>
    <t>Bestprofi остаток</t>
  </si>
  <si>
    <t>Журнал -Вовка -Перевод</t>
  </si>
  <si>
    <t>Cat</t>
  </si>
  <si>
    <t>Cat за картинки</t>
  </si>
  <si>
    <t>Сайт остаток от Аксай</t>
  </si>
  <si>
    <t>Плов оплатит</t>
  </si>
  <si>
    <t>Оплата дизайна Салем</t>
  </si>
  <si>
    <t>Макс</t>
  </si>
  <si>
    <t>GCC приглос - Олжас</t>
  </si>
  <si>
    <t>Доход за СММ</t>
  </si>
  <si>
    <t>Расходы за приборы отопительные и клава</t>
  </si>
  <si>
    <t>Оплатил</t>
  </si>
  <si>
    <t>Арай</t>
  </si>
  <si>
    <t>Отдал Любе ЗП(октябрь)</t>
  </si>
  <si>
    <t>Аренда</t>
  </si>
  <si>
    <t>Гаухар отдать за перевод</t>
  </si>
  <si>
    <t>Перевод текста</t>
  </si>
  <si>
    <t>За дизайн вывески и помещения Кызылорда</t>
  </si>
  <si>
    <t>Оплата зп Асель</t>
  </si>
  <si>
    <t>Уборка и прочие расходы</t>
  </si>
  <si>
    <t>Алибек зп за сентябрь</t>
  </si>
  <si>
    <t>Оплата за сайт gulbika</t>
  </si>
  <si>
    <t>Асель клиент</t>
  </si>
  <si>
    <t xml:space="preserve">Nova за вычетом расходов </t>
  </si>
  <si>
    <t>Азамат зп вытащил</t>
  </si>
  <si>
    <t>Игорь вытащил</t>
  </si>
  <si>
    <t>Оплата за уборку</t>
  </si>
  <si>
    <t>Люба зп за октябрь</t>
  </si>
  <si>
    <t>Офис за октябрь</t>
  </si>
  <si>
    <t>Оплата Azan.kz</t>
  </si>
  <si>
    <t>Azan</t>
  </si>
  <si>
    <t>Оплата за презентацию Falcon</t>
  </si>
  <si>
    <t>Falcon</t>
  </si>
  <si>
    <t>Академия спорта</t>
  </si>
  <si>
    <t>Fnsu</t>
  </si>
  <si>
    <t>Игорь вытащил на себя</t>
  </si>
  <si>
    <t>Оплата офиса корридор</t>
  </si>
  <si>
    <t>Оплата компа</t>
  </si>
  <si>
    <t>Микроволновка</t>
  </si>
  <si>
    <t>Оплата Abbex</t>
  </si>
  <si>
    <t>Оплата Daas</t>
  </si>
  <si>
    <t>Daas</t>
  </si>
  <si>
    <t>Оплата логотипа Dentwell</t>
  </si>
  <si>
    <t>Dentwell</t>
  </si>
  <si>
    <t>Оплата Nova</t>
  </si>
  <si>
    <t>Оплата relog за сайт и презентацию</t>
  </si>
  <si>
    <t>Relog</t>
  </si>
  <si>
    <t>Оплата Santo</t>
  </si>
  <si>
    <t>Santo</t>
  </si>
  <si>
    <t>Алибек зп за октябрь</t>
  </si>
  <si>
    <t>Арай за за октябрь</t>
  </si>
  <si>
    <t>Асель за октябрь</t>
  </si>
  <si>
    <t>Оплата за домен</t>
  </si>
  <si>
    <t>Оплата GCС за вычетом услуг Олжаса</t>
  </si>
  <si>
    <t>От Каражал поступления(вычет печати)</t>
  </si>
  <si>
    <t>Karazhal</t>
  </si>
  <si>
    <t>Выплаты учредителям</t>
  </si>
  <si>
    <t>Уборка офиса</t>
  </si>
  <si>
    <t>Остаток прибыли за дизайн интерьера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</si>
</sst>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₽_-;\-* #,##0\ _₽_-;_-* &quot;-&quot;??\ _₽_-;_-@"/>
  </numFmts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0" numFmtId="0" xfId="0" applyFont="1"/>
    <xf borderId="0" fillId="2" fontId="1" numFmtId="164" xfId="0" applyBorder="1" applyFill="1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3" fontId="1" numFmtId="164" xfId="0" applyAlignment="1" applyBorder="1" applyFill="1" applyFont="1" applyNumberFormat="1">
      <alignment horizontal="center"/>
    </xf>
    <xf borderId="0" fillId="0" fontId="0" numFmtId="1" xfId="0" applyAlignment="1" applyFont="1" applyNumberFormat="1">
      <alignment horizontal="left"/>
    </xf>
    <xf borderId="0" fillId="0" fontId="0" numFmtId="14" xfId="0" applyFont="1" applyNumberFormat="1"/>
    <xf borderId="0" fillId="0" fontId="0" numFmtId="164" xfId="0" applyFont="1" applyNumberFormat="1"/>
    <xf borderId="0" fillId="3" fontId="0" numFmtId="164" xfId="0" applyAlignment="1" applyBorder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3" numFmtId="0" xfId="0" applyFont="1"/>
    <xf borderId="0" fillId="3" fontId="0" numFmtId="164" xfId="0" applyBorder="1" applyFont="1" applyNumberFormat="1"/>
    <xf borderId="0" fillId="0" fontId="0" numFmtId="0" xfId="0" applyFont="1"/>
    <xf borderId="0" fillId="0" fontId="0" numFmtId="164" xfId="0" applyAlignment="1" applyFont="1" applyNumberFormat="1">
      <alignment/>
    </xf>
    <xf borderId="0" fillId="0" fontId="0" numFmtId="14" xfId="0" applyAlignment="1" applyFont="1" applyNumberFormat="1">
      <alignment/>
    </xf>
    <xf borderId="0" fillId="0" fontId="0" numFmtId="0" xfId="0" applyAlignment="1" applyFont="1">
      <alignment/>
    </xf>
    <xf borderId="0" fillId="0" fontId="0" numFmtId="164" xfId="0" applyBorder="1" applyFont="1" applyNumberFormat="1"/>
    <xf borderId="0" fillId="0" fontId="4" numFmtId="0" xfId="0" applyAlignment="1" applyFont="1">
      <alignment/>
    </xf>
    <xf borderId="0" fillId="4" fontId="0" numFmtId="164" xfId="0" applyAlignment="1" applyFill="1" applyFont="1" applyNumberFormat="1">
      <alignment horizontal="left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9.14"/>
    <col customWidth="1" min="2" max="2" width="11.0"/>
    <col customWidth="1" min="3" max="3" width="14.57"/>
    <col customWidth="1" min="4" max="4" width="42.57"/>
    <col customWidth="1" min="5" max="5" width="16.0"/>
    <col customWidth="1" min="6" max="8" width="12.86"/>
    <col customWidth="1" min="9" max="9" width="12.43"/>
    <col customWidth="1" min="10" max="10" width="11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2">
        <f t="shared" ref="I1:J1" si="1">SUBTOTAL(9,I3:I999)</f>
        <v>442291</v>
      </c>
      <c r="J1" s="2">
        <f t="shared" si="1"/>
        <v>1000000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7" t="str">
        <f t="shared" ref="A3:A178" si="2">IF(MONTH(B3)&gt;9,YEAR(B3)&amp;"-"&amp;MONTH(B3),YEAR(B3)&amp;"-"&amp;0&amp;MONTH(B3))</f>
        <v>2016-06</v>
      </c>
      <c r="B3" s="8">
        <v>42530.0</v>
      </c>
      <c r="C3" s="1" t="s">
        <v>10</v>
      </c>
      <c r="D3" s="1" t="s">
        <v>11</v>
      </c>
      <c r="E3" s="1" t="s">
        <v>12</v>
      </c>
      <c r="F3" s="9">
        <v>120000.0</v>
      </c>
      <c r="G3" s="9"/>
      <c r="H3" s="9"/>
      <c r="I3" s="10">
        <f t="shared" ref="I3:I66" si="3">IF(C3="факт",F3-G3-H3,"")</f>
        <v>120000</v>
      </c>
      <c r="J3" s="10" t="str">
        <f t="shared" ref="J3:J97" si="4">IF(C3="план",F3-G3-H3,"")</f>
        <v/>
      </c>
    </row>
    <row r="4" ht="12.75" customHeight="1">
      <c r="A4" s="7" t="str">
        <f t="shared" si="2"/>
        <v>2016-06</v>
      </c>
      <c r="B4" s="8">
        <v>42530.0</v>
      </c>
      <c r="C4" s="1" t="s">
        <v>10</v>
      </c>
      <c r="D4" s="1" t="s">
        <v>13</v>
      </c>
      <c r="E4" s="1" t="s">
        <v>14</v>
      </c>
      <c r="F4" s="9"/>
      <c r="G4" s="9">
        <v>265000.0</v>
      </c>
      <c r="H4" s="9"/>
      <c r="I4" s="10">
        <f t="shared" si="3"/>
        <v>-265000</v>
      </c>
      <c r="J4" s="10" t="str">
        <f t="shared" si="4"/>
        <v/>
      </c>
    </row>
    <row r="5" ht="12.75" customHeight="1">
      <c r="A5" s="7" t="str">
        <f t="shared" si="2"/>
        <v>2016-06</v>
      </c>
      <c r="B5" s="8">
        <v>42530.0</v>
      </c>
      <c r="C5" s="1" t="s">
        <v>10</v>
      </c>
      <c r="D5" s="1" t="s">
        <v>15</v>
      </c>
      <c r="E5" s="1"/>
      <c r="F5" s="9">
        <f>145000+10120</f>
        <v>155120</v>
      </c>
      <c r="G5" s="9"/>
      <c r="H5" s="9"/>
      <c r="I5" s="10">
        <f t="shared" si="3"/>
        <v>155120</v>
      </c>
      <c r="J5" s="10" t="str">
        <f t="shared" si="4"/>
        <v/>
      </c>
    </row>
    <row r="6" ht="12.75" customHeight="1">
      <c r="A6" s="7" t="str">
        <f t="shared" si="2"/>
        <v>2016-06</v>
      </c>
      <c r="B6" s="8">
        <v>42531.0</v>
      </c>
      <c r="C6" s="1" t="s">
        <v>10</v>
      </c>
      <c r="D6" s="1" t="s">
        <v>11</v>
      </c>
      <c r="E6" s="1" t="s">
        <v>12</v>
      </c>
      <c r="F6" s="9">
        <v>12000.0</v>
      </c>
      <c r="G6" s="9"/>
      <c r="H6" s="9"/>
      <c r="I6" s="10">
        <f t="shared" si="3"/>
        <v>12000</v>
      </c>
      <c r="J6" s="10" t="str">
        <f t="shared" si="4"/>
        <v/>
      </c>
    </row>
    <row r="7" ht="12.75" customHeight="1">
      <c r="A7" s="7" t="str">
        <f t="shared" si="2"/>
        <v>2016-06</v>
      </c>
      <c r="B7" s="8">
        <v>42531.0</v>
      </c>
      <c r="C7" s="1" t="s">
        <v>10</v>
      </c>
      <c r="D7" s="1" t="s">
        <v>16</v>
      </c>
      <c r="E7" s="11" t="s">
        <v>17</v>
      </c>
      <c r="F7" s="9">
        <v>150000.0</v>
      </c>
      <c r="G7" s="9"/>
      <c r="H7" s="9"/>
      <c r="I7" s="10">
        <f t="shared" si="3"/>
        <v>150000</v>
      </c>
      <c r="J7" s="10" t="str">
        <f t="shared" si="4"/>
        <v/>
      </c>
    </row>
    <row r="8" ht="12.75" customHeight="1">
      <c r="A8" s="7" t="str">
        <f t="shared" si="2"/>
        <v>2016-06</v>
      </c>
      <c r="B8" s="8">
        <v>42531.0</v>
      </c>
      <c r="C8" s="1" t="s">
        <v>10</v>
      </c>
      <c r="D8" s="1" t="s">
        <v>18</v>
      </c>
      <c r="E8" s="1" t="s">
        <v>19</v>
      </c>
      <c r="F8" s="9"/>
      <c r="G8" s="9">
        <v>36000.0</v>
      </c>
      <c r="H8" s="9"/>
      <c r="I8" s="10">
        <f t="shared" si="3"/>
        <v>-36000</v>
      </c>
      <c r="J8" s="10" t="str">
        <f t="shared" si="4"/>
        <v/>
      </c>
    </row>
    <row r="9" ht="12.75" customHeight="1">
      <c r="A9" s="7" t="str">
        <f t="shared" si="2"/>
        <v>2016-06</v>
      </c>
      <c r="B9" s="8">
        <v>42531.0</v>
      </c>
      <c r="C9" s="1" t="s">
        <v>10</v>
      </c>
      <c r="D9" s="1" t="s">
        <v>20</v>
      </c>
      <c r="E9" s="1" t="s">
        <v>21</v>
      </c>
      <c r="F9" s="9"/>
      <c r="G9" s="9">
        <v>12000.0</v>
      </c>
      <c r="H9" s="9"/>
      <c r="I9" s="10">
        <f t="shared" si="3"/>
        <v>-12000</v>
      </c>
      <c r="J9" s="10" t="str">
        <f t="shared" si="4"/>
        <v/>
      </c>
    </row>
    <row r="10" ht="12.75" customHeight="1">
      <c r="A10" s="7" t="str">
        <f t="shared" si="2"/>
        <v>2016-06</v>
      </c>
      <c r="B10" s="8">
        <v>42534.0</v>
      </c>
      <c r="C10" s="1" t="s">
        <v>10</v>
      </c>
      <c r="D10" s="1" t="s">
        <v>22</v>
      </c>
      <c r="E10" s="1" t="s">
        <v>12</v>
      </c>
      <c r="F10" s="9"/>
      <c r="G10" s="9">
        <v>114000.0</v>
      </c>
      <c r="H10" s="9"/>
      <c r="I10" s="10">
        <f t="shared" si="3"/>
        <v>-114000</v>
      </c>
      <c r="J10" s="10" t="str">
        <f t="shared" si="4"/>
        <v/>
      </c>
    </row>
    <row r="11" ht="12.75" customHeight="1">
      <c r="A11" s="7" t="str">
        <f t="shared" si="2"/>
        <v>2016-06</v>
      </c>
      <c r="B11" s="8">
        <v>42534.0</v>
      </c>
      <c r="C11" s="1" t="s">
        <v>10</v>
      </c>
      <c r="D11" s="1" t="s">
        <v>23</v>
      </c>
      <c r="E11" s="1" t="s">
        <v>24</v>
      </c>
      <c r="F11" s="9">
        <v>400000.0</v>
      </c>
      <c r="G11" s="9"/>
      <c r="H11" s="12">
        <f>F11*0.04</f>
        <v>16000</v>
      </c>
      <c r="I11" s="10">
        <f t="shared" si="3"/>
        <v>384000</v>
      </c>
      <c r="J11" s="10" t="str">
        <f t="shared" si="4"/>
        <v/>
      </c>
    </row>
    <row r="12" ht="12.75" customHeight="1">
      <c r="A12" s="7" t="str">
        <f t="shared" si="2"/>
        <v>2016-06</v>
      </c>
      <c r="B12" s="8">
        <v>42534.0</v>
      </c>
      <c r="C12" s="1" t="s">
        <v>10</v>
      </c>
      <c r="D12" s="1" t="s">
        <v>25</v>
      </c>
      <c r="E12" s="1" t="s">
        <v>21</v>
      </c>
      <c r="F12" s="9"/>
      <c r="G12" s="9">
        <v>21000.0</v>
      </c>
      <c r="H12" s="9"/>
      <c r="I12" s="10">
        <f t="shared" si="3"/>
        <v>-21000</v>
      </c>
      <c r="J12" s="10" t="str">
        <f t="shared" si="4"/>
        <v/>
      </c>
    </row>
    <row r="13" ht="12.75" customHeight="1">
      <c r="A13" s="7" t="str">
        <f t="shared" si="2"/>
        <v>2016-06</v>
      </c>
      <c r="B13" s="8">
        <v>42534.0</v>
      </c>
      <c r="C13" s="1" t="s">
        <v>10</v>
      </c>
      <c r="D13" s="1" t="s">
        <v>26</v>
      </c>
      <c r="E13" s="1" t="s">
        <v>27</v>
      </c>
      <c r="F13" s="9">
        <v>100000.0</v>
      </c>
      <c r="G13" s="9"/>
      <c r="H13" s="9"/>
      <c r="I13" s="10">
        <f t="shared" si="3"/>
        <v>100000</v>
      </c>
      <c r="J13" s="10" t="str">
        <f t="shared" si="4"/>
        <v/>
      </c>
    </row>
    <row r="14" ht="12.75" customHeight="1">
      <c r="A14" s="7" t="str">
        <f t="shared" si="2"/>
        <v>2016-06</v>
      </c>
      <c r="B14" s="8">
        <v>42535.0</v>
      </c>
      <c r="C14" s="1" t="s">
        <v>10</v>
      </c>
      <c r="D14" s="1" t="s">
        <v>28</v>
      </c>
      <c r="E14" s="1" t="s">
        <v>29</v>
      </c>
      <c r="F14" s="9"/>
      <c r="G14" s="9">
        <v>120000.0</v>
      </c>
      <c r="H14" s="9"/>
      <c r="I14" s="10">
        <f t="shared" si="3"/>
        <v>-120000</v>
      </c>
      <c r="J14" s="10" t="str">
        <f t="shared" si="4"/>
        <v/>
      </c>
    </row>
    <row r="15" ht="12.75" customHeight="1">
      <c r="A15" s="7" t="str">
        <f t="shared" si="2"/>
        <v>2016-06</v>
      </c>
      <c r="B15" s="8">
        <v>42535.0</v>
      </c>
      <c r="C15" s="1" t="s">
        <v>10</v>
      </c>
      <c r="D15" s="1" t="s">
        <v>30</v>
      </c>
      <c r="E15" s="1" t="s">
        <v>31</v>
      </c>
      <c r="F15" s="9"/>
      <c r="G15" s="9">
        <v>60000.0</v>
      </c>
      <c r="H15" s="9"/>
      <c r="I15" s="10">
        <f t="shared" si="3"/>
        <v>-60000</v>
      </c>
      <c r="J15" s="10" t="str">
        <f t="shared" si="4"/>
        <v/>
      </c>
    </row>
    <row r="16" ht="12.75" customHeight="1">
      <c r="A16" s="7" t="str">
        <f t="shared" si="2"/>
        <v>2016-06</v>
      </c>
      <c r="B16" s="8">
        <v>42535.0</v>
      </c>
      <c r="C16" s="1" t="s">
        <v>10</v>
      </c>
      <c r="D16" s="1" t="s">
        <v>32</v>
      </c>
      <c r="E16" s="1"/>
      <c r="F16" s="9"/>
      <c r="G16" s="9">
        <v>150000.0</v>
      </c>
      <c r="H16" s="9"/>
      <c r="I16" s="10">
        <f t="shared" si="3"/>
        <v>-150000</v>
      </c>
      <c r="J16" s="10" t="str">
        <f t="shared" si="4"/>
        <v/>
      </c>
    </row>
    <row r="17" ht="12.75" customHeight="1">
      <c r="A17" s="7" t="str">
        <f t="shared" si="2"/>
        <v>2016-06</v>
      </c>
      <c r="B17" s="8">
        <v>42536.0</v>
      </c>
      <c r="C17" s="1" t="s">
        <v>10</v>
      </c>
      <c r="D17" s="1" t="s">
        <v>33</v>
      </c>
      <c r="E17" s="1" t="s">
        <v>19</v>
      </c>
      <c r="F17" s="9">
        <v>168000.0</v>
      </c>
      <c r="G17" s="9"/>
      <c r="H17" s="12">
        <f>F17*0.04</f>
        <v>6720</v>
      </c>
      <c r="I17" s="10">
        <f t="shared" si="3"/>
        <v>161280</v>
      </c>
      <c r="J17" s="10" t="str">
        <f t="shared" si="4"/>
        <v/>
      </c>
    </row>
    <row r="18" ht="12.75" customHeight="1">
      <c r="A18" s="7" t="str">
        <f t="shared" si="2"/>
        <v>2016-06</v>
      </c>
      <c r="B18" s="8">
        <v>42539.0</v>
      </c>
      <c r="C18" s="1" t="s">
        <v>10</v>
      </c>
      <c r="D18" s="13" t="s">
        <v>34</v>
      </c>
      <c r="E18" s="1" t="s">
        <v>35</v>
      </c>
      <c r="F18" s="9">
        <v>150000.0</v>
      </c>
      <c r="G18" s="9"/>
      <c r="H18" s="9"/>
      <c r="I18" s="10">
        <f t="shared" si="3"/>
        <v>150000</v>
      </c>
      <c r="J18" s="10" t="str">
        <f t="shared" si="4"/>
        <v/>
      </c>
    </row>
    <row r="19" ht="12.75" customHeight="1">
      <c r="A19" s="7" t="str">
        <f t="shared" si="2"/>
        <v>2016-06</v>
      </c>
      <c r="B19" s="8">
        <v>42540.0</v>
      </c>
      <c r="C19" s="1" t="s">
        <v>10</v>
      </c>
      <c r="D19" s="13" t="s">
        <v>36</v>
      </c>
      <c r="E19" s="1"/>
      <c r="F19" s="9"/>
      <c r="G19" s="9">
        <v>100000.0</v>
      </c>
      <c r="H19" s="9"/>
      <c r="I19" s="10">
        <f t="shared" si="3"/>
        <v>-100000</v>
      </c>
      <c r="J19" s="10" t="str">
        <f t="shared" si="4"/>
        <v/>
      </c>
    </row>
    <row r="20" ht="12.75" customHeight="1">
      <c r="A20" s="7" t="str">
        <f t="shared" si="2"/>
        <v>2016-06</v>
      </c>
      <c r="B20" s="8">
        <v>42541.0</v>
      </c>
      <c r="C20" s="1" t="s">
        <v>10</v>
      </c>
      <c r="D20" s="1" t="s">
        <v>22</v>
      </c>
      <c r="E20" s="1" t="s">
        <v>12</v>
      </c>
      <c r="F20" s="9"/>
      <c r="G20" s="9">
        <v>18000.0</v>
      </c>
      <c r="H20" s="9"/>
      <c r="I20" s="10">
        <f t="shared" si="3"/>
        <v>-18000</v>
      </c>
      <c r="J20" s="10" t="str">
        <f t="shared" si="4"/>
        <v/>
      </c>
    </row>
    <row r="21" ht="12.75" customHeight="1">
      <c r="A21" s="7" t="str">
        <f t="shared" si="2"/>
        <v>2016-06</v>
      </c>
      <c r="B21" s="8">
        <v>42541.0</v>
      </c>
      <c r="C21" s="1" t="s">
        <v>10</v>
      </c>
      <c r="D21" s="1" t="s">
        <v>11</v>
      </c>
      <c r="E21" s="1" t="s">
        <v>12</v>
      </c>
      <c r="F21" s="9">
        <v>10000.0</v>
      </c>
      <c r="G21" s="9"/>
      <c r="H21" s="9"/>
      <c r="I21" s="10">
        <f t="shared" si="3"/>
        <v>10000</v>
      </c>
      <c r="J21" s="10" t="str">
        <f t="shared" si="4"/>
        <v/>
      </c>
    </row>
    <row r="22" ht="12.75" customHeight="1">
      <c r="A22" s="7" t="str">
        <f t="shared" si="2"/>
        <v>2016-06</v>
      </c>
      <c r="B22" s="8">
        <v>42541.0</v>
      </c>
      <c r="C22" s="1" t="s">
        <v>10</v>
      </c>
      <c r="D22" s="1" t="s">
        <v>37</v>
      </c>
      <c r="E22" s="1"/>
      <c r="F22" s="9"/>
      <c r="G22" s="9">
        <v>60000.0</v>
      </c>
      <c r="H22" s="9"/>
      <c r="I22" s="10">
        <f t="shared" si="3"/>
        <v>-60000</v>
      </c>
      <c r="J22" s="10" t="str">
        <f t="shared" si="4"/>
        <v/>
      </c>
    </row>
    <row r="23" ht="12.75" customHeight="1">
      <c r="A23" s="7" t="str">
        <f t="shared" si="2"/>
        <v>2016-06</v>
      </c>
      <c r="B23" s="8">
        <v>42548.0</v>
      </c>
      <c r="C23" s="1" t="s">
        <v>10</v>
      </c>
      <c r="D23" s="1" t="s">
        <v>22</v>
      </c>
      <c r="E23" s="1" t="s">
        <v>12</v>
      </c>
      <c r="F23" s="9"/>
      <c r="G23" s="9">
        <v>10000.0</v>
      </c>
      <c r="H23" s="9"/>
      <c r="I23" s="10">
        <f t="shared" si="3"/>
        <v>-10000</v>
      </c>
      <c r="J23" s="10" t="str">
        <f t="shared" si="4"/>
        <v/>
      </c>
    </row>
    <row r="24" ht="12.75" customHeight="1">
      <c r="A24" s="7" t="str">
        <f t="shared" si="2"/>
        <v>2016-06</v>
      </c>
      <c r="B24" s="8">
        <v>42548.0</v>
      </c>
      <c r="C24" s="1" t="s">
        <v>10</v>
      </c>
      <c r="D24" s="1" t="s">
        <v>38</v>
      </c>
      <c r="E24" s="1"/>
      <c r="F24" s="9"/>
      <c r="G24" s="9">
        <v>1400.0</v>
      </c>
      <c r="H24" s="9"/>
      <c r="I24" s="10">
        <f t="shared" si="3"/>
        <v>-1400</v>
      </c>
      <c r="J24" s="10" t="str">
        <f t="shared" si="4"/>
        <v/>
      </c>
    </row>
    <row r="25" ht="12.75" customHeight="1">
      <c r="A25" s="7" t="str">
        <f t="shared" si="2"/>
        <v>2016-06</v>
      </c>
      <c r="B25" s="8">
        <v>42549.0</v>
      </c>
      <c r="C25" s="1" t="s">
        <v>10</v>
      </c>
      <c r="D25" s="1" t="s">
        <v>30</v>
      </c>
      <c r="E25" s="1" t="s">
        <v>12</v>
      </c>
      <c r="F25" s="9"/>
      <c r="G25" s="9">
        <v>33000.0</v>
      </c>
      <c r="H25" s="9"/>
      <c r="I25" s="14">
        <f t="shared" si="3"/>
        <v>-33000</v>
      </c>
      <c r="J25" s="14" t="str">
        <f t="shared" si="4"/>
        <v/>
      </c>
    </row>
    <row r="26" ht="12.75" customHeight="1">
      <c r="A26" s="7" t="str">
        <f t="shared" si="2"/>
        <v>2016-06</v>
      </c>
      <c r="B26" s="8">
        <v>42551.0</v>
      </c>
      <c r="C26" s="1" t="s">
        <v>10</v>
      </c>
      <c r="D26" s="1" t="s">
        <v>39</v>
      </c>
      <c r="E26" s="1" t="s">
        <v>40</v>
      </c>
      <c r="F26" s="9">
        <v>150000.0</v>
      </c>
      <c r="G26" s="9"/>
      <c r="H26" s="12">
        <f>F26*0.04</f>
        <v>6000</v>
      </c>
      <c r="I26" s="10">
        <f t="shared" si="3"/>
        <v>144000</v>
      </c>
      <c r="J26" s="10" t="str">
        <f t="shared" si="4"/>
        <v/>
      </c>
    </row>
    <row r="27" ht="12.75" customHeight="1">
      <c r="A27" s="7" t="str">
        <f t="shared" si="2"/>
        <v>2016-06</v>
      </c>
      <c r="B27" s="8">
        <v>42551.0</v>
      </c>
      <c r="C27" s="1" t="s">
        <v>10</v>
      </c>
      <c r="D27" s="1" t="s">
        <v>41</v>
      </c>
      <c r="E27" s="1" t="s">
        <v>42</v>
      </c>
      <c r="F27" s="9"/>
      <c r="G27" s="9">
        <v>120000.0</v>
      </c>
      <c r="H27" s="9"/>
      <c r="I27" s="14">
        <f t="shared" si="3"/>
        <v>-120000</v>
      </c>
      <c r="J27" s="14" t="str">
        <f t="shared" si="4"/>
        <v/>
      </c>
    </row>
    <row r="28" ht="12.75" customHeight="1">
      <c r="A28" s="7" t="str">
        <f t="shared" si="2"/>
        <v>2016-06</v>
      </c>
      <c r="B28" s="8">
        <v>42551.0</v>
      </c>
      <c r="C28" s="1" t="s">
        <v>10</v>
      </c>
      <c r="D28" s="1" t="s">
        <v>43</v>
      </c>
      <c r="E28" s="1" t="s">
        <v>44</v>
      </c>
      <c r="F28" s="9"/>
      <c r="G28" s="9">
        <v>65000.0</v>
      </c>
      <c r="H28" s="9"/>
      <c r="I28" s="14">
        <f t="shared" si="3"/>
        <v>-65000</v>
      </c>
      <c r="J28" s="14" t="str">
        <f t="shared" si="4"/>
        <v/>
      </c>
    </row>
    <row r="29" ht="12.75" customHeight="1">
      <c r="A29" s="7" t="str">
        <f t="shared" si="2"/>
        <v>2016-07</v>
      </c>
      <c r="B29" s="8">
        <v>42552.0</v>
      </c>
      <c r="C29" s="1" t="s">
        <v>10</v>
      </c>
      <c r="D29" s="1" t="s">
        <v>45</v>
      </c>
      <c r="E29" s="1" t="s">
        <v>46</v>
      </c>
      <c r="F29" s="9"/>
      <c r="G29" s="9">
        <v>67000.0</v>
      </c>
      <c r="H29" s="9"/>
      <c r="I29" s="14">
        <f t="shared" si="3"/>
        <v>-67000</v>
      </c>
      <c r="J29" s="14" t="str">
        <f t="shared" si="4"/>
        <v/>
      </c>
    </row>
    <row r="30" ht="12.75" customHeight="1">
      <c r="A30" s="7" t="str">
        <f t="shared" si="2"/>
        <v>2016-07</v>
      </c>
      <c r="B30" s="8">
        <v>42552.0</v>
      </c>
      <c r="C30" s="1" t="s">
        <v>10</v>
      </c>
      <c r="D30" s="1" t="s">
        <v>32</v>
      </c>
      <c r="E30" s="1"/>
      <c r="F30" s="9"/>
      <c r="G30" s="9">
        <v>10000.0</v>
      </c>
      <c r="H30" s="1"/>
      <c r="I30" s="14">
        <f t="shared" si="3"/>
        <v>-10000</v>
      </c>
      <c r="J30" s="14" t="str">
        <f t="shared" si="4"/>
        <v/>
      </c>
    </row>
    <row r="31" ht="12.75" customHeight="1">
      <c r="A31" s="7" t="str">
        <f t="shared" si="2"/>
        <v>2016-07</v>
      </c>
      <c r="B31" s="8">
        <v>42555.0</v>
      </c>
      <c r="C31" s="1" t="s">
        <v>10</v>
      </c>
      <c r="D31" s="1" t="s">
        <v>30</v>
      </c>
      <c r="E31" s="1" t="s">
        <v>12</v>
      </c>
      <c r="F31" s="9"/>
      <c r="G31" s="9">
        <v>100000.0</v>
      </c>
      <c r="H31" s="1"/>
      <c r="I31" s="14">
        <f t="shared" si="3"/>
        <v>-100000</v>
      </c>
      <c r="J31" s="14" t="str">
        <f t="shared" si="4"/>
        <v/>
      </c>
    </row>
    <row r="32" ht="12.75" customHeight="1">
      <c r="A32" s="7" t="str">
        <f t="shared" si="2"/>
        <v>2016-07</v>
      </c>
      <c r="B32" s="8">
        <v>42555.0</v>
      </c>
      <c r="C32" s="1" t="s">
        <v>10</v>
      </c>
      <c r="D32" s="1" t="s">
        <v>45</v>
      </c>
      <c r="E32" s="1" t="s">
        <v>46</v>
      </c>
      <c r="F32" s="9"/>
      <c r="G32" s="9">
        <v>13000.0</v>
      </c>
      <c r="H32" s="9"/>
      <c r="I32" s="14">
        <f t="shared" si="3"/>
        <v>-13000</v>
      </c>
      <c r="J32" s="14" t="str">
        <f t="shared" si="4"/>
        <v/>
      </c>
    </row>
    <row r="33" ht="12.75" customHeight="1">
      <c r="A33" s="7" t="str">
        <f t="shared" si="2"/>
        <v>2016-07</v>
      </c>
      <c r="B33" s="8">
        <v>42555.0</v>
      </c>
      <c r="C33" s="1" t="s">
        <v>10</v>
      </c>
      <c r="D33" s="1" t="s">
        <v>30</v>
      </c>
      <c r="E33" s="1" t="s">
        <v>31</v>
      </c>
      <c r="F33" s="9"/>
      <c r="G33" s="9">
        <v>100000.0</v>
      </c>
      <c r="H33" s="1"/>
      <c r="I33" s="14">
        <f t="shared" si="3"/>
        <v>-100000</v>
      </c>
      <c r="J33" s="14" t="str">
        <f t="shared" si="4"/>
        <v/>
      </c>
    </row>
    <row r="34" ht="12.75" customHeight="1">
      <c r="A34" s="7" t="str">
        <f t="shared" si="2"/>
        <v>2016-07</v>
      </c>
      <c r="B34" s="8">
        <v>42555.0</v>
      </c>
      <c r="C34" s="1" t="s">
        <v>10</v>
      </c>
      <c r="D34" s="1" t="s">
        <v>47</v>
      </c>
      <c r="E34" s="1" t="s">
        <v>48</v>
      </c>
      <c r="F34" s="9"/>
      <c r="G34" s="9">
        <v>200000.0</v>
      </c>
      <c r="H34" s="9"/>
      <c r="I34" s="14">
        <f t="shared" si="3"/>
        <v>-200000</v>
      </c>
      <c r="J34" s="14" t="str">
        <f t="shared" si="4"/>
        <v/>
      </c>
    </row>
    <row r="35" ht="12.75" customHeight="1">
      <c r="A35" s="7" t="str">
        <f t="shared" si="2"/>
        <v>2016-07</v>
      </c>
      <c r="B35" s="8">
        <v>42555.0</v>
      </c>
      <c r="C35" s="1" t="s">
        <v>10</v>
      </c>
      <c r="D35" s="1" t="s">
        <v>49</v>
      </c>
      <c r="E35" s="1" t="s">
        <v>44</v>
      </c>
      <c r="F35" s="9">
        <v>340000.0</v>
      </c>
      <c r="G35" s="9"/>
      <c r="H35" s="12">
        <f>F35*0.04</f>
        <v>13600</v>
      </c>
      <c r="I35" s="14">
        <f t="shared" si="3"/>
        <v>326400</v>
      </c>
      <c r="J35" s="14" t="str">
        <f t="shared" si="4"/>
        <v/>
      </c>
    </row>
    <row r="36" ht="12.75" customHeight="1">
      <c r="A36" s="7" t="str">
        <f t="shared" si="2"/>
        <v>2016-07</v>
      </c>
      <c r="B36" s="8">
        <v>42555.0</v>
      </c>
      <c r="C36" s="1" t="s">
        <v>10</v>
      </c>
      <c r="D36" s="1" t="s">
        <v>32</v>
      </c>
      <c r="E36" s="1"/>
      <c r="F36" s="9"/>
      <c r="G36" s="9">
        <v>20000.0</v>
      </c>
      <c r="H36" s="1"/>
      <c r="I36" s="14">
        <f t="shared" si="3"/>
        <v>-20000</v>
      </c>
      <c r="J36" s="14" t="str">
        <f t="shared" si="4"/>
        <v/>
      </c>
    </row>
    <row r="37" ht="12.75" customHeight="1">
      <c r="A37" s="7" t="str">
        <f t="shared" si="2"/>
        <v>2016-07</v>
      </c>
      <c r="B37" s="8">
        <v>42558.0</v>
      </c>
      <c r="C37" s="1" t="s">
        <v>10</v>
      </c>
      <c r="D37" s="1" t="s">
        <v>50</v>
      </c>
      <c r="E37" s="1" t="s">
        <v>44</v>
      </c>
      <c r="F37" s="9"/>
      <c r="G37" s="9">
        <v>30000.0</v>
      </c>
      <c r="H37" s="9"/>
      <c r="I37" s="14">
        <f t="shared" si="3"/>
        <v>-30000</v>
      </c>
      <c r="J37" s="14" t="str">
        <f t="shared" si="4"/>
        <v/>
      </c>
    </row>
    <row r="38" ht="12.75" customHeight="1">
      <c r="A38" s="7" t="str">
        <f t="shared" si="2"/>
        <v>2016-07</v>
      </c>
      <c r="B38" s="8">
        <v>42559.0</v>
      </c>
      <c r="C38" s="1" t="s">
        <v>10</v>
      </c>
      <c r="D38" s="1" t="s">
        <v>16</v>
      </c>
      <c r="E38" s="1" t="s">
        <v>21</v>
      </c>
      <c r="F38" s="9">
        <v>200000.0</v>
      </c>
      <c r="G38" s="9"/>
      <c r="H38" s="1"/>
      <c r="I38" s="14">
        <f t="shared" si="3"/>
        <v>200000</v>
      </c>
      <c r="J38" s="14" t="str">
        <f t="shared" si="4"/>
        <v/>
      </c>
    </row>
    <row r="39" ht="12.75" customHeight="1">
      <c r="A39" s="7" t="str">
        <f t="shared" si="2"/>
        <v>2016-07</v>
      </c>
      <c r="B39" s="8">
        <v>42561.0</v>
      </c>
      <c r="C39" s="1" t="s">
        <v>10</v>
      </c>
      <c r="D39" s="1" t="s">
        <v>28</v>
      </c>
      <c r="E39" s="1" t="s">
        <v>29</v>
      </c>
      <c r="F39" s="9"/>
      <c r="G39" s="9">
        <v>120000.0</v>
      </c>
      <c r="H39" s="1"/>
      <c r="I39" s="14">
        <f t="shared" si="3"/>
        <v>-120000</v>
      </c>
      <c r="J39" s="14" t="str">
        <f t="shared" si="4"/>
        <v/>
      </c>
    </row>
    <row r="40" ht="12.75" customHeight="1">
      <c r="A40" s="7" t="str">
        <f t="shared" si="2"/>
        <v>2016-07</v>
      </c>
      <c r="B40" s="8">
        <v>42561.0</v>
      </c>
      <c r="C40" s="1" t="s">
        <v>10</v>
      </c>
      <c r="D40" s="1" t="s">
        <v>51</v>
      </c>
      <c r="E40" s="1" t="s">
        <v>21</v>
      </c>
      <c r="F40" s="9">
        <v>195000.0</v>
      </c>
      <c r="G40" s="9"/>
      <c r="H40" s="12"/>
      <c r="I40" s="10">
        <f t="shared" si="3"/>
        <v>195000</v>
      </c>
      <c r="J40" s="10" t="str">
        <f t="shared" si="4"/>
        <v/>
      </c>
    </row>
    <row r="41" ht="12.75" customHeight="1">
      <c r="A41" s="7" t="str">
        <f t="shared" si="2"/>
        <v>2016-07</v>
      </c>
      <c r="B41" s="8">
        <v>42561.0</v>
      </c>
      <c r="C41" s="1" t="s">
        <v>10</v>
      </c>
      <c r="D41" s="1" t="s">
        <v>26</v>
      </c>
      <c r="E41" s="1" t="s">
        <v>27</v>
      </c>
      <c r="F41" s="9">
        <v>100000.0</v>
      </c>
      <c r="G41" s="9"/>
      <c r="H41" s="1"/>
      <c r="I41" s="14">
        <f t="shared" si="3"/>
        <v>100000</v>
      </c>
      <c r="J41" s="14" t="str">
        <f t="shared" si="4"/>
        <v/>
      </c>
    </row>
    <row r="42" ht="12.75" customHeight="1">
      <c r="A42" s="7" t="str">
        <f t="shared" si="2"/>
        <v>2016-07</v>
      </c>
      <c r="B42" s="8">
        <v>42561.0</v>
      </c>
      <c r="C42" s="1" t="s">
        <v>10</v>
      </c>
      <c r="D42" s="1" t="s">
        <v>52</v>
      </c>
      <c r="E42" s="1"/>
      <c r="F42" s="9"/>
      <c r="G42" s="9">
        <v>7000.0</v>
      </c>
      <c r="H42" s="1"/>
      <c r="I42" s="14">
        <f t="shared" si="3"/>
        <v>-7000</v>
      </c>
      <c r="J42" s="14" t="str">
        <f t="shared" si="4"/>
        <v/>
      </c>
    </row>
    <row r="43" ht="12.75" customHeight="1">
      <c r="A43" s="7" t="str">
        <f t="shared" si="2"/>
        <v>2016-07</v>
      </c>
      <c r="B43" s="8">
        <v>42562.0</v>
      </c>
      <c r="C43" s="1" t="s">
        <v>10</v>
      </c>
      <c r="D43" s="1" t="s">
        <v>53</v>
      </c>
      <c r="E43" s="1"/>
      <c r="F43" s="9"/>
      <c r="G43" s="9">
        <v>5500.0</v>
      </c>
      <c r="H43" s="1"/>
      <c r="I43" s="14">
        <f t="shared" si="3"/>
        <v>-5500</v>
      </c>
      <c r="J43" s="14" t="str">
        <f t="shared" si="4"/>
        <v/>
      </c>
    </row>
    <row r="44" ht="12.75" customHeight="1">
      <c r="A44" s="7" t="str">
        <f t="shared" si="2"/>
        <v>2016-07</v>
      </c>
      <c r="B44" s="8">
        <v>42563.0</v>
      </c>
      <c r="C44" s="1" t="s">
        <v>10</v>
      </c>
      <c r="D44" s="1" t="s">
        <v>54</v>
      </c>
      <c r="E44" s="1" t="s">
        <v>55</v>
      </c>
      <c r="F44" s="9">
        <v>75000.0</v>
      </c>
      <c r="G44" s="9"/>
      <c r="H44" s="1"/>
      <c r="I44" s="14">
        <f t="shared" si="3"/>
        <v>75000</v>
      </c>
      <c r="J44" s="14" t="str">
        <f t="shared" si="4"/>
        <v/>
      </c>
    </row>
    <row r="45" ht="12.75" customHeight="1">
      <c r="A45" s="7" t="str">
        <f t="shared" si="2"/>
        <v>2016-07</v>
      </c>
      <c r="B45" s="8">
        <v>42563.0</v>
      </c>
      <c r="C45" s="1" t="s">
        <v>10</v>
      </c>
      <c r="D45" s="1" t="s">
        <v>56</v>
      </c>
      <c r="E45" s="1"/>
      <c r="F45" s="9"/>
      <c r="G45" s="9">
        <v>128800.0</v>
      </c>
      <c r="H45" s="1"/>
      <c r="I45" s="14">
        <f t="shared" si="3"/>
        <v>-128800</v>
      </c>
      <c r="J45" s="14" t="str">
        <f t="shared" si="4"/>
        <v/>
      </c>
    </row>
    <row r="46" ht="12.75" customHeight="1">
      <c r="A46" s="7" t="str">
        <f t="shared" si="2"/>
        <v>2016-07</v>
      </c>
      <c r="B46" s="8">
        <v>42565.0</v>
      </c>
      <c r="C46" s="1" t="s">
        <v>10</v>
      </c>
      <c r="D46" s="1" t="s">
        <v>49</v>
      </c>
      <c r="E46" s="1" t="s">
        <v>19</v>
      </c>
      <c r="F46" s="9">
        <v>260000.0</v>
      </c>
      <c r="G46" s="9"/>
      <c r="H46" s="1"/>
      <c r="I46" s="14">
        <f t="shared" si="3"/>
        <v>260000</v>
      </c>
      <c r="J46" s="14" t="str">
        <f t="shared" si="4"/>
        <v/>
      </c>
    </row>
    <row r="47" ht="12.75" customHeight="1">
      <c r="A47" s="7" t="str">
        <f t="shared" si="2"/>
        <v>2016-07</v>
      </c>
      <c r="B47" s="8">
        <v>42566.0</v>
      </c>
      <c r="C47" s="1" t="s">
        <v>10</v>
      </c>
      <c r="D47" s="1" t="s">
        <v>30</v>
      </c>
      <c r="E47" s="1" t="s">
        <v>12</v>
      </c>
      <c r="F47" s="9"/>
      <c r="G47" s="9">
        <v>59000.0</v>
      </c>
      <c r="H47" s="1"/>
      <c r="I47" s="14">
        <f t="shared" si="3"/>
        <v>-59000</v>
      </c>
      <c r="J47" s="14" t="str">
        <f t="shared" si="4"/>
        <v/>
      </c>
    </row>
    <row r="48" ht="12.75" customHeight="1">
      <c r="A48" s="7" t="str">
        <f t="shared" si="2"/>
        <v>2016-07</v>
      </c>
      <c r="B48" s="8">
        <v>42566.0</v>
      </c>
      <c r="C48" s="1" t="s">
        <v>10</v>
      </c>
      <c r="D48" s="1" t="s">
        <v>30</v>
      </c>
      <c r="E48" s="1" t="s">
        <v>31</v>
      </c>
      <c r="F48" s="9"/>
      <c r="G48" s="9">
        <v>66000.0</v>
      </c>
      <c r="H48" s="1"/>
      <c r="I48" s="14">
        <f t="shared" si="3"/>
        <v>-66000</v>
      </c>
      <c r="J48" s="14" t="str">
        <f t="shared" si="4"/>
        <v/>
      </c>
    </row>
    <row r="49" ht="12.75" customHeight="1">
      <c r="A49" s="7" t="str">
        <f t="shared" si="2"/>
        <v>2016-07</v>
      </c>
      <c r="B49" s="8">
        <v>42566.0</v>
      </c>
      <c r="C49" s="1" t="s">
        <v>10</v>
      </c>
      <c r="D49" s="1" t="s">
        <v>57</v>
      </c>
      <c r="E49" s="1"/>
      <c r="F49" s="9"/>
      <c r="G49" s="9">
        <v>30000.0</v>
      </c>
      <c r="H49" s="1"/>
      <c r="I49" s="14">
        <f t="shared" si="3"/>
        <v>-30000</v>
      </c>
      <c r="J49" s="14" t="str">
        <f t="shared" si="4"/>
        <v/>
      </c>
    </row>
    <row r="50" ht="12.75" customHeight="1">
      <c r="A50" s="7" t="str">
        <f t="shared" si="2"/>
        <v>2016-07</v>
      </c>
      <c r="B50" s="8">
        <v>42566.0</v>
      </c>
      <c r="C50" s="1" t="s">
        <v>10</v>
      </c>
      <c r="D50" s="1" t="s">
        <v>58</v>
      </c>
      <c r="E50" s="1"/>
      <c r="F50" s="9"/>
      <c r="G50" s="9">
        <v>36000.0</v>
      </c>
      <c r="H50" s="1"/>
      <c r="I50" s="14">
        <f t="shared" si="3"/>
        <v>-36000</v>
      </c>
      <c r="J50" s="14" t="str">
        <f t="shared" si="4"/>
        <v/>
      </c>
    </row>
    <row r="51" ht="12.75" customHeight="1">
      <c r="A51" s="7" t="str">
        <f t="shared" si="2"/>
        <v>2016-07</v>
      </c>
      <c r="B51" s="8">
        <v>42566.0</v>
      </c>
      <c r="C51" s="1" t="s">
        <v>10</v>
      </c>
      <c r="D51" s="1" t="s">
        <v>59</v>
      </c>
      <c r="E51" s="1"/>
      <c r="F51" s="9"/>
      <c r="G51" s="9">
        <v>10000.0</v>
      </c>
      <c r="H51" s="1"/>
      <c r="I51" s="14">
        <f t="shared" si="3"/>
        <v>-10000</v>
      </c>
      <c r="J51" s="14" t="str">
        <f t="shared" si="4"/>
        <v/>
      </c>
    </row>
    <row r="52" ht="12.75" customHeight="1">
      <c r="A52" s="7" t="str">
        <f t="shared" si="2"/>
        <v>2016-07</v>
      </c>
      <c r="B52" s="8">
        <v>42566.0</v>
      </c>
      <c r="C52" s="1" t="s">
        <v>10</v>
      </c>
      <c r="D52" s="1" t="s">
        <v>60</v>
      </c>
      <c r="E52" s="1"/>
      <c r="F52" s="9"/>
      <c r="G52" s="9">
        <v>10000.0</v>
      </c>
      <c r="H52" s="1"/>
      <c r="I52" s="14">
        <f t="shared" si="3"/>
        <v>-10000</v>
      </c>
      <c r="J52" s="14" t="str">
        <f t="shared" si="4"/>
        <v/>
      </c>
    </row>
    <row r="53" ht="12.75" customHeight="1">
      <c r="A53" s="7" t="str">
        <f t="shared" si="2"/>
        <v>2016-07</v>
      </c>
      <c r="B53" s="8">
        <v>42570.0</v>
      </c>
      <c r="C53" s="1" t="s">
        <v>10</v>
      </c>
      <c r="D53" s="1" t="s">
        <v>30</v>
      </c>
      <c r="E53" s="1" t="s">
        <v>12</v>
      </c>
      <c r="F53" s="9"/>
      <c r="G53" s="9">
        <v>20000.0</v>
      </c>
      <c r="H53" s="1"/>
      <c r="I53" s="14">
        <f t="shared" si="3"/>
        <v>-20000</v>
      </c>
      <c r="J53" s="14" t="str">
        <f t="shared" si="4"/>
        <v/>
      </c>
    </row>
    <row r="54" ht="12.75" customHeight="1">
      <c r="A54" s="7" t="str">
        <f t="shared" si="2"/>
        <v>2016-07</v>
      </c>
      <c r="B54" s="8">
        <v>42570.0</v>
      </c>
      <c r="C54" s="1" t="s">
        <v>10</v>
      </c>
      <c r="D54" s="1" t="s">
        <v>30</v>
      </c>
      <c r="E54" s="1" t="s">
        <v>12</v>
      </c>
      <c r="F54" s="9"/>
      <c r="G54" s="9">
        <v>14000.0</v>
      </c>
      <c r="H54" s="1"/>
      <c r="I54" s="14">
        <f t="shared" si="3"/>
        <v>-14000</v>
      </c>
      <c r="J54" s="14" t="str">
        <f t="shared" si="4"/>
        <v/>
      </c>
    </row>
    <row r="55" ht="12.75" customHeight="1">
      <c r="A55" s="7" t="str">
        <f t="shared" si="2"/>
        <v>2016-07</v>
      </c>
      <c r="B55" s="8">
        <v>42570.0</v>
      </c>
      <c r="C55" s="1" t="s">
        <v>10</v>
      </c>
      <c r="D55" s="1" t="s">
        <v>30</v>
      </c>
      <c r="E55" s="1" t="s">
        <v>31</v>
      </c>
      <c r="F55" s="9"/>
      <c r="G55" s="9">
        <v>50000.0</v>
      </c>
      <c r="H55" s="1"/>
      <c r="I55" s="14">
        <f t="shared" si="3"/>
        <v>-50000</v>
      </c>
      <c r="J55" s="14" t="str">
        <f t="shared" si="4"/>
        <v/>
      </c>
    </row>
    <row r="56" ht="12.75" customHeight="1">
      <c r="A56" s="7" t="str">
        <f t="shared" si="2"/>
        <v>2016-07</v>
      </c>
      <c r="B56" s="8">
        <v>42570.0</v>
      </c>
      <c r="C56" s="1" t="s">
        <v>10</v>
      </c>
      <c r="D56" s="1" t="s">
        <v>61</v>
      </c>
      <c r="E56" s="1" t="s">
        <v>44</v>
      </c>
      <c r="F56" s="9"/>
      <c r="G56" s="9">
        <v>10000.0</v>
      </c>
      <c r="H56" s="1"/>
      <c r="I56" s="14">
        <f t="shared" si="3"/>
        <v>-10000</v>
      </c>
      <c r="J56" s="14" t="str">
        <f t="shared" si="4"/>
        <v/>
      </c>
    </row>
    <row r="57" ht="12.75" customHeight="1">
      <c r="A57" s="7" t="str">
        <f t="shared" si="2"/>
        <v>2016-07</v>
      </c>
      <c r="B57" s="8">
        <v>42570.0</v>
      </c>
      <c r="C57" s="1" t="s">
        <v>10</v>
      </c>
      <c r="D57" s="1" t="s">
        <v>62</v>
      </c>
      <c r="E57" s="1" t="s">
        <v>63</v>
      </c>
      <c r="F57" s="9">
        <v>58000.0</v>
      </c>
      <c r="G57" s="9"/>
      <c r="H57" s="1"/>
      <c r="I57" s="14">
        <f t="shared" si="3"/>
        <v>58000</v>
      </c>
      <c r="J57" s="14" t="str">
        <f t="shared" si="4"/>
        <v/>
      </c>
    </row>
    <row r="58" ht="12.75" customHeight="1">
      <c r="A58" s="7" t="str">
        <f t="shared" si="2"/>
        <v>2016-07</v>
      </c>
      <c r="B58" s="8">
        <v>42571.0</v>
      </c>
      <c r="C58" s="1" t="s">
        <v>10</v>
      </c>
      <c r="D58" s="1" t="s">
        <v>64</v>
      </c>
      <c r="E58" s="1" t="s">
        <v>65</v>
      </c>
      <c r="F58" s="9"/>
      <c r="G58" s="9">
        <v>24000.0</v>
      </c>
      <c r="H58" s="1"/>
      <c r="I58" s="14">
        <f t="shared" si="3"/>
        <v>-24000</v>
      </c>
      <c r="J58" s="14" t="str">
        <f t="shared" si="4"/>
        <v/>
      </c>
    </row>
    <row r="59" ht="12.75" customHeight="1">
      <c r="A59" s="7" t="str">
        <f t="shared" si="2"/>
        <v>2016-07</v>
      </c>
      <c r="B59" s="8">
        <v>42571.0</v>
      </c>
      <c r="C59" s="1" t="s">
        <v>10</v>
      </c>
      <c r="D59" s="1" t="s">
        <v>30</v>
      </c>
      <c r="E59" s="1" t="s">
        <v>12</v>
      </c>
      <c r="F59" s="9"/>
      <c r="G59" s="9">
        <v>18000.0</v>
      </c>
      <c r="H59" s="1"/>
      <c r="I59" s="14">
        <f t="shared" si="3"/>
        <v>-18000</v>
      </c>
      <c r="J59" s="14" t="str">
        <f t="shared" si="4"/>
        <v/>
      </c>
    </row>
    <row r="60" ht="12.75" customHeight="1">
      <c r="A60" s="7" t="str">
        <f t="shared" si="2"/>
        <v>2016-07</v>
      </c>
      <c r="B60" s="8">
        <v>42571.0</v>
      </c>
      <c r="C60" s="1" t="s">
        <v>10</v>
      </c>
      <c r="D60" s="1" t="s">
        <v>30</v>
      </c>
      <c r="E60" s="1" t="s">
        <v>12</v>
      </c>
      <c r="F60" s="9"/>
      <c r="G60" s="9">
        <v>41000.0</v>
      </c>
      <c r="H60" s="1"/>
      <c r="I60" s="14">
        <f t="shared" si="3"/>
        <v>-41000</v>
      </c>
      <c r="J60" s="14" t="str">
        <f t="shared" si="4"/>
        <v/>
      </c>
    </row>
    <row r="61" ht="12.75" customHeight="1">
      <c r="A61" s="7" t="str">
        <f t="shared" si="2"/>
        <v>2016-07</v>
      </c>
      <c r="B61" s="8">
        <v>42579.0</v>
      </c>
      <c r="C61" s="1" t="s">
        <v>10</v>
      </c>
      <c r="D61" s="1" t="s">
        <v>66</v>
      </c>
      <c r="E61" s="1" t="s">
        <v>67</v>
      </c>
      <c r="F61" s="9">
        <v>145000.0</v>
      </c>
      <c r="G61" s="9"/>
      <c r="H61" s="1"/>
      <c r="I61" s="14">
        <f t="shared" si="3"/>
        <v>145000</v>
      </c>
      <c r="J61" s="14" t="str">
        <f t="shared" si="4"/>
        <v/>
      </c>
    </row>
    <row r="62" ht="12.75" customHeight="1">
      <c r="A62" s="7" t="str">
        <f t="shared" si="2"/>
        <v>2016-07</v>
      </c>
      <c r="B62" s="8">
        <v>42579.0</v>
      </c>
      <c r="C62" s="1" t="s">
        <v>10</v>
      </c>
      <c r="D62" s="1" t="s">
        <v>68</v>
      </c>
      <c r="E62" s="1" t="s">
        <v>69</v>
      </c>
      <c r="F62" s="9"/>
      <c r="G62" s="9">
        <v>50000.0</v>
      </c>
      <c r="H62" s="1"/>
      <c r="I62" s="14">
        <f t="shared" si="3"/>
        <v>-50000</v>
      </c>
      <c r="J62" s="14" t="str">
        <f t="shared" si="4"/>
        <v/>
      </c>
    </row>
    <row r="63" ht="12.75" customHeight="1">
      <c r="A63" s="7" t="str">
        <f t="shared" si="2"/>
        <v>2016-07</v>
      </c>
      <c r="B63" s="8">
        <v>42580.0</v>
      </c>
      <c r="C63" s="1" t="s">
        <v>10</v>
      </c>
      <c r="D63" s="1" t="s">
        <v>70</v>
      </c>
      <c r="E63" s="1" t="s">
        <v>42</v>
      </c>
      <c r="F63" s="15"/>
      <c r="G63" s="9">
        <v>120000.0</v>
      </c>
      <c r="H63" s="1"/>
      <c r="I63" s="14">
        <f t="shared" si="3"/>
        <v>-120000</v>
      </c>
      <c r="J63" s="14" t="str">
        <f t="shared" si="4"/>
        <v/>
      </c>
    </row>
    <row r="64" ht="12.75" customHeight="1">
      <c r="A64" s="7" t="str">
        <f t="shared" si="2"/>
        <v>2016-08</v>
      </c>
      <c r="B64" s="8">
        <v>42583.0</v>
      </c>
      <c r="C64" s="1" t="s">
        <v>10</v>
      </c>
      <c r="D64" s="1" t="s">
        <v>71</v>
      </c>
      <c r="E64" s="1" t="s">
        <v>12</v>
      </c>
      <c r="F64" s="9"/>
      <c r="G64" s="9">
        <v>125000.0</v>
      </c>
      <c r="H64" s="1"/>
      <c r="I64" s="14">
        <f t="shared" si="3"/>
        <v>-125000</v>
      </c>
      <c r="J64" s="14" t="str">
        <f t="shared" si="4"/>
        <v/>
      </c>
    </row>
    <row r="65" ht="12.75" customHeight="1">
      <c r="A65" s="7" t="str">
        <f t="shared" si="2"/>
        <v>2016-08</v>
      </c>
      <c r="B65" s="8">
        <v>42583.0</v>
      </c>
      <c r="C65" s="1" t="s">
        <v>10</v>
      </c>
      <c r="D65" s="1" t="s">
        <v>60</v>
      </c>
      <c r="E65" s="1"/>
      <c r="F65" s="9"/>
      <c r="G65" s="9">
        <v>10000.0</v>
      </c>
      <c r="H65" s="1"/>
      <c r="I65" s="14">
        <f t="shared" si="3"/>
        <v>-10000</v>
      </c>
      <c r="J65" s="14" t="str">
        <f t="shared" si="4"/>
        <v/>
      </c>
    </row>
    <row r="66" ht="12.75" customHeight="1">
      <c r="A66" s="7" t="str">
        <f t="shared" si="2"/>
        <v>2016-08</v>
      </c>
      <c r="B66" s="8">
        <v>42583.0</v>
      </c>
      <c r="C66" s="1" t="s">
        <v>10</v>
      </c>
      <c r="D66" s="1" t="s">
        <v>72</v>
      </c>
      <c r="E66" s="1"/>
      <c r="F66" s="9"/>
      <c r="G66" s="9">
        <v>12000.0</v>
      </c>
      <c r="H66" s="1"/>
      <c r="I66" s="14">
        <f t="shared" si="3"/>
        <v>-12000</v>
      </c>
      <c r="J66" s="14" t="str">
        <f t="shared" si="4"/>
        <v/>
      </c>
    </row>
    <row r="67" ht="12.75" customHeight="1">
      <c r="A67" s="7" t="str">
        <f t="shared" si="2"/>
        <v>2016-08</v>
      </c>
      <c r="B67" s="8">
        <v>42585.0</v>
      </c>
      <c r="C67" s="1" t="s">
        <v>10</v>
      </c>
      <c r="D67" s="1" t="s">
        <v>73</v>
      </c>
      <c r="E67" s="1" t="s">
        <v>74</v>
      </c>
      <c r="F67" s="15"/>
      <c r="G67" s="9">
        <v>130000.0</v>
      </c>
      <c r="H67" s="1"/>
      <c r="I67" s="14">
        <v>-130000.0</v>
      </c>
      <c r="J67" s="14" t="str">
        <f t="shared" si="4"/>
        <v/>
      </c>
    </row>
    <row r="68" ht="12.75" customHeight="1">
      <c r="A68" s="7" t="str">
        <f t="shared" si="2"/>
        <v>2016-08</v>
      </c>
      <c r="B68" s="8">
        <v>42585.0</v>
      </c>
      <c r="C68" s="1" t="s">
        <v>10</v>
      </c>
      <c r="D68" s="1" t="s">
        <v>28</v>
      </c>
      <c r="E68" s="1" t="s">
        <v>29</v>
      </c>
      <c r="F68" s="9"/>
      <c r="G68" s="9">
        <v>120000.0</v>
      </c>
      <c r="H68" s="1"/>
      <c r="I68" s="14">
        <f t="shared" ref="I68:I157" si="5">IF(C68="факт",F68-G68-H68,"")</f>
        <v>-120000</v>
      </c>
      <c r="J68" s="14" t="str">
        <f t="shared" si="4"/>
        <v/>
      </c>
    </row>
    <row r="69" ht="12.75" customHeight="1">
      <c r="A69" s="7" t="str">
        <f t="shared" si="2"/>
        <v>2016-08</v>
      </c>
      <c r="B69" s="8">
        <v>42585.0</v>
      </c>
      <c r="C69" s="1" t="s">
        <v>10</v>
      </c>
      <c r="D69" s="1" t="s">
        <v>75</v>
      </c>
      <c r="E69" s="1" t="s">
        <v>76</v>
      </c>
      <c r="F69" s="9">
        <v>10000.0</v>
      </c>
      <c r="G69" s="9">
        <v>60000.0</v>
      </c>
      <c r="H69" s="1"/>
      <c r="I69" s="14">
        <f t="shared" si="5"/>
        <v>-50000</v>
      </c>
      <c r="J69" s="14" t="str">
        <f t="shared" si="4"/>
        <v/>
      </c>
    </row>
    <row r="70" ht="12.75" customHeight="1">
      <c r="A70" s="7" t="str">
        <f t="shared" si="2"/>
        <v>2016-08</v>
      </c>
      <c r="B70" s="8">
        <v>42585.0</v>
      </c>
      <c r="C70" s="1" t="s">
        <v>10</v>
      </c>
      <c r="D70" s="1" t="s">
        <v>47</v>
      </c>
      <c r="E70" s="1" t="s">
        <v>48</v>
      </c>
      <c r="F70" s="9"/>
      <c r="G70" s="9">
        <v>200000.0</v>
      </c>
      <c r="H70" s="1"/>
      <c r="I70" s="14">
        <f t="shared" si="5"/>
        <v>-200000</v>
      </c>
      <c r="J70" s="14" t="str">
        <f t="shared" si="4"/>
        <v/>
      </c>
    </row>
    <row r="71" ht="12.75" customHeight="1">
      <c r="A71" s="7" t="str">
        <f t="shared" si="2"/>
        <v>2016-08</v>
      </c>
      <c r="B71" s="8">
        <v>42586.0</v>
      </c>
      <c r="C71" s="1" t="s">
        <v>10</v>
      </c>
      <c r="D71" s="1" t="s">
        <v>30</v>
      </c>
      <c r="E71" s="1" t="s">
        <v>31</v>
      </c>
      <c r="F71" s="15"/>
      <c r="G71" s="9">
        <v>75000.0</v>
      </c>
      <c r="H71" s="1"/>
      <c r="I71" s="14">
        <f t="shared" si="5"/>
        <v>-75000</v>
      </c>
      <c r="J71" s="14" t="str">
        <f t="shared" si="4"/>
        <v/>
      </c>
    </row>
    <row r="72" ht="12.75" customHeight="1">
      <c r="A72" s="7" t="str">
        <f t="shared" si="2"/>
        <v>2016-08</v>
      </c>
      <c r="B72" s="8">
        <v>42587.0</v>
      </c>
      <c r="C72" s="1" t="s">
        <v>10</v>
      </c>
      <c r="D72" s="1" t="s">
        <v>66</v>
      </c>
      <c r="E72" s="1" t="s">
        <v>77</v>
      </c>
      <c r="F72" s="13">
        <v>125000.0</v>
      </c>
      <c r="G72" s="9"/>
      <c r="H72" s="1"/>
      <c r="I72" s="14">
        <f t="shared" si="5"/>
        <v>125000</v>
      </c>
      <c r="J72" s="14" t="str">
        <f t="shared" si="4"/>
        <v/>
      </c>
    </row>
    <row r="73" ht="12.75" customHeight="1">
      <c r="A73" s="7" t="str">
        <f t="shared" si="2"/>
        <v>2016-08</v>
      </c>
      <c r="B73" s="8">
        <v>42587.0</v>
      </c>
      <c r="C73" s="1" t="s">
        <v>10</v>
      </c>
      <c r="D73" s="1" t="s">
        <v>78</v>
      </c>
      <c r="E73" s="1" t="s">
        <v>79</v>
      </c>
      <c r="F73" s="15"/>
      <c r="G73" s="9">
        <v>10000.0</v>
      </c>
      <c r="H73" s="1"/>
      <c r="I73" s="14">
        <f t="shared" si="5"/>
        <v>-10000</v>
      </c>
      <c r="J73" s="14" t="str">
        <f t="shared" si="4"/>
        <v/>
      </c>
    </row>
    <row r="74" ht="12.75" customHeight="1">
      <c r="A74" s="7" t="str">
        <f t="shared" si="2"/>
        <v>2016-08</v>
      </c>
      <c r="B74" s="8">
        <v>42587.0</v>
      </c>
      <c r="C74" s="1" t="s">
        <v>10</v>
      </c>
      <c r="D74" s="1" t="s">
        <v>66</v>
      </c>
      <c r="E74" s="1" t="s">
        <v>80</v>
      </c>
      <c r="F74" s="13">
        <v>75000.0</v>
      </c>
      <c r="G74" s="9"/>
      <c r="H74" s="1"/>
      <c r="I74" s="14">
        <f t="shared" si="5"/>
        <v>75000</v>
      </c>
      <c r="J74" s="14" t="str">
        <f t="shared" si="4"/>
        <v/>
      </c>
    </row>
    <row r="75" ht="12.75" customHeight="1">
      <c r="A75" s="7" t="str">
        <f t="shared" si="2"/>
        <v>2016-08</v>
      </c>
      <c r="B75" s="8">
        <v>42593.0</v>
      </c>
      <c r="C75" s="1" t="s">
        <v>10</v>
      </c>
      <c r="D75" s="1" t="s">
        <v>81</v>
      </c>
      <c r="E75" s="1" t="s">
        <v>82</v>
      </c>
      <c r="F75" s="9">
        <v>60000.0</v>
      </c>
      <c r="G75" s="9"/>
      <c r="H75" s="1"/>
      <c r="I75" s="14">
        <f t="shared" si="5"/>
        <v>60000</v>
      </c>
      <c r="J75" s="14" t="str">
        <f t="shared" si="4"/>
        <v/>
      </c>
    </row>
    <row r="76" ht="12.75" customHeight="1">
      <c r="A76" s="7" t="str">
        <f t="shared" si="2"/>
        <v>2016-08</v>
      </c>
      <c r="B76" s="8">
        <v>42593.0</v>
      </c>
      <c r="C76" s="1" t="s">
        <v>10</v>
      </c>
      <c r="D76" s="1" t="s">
        <v>83</v>
      </c>
      <c r="E76" s="1" t="s">
        <v>84</v>
      </c>
      <c r="F76" s="9">
        <v>350000.0</v>
      </c>
      <c r="G76" s="9"/>
      <c r="H76" s="1"/>
      <c r="I76" s="14">
        <f t="shared" si="5"/>
        <v>350000</v>
      </c>
      <c r="J76" s="14" t="str">
        <f t="shared" si="4"/>
        <v/>
      </c>
    </row>
    <row r="77" ht="12.75" customHeight="1">
      <c r="A77" s="7" t="str">
        <f t="shared" si="2"/>
        <v>2016-08</v>
      </c>
      <c r="B77" s="8">
        <v>42593.0</v>
      </c>
      <c r="C77" s="1" t="s">
        <v>10</v>
      </c>
      <c r="D77" s="1" t="s">
        <v>85</v>
      </c>
      <c r="E77" s="1" t="s">
        <v>46</v>
      </c>
      <c r="F77" s="9"/>
      <c r="G77" s="9">
        <v>40000.0</v>
      </c>
      <c r="H77" s="1"/>
      <c r="I77" s="14">
        <f t="shared" si="5"/>
        <v>-40000</v>
      </c>
      <c r="J77" s="14" t="str">
        <f t="shared" si="4"/>
        <v/>
      </c>
    </row>
    <row r="78" ht="12.75" customHeight="1">
      <c r="A78" s="7" t="str">
        <f t="shared" si="2"/>
        <v>2016-08</v>
      </c>
      <c r="B78" s="8">
        <v>42594.0</v>
      </c>
      <c r="C78" s="1" t="s">
        <v>10</v>
      </c>
      <c r="D78" s="1" t="s">
        <v>83</v>
      </c>
      <c r="E78" s="1" t="s">
        <v>69</v>
      </c>
      <c r="F78" s="9">
        <v>130000.0</v>
      </c>
      <c r="G78" s="9"/>
      <c r="H78" s="1"/>
      <c r="I78" s="14">
        <f t="shared" si="5"/>
        <v>130000</v>
      </c>
      <c r="J78" s="14" t="str">
        <f t="shared" si="4"/>
        <v/>
      </c>
    </row>
    <row r="79" ht="12.75" customHeight="1">
      <c r="A79" s="7" t="str">
        <f t="shared" si="2"/>
        <v>2016-08</v>
      </c>
      <c r="B79" s="8">
        <v>42594.0</v>
      </c>
      <c r="C79" s="1" t="s">
        <v>10</v>
      </c>
      <c r="D79" s="1" t="s">
        <v>71</v>
      </c>
      <c r="E79" s="1" t="s">
        <v>12</v>
      </c>
      <c r="F79" s="9"/>
      <c r="G79" s="9">
        <v>80000.0</v>
      </c>
      <c r="H79" s="1"/>
      <c r="I79" s="14">
        <f t="shared" si="5"/>
        <v>-80000</v>
      </c>
      <c r="J79" s="14" t="str">
        <f t="shared" si="4"/>
        <v/>
      </c>
    </row>
    <row r="80" ht="12.75" customHeight="1">
      <c r="A80" s="7" t="str">
        <f t="shared" si="2"/>
        <v>2016-08</v>
      </c>
      <c r="B80" s="8">
        <v>42594.0</v>
      </c>
      <c r="C80" s="1" t="s">
        <v>10</v>
      </c>
      <c r="D80" s="1" t="s">
        <v>86</v>
      </c>
      <c r="E80" s="1" t="s">
        <v>87</v>
      </c>
      <c r="F80" s="9"/>
      <c r="G80" s="9">
        <v>45000.0</v>
      </c>
      <c r="H80" s="1"/>
      <c r="I80" s="14">
        <f t="shared" si="5"/>
        <v>-45000</v>
      </c>
      <c r="J80" s="14" t="str">
        <f t="shared" si="4"/>
        <v/>
      </c>
    </row>
    <row r="81" ht="12.75" customHeight="1">
      <c r="A81" s="7" t="str">
        <f t="shared" si="2"/>
        <v>2016-08</v>
      </c>
      <c r="B81" s="8">
        <v>42594.0</v>
      </c>
      <c r="C81" s="1" t="s">
        <v>10</v>
      </c>
      <c r="D81" s="1" t="s">
        <v>88</v>
      </c>
      <c r="E81" s="1" t="s">
        <v>31</v>
      </c>
      <c r="F81" s="9"/>
      <c r="G81" s="9">
        <v>80000.0</v>
      </c>
      <c r="H81" s="1"/>
      <c r="I81" s="14">
        <f t="shared" si="5"/>
        <v>-80000</v>
      </c>
      <c r="J81" s="14" t="str">
        <f t="shared" si="4"/>
        <v/>
      </c>
    </row>
    <row r="82" ht="12.75" customHeight="1">
      <c r="A82" s="7" t="str">
        <f t="shared" si="2"/>
        <v>2016-08</v>
      </c>
      <c r="B82" s="8">
        <v>42594.0</v>
      </c>
      <c r="C82" s="1" t="s">
        <v>10</v>
      </c>
      <c r="D82" s="1" t="s">
        <v>89</v>
      </c>
      <c r="E82" s="1" t="s">
        <v>90</v>
      </c>
      <c r="F82" s="9"/>
      <c r="G82" s="9">
        <v>30000.0</v>
      </c>
      <c r="H82" s="1"/>
      <c r="I82" s="14">
        <f t="shared" si="5"/>
        <v>-30000</v>
      </c>
      <c r="J82" s="14" t="str">
        <f t="shared" si="4"/>
        <v/>
      </c>
    </row>
    <row r="83" ht="12.75" customHeight="1">
      <c r="A83" s="7" t="str">
        <f t="shared" si="2"/>
        <v>2016-08</v>
      </c>
      <c r="B83" s="8">
        <v>42594.0</v>
      </c>
      <c r="C83" s="1" t="s">
        <v>10</v>
      </c>
      <c r="D83" s="1" t="s">
        <v>91</v>
      </c>
      <c r="E83" s="1" t="s">
        <v>92</v>
      </c>
      <c r="F83" s="9">
        <v>94000.0</v>
      </c>
      <c r="G83" s="9"/>
      <c r="H83" s="1"/>
      <c r="I83" s="14">
        <f t="shared" si="5"/>
        <v>94000</v>
      </c>
      <c r="J83" s="14" t="str">
        <f t="shared" si="4"/>
        <v/>
      </c>
    </row>
    <row r="84" ht="12.75" customHeight="1">
      <c r="A84" s="7" t="str">
        <f t="shared" si="2"/>
        <v>2016-08</v>
      </c>
      <c r="B84" s="8">
        <v>42594.0</v>
      </c>
      <c r="C84" s="1" t="s">
        <v>10</v>
      </c>
      <c r="D84" s="1" t="s">
        <v>93</v>
      </c>
      <c r="E84" s="1" t="s">
        <v>92</v>
      </c>
      <c r="F84" s="9">
        <v>100000.0</v>
      </c>
      <c r="G84" s="9"/>
      <c r="H84" s="1"/>
      <c r="I84" s="14">
        <f t="shared" si="5"/>
        <v>100000</v>
      </c>
      <c r="J84" s="14" t="str">
        <f t="shared" si="4"/>
        <v/>
      </c>
    </row>
    <row r="85" ht="12.75" customHeight="1">
      <c r="A85" s="7" t="str">
        <f t="shared" si="2"/>
        <v>2016-08</v>
      </c>
      <c r="B85" s="8">
        <v>42598.0</v>
      </c>
      <c r="C85" s="1" t="s">
        <v>10</v>
      </c>
      <c r="D85" s="1" t="s">
        <v>83</v>
      </c>
      <c r="E85" s="1" t="s">
        <v>77</v>
      </c>
      <c r="F85" s="9">
        <v>125000.0</v>
      </c>
      <c r="G85" s="9"/>
      <c r="H85" s="1"/>
      <c r="I85" s="14">
        <f t="shared" si="5"/>
        <v>125000</v>
      </c>
      <c r="J85" s="14" t="str">
        <f t="shared" si="4"/>
        <v/>
      </c>
    </row>
    <row r="86" ht="12.75" customHeight="1">
      <c r="A86" s="7" t="str">
        <f t="shared" si="2"/>
        <v>2016-08</v>
      </c>
      <c r="B86" s="8">
        <v>42601.0</v>
      </c>
      <c r="C86" s="1" t="s">
        <v>10</v>
      </c>
      <c r="D86" s="1" t="s">
        <v>94</v>
      </c>
      <c r="E86" s="1" t="s">
        <v>77</v>
      </c>
      <c r="F86" s="9"/>
      <c r="G86" s="9">
        <v>5000.0</v>
      </c>
      <c r="H86" s="1"/>
      <c r="I86" s="14">
        <f t="shared" si="5"/>
        <v>-5000</v>
      </c>
      <c r="J86" s="14" t="str">
        <f t="shared" si="4"/>
        <v/>
      </c>
    </row>
    <row r="87" ht="12.75" customHeight="1">
      <c r="A87" s="7" t="str">
        <f t="shared" si="2"/>
        <v>2016-08</v>
      </c>
      <c r="B87" s="8">
        <v>42601.0</v>
      </c>
      <c r="C87" s="1" t="s">
        <v>10</v>
      </c>
      <c r="D87" s="1" t="s">
        <v>71</v>
      </c>
      <c r="E87" s="1" t="s">
        <v>12</v>
      </c>
      <c r="F87" s="9"/>
      <c r="G87" s="9">
        <v>60000.0</v>
      </c>
      <c r="H87" s="1"/>
      <c r="I87" s="14">
        <f t="shared" si="5"/>
        <v>-60000</v>
      </c>
      <c r="J87" s="14" t="str">
        <f t="shared" si="4"/>
        <v/>
      </c>
    </row>
    <row r="88" ht="12.75" customHeight="1">
      <c r="A88" s="7" t="str">
        <f t="shared" si="2"/>
        <v>2016-08</v>
      </c>
      <c r="B88" s="8">
        <v>42601.0</v>
      </c>
      <c r="C88" s="1" t="s">
        <v>10</v>
      </c>
      <c r="D88" s="1" t="s">
        <v>88</v>
      </c>
      <c r="E88" s="1" t="s">
        <v>31</v>
      </c>
      <c r="F88" s="9"/>
      <c r="G88" s="9">
        <v>60000.0</v>
      </c>
      <c r="H88" s="1"/>
      <c r="I88" s="14">
        <f t="shared" si="5"/>
        <v>-60000</v>
      </c>
      <c r="J88" s="14" t="str">
        <f t="shared" si="4"/>
        <v/>
      </c>
    </row>
    <row r="89" ht="12.75" customHeight="1">
      <c r="A89" s="7" t="str">
        <f t="shared" si="2"/>
        <v>2016-08</v>
      </c>
      <c r="B89" s="8">
        <v>42601.0</v>
      </c>
      <c r="C89" s="1" t="s">
        <v>10</v>
      </c>
      <c r="D89" s="1" t="s">
        <v>95</v>
      </c>
      <c r="E89" s="1" t="s">
        <v>96</v>
      </c>
      <c r="F89" s="9"/>
      <c r="G89" s="9">
        <v>3000.0</v>
      </c>
      <c r="H89" s="1"/>
      <c r="I89" s="14">
        <f t="shared" si="5"/>
        <v>-3000</v>
      </c>
      <c r="J89" s="14" t="str">
        <f t="shared" si="4"/>
        <v/>
      </c>
    </row>
    <row r="90" ht="12.75" customHeight="1">
      <c r="A90" s="7" t="str">
        <f t="shared" si="2"/>
        <v>2016-08</v>
      </c>
      <c r="B90" s="8">
        <v>42607.0</v>
      </c>
      <c r="C90" s="1" t="s">
        <v>10</v>
      </c>
      <c r="D90" s="1" t="s">
        <v>97</v>
      </c>
      <c r="E90" s="1" t="s">
        <v>98</v>
      </c>
      <c r="F90" s="9">
        <v>114000.0</v>
      </c>
      <c r="G90" s="9"/>
      <c r="H90" s="1"/>
      <c r="I90" s="14">
        <f t="shared" si="5"/>
        <v>114000</v>
      </c>
      <c r="J90" s="14" t="str">
        <f t="shared" si="4"/>
        <v/>
      </c>
    </row>
    <row r="91" ht="12.75" customHeight="1">
      <c r="A91" s="7" t="str">
        <f t="shared" si="2"/>
        <v>2016-08</v>
      </c>
      <c r="B91" s="8">
        <v>42607.0</v>
      </c>
      <c r="C91" s="1" t="s">
        <v>10</v>
      </c>
      <c r="D91" s="1" t="s">
        <v>99</v>
      </c>
      <c r="E91" s="1" t="s">
        <v>100</v>
      </c>
      <c r="F91" s="9">
        <v>40000.0</v>
      </c>
      <c r="G91" s="9">
        <v>30000.0</v>
      </c>
      <c r="H91" s="1"/>
      <c r="I91" s="14">
        <f t="shared" si="5"/>
        <v>10000</v>
      </c>
      <c r="J91" s="14" t="str">
        <f t="shared" si="4"/>
        <v/>
      </c>
    </row>
    <row r="92" ht="12.75" customHeight="1">
      <c r="A92" s="7" t="str">
        <f t="shared" si="2"/>
        <v>2016-08</v>
      </c>
      <c r="B92" s="8">
        <v>42607.0</v>
      </c>
      <c r="C92" s="1" t="s">
        <v>10</v>
      </c>
      <c r="D92" s="1" t="s">
        <v>101</v>
      </c>
      <c r="E92" s="1" t="s">
        <v>77</v>
      </c>
      <c r="F92" s="9"/>
      <c r="G92" s="9">
        <v>5000.0</v>
      </c>
      <c r="H92" s="1"/>
      <c r="I92" s="14">
        <f t="shared" si="5"/>
        <v>-5000</v>
      </c>
      <c r="J92" s="14" t="str">
        <f t="shared" si="4"/>
        <v/>
      </c>
    </row>
    <row r="93" ht="12.75" customHeight="1">
      <c r="A93" s="7" t="str">
        <f t="shared" si="2"/>
        <v>2016-08</v>
      </c>
      <c r="B93" s="8">
        <v>42607.0</v>
      </c>
      <c r="C93" s="1" t="s">
        <v>10</v>
      </c>
      <c r="D93" s="1" t="s">
        <v>102</v>
      </c>
      <c r="E93" s="1" t="s">
        <v>103</v>
      </c>
      <c r="F93" s="9">
        <v>225000.0</v>
      </c>
      <c r="G93" s="9">
        <v>75000.0</v>
      </c>
      <c r="H93" s="1"/>
      <c r="I93" s="14">
        <f t="shared" si="5"/>
        <v>150000</v>
      </c>
      <c r="J93" s="14" t="str">
        <f t="shared" si="4"/>
        <v/>
      </c>
    </row>
    <row r="94" ht="12.75" customHeight="1">
      <c r="A94" s="7" t="str">
        <f t="shared" si="2"/>
        <v>2016-08</v>
      </c>
      <c r="B94" s="8">
        <v>42607.0</v>
      </c>
      <c r="C94" s="1" t="s">
        <v>10</v>
      </c>
      <c r="D94" s="1" t="s">
        <v>104</v>
      </c>
      <c r="E94" s="1" t="s">
        <v>69</v>
      </c>
      <c r="F94" s="9"/>
      <c r="G94" s="9">
        <v>7000.0</v>
      </c>
      <c r="H94" s="1"/>
      <c r="I94" s="14">
        <f t="shared" si="5"/>
        <v>-7000</v>
      </c>
      <c r="J94" s="14" t="str">
        <f t="shared" si="4"/>
        <v/>
      </c>
    </row>
    <row r="95" ht="12.75" customHeight="1">
      <c r="A95" s="7" t="str">
        <f t="shared" si="2"/>
        <v>2016-08</v>
      </c>
      <c r="B95" s="8">
        <v>42607.0</v>
      </c>
      <c r="C95" s="1" t="s">
        <v>10</v>
      </c>
      <c r="D95" s="1" t="s">
        <v>105</v>
      </c>
      <c r="E95" s="1" t="s">
        <v>106</v>
      </c>
      <c r="F95" s="9"/>
      <c r="G95" s="9">
        <v>74000.0</v>
      </c>
      <c r="H95" s="1"/>
      <c r="I95" s="14">
        <f t="shared" si="5"/>
        <v>-74000</v>
      </c>
      <c r="J95" s="14" t="str">
        <f t="shared" si="4"/>
        <v/>
      </c>
    </row>
    <row r="96" ht="12.75" customHeight="1">
      <c r="A96" s="7" t="str">
        <f t="shared" si="2"/>
        <v>2016-08</v>
      </c>
      <c r="B96" s="8">
        <v>42607.0</v>
      </c>
      <c r="C96" s="1" t="s">
        <v>10</v>
      </c>
      <c r="D96" s="1" t="s">
        <v>107</v>
      </c>
      <c r="E96" s="1" t="s">
        <v>12</v>
      </c>
      <c r="F96" s="9"/>
      <c r="G96" s="9">
        <v>120000.0</v>
      </c>
      <c r="H96" s="1"/>
      <c r="I96" s="14">
        <f t="shared" si="5"/>
        <v>-120000</v>
      </c>
      <c r="J96" s="14" t="str">
        <f t="shared" si="4"/>
        <v/>
      </c>
    </row>
    <row r="97" ht="12.75" customHeight="1">
      <c r="A97" s="7" t="str">
        <f t="shared" si="2"/>
        <v>2016-08</v>
      </c>
      <c r="B97" s="8">
        <v>42607.0</v>
      </c>
      <c r="C97" s="1" t="s">
        <v>10</v>
      </c>
      <c r="D97" s="1" t="s">
        <v>108</v>
      </c>
      <c r="E97" s="1" t="s">
        <v>31</v>
      </c>
      <c r="F97" s="9"/>
      <c r="G97" s="9">
        <v>120000.0</v>
      </c>
      <c r="H97" s="1"/>
      <c r="I97" s="14">
        <f t="shared" si="5"/>
        <v>-120000</v>
      </c>
      <c r="J97" s="14" t="str">
        <f t="shared" si="4"/>
        <v/>
      </c>
    </row>
    <row r="98" ht="12.75" customHeight="1">
      <c r="A98" s="7" t="str">
        <f t="shared" si="2"/>
        <v>2016-08</v>
      </c>
      <c r="B98" s="8">
        <v>42607.0</v>
      </c>
      <c r="C98" s="1" t="s">
        <v>10</v>
      </c>
      <c r="D98" s="1" t="s">
        <v>109</v>
      </c>
      <c r="E98" s="1" t="s">
        <v>110</v>
      </c>
      <c r="F98" s="15"/>
      <c r="G98" s="9">
        <v>14000.0</v>
      </c>
      <c r="H98" s="1"/>
      <c r="I98" s="14">
        <f t="shared" si="5"/>
        <v>-14000</v>
      </c>
      <c r="J98" s="14" t="str">
        <f>IF(C98="план",G98-G98-H98,"")</f>
        <v/>
      </c>
    </row>
    <row r="99" ht="12.75" customHeight="1">
      <c r="A99" s="7" t="str">
        <f t="shared" si="2"/>
        <v>2016-08</v>
      </c>
      <c r="B99" s="8">
        <v>42607.0</v>
      </c>
      <c r="C99" s="1" t="s">
        <v>10</v>
      </c>
      <c r="D99" s="1" t="s">
        <v>111</v>
      </c>
      <c r="E99" s="1" t="s">
        <v>96</v>
      </c>
      <c r="F99" s="9"/>
      <c r="G99" s="9">
        <v>22000.0</v>
      </c>
      <c r="H99" s="1"/>
      <c r="I99" s="14">
        <f t="shared" si="5"/>
        <v>-22000</v>
      </c>
      <c r="J99" s="14" t="str">
        <f>IF(C99="план",F99-G99-H99,"")</f>
        <v/>
      </c>
    </row>
    <row r="100" ht="12.75" customHeight="1">
      <c r="A100" s="7" t="str">
        <f t="shared" si="2"/>
        <v>2016-08</v>
      </c>
      <c r="B100" s="8">
        <v>42607.0</v>
      </c>
      <c r="C100" s="1" t="s">
        <v>10</v>
      </c>
      <c r="D100" s="1" t="s">
        <v>112</v>
      </c>
      <c r="E100" s="1" t="s">
        <v>92</v>
      </c>
      <c r="F100" s="15"/>
      <c r="G100" s="9">
        <v>65000.0</v>
      </c>
      <c r="H100" s="1"/>
      <c r="I100" s="14">
        <f t="shared" si="5"/>
        <v>-65000</v>
      </c>
      <c r="J100" s="14" t="str">
        <f>IF(C100="план",G100-G100-H100,"")</f>
        <v/>
      </c>
    </row>
    <row r="101" ht="12.75" customHeight="1">
      <c r="A101" s="7" t="str">
        <f t="shared" si="2"/>
        <v>2016-08</v>
      </c>
      <c r="B101" s="8">
        <v>42607.0</v>
      </c>
      <c r="C101" s="1" t="s">
        <v>10</v>
      </c>
      <c r="D101" s="1" t="s">
        <v>113</v>
      </c>
      <c r="E101" s="1" t="s">
        <v>113</v>
      </c>
      <c r="F101" s="9"/>
      <c r="G101" s="9">
        <v>46000.0</v>
      </c>
      <c r="H101" s="1"/>
      <c r="I101" s="14">
        <f t="shared" si="5"/>
        <v>-46000</v>
      </c>
      <c r="J101" s="14" t="str">
        <f t="shared" ref="J101:J102" si="6">IF(C101="план",F101-G101-H101,"")</f>
        <v/>
      </c>
    </row>
    <row r="102" ht="12.75" customHeight="1">
      <c r="A102" s="7" t="str">
        <f t="shared" si="2"/>
        <v>2016-08</v>
      </c>
      <c r="B102" s="8">
        <v>42613.0</v>
      </c>
      <c r="C102" s="1" t="s">
        <v>114</v>
      </c>
      <c r="D102" s="1" t="s">
        <v>16</v>
      </c>
      <c r="E102" s="1" t="s">
        <v>115</v>
      </c>
      <c r="F102" s="9">
        <v>250000.0</v>
      </c>
      <c r="G102" s="9"/>
      <c r="H102" s="1"/>
      <c r="I102" s="14" t="str">
        <f t="shared" si="5"/>
        <v/>
      </c>
      <c r="J102" s="14">
        <f t="shared" si="6"/>
        <v>250000</v>
      </c>
    </row>
    <row r="103" ht="12.75" customHeight="1">
      <c r="A103" s="7" t="str">
        <f t="shared" si="2"/>
        <v>2016-09</v>
      </c>
      <c r="B103" s="8">
        <v>42615.0</v>
      </c>
      <c r="C103" s="1" t="s">
        <v>10</v>
      </c>
      <c r="D103" s="1" t="s">
        <v>116</v>
      </c>
      <c r="E103" s="1" t="s">
        <v>117</v>
      </c>
      <c r="F103" s="15"/>
      <c r="G103" s="9">
        <v>30000.0</v>
      </c>
      <c r="H103" s="1"/>
      <c r="I103" s="14">
        <f t="shared" si="5"/>
        <v>-30000</v>
      </c>
      <c r="J103" s="14" t="str">
        <f>IF(C103="план",G103-G103-H103,"")</f>
        <v/>
      </c>
    </row>
    <row r="104" ht="12.75" customHeight="1">
      <c r="A104" s="7" t="str">
        <f t="shared" si="2"/>
        <v>2016-09</v>
      </c>
      <c r="B104" s="8">
        <v>42615.0</v>
      </c>
      <c r="C104" s="1" t="s">
        <v>10</v>
      </c>
      <c r="D104" s="1" t="s">
        <v>118</v>
      </c>
      <c r="E104" s="1" t="s">
        <v>31</v>
      </c>
      <c r="F104" s="9"/>
      <c r="G104" s="9">
        <v>40000.0</v>
      </c>
      <c r="H104" s="1"/>
      <c r="I104" s="14">
        <f t="shared" si="5"/>
        <v>-40000</v>
      </c>
      <c r="J104" s="14" t="str">
        <f t="shared" ref="J104:J105" si="7">IF(C104="план",F104-G104-H104,"")</f>
        <v/>
      </c>
    </row>
    <row r="105" ht="12.75" customHeight="1">
      <c r="A105" s="7" t="str">
        <f t="shared" si="2"/>
        <v>2016-09</v>
      </c>
      <c r="B105" s="8">
        <v>42615.0</v>
      </c>
      <c r="C105" s="1" t="s">
        <v>10</v>
      </c>
      <c r="D105" s="1" t="s">
        <v>119</v>
      </c>
      <c r="E105" s="1" t="s">
        <v>96</v>
      </c>
      <c r="F105" s="9"/>
      <c r="G105" s="9">
        <v>130000.0</v>
      </c>
      <c r="H105" s="1"/>
      <c r="I105" s="14">
        <f t="shared" si="5"/>
        <v>-130000</v>
      </c>
      <c r="J105" s="14" t="str">
        <f t="shared" si="7"/>
        <v/>
      </c>
    </row>
    <row r="106" ht="12.75" customHeight="1">
      <c r="A106" s="7" t="str">
        <f t="shared" si="2"/>
        <v>2016-09</v>
      </c>
      <c r="B106" s="8">
        <v>42615.0</v>
      </c>
      <c r="C106" s="1" t="s">
        <v>10</v>
      </c>
      <c r="D106" s="1" t="s">
        <v>120</v>
      </c>
      <c r="E106" s="1" t="s">
        <v>121</v>
      </c>
      <c r="F106" s="15"/>
      <c r="G106" s="9">
        <v>11000.0</v>
      </c>
      <c r="H106" s="1"/>
      <c r="I106" s="14">
        <f t="shared" si="5"/>
        <v>-11000</v>
      </c>
      <c r="J106" s="14" t="str">
        <f>IF(C106="план",G106-G106-H106,"")</f>
        <v/>
      </c>
    </row>
    <row r="107" ht="12.75" customHeight="1">
      <c r="A107" s="7" t="str">
        <f t="shared" si="2"/>
        <v>2016-09</v>
      </c>
      <c r="B107" s="8">
        <v>42622.0</v>
      </c>
      <c r="C107" s="1" t="s">
        <v>10</v>
      </c>
      <c r="D107" s="1" t="s">
        <v>122</v>
      </c>
      <c r="E107" s="1" t="s">
        <v>100</v>
      </c>
      <c r="F107" s="9">
        <v>295000.0</v>
      </c>
      <c r="G107" s="9">
        <v>30000.0</v>
      </c>
      <c r="H107" s="1"/>
      <c r="I107" s="14">
        <f t="shared" si="5"/>
        <v>265000</v>
      </c>
      <c r="J107" s="14" t="str">
        <f t="shared" ref="J107:J108" si="8">IF(C107="план",F107-G107-H107,"")</f>
        <v/>
      </c>
    </row>
    <row r="108" ht="12.75" customHeight="1">
      <c r="A108" s="7" t="str">
        <f t="shared" si="2"/>
        <v>2016-09</v>
      </c>
      <c r="B108" s="8">
        <v>42627.0</v>
      </c>
      <c r="C108" s="1" t="s">
        <v>10</v>
      </c>
      <c r="D108" s="1" t="s">
        <v>123</v>
      </c>
      <c r="E108" s="1" t="s">
        <v>124</v>
      </c>
      <c r="F108" s="9">
        <v>200000.0</v>
      </c>
      <c r="G108" s="9"/>
      <c r="H108" s="1"/>
      <c r="I108" s="14">
        <f t="shared" si="5"/>
        <v>200000</v>
      </c>
      <c r="J108" s="14" t="str">
        <f t="shared" si="8"/>
        <v/>
      </c>
    </row>
    <row r="109" ht="12.75" customHeight="1">
      <c r="A109" s="7" t="str">
        <f t="shared" si="2"/>
        <v>2016-09</v>
      </c>
      <c r="B109" s="8">
        <v>42629.0</v>
      </c>
      <c r="C109" s="1" t="s">
        <v>10</v>
      </c>
      <c r="D109" s="1" t="s">
        <v>125</v>
      </c>
      <c r="E109" s="1" t="s">
        <v>84</v>
      </c>
      <c r="F109" s="9">
        <v>480000.0</v>
      </c>
      <c r="G109" s="9"/>
      <c r="H109" s="1"/>
      <c r="I109" s="14">
        <f t="shared" si="5"/>
        <v>480000</v>
      </c>
      <c r="J109" s="14" t="str">
        <f>IF(C109="план",G109-G109-H109,"")</f>
        <v/>
      </c>
    </row>
    <row r="110" ht="12.75" customHeight="1">
      <c r="A110" s="7" t="str">
        <f t="shared" si="2"/>
        <v>2016-09</v>
      </c>
      <c r="B110" s="8">
        <v>42629.0</v>
      </c>
      <c r="C110" s="1" t="s">
        <v>10</v>
      </c>
      <c r="D110" s="1" t="s">
        <v>126</v>
      </c>
      <c r="E110" s="1" t="s">
        <v>12</v>
      </c>
      <c r="F110" s="9"/>
      <c r="G110" s="9">
        <v>39000.0</v>
      </c>
      <c r="H110" s="1"/>
      <c r="I110" s="14">
        <f t="shared" si="5"/>
        <v>-39000</v>
      </c>
      <c r="J110" s="14" t="str">
        <f t="shared" ref="J110:J114" si="9">IF(C110="план",F110-G110-H110,"")</f>
        <v/>
      </c>
    </row>
    <row r="111" ht="12.75" customHeight="1">
      <c r="A111" s="7" t="str">
        <f t="shared" si="2"/>
        <v>2016-09</v>
      </c>
      <c r="B111" s="8">
        <v>42629.0</v>
      </c>
      <c r="C111" s="1" t="s">
        <v>10</v>
      </c>
      <c r="D111" s="1" t="s">
        <v>126</v>
      </c>
      <c r="E111" s="1" t="s">
        <v>12</v>
      </c>
      <c r="F111" s="9"/>
      <c r="G111" s="9">
        <v>122000.0</v>
      </c>
      <c r="H111" s="1"/>
      <c r="I111" s="14">
        <f t="shared" si="5"/>
        <v>-122000</v>
      </c>
      <c r="J111" s="14" t="str">
        <f t="shared" si="9"/>
        <v/>
      </c>
    </row>
    <row r="112" ht="12.75" customHeight="1">
      <c r="A112" s="7" t="str">
        <f t="shared" si="2"/>
        <v>2016-09</v>
      </c>
      <c r="B112" s="8">
        <v>42629.0</v>
      </c>
      <c r="C112" s="1" t="s">
        <v>10</v>
      </c>
      <c r="D112" s="1" t="s">
        <v>126</v>
      </c>
      <c r="E112" s="1" t="s">
        <v>12</v>
      </c>
      <c r="F112" s="9"/>
      <c r="G112" s="9">
        <v>57000.0</v>
      </c>
      <c r="H112" s="1"/>
      <c r="I112" s="14">
        <f t="shared" si="5"/>
        <v>-57000</v>
      </c>
      <c r="J112" s="14" t="str">
        <f t="shared" si="9"/>
        <v/>
      </c>
    </row>
    <row r="113" ht="12.75" customHeight="1">
      <c r="A113" s="7" t="str">
        <f t="shared" si="2"/>
        <v>2016-09</v>
      </c>
      <c r="B113" s="8">
        <v>42629.0</v>
      </c>
      <c r="C113" s="1" t="s">
        <v>10</v>
      </c>
      <c r="D113" s="1" t="s">
        <v>127</v>
      </c>
      <c r="E113" s="1" t="s">
        <v>29</v>
      </c>
      <c r="F113" s="9"/>
      <c r="G113" s="9">
        <v>120000.0</v>
      </c>
      <c r="H113" s="1"/>
      <c r="I113" s="14">
        <f t="shared" si="5"/>
        <v>-120000</v>
      </c>
      <c r="J113" s="14" t="str">
        <f t="shared" si="9"/>
        <v/>
      </c>
    </row>
    <row r="114" ht="12.75" customHeight="1">
      <c r="A114" s="7" t="str">
        <f t="shared" si="2"/>
        <v>2016-09</v>
      </c>
      <c r="B114" s="8">
        <v>42629.0</v>
      </c>
      <c r="C114" s="1" t="s">
        <v>10</v>
      </c>
      <c r="D114" s="1" t="s">
        <v>127</v>
      </c>
      <c r="E114" s="1" t="s">
        <v>76</v>
      </c>
      <c r="F114" s="9"/>
      <c r="G114" s="9">
        <v>70000.0</v>
      </c>
      <c r="H114" s="1"/>
      <c r="I114" s="14">
        <f t="shared" si="5"/>
        <v>-70000</v>
      </c>
      <c r="J114" s="14" t="str">
        <f t="shared" si="9"/>
        <v/>
      </c>
    </row>
    <row r="115" ht="12.75" customHeight="1">
      <c r="A115" s="7" t="str">
        <f t="shared" si="2"/>
        <v>2016-09</v>
      </c>
      <c r="B115" s="8">
        <v>42629.0</v>
      </c>
      <c r="C115" s="1" t="s">
        <v>10</v>
      </c>
      <c r="D115" s="1" t="s">
        <v>128</v>
      </c>
      <c r="E115" s="1" t="s">
        <v>31</v>
      </c>
      <c r="F115" s="15"/>
      <c r="G115" s="9">
        <v>200000.0</v>
      </c>
      <c r="H115" s="1"/>
      <c r="I115" s="14">
        <f t="shared" si="5"/>
        <v>-200000</v>
      </c>
      <c r="J115" s="14" t="str">
        <f t="shared" ref="J115:J117" si="10">IF(C115="план",G115-G115-H115,"")</f>
        <v/>
      </c>
    </row>
    <row r="116" ht="12.75" customHeight="1">
      <c r="A116" s="7" t="str">
        <f t="shared" si="2"/>
        <v>2016-09</v>
      </c>
      <c r="B116" s="8">
        <v>42629.0</v>
      </c>
      <c r="C116" s="1" t="s">
        <v>10</v>
      </c>
      <c r="D116" s="1" t="s">
        <v>128</v>
      </c>
      <c r="E116" s="1" t="s">
        <v>31</v>
      </c>
      <c r="F116" s="15"/>
      <c r="G116" s="9">
        <v>30000.0</v>
      </c>
      <c r="H116" s="1"/>
      <c r="I116" s="14">
        <f t="shared" si="5"/>
        <v>-30000</v>
      </c>
      <c r="J116" s="14" t="str">
        <f t="shared" si="10"/>
        <v/>
      </c>
    </row>
    <row r="117" ht="12.75" customHeight="1">
      <c r="A117" s="7" t="str">
        <f t="shared" si="2"/>
        <v>2016-09</v>
      </c>
      <c r="B117" s="8">
        <v>42629.0</v>
      </c>
      <c r="C117" s="1" t="s">
        <v>10</v>
      </c>
      <c r="D117" s="1" t="s">
        <v>127</v>
      </c>
      <c r="E117" s="1" t="s">
        <v>48</v>
      </c>
      <c r="F117" s="9"/>
      <c r="G117" s="9">
        <v>200000.0</v>
      </c>
      <c r="H117" s="1"/>
      <c r="I117" s="14">
        <f t="shared" si="5"/>
        <v>-200000</v>
      </c>
      <c r="J117" s="14" t="str">
        <f t="shared" si="10"/>
        <v/>
      </c>
    </row>
    <row r="118" ht="12.75" customHeight="1">
      <c r="A118" s="7" t="str">
        <f t="shared" si="2"/>
        <v>2016-09</v>
      </c>
      <c r="B118" s="8">
        <v>42629.0</v>
      </c>
      <c r="C118" s="1" t="s">
        <v>10</v>
      </c>
      <c r="D118" s="1" t="s">
        <v>129</v>
      </c>
      <c r="E118" s="1" t="s">
        <v>90</v>
      </c>
      <c r="F118" s="13"/>
      <c r="G118" s="9">
        <v>75000.0</v>
      </c>
      <c r="H118" s="1"/>
      <c r="I118" s="14">
        <f t="shared" si="5"/>
        <v>-75000</v>
      </c>
      <c r="J118" s="14"/>
    </row>
    <row r="119" ht="12.75" customHeight="1">
      <c r="A119" s="7" t="str">
        <f t="shared" si="2"/>
        <v>2016-09</v>
      </c>
      <c r="B119" s="8">
        <v>42629.0</v>
      </c>
      <c r="C119" s="1" t="s">
        <v>10</v>
      </c>
      <c r="D119" s="1" t="s">
        <v>130</v>
      </c>
      <c r="E119" s="1" t="s">
        <v>96</v>
      </c>
      <c r="F119" s="9"/>
      <c r="G119" s="9">
        <v>9000.0</v>
      </c>
      <c r="H119" s="1"/>
      <c r="I119" s="14">
        <f t="shared" si="5"/>
        <v>-9000</v>
      </c>
      <c r="J119" s="14" t="str">
        <f t="shared" ref="J119:J157" si="11">IF(C119="план",F119-G119-H119,"")</f>
        <v/>
      </c>
    </row>
    <row r="120" ht="12.75" customHeight="1">
      <c r="A120" s="7" t="str">
        <f t="shared" si="2"/>
        <v>2016-09</v>
      </c>
      <c r="B120" s="8">
        <v>42629.0</v>
      </c>
      <c r="C120" s="1" t="s">
        <v>10</v>
      </c>
      <c r="D120" s="1" t="s">
        <v>131</v>
      </c>
      <c r="E120" s="1" t="s">
        <v>132</v>
      </c>
      <c r="F120" s="9"/>
      <c r="G120" s="9">
        <v>10000.0</v>
      </c>
      <c r="H120" s="1"/>
      <c r="I120" s="14">
        <f t="shared" si="5"/>
        <v>-10000</v>
      </c>
      <c r="J120" s="14" t="str">
        <f t="shared" si="11"/>
        <v/>
      </c>
    </row>
    <row r="121" ht="12.75" customHeight="1">
      <c r="A121" s="7" t="str">
        <f t="shared" si="2"/>
        <v>2016-09</v>
      </c>
      <c r="B121" s="8">
        <v>42633.0</v>
      </c>
      <c r="C121" s="1" t="s">
        <v>10</v>
      </c>
      <c r="D121" s="1" t="s">
        <v>133</v>
      </c>
      <c r="E121" s="1" t="s">
        <v>46</v>
      </c>
      <c r="F121" s="9"/>
      <c r="G121" s="9">
        <v>40000.0</v>
      </c>
      <c r="H121" s="1"/>
      <c r="I121" s="14">
        <f t="shared" si="5"/>
        <v>-40000</v>
      </c>
      <c r="J121" s="14" t="str">
        <f t="shared" si="11"/>
        <v/>
      </c>
    </row>
    <row r="122" ht="12.75" customHeight="1">
      <c r="A122" s="7" t="str">
        <f t="shared" si="2"/>
        <v>2016-09</v>
      </c>
      <c r="B122" s="8">
        <v>42633.0</v>
      </c>
      <c r="C122" s="1" t="s">
        <v>10</v>
      </c>
      <c r="D122" s="1" t="s">
        <v>134</v>
      </c>
      <c r="E122" s="1" t="s">
        <v>135</v>
      </c>
      <c r="F122" s="9"/>
      <c r="G122" s="9">
        <v>67000.0</v>
      </c>
      <c r="H122" s="1"/>
      <c r="I122" s="14">
        <f t="shared" si="5"/>
        <v>-67000</v>
      </c>
      <c r="J122" s="14" t="str">
        <f t="shared" si="11"/>
        <v/>
      </c>
    </row>
    <row r="123" ht="12.75" customHeight="1">
      <c r="A123" s="7" t="str">
        <f t="shared" si="2"/>
        <v>2016-09</v>
      </c>
      <c r="B123" s="8">
        <v>42636.0</v>
      </c>
      <c r="C123" s="1" t="s">
        <v>10</v>
      </c>
      <c r="D123" s="1" t="s">
        <v>136</v>
      </c>
      <c r="E123" s="1" t="s">
        <v>67</v>
      </c>
      <c r="F123" s="9">
        <v>145000.0</v>
      </c>
      <c r="G123" s="9"/>
      <c r="H123" s="1"/>
      <c r="I123" s="14">
        <f t="shared" si="5"/>
        <v>145000</v>
      </c>
      <c r="J123" s="14" t="str">
        <f t="shared" si="11"/>
        <v/>
      </c>
    </row>
    <row r="124" ht="12.75" customHeight="1">
      <c r="A124" s="7" t="str">
        <f t="shared" si="2"/>
        <v>2016-09</v>
      </c>
      <c r="B124" s="8">
        <v>42636.0</v>
      </c>
      <c r="C124" s="1" t="s">
        <v>10</v>
      </c>
      <c r="D124" s="1" t="s">
        <v>137</v>
      </c>
      <c r="E124" s="1" t="s">
        <v>138</v>
      </c>
      <c r="F124" s="9">
        <v>280000.0</v>
      </c>
      <c r="G124" s="9"/>
      <c r="H124" s="1"/>
      <c r="I124" s="14">
        <f t="shared" si="5"/>
        <v>280000</v>
      </c>
      <c r="J124" s="14" t="str">
        <f t="shared" si="11"/>
        <v/>
      </c>
    </row>
    <row r="125" ht="12.75" customHeight="1">
      <c r="A125" s="7" t="str">
        <f t="shared" si="2"/>
        <v>2016-09</v>
      </c>
      <c r="B125" s="8">
        <v>42636.0</v>
      </c>
      <c r="C125" s="1" t="s">
        <v>10</v>
      </c>
      <c r="D125" s="1" t="s">
        <v>139</v>
      </c>
      <c r="E125" s="1" t="s">
        <v>138</v>
      </c>
      <c r="F125" s="9">
        <v>80000.0</v>
      </c>
      <c r="G125" s="9"/>
      <c r="H125" s="1"/>
      <c r="I125" s="14">
        <f t="shared" si="5"/>
        <v>80000</v>
      </c>
      <c r="J125" s="14" t="str">
        <f t="shared" si="11"/>
        <v/>
      </c>
    </row>
    <row r="126" ht="12.75" customHeight="1">
      <c r="A126" s="7" t="str">
        <f t="shared" si="2"/>
        <v>2016-09</v>
      </c>
      <c r="B126" s="8">
        <v>42636.0</v>
      </c>
      <c r="C126" s="1" t="s">
        <v>114</v>
      </c>
      <c r="D126" s="1" t="s">
        <v>140</v>
      </c>
      <c r="E126" s="1" t="s">
        <v>100</v>
      </c>
      <c r="F126" s="9">
        <v>250000.0</v>
      </c>
      <c r="G126" s="9"/>
      <c r="H126" s="1"/>
      <c r="I126" s="14" t="str">
        <f t="shared" si="5"/>
        <v/>
      </c>
      <c r="J126" s="14">
        <f t="shared" si="11"/>
        <v>250000</v>
      </c>
    </row>
    <row r="127" ht="12.75" customHeight="1">
      <c r="A127" s="7" t="str">
        <f t="shared" si="2"/>
        <v>2016-09</v>
      </c>
      <c r="B127" s="8">
        <v>42636.0</v>
      </c>
      <c r="C127" s="1" t="s">
        <v>10</v>
      </c>
      <c r="D127" s="1" t="s">
        <v>141</v>
      </c>
      <c r="E127" s="1" t="s">
        <v>69</v>
      </c>
      <c r="F127" s="9">
        <v>405000.0</v>
      </c>
      <c r="G127" s="9"/>
      <c r="H127" s="1"/>
      <c r="I127" s="14">
        <f t="shared" si="5"/>
        <v>405000</v>
      </c>
      <c r="J127" s="14" t="str">
        <f t="shared" si="11"/>
        <v/>
      </c>
    </row>
    <row r="128" ht="12.75" customHeight="1">
      <c r="A128" s="7" t="str">
        <f t="shared" si="2"/>
        <v>2016-09</v>
      </c>
      <c r="B128" s="8">
        <v>42636.0</v>
      </c>
      <c r="C128" s="1" t="s">
        <v>10</v>
      </c>
      <c r="D128" s="1" t="s">
        <v>142</v>
      </c>
      <c r="E128" s="1" t="s">
        <v>143</v>
      </c>
      <c r="F128" s="9"/>
      <c r="G128" s="9">
        <v>40000.0</v>
      </c>
      <c r="H128" s="1"/>
      <c r="I128" s="14">
        <f t="shared" si="5"/>
        <v>-40000</v>
      </c>
      <c r="J128" s="14" t="str">
        <f t="shared" si="11"/>
        <v/>
      </c>
    </row>
    <row r="129" ht="12.75" customHeight="1">
      <c r="A129" s="7" t="str">
        <f t="shared" si="2"/>
        <v>2016-09</v>
      </c>
      <c r="B129" s="8">
        <v>42642.0</v>
      </c>
      <c r="C129" s="1" t="s">
        <v>10</v>
      </c>
      <c r="D129" s="1" t="s">
        <v>128</v>
      </c>
      <c r="E129" s="1" t="s">
        <v>31</v>
      </c>
      <c r="F129" s="15"/>
      <c r="G129" s="9">
        <v>128000.0</v>
      </c>
      <c r="H129" s="1"/>
      <c r="I129" s="14">
        <f t="shared" si="5"/>
        <v>-128000</v>
      </c>
      <c r="J129" s="14" t="str">
        <f t="shared" si="11"/>
        <v/>
      </c>
    </row>
    <row r="130" ht="12.75" customHeight="1">
      <c r="A130" s="7" t="str">
        <f t="shared" si="2"/>
        <v>2016-09</v>
      </c>
      <c r="B130" s="8">
        <v>42642.0</v>
      </c>
      <c r="C130" s="1" t="s">
        <v>10</v>
      </c>
      <c r="D130" s="1" t="s">
        <v>128</v>
      </c>
      <c r="E130" s="1" t="s">
        <v>31</v>
      </c>
      <c r="F130" s="9"/>
      <c r="G130" s="9">
        <v>9800.0</v>
      </c>
      <c r="H130" s="1"/>
      <c r="I130" s="14">
        <f t="shared" si="5"/>
        <v>-9800</v>
      </c>
      <c r="J130" s="14" t="str">
        <f t="shared" si="11"/>
        <v/>
      </c>
    </row>
    <row r="131" ht="12.75" customHeight="1">
      <c r="A131" s="7" t="str">
        <f t="shared" si="2"/>
        <v>2016-10</v>
      </c>
      <c r="B131" s="8">
        <v>42649.0</v>
      </c>
      <c r="C131" s="1" t="s">
        <v>10</v>
      </c>
      <c r="D131" s="1" t="s">
        <v>144</v>
      </c>
      <c r="E131" s="1" t="s">
        <v>100</v>
      </c>
      <c r="F131" s="9">
        <v>85000.0</v>
      </c>
      <c r="G131" s="9">
        <v>30000.0</v>
      </c>
      <c r="H131" s="1"/>
      <c r="I131" s="14">
        <f t="shared" si="5"/>
        <v>55000</v>
      </c>
      <c r="J131" s="14" t="str">
        <f t="shared" si="11"/>
        <v/>
      </c>
    </row>
    <row r="132" ht="12.75" customHeight="1">
      <c r="A132" s="7" t="str">
        <f t="shared" si="2"/>
        <v>2016-10</v>
      </c>
      <c r="B132" s="8">
        <v>42649.0</v>
      </c>
      <c r="C132" s="1" t="s">
        <v>10</v>
      </c>
      <c r="D132" s="1" t="s">
        <v>145</v>
      </c>
      <c r="E132" s="1" t="s">
        <v>77</v>
      </c>
      <c r="F132" s="9">
        <v>125000.0</v>
      </c>
      <c r="G132" s="9"/>
      <c r="H132" s="1"/>
      <c r="I132" s="14">
        <f t="shared" si="5"/>
        <v>125000</v>
      </c>
      <c r="J132" s="14" t="str">
        <f t="shared" si="11"/>
        <v/>
      </c>
    </row>
    <row r="133" ht="12.75" customHeight="1">
      <c r="A133" s="7" t="str">
        <f t="shared" si="2"/>
        <v>2016-10</v>
      </c>
      <c r="B133" s="8">
        <v>42649.0</v>
      </c>
      <c r="C133" s="1" t="s">
        <v>10</v>
      </c>
      <c r="D133" s="1" t="s">
        <v>126</v>
      </c>
      <c r="E133" s="1" t="s">
        <v>12</v>
      </c>
      <c r="F133" s="9"/>
      <c r="G133" s="9">
        <v>125000.0</v>
      </c>
      <c r="H133" s="1"/>
      <c r="I133" s="14">
        <f t="shared" si="5"/>
        <v>-125000</v>
      </c>
      <c r="J133" s="14" t="str">
        <f t="shared" si="11"/>
        <v/>
      </c>
    </row>
    <row r="134" ht="12.75" customHeight="1">
      <c r="A134" s="7" t="str">
        <f t="shared" si="2"/>
        <v>2016-10</v>
      </c>
      <c r="B134" s="8">
        <v>42649.0</v>
      </c>
      <c r="C134" s="1" t="s">
        <v>10</v>
      </c>
      <c r="D134" s="1" t="s">
        <v>116</v>
      </c>
      <c r="E134" s="1" t="s">
        <v>117</v>
      </c>
      <c r="F134" s="9"/>
      <c r="G134" s="9">
        <v>50000.0</v>
      </c>
      <c r="H134" s="1"/>
      <c r="I134" s="14">
        <f t="shared" si="5"/>
        <v>-50000</v>
      </c>
      <c r="J134" s="14" t="str">
        <f t="shared" si="11"/>
        <v/>
      </c>
    </row>
    <row r="135" ht="12.75" customHeight="1">
      <c r="A135" s="7" t="str">
        <f t="shared" si="2"/>
        <v>2016-10</v>
      </c>
      <c r="B135" s="8">
        <v>42649.0</v>
      </c>
      <c r="C135" s="1" t="s">
        <v>10</v>
      </c>
      <c r="D135" s="1" t="s">
        <v>146</v>
      </c>
      <c r="E135" s="1" t="s">
        <v>96</v>
      </c>
      <c r="F135" s="9"/>
      <c r="G135" s="9">
        <v>15500.0</v>
      </c>
      <c r="H135" s="1"/>
      <c r="I135" s="14">
        <f t="shared" si="5"/>
        <v>-15500</v>
      </c>
      <c r="J135" s="14" t="str">
        <f t="shared" si="11"/>
        <v/>
      </c>
    </row>
    <row r="136" ht="12.75" customHeight="1">
      <c r="A136" s="7" t="str">
        <f t="shared" si="2"/>
        <v>2016-10</v>
      </c>
      <c r="B136" s="8">
        <v>42651.0</v>
      </c>
      <c r="C136" s="1" t="s">
        <v>10</v>
      </c>
      <c r="D136" s="1" t="s">
        <v>147</v>
      </c>
      <c r="E136" s="1" t="s">
        <v>148</v>
      </c>
      <c r="F136" s="9"/>
      <c r="G136" s="9">
        <v>16000.0</v>
      </c>
      <c r="H136" s="1"/>
      <c r="I136" s="14">
        <f t="shared" si="5"/>
        <v>-16000</v>
      </c>
      <c r="J136" s="14" t="str">
        <f t="shared" si="11"/>
        <v/>
      </c>
    </row>
    <row r="137" ht="12.75" customHeight="1">
      <c r="A137" s="7" t="str">
        <f t="shared" si="2"/>
        <v>2016-10</v>
      </c>
      <c r="B137" s="8">
        <v>42651.0</v>
      </c>
      <c r="C137" s="1" t="s">
        <v>10</v>
      </c>
      <c r="D137" s="1" t="s">
        <v>128</v>
      </c>
      <c r="E137" s="1" t="s">
        <v>31</v>
      </c>
      <c r="F137" s="9"/>
      <c r="G137" s="9">
        <v>25000.0</v>
      </c>
      <c r="H137" s="1"/>
      <c r="I137" s="14">
        <f t="shared" si="5"/>
        <v>-25000</v>
      </c>
      <c r="J137" s="14" t="str">
        <f t="shared" si="11"/>
        <v/>
      </c>
    </row>
    <row r="138" ht="12.75" customHeight="1">
      <c r="A138" s="7" t="str">
        <f t="shared" si="2"/>
        <v>2016-10</v>
      </c>
      <c r="B138" s="8">
        <v>42654.0</v>
      </c>
      <c r="C138" s="1" t="s">
        <v>10</v>
      </c>
      <c r="D138" s="1" t="s">
        <v>149</v>
      </c>
      <c r="E138" s="1" t="s">
        <v>48</v>
      </c>
      <c r="F138" s="9"/>
      <c r="G138" s="9">
        <v>145000.0</v>
      </c>
      <c r="H138" s="1"/>
      <c r="I138" s="14">
        <f t="shared" si="5"/>
        <v>-145000</v>
      </c>
      <c r="J138" s="14" t="str">
        <f t="shared" si="11"/>
        <v/>
      </c>
    </row>
    <row r="139" ht="12.75" customHeight="1">
      <c r="A139" s="7" t="str">
        <f t="shared" si="2"/>
        <v>2016-10</v>
      </c>
      <c r="B139" s="8">
        <v>42654.0</v>
      </c>
      <c r="C139" s="1" t="s">
        <v>10</v>
      </c>
      <c r="D139" s="1" t="s">
        <v>150</v>
      </c>
      <c r="E139" s="1" t="s">
        <v>96</v>
      </c>
      <c r="F139" s="9"/>
      <c r="G139" s="9">
        <v>140140.0</v>
      </c>
      <c r="H139" s="1"/>
      <c r="I139" s="14">
        <f t="shared" si="5"/>
        <v>-140140</v>
      </c>
      <c r="J139" s="14" t="str">
        <f t="shared" si="11"/>
        <v/>
      </c>
    </row>
    <row r="140" ht="12.75" customHeight="1">
      <c r="A140" s="7" t="str">
        <f t="shared" si="2"/>
        <v>2016-10</v>
      </c>
      <c r="B140" s="8">
        <v>42654.0</v>
      </c>
      <c r="C140" s="1" t="s">
        <v>10</v>
      </c>
      <c r="D140" s="1" t="s">
        <v>151</v>
      </c>
      <c r="E140" s="1" t="s">
        <v>152</v>
      </c>
      <c r="F140" s="9"/>
      <c r="G140" s="9">
        <v>50000.0</v>
      </c>
      <c r="H140" s="1"/>
      <c r="I140" s="14">
        <f t="shared" si="5"/>
        <v>-50000</v>
      </c>
      <c r="J140" s="14" t="str">
        <f t="shared" si="11"/>
        <v/>
      </c>
    </row>
    <row r="141" ht="12.75" customHeight="1">
      <c r="A141" s="7" t="str">
        <f t="shared" si="2"/>
        <v>2016-10</v>
      </c>
      <c r="B141" s="8">
        <v>42660.0</v>
      </c>
      <c r="C141" s="1" t="s">
        <v>10</v>
      </c>
      <c r="D141" s="1" t="s">
        <v>153</v>
      </c>
      <c r="E141" s="1" t="s">
        <v>84</v>
      </c>
      <c r="F141" s="9">
        <v>459000.0</v>
      </c>
      <c r="G141" s="9">
        <v>157500.0</v>
      </c>
      <c r="H141" s="1"/>
      <c r="I141" s="14">
        <f t="shared" si="5"/>
        <v>301500</v>
      </c>
      <c r="J141" s="14" t="str">
        <f t="shared" si="11"/>
        <v/>
      </c>
    </row>
    <row r="142" ht="12.75" customHeight="1">
      <c r="A142" s="7" t="str">
        <f t="shared" si="2"/>
        <v>2016-10</v>
      </c>
      <c r="B142" s="8">
        <v>42660.0</v>
      </c>
      <c r="C142" s="1" t="s">
        <v>10</v>
      </c>
      <c r="D142" s="1" t="s">
        <v>126</v>
      </c>
      <c r="E142" s="1" t="s">
        <v>12</v>
      </c>
      <c r="F142" s="9"/>
      <c r="G142" s="9">
        <v>80000.0</v>
      </c>
      <c r="H142" s="1"/>
      <c r="I142" s="14">
        <f t="shared" si="5"/>
        <v>-80000</v>
      </c>
      <c r="J142" s="14" t="str">
        <f t="shared" si="11"/>
        <v/>
      </c>
    </row>
    <row r="143" ht="12.75" customHeight="1">
      <c r="A143" s="7" t="str">
        <f t="shared" si="2"/>
        <v>2016-10</v>
      </c>
      <c r="B143" s="8">
        <v>42660.0</v>
      </c>
      <c r="C143" s="1" t="s">
        <v>10</v>
      </c>
      <c r="D143" s="1" t="s">
        <v>154</v>
      </c>
      <c r="E143" s="1" t="s">
        <v>76</v>
      </c>
      <c r="F143" s="15"/>
      <c r="G143" s="9">
        <v>60000.0</v>
      </c>
      <c r="H143" s="1"/>
      <c r="I143" s="14">
        <f t="shared" si="5"/>
        <v>-60000</v>
      </c>
      <c r="J143" s="14" t="str">
        <f t="shared" si="11"/>
        <v/>
      </c>
    </row>
    <row r="144" ht="1.5" customHeight="1">
      <c r="A144" s="7" t="str">
        <f t="shared" si="2"/>
        <v>2016-10</v>
      </c>
      <c r="B144" s="8">
        <v>42660.0</v>
      </c>
      <c r="C144" s="1" t="s">
        <v>10</v>
      </c>
      <c r="D144" s="1" t="s">
        <v>128</v>
      </c>
      <c r="E144" s="1" t="s">
        <v>31</v>
      </c>
      <c r="F144" s="9"/>
      <c r="G144" s="9">
        <v>80000.0</v>
      </c>
      <c r="H144" s="1"/>
      <c r="I144" s="14">
        <f t="shared" si="5"/>
        <v>-80000</v>
      </c>
      <c r="J144" s="14" t="str">
        <f t="shared" si="11"/>
        <v/>
      </c>
    </row>
    <row r="145" ht="12.75" customHeight="1">
      <c r="A145" s="7" t="str">
        <f t="shared" si="2"/>
        <v>2016-10</v>
      </c>
      <c r="B145" s="8">
        <v>42660.0</v>
      </c>
      <c r="C145" s="1" t="s">
        <v>10</v>
      </c>
      <c r="D145" s="1" t="s">
        <v>155</v>
      </c>
      <c r="E145" s="1" t="s">
        <v>96</v>
      </c>
      <c r="F145" s="9"/>
      <c r="G145" s="9">
        <v>8000.0</v>
      </c>
      <c r="H145" s="1"/>
      <c r="I145" s="14">
        <f t="shared" si="5"/>
        <v>-8000</v>
      </c>
      <c r="J145" s="14" t="str">
        <f t="shared" si="11"/>
        <v/>
      </c>
    </row>
    <row r="146" ht="12.75" customHeight="1">
      <c r="A146" s="7" t="str">
        <f t="shared" si="2"/>
        <v>2016-10</v>
      </c>
      <c r="B146" s="8">
        <v>42661.0</v>
      </c>
      <c r="C146" s="1" t="s">
        <v>10</v>
      </c>
      <c r="D146" s="1" t="s">
        <v>156</v>
      </c>
      <c r="E146" s="1" t="s">
        <v>29</v>
      </c>
      <c r="F146" s="15"/>
      <c r="G146" s="16">
        <v>20000.0</v>
      </c>
      <c r="H146" s="1"/>
      <c r="I146" s="14">
        <f t="shared" si="5"/>
        <v>-20000</v>
      </c>
      <c r="J146" s="14" t="str">
        <f t="shared" si="11"/>
        <v/>
      </c>
    </row>
    <row r="147" ht="12.75" customHeight="1">
      <c r="A147" s="7" t="str">
        <f t="shared" si="2"/>
        <v>2016-10</v>
      </c>
      <c r="B147" s="8">
        <v>42661.0</v>
      </c>
      <c r="C147" s="1" t="s">
        <v>10</v>
      </c>
      <c r="D147" s="1" t="s">
        <v>157</v>
      </c>
      <c r="E147" s="1" t="s">
        <v>158</v>
      </c>
      <c r="F147" s="9">
        <v>100000.0</v>
      </c>
      <c r="G147" s="9"/>
      <c r="H147" s="1"/>
      <c r="I147" s="14">
        <f t="shared" si="5"/>
        <v>100000</v>
      </c>
      <c r="J147" s="14" t="str">
        <f t="shared" si="11"/>
        <v/>
      </c>
    </row>
    <row r="148" ht="12.75" customHeight="1">
      <c r="A148" s="7" t="str">
        <f t="shared" si="2"/>
        <v>2016-10</v>
      </c>
      <c r="B148" s="8">
        <v>42663.0</v>
      </c>
      <c r="C148" s="1" t="s">
        <v>10</v>
      </c>
      <c r="D148" s="1" t="s">
        <v>159</v>
      </c>
      <c r="E148" s="1" t="s">
        <v>84</v>
      </c>
      <c r="F148" s="9">
        <v>160000.0</v>
      </c>
      <c r="G148" s="13">
        <v>75000.0</v>
      </c>
      <c r="H148" s="1"/>
      <c r="I148" s="14">
        <f t="shared" si="5"/>
        <v>85000</v>
      </c>
      <c r="J148" s="14" t="str">
        <f t="shared" si="11"/>
        <v/>
      </c>
    </row>
    <row r="149" ht="12.75" customHeight="1">
      <c r="A149" s="7" t="str">
        <f t="shared" si="2"/>
        <v>2016-10</v>
      </c>
      <c r="B149" s="8">
        <v>42667.0</v>
      </c>
      <c r="C149" s="1" t="s">
        <v>10</v>
      </c>
      <c r="D149" s="1" t="s">
        <v>156</v>
      </c>
      <c r="E149" s="1" t="s">
        <v>29</v>
      </c>
      <c r="F149" s="15"/>
      <c r="G149" s="9">
        <v>100000.0</v>
      </c>
      <c r="H149" s="1"/>
      <c r="I149" s="14">
        <f t="shared" si="5"/>
        <v>-100000</v>
      </c>
      <c r="J149" s="14" t="str">
        <f t="shared" si="11"/>
        <v/>
      </c>
    </row>
    <row r="150" ht="12.75" customHeight="1">
      <c r="A150" s="7" t="str">
        <f t="shared" si="2"/>
        <v>2016-10</v>
      </c>
      <c r="B150" s="8">
        <v>42671.0</v>
      </c>
      <c r="C150" s="1" t="s">
        <v>10</v>
      </c>
      <c r="D150" s="1" t="s">
        <v>160</v>
      </c>
      <c r="E150" s="1" t="s">
        <v>12</v>
      </c>
      <c r="F150" s="9"/>
      <c r="G150" s="9">
        <v>119160.0</v>
      </c>
      <c r="H150" s="1"/>
      <c r="I150" s="14">
        <f t="shared" si="5"/>
        <v>-119160</v>
      </c>
      <c r="J150" s="14" t="str">
        <f t="shared" si="11"/>
        <v/>
      </c>
    </row>
    <row r="151" ht="12.75" customHeight="1">
      <c r="A151" s="7" t="str">
        <f t="shared" si="2"/>
        <v>2016-10</v>
      </c>
      <c r="B151" s="8">
        <v>42671.0</v>
      </c>
      <c r="C151" s="1" t="s">
        <v>10</v>
      </c>
      <c r="D151" s="1" t="s">
        <v>161</v>
      </c>
      <c r="E151" s="1" t="s">
        <v>31</v>
      </c>
      <c r="F151" s="9"/>
      <c r="G151" s="9">
        <v>157500.0</v>
      </c>
      <c r="H151" s="1"/>
      <c r="I151" s="14">
        <f t="shared" si="5"/>
        <v>-157500</v>
      </c>
      <c r="J151" s="14" t="str">
        <f t="shared" si="11"/>
        <v/>
      </c>
    </row>
    <row r="152" ht="12.75" customHeight="1">
      <c r="A152" s="7" t="str">
        <f t="shared" si="2"/>
        <v>2016-10</v>
      </c>
      <c r="B152" s="8">
        <v>42671.0</v>
      </c>
      <c r="C152" s="1" t="s">
        <v>10</v>
      </c>
      <c r="D152" s="1" t="s">
        <v>162</v>
      </c>
      <c r="E152" s="1" t="s">
        <v>96</v>
      </c>
      <c r="F152" s="9"/>
      <c r="G152" s="9">
        <v>6000.0</v>
      </c>
      <c r="H152" s="1"/>
      <c r="I152" s="14">
        <f t="shared" si="5"/>
        <v>-6000</v>
      </c>
      <c r="J152" s="14" t="str">
        <f t="shared" si="11"/>
        <v/>
      </c>
    </row>
    <row r="153" ht="12.75" customHeight="1">
      <c r="A153" s="7" t="str">
        <f t="shared" si="2"/>
        <v>2016-11</v>
      </c>
      <c r="B153" s="8">
        <v>42675.0</v>
      </c>
      <c r="C153" s="1" t="s">
        <v>10</v>
      </c>
      <c r="D153" s="1" t="s">
        <v>163</v>
      </c>
      <c r="E153" s="1" t="s">
        <v>48</v>
      </c>
      <c r="F153" s="9"/>
      <c r="G153" s="9">
        <v>200000.0</v>
      </c>
      <c r="H153" s="1"/>
      <c r="I153" s="14">
        <f t="shared" si="5"/>
        <v>-200000</v>
      </c>
      <c r="J153" s="14" t="str">
        <f t="shared" si="11"/>
        <v/>
      </c>
    </row>
    <row r="154" ht="12.75" customHeight="1">
      <c r="A154" s="7" t="str">
        <f t="shared" si="2"/>
        <v>2016-11</v>
      </c>
      <c r="B154" s="8">
        <v>42675.0</v>
      </c>
      <c r="C154" s="1" t="s">
        <v>10</v>
      </c>
      <c r="D154" s="1" t="s">
        <v>164</v>
      </c>
      <c r="E154" s="1" t="s">
        <v>96</v>
      </c>
      <c r="F154" s="9"/>
      <c r="G154" s="16">
        <v>125300.0</v>
      </c>
      <c r="H154" s="1"/>
      <c r="I154" s="14">
        <f t="shared" si="5"/>
        <v>-125300</v>
      </c>
      <c r="J154" s="14" t="str">
        <f t="shared" si="11"/>
        <v/>
      </c>
    </row>
    <row r="155" ht="12.75" customHeight="1">
      <c r="A155" s="7" t="str">
        <f t="shared" si="2"/>
        <v>2016-11</v>
      </c>
      <c r="B155" s="17">
        <v>42681.0</v>
      </c>
      <c r="C155" s="1" t="s">
        <v>10</v>
      </c>
      <c r="D155" s="18" t="s">
        <v>165</v>
      </c>
      <c r="E155" s="18" t="s">
        <v>166</v>
      </c>
      <c r="F155" s="16">
        <v>550000.0</v>
      </c>
      <c r="G155" s="19"/>
      <c r="H155" s="1"/>
      <c r="I155" s="14">
        <f t="shared" si="5"/>
        <v>550000</v>
      </c>
      <c r="J155" s="14" t="str">
        <f t="shared" si="11"/>
        <v/>
      </c>
      <c r="L155" s="20"/>
    </row>
    <row r="156" ht="12.75" customHeight="1">
      <c r="A156" s="7" t="str">
        <f t="shared" si="2"/>
        <v>2016-11</v>
      </c>
      <c r="B156" s="17">
        <v>42681.0</v>
      </c>
      <c r="C156" s="1" t="s">
        <v>10</v>
      </c>
      <c r="D156" s="18" t="s">
        <v>167</v>
      </c>
      <c r="E156" s="18" t="s">
        <v>168</v>
      </c>
      <c r="F156" s="16">
        <v>75000.0</v>
      </c>
      <c r="G156" s="9"/>
      <c r="H156" s="1"/>
      <c r="I156" s="14">
        <f t="shared" si="5"/>
        <v>75000</v>
      </c>
      <c r="J156" s="14" t="str">
        <f t="shared" si="11"/>
        <v/>
      </c>
      <c r="L156" s="20"/>
    </row>
    <row r="157" ht="12.75" customHeight="1">
      <c r="A157" s="7" t="str">
        <f t="shared" si="2"/>
        <v>2016-11</v>
      </c>
      <c r="B157" s="17">
        <v>42681.0</v>
      </c>
      <c r="C157" s="1" t="s">
        <v>10</v>
      </c>
      <c r="D157" s="18" t="s">
        <v>169</v>
      </c>
      <c r="E157" s="18" t="s">
        <v>170</v>
      </c>
      <c r="F157" s="16">
        <v>200000.0</v>
      </c>
      <c r="G157" s="9"/>
      <c r="H157" s="1"/>
      <c r="I157" s="14">
        <f t="shared" si="5"/>
        <v>200000</v>
      </c>
      <c r="J157" s="14" t="str">
        <f t="shared" si="11"/>
        <v/>
      </c>
    </row>
    <row r="158" ht="12.75" customHeight="1">
      <c r="A158" s="7" t="str">
        <f t="shared" si="2"/>
        <v>2016-11</v>
      </c>
      <c r="B158" s="17">
        <v>42681.0</v>
      </c>
      <c r="C158" s="1" t="s">
        <v>10</v>
      </c>
      <c r="D158" s="18" t="s">
        <v>171</v>
      </c>
      <c r="E158" s="18" t="s">
        <v>31</v>
      </c>
      <c r="F158" s="9"/>
      <c r="G158" s="16">
        <v>20000.0</v>
      </c>
      <c r="H158" s="1"/>
      <c r="I158" s="14">
        <f>IF(C159="факт",F158-G158-H158,"")</f>
        <v>-20000</v>
      </c>
      <c r="J158" s="14" t="str">
        <f>IF(C159="план",F158-G158-H158,"")</f>
        <v/>
      </c>
    </row>
    <row r="159" ht="12.75" customHeight="1">
      <c r="A159" s="7" t="str">
        <f t="shared" si="2"/>
        <v>2016-11</v>
      </c>
      <c r="B159" s="17">
        <v>42681.0</v>
      </c>
      <c r="C159" s="1" t="s">
        <v>10</v>
      </c>
      <c r="D159" s="18" t="s">
        <v>172</v>
      </c>
      <c r="E159" s="18" t="s">
        <v>96</v>
      </c>
      <c r="F159" s="9"/>
      <c r="G159" s="16">
        <v>30000.0</v>
      </c>
      <c r="H159" s="1"/>
      <c r="I159" s="14">
        <f t="shared" ref="I159:I182" si="12">IF(C159="факт",F159-G159-H159,"")</f>
        <v>-30000</v>
      </c>
      <c r="J159" s="14" t="str">
        <f t="shared" ref="J159:J180" si="13">IF(C159="план",F159-G159-H159,"")</f>
        <v/>
      </c>
    </row>
    <row r="160" ht="12.75" customHeight="1">
      <c r="A160" s="7" t="str">
        <f t="shared" si="2"/>
        <v>2016-11</v>
      </c>
      <c r="B160" s="17">
        <v>42681.0</v>
      </c>
      <c r="C160" s="1" t="s">
        <v>10</v>
      </c>
      <c r="D160" s="18" t="s">
        <v>173</v>
      </c>
      <c r="E160" s="18" t="s">
        <v>96</v>
      </c>
      <c r="F160" s="9"/>
      <c r="G160" s="16">
        <v>190000.0</v>
      </c>
      <c r="H160" s="1"/>
      <c r="I160" s="14">
        <f t="shared" si="12"/>
        <v>-190000</v>
      </c>
      <c r="J160" s="14" t="str">
        <f t="shared" si="13"/>
        <v/>
      </c>
    </row>
    <row r="161" ht="12.75" customHeight="1">
      <c r="A161" s="7" t="str">
        <f t="shared" si="2"/>
        <v>2016-11</v>
      </c>
      <c r="B161" s="17">
        <v>42681.0</v>
      </c>
      <c r="C161" s="1" t="s">
        <v>10</v>
      </c>
      <c r="D161" s="18" t="s">
        <v>174</v>
      </c>
      <c r="E161" s="18" t="s">
        <v>96</v>
      </c>
      <c r="F161" s="9"/>
      <c r="G161" s="16">
        <v>16000.0</v>
      </c>
      <c r="H161" s="1"/>
      <c r="I161" s="14">
        <f t="shared" si="12"/>
        <v>-16000</v>
      </c>
      <c r="J161" s="14" t="str">
        <f t="shared" si="13"/>
        <v/>
      </c>
      <c r="L161" s="20"/>
    </row>
    <row r="162" ht="12.75" customHeight="1">
      <c r="A162" s="7" t="str">
        <f t="shared" si="2"/>
        <v>2016-11</v>
      </c>
      <c r="B162" s="8">
        <v>42684.0</v>
      </c>
      <c r="C162" s="1" t="s">
        <v>10</v>
      </c>
      <c r="D162" s="18" t="s">
        <v>175</v>
      </c>
      <c r="E162" s="18" t="s">
        <v>82</v>
      </c>
      <c r="F162" s="16">
        <v>150000.0</v>
      </c>
      <c r="G162" s="9"/>
      <c r="H162" s="1"/>
      <c r="I162" s="14">
        <f t="shared" si="12"/>
        <v>150000</v>
      </c>
      <c r="J162" s="14" t="str">
        <f t="shared" si="13"/>
        <v/>
      </c>
    </row>
    <row r="163" ht="12.75" customHeight="1">
      <c r="A163" s="7" t="str">
        <f t="shared" si="2"/>
        <v>2016-11</v>
      </c>
      <c r="B163" s="8">
        <v>42684.0</v>
      </c>
      <c r="C163" s="1" t="s">
        <v>10</v>
      </c>
      <c r="D163" s="18" t="s">
        <v>176</v>
      </c>
      <c r="E163" s="18" t="s">
        <v>177</v>
      </c>
      <c r="F163" s="16">
        <v>200000.0</v>
      </c>
      <c r="G163" s="9"/>
      <c r="H163" s="1"/>
      <c r="I163" s="14">
        <f t="shared" si="12"/>
        <v>200000</v>
      </c>
      <c r="J163" s="14" t="str">
        <f t="shared" si="13"/>
        <v/>
      </c>
    </row>
    <row r="164" ht="12.75" customHeight="1">
      <c r="A164" s="7" t="str">
        <f t="shared" si="2"/>
        <v>2016-11</v>
      </c>
      <c r="B164" s="8">
        <v>42684.0</v>
      </c>
      <c r="C164" s="1" t="s">
        <v>114</v>
      </c>
      <c r="D164" s="1" t="s">
        <v>178</v>
      </c>
      <c r="E164" s="1" t="s">
        <v>179</v>
      </c>
      <c r="F164" s="9">
        <v>300000.0</v>
      </c>
      <c r="G164" s="9"/>
      <c r="H164" s="1"/>
      <c r="I164" s="14" t="str">
        <f t="shared" si="12"/>
        <v/>
      </c>
      <c r="J164" s="14">
        <f t="shared" si="13"/>
        <v>300000</v>
      </c>
      <c r="L164" s="20"/>
    </row>
    <row r="165" ht="12.75" customHeight="1">
      <c r="A165" s="7" t="str">
        <f t="shared" si="2"/>
        <v>2016-11</v>
      </c>
      <c r="B165" s="8">
        <v>42684.0</v>
      </c>
      <c r="C165" s="1" t="s">
        <v>10</v>
      </c>
      <c r="D165" s="1" t="s">
        <v>180</v>
      </c>
      <c r="E165" s="1" t="s">
        <v>84</v>
      </c>
      <c r="F165" s="9">
        <v>320000.0</v>
      </c>
      <c r="G165" s="9">
        <v>75000.0</v>
      </c>
      <c r="H165" s="1"/>
      <c r="I165" s="14">
        <f t="shared" si="12"/>
        <v>245000</v>
      </c>
      <c r="J165" s="14" t="str">
        <f t="shared" si="13"/>
        <v/>
      </c>
      <c r="N165" s="20">
        <v>315000.0</v>
      </c>
    </row>
    <row r="166" ht="12.75" customHeight="1">
      <c r="A166" s="7" t="str">
        <f t="shared" si="2"/>
        <v>2016-11</v>
      </c>
      <c r="B166" s="8">
        <v>42684.0</v>
      </c>
      <c r="C166" s="1" t="s">
        <v>114</v>
      </c>
      <c r="D166" s="1" t="s">
        <v>181</v>
      </c>
      <c r="E166" s="1" t="s">
        <v>182</v>
      </c>
      <c r="F166" s="9">
        <v>200000.0</v>
      </c>
      <c r="G166" s="9"/>
      <c r="H166" s="1"/>
      <c r="I166" s="14" t="str">
        <f t="shared" si="12"/>
        <v/>
      </c>
      <c r="J166" s="14">
        <f t="shared" si="13"/>
        <v>200000</v>
      </c>
      <c r="N166" s="20">
        <v>-157500.0</v>
      </c>
    </row>
    <row r="167" ht="12.75" customHeight="1">
      <c r="A167" s="7" t="str">
        <f t="shared" si="2"/>
        <v>2016-11</v>
      </c>
      <c r="B167" s="8">
        <v>42684.0</v>
      </c>
      <c r="C167" s="1" t="s">
        <v>10</v>
      </c>
      <c r="D167" s="18" t="s">
        <v>183</v>
      </c>
      <c r="E167" s="18" t="s">
        <v>184</v>
      </c>
      <c r="F167" s="16">
        <v>150000.0</v>
      </c>
      <c r="G167" s="9"/>
      <c r="H167" s="1"/>
      <c r="I167" s="14">
        <f t="shared" si="12"/>
        <v>150000</v>
      </c>
      <c r="J167" s="14" t="str">
        <f t="shared" si="13"/>
        <v/>
      </c>
    </row>
    <row r="168" ht="12.75" customHeight="1">
      <c r="A168" s="7" t="str">
        <f t="shared" si="2"/>
        <v>2016-11</v>
      </c>
      <c r="B168" s="8">
        <v>42684.0</v>
      </c>
      <c r="C168" s="1" t="s">
        <v>10</v>
      </c>
      <c r="D168" s="1" t="s">
        <v>185</v>
      </c>
      <c r="E168" s="1" t="s">
        <v>29</v>
      </c>
      <c r="F168" s="9"/>
      <c r="G168" s="9">
        <v>120000.0</v>
      </c>
      <c r="H168" s="1"/>
      <c r="I168" s="14">
        <f t="shared" si="12"/>
        <v>-120000</v>
      </c>
      <c r="J168" s="14" t="str">
        <f t="shared" si="13"/>
        <v/>
      </c>
    </row>
    <row r="169" ht="12.75" customHeight="1">
      <c r="A169" s="7" t="str">
        <f t="shared" si="2"/>
        <v>2016-11</v>
      </c>
      <c r="B169" s="8">
        <v>42684.0</v>
      </c>
      <c r="C169" s="1" t="s">
        <v>10</v>
      </c>
      <c r="D169" s="1" t="s">
        <v>186</v>
      </c>
      <c r="E169" s="1" t="s">
        <v>148</v>
      </c>
      <c r="F169" s="9"/>
      <c r="G169" s="9">
        <v>134000.0</v>
      </c>
      <c r="H169" s="1"/>
      <c r="I169" s="14">
        <f t="shared" si="12"/>
        <v>-134000</v>
      </c>
      <c r="J169" s="14" t="str">
        <f t="shared" si="13"/>
        <v/>
      </c>
      <c r="L169" s="20">
        <v>585870.0</v>
      </c>
      <c r="O169" s="20">
        <v>585000.0</v>
      </c>
    </row>
    <row r="170" ht="12.75" customHeight="1">
      <c r="A170" s="7" t="str">
        <f t="shared" si="2"/>
        <v>2016-11</v>
      </c>
      <c r="B170" s="8">
        <v>42684.0</v>
      </c>
      <c r="C170" s="1" t="s">
        <v>10</v>
      </c>
      <c r="D170" s="1" t="s">
        <v>187</v>
      </c>
      <c r="E170" s="1" t="s">
        <v>76</v>
      </c>
      <c r="F170" s="9"/>
      <c r="G170" s="21">
        <v>60000.0</v>
      </c>
      <c r="H170" s="1"/>
      <c r="I170" s="14">
        <f t="shared" si="12"/>
        <v>-60000</v>
      </c>
      <c r="J170" s="14" t="str">
        <f t="shared" si="13"/>
        <v/>
      </c>
      <c r="L170" s="20">
        <v>50000.0</v>
      </c>
      <c r="O170">
        <f>-L169*0.7</f>
        <v>-410109</v>
      </c>
    </row>
    <row r="171" ht="12.75" customHeight="1">
      <c r="A171" s="7" t="str">
        <f t="shared" si="2"/>
        <v>2016-11</v>
      </c>
      <c r="B171" s="17">
        <v>42685.0</v>
      </c>
      <c r="C171" s="1" t="s">
        <v>10</v>
      </c>
      <c r="D171" s="18" t="s">
        <v>188</v>
      </c>
      <c r="E171" s="18" t="s">
        <v>170</v>
      </c>
      <c r="F171" s="9"/>
      <c r="G171" s="16">
        <v>3300.0</v>
      </c>
      <c r="H171" s="1"/>
      <c r="I171" s="14">
        <f t="shared" si="12"/>
        <v>-3300</v>
      </c>
      <c r="J171" s="14" t="str">
        <f t="shared" si="13"/>
        <v/>
      </c>
      <c r="O171" s="20">
        <v>174891.0</v>
      </c>
    </row>
    <row r="172" ht="12.75" customHeight="1">
      <c r="A172" s="7" t="str">
        <f t="shared" si="2"/>
        <v>2016-11</v>
      </c>
      <c r="B172" s="17">
        <v>42685.0</v>
      </c>
      <c r="C172" s="1" t="s">
        <v>10</v>
      </c>
      <c r="D172" s="18" t="s">
        <v>189</v>
      </c>
      <c r="E172" s="18" t="s">
        <v>100</v>
      </c>
      <c r="F172" s="16">
        <v>45000.0</v>
      </c>
      <c r="G172" s="16">
        <v>30000.0</v>
      </c>
      <c r="H172" s="1"/>
      <c r="I172" s="14">
        <f t="shared" si="12"/>
        <v>15000</v>
      </c>
      <c r="J172" s="14" t="str">
        <f t="shared" si="13"/>
        <v/>
      </c>
      <c r="L172" s="20"/>
      <c r="O172" s="20">
        <v>320000.0</v>
      </c>
    </row>
    <row r="173" ht="12.75" customHeight="1">
      <c r="A173" s="7" t="str">
        <f t="shared" si="2"/>
        <v>2016-11</v>
      </c>
      <c r="B173" s="17">
        <v>42685.0</v>
      </c>
      <c r="C173" s="1" t="s">
        <v>10</v>
      </c>
      <c r="D173" s="18" t="s">
        <v>190</v>
      </c>
      <c r="E173" s="18" t="s">
        <v>191</v>
      </c>
      <c r="F173" s="16">
        <v>80000.0</v>
      </c>
      <c r="G173" s="16">
        <v>10000.0</v>
      </c>
      <c r="H173" s="1"/>
      <c r="I173" s="14">
        <f t="shared" si="12"/>
        <v>70000</v>
      </c>
      <c r="J173" s="14" t="str">
        <f t="shared" si="13"/>
        <v/>
      </c>
      <c r="L173" s="20"/>
      <c r="M173" s="20"/>
    </row>
    <row r="174" ht="12.75" customHeight="1">
      <c r="A174" s="7" t="str">
        <f t="shared" si="2"/>
        <v>2016-11</v>
      </c>
      <c r="B174" s="17">
        <v>42685.0</v>
      </c>
      <c r="C174" s="1" t="s">
        <v>10</v>
      </c>
      <c r="D174" s="18" t="s">
        <v>192</v>
      </c>
      <c r="E174" s="18" t="s">
        <v>12</v>
      </c>
      <c r="F174" s="9"/>
      <c r="G174" s="16">
        <v>50000.0</v>
      </c>
      <c r="H174" s="1"/>
      <c r="I174" s="14">
        <f t="shared" si="12"/>
        <v>-50000</v>
      </c>
      <c r="J174" s="14" t="str">
        <f t="shared" si="13"/>
        <v/>
      </c>
      <c r="L174" s="20"/>
      <c r="M174" s="20">
        <v>425900.0</v>
      </c>
    </row>
    <row r="175" ht="12.75" customHeight="1">
      <c r="A175" s="7" t="str">
        <f t="shared" si="2"/>
        <v>2016-11</v>
      </c>
      <c r="B175" s="17">
        <v>42685.0</v>
      </c>
      <c r="C175" s="1" t="s">
        <v>10</v>
      </c>
      <c r="D175" s="18" t="s">
        <v>192</v>
      </c>
      <c r="E175" s="18" t="s">
        <v>12</v>
      </c>
      <c r="F175" s="9"/>
      <c r="G175" s="16">
        <v>50000.0</v>
      </c>
      <c r="H175" s="1"/>
      <c r="I175" s="14">
        <f t="shared" si="12"/>
        <v>-50000</v>
      </c>
      <c r="J175" s="14" t="str">
        <f t="shared" si="13"/>
        <v/>
      </c>
      <c r="K175" s="20">
        <v>458000.0</v>
      </c>
      <c r="M175" s="20">
        <v>458000.0</v>
      </c>
    </row>
    <row r="176" ht="12.75" customHeight="1">
      <c r="A176" s="7" t="str">
        <f t="shared" si="2"/>
        <v>2016-11</v>
      </c>
      <c r="B176" s="17">
        <v>42685.0</v>
      </c>
      <c r="C176" s="1" t="s">
        <v>10</v>
      </c>
      <c r="D176" s="18" t="s">
        <v>192</v>
      </c>
      <c r="E176" s="18" t="s">
        <v>31</v>
      </c>
      <c r="F176" s="9"/>
      <c r="G176" s="16">
        <v>50000.0</v>
      </c>
      <c r="H176" s="1"/>
      <c r="I176" s="14">
        <f t="shared" si="12"/>
        <v>-50000</v>
      </c>
      <c r="J176" s="14" t="str">
        <f t="shared" si="13"/>
        <v/>
      </c>
    </row>
    <row r="177" ht="12.75" customHeight="1">
      <c r="A177" s="7" t="str">
        <f t="shared" si="2"/>
        <v>2016-11</v>
      </c>
      <c r="B177" s="17">
        <v>42685.0</v>
      </c>
      <c r="C177" s="1" t="s">
        <v>10</v>
      </c>
      <c r="D177" s="18" t="s">
        <v>193</v>
      </c>
      <c r="E177" s="18" t="s">
        <v>96</v>
      </c>
      <c r="F177" s="16"/>
      <c r="G177" s="16">
        <v>4000.0</v>
      </c>
      <c r="H177" s="1"/>
      <c r="I177" s="14">
        <f t="shared" si="12"/>
        <v>-4000</v>
      </c>
      <c r="J177" s="14" t="str">
        <f t="shared" si="13"/>
        <v/>
      </c>
      <c r="O177">
        <f>N166+O171</f>
        <v>17391</v>
      </c>
    </row>
    <row r="178" ht="12.75" customHeight="1">
      <c r="A178" s="7" t="str">
        <f t="shared" si="2"/>
        <v>2016-11</v>
      </c>
      <c r="B178" s="17">
        <v>42685.0</v>
      </c>
      <c r="C178" s="1" t="s">
        <v>10</v>
      </c>
      <c r="D178" s="18" t="s">
        <v>194</v>
      </c>
      <c r="E178" s="18" t="s">
        <v>84</v>
      </c>
      <c r="F178" s="16">
        <v>17391.0</v>
      </c>
      <c r="G178" s="9"/>
      <c r="H178" s="1"/>
      <c r="I178" s="14">
        <f t="shared" si="12"/>
        <v>17391</v>
      </c>
      <c r="J178" s="14" t="str">
        <f t="shared" si="13"/>
        <v/>
      </c>
    </row>
    <row r="179" ht="12.75" customHeight="1">
      <c r="A179" s="1"/>
      <c r="B179" s="1"/>
      <c r="C179" s="1"/>
      <c r="D179" s="1"/>
      <c r="E179" s="1"/>
      <c r="F179" s="9"/>
      <c r="G179" s="9"/>
      <c r="H179" s="1"/>
      <c r="I179" s="14" t="str">
        <f t="shared" si="12"/>
        <v/>
      </c>
      <c r="J179" s="14" t="str">
        <f t="shared" si="13"/>
        <v/>
      </c>
    </row>
    <row r="180" ht="12.75" customHeight="1">
      <c r="A180" s="1"/>
      <c r="B180" s="1"/>
      <c r="C180" s="1"/>
      <c r="D180" s="1"/>
      <c r="E180" s="1"/>
      <c r="F180" s="9"/>
      <c r="G180" s="9"/>
      <c r="H180" s="1"/>
      <c r="I180" s="14" t="str">
        <f t="shared" si="12"/>
        <v/>
      </c>
      <c r="J180" s="14" t="str">
        <f t="shared" si="13"/>
        <v/>
      </c>
    </row>
    <row r="181" ht="12.75" customHeight="1">
      <c r="A181" s="1"/>
      <c r="B181" s="1"/>
      <c r="C181" s="1"/>
      <c r="D181" s="1"/>
      <c r="E181" s="1"/>
      <c r="F181" s="9"/>
      <c r="G181" s="9"/>
      <c r="H181" s="1"/>
      <c r="I181" s="14" t="str">
        <f t="shared" si="12"/>
        <v/>
      </c>
      <c r="J181" s="9"/>
    </row>
    <row r="182" ht="12.75" customHeight="1">
      <c r="A182" s="1"/>
      <c r="B182" s="1"/>
      <c r="C182" s="1"/>
      <c r="D182" s="1"/>
      <c r="E182" s="1"/>
      <c r="F182" s="9"/>
      <c r="G182" s="9"/>
      <c r="H182" s="1"/>
      <c r="I182" s="14" t="str">
        <f t="shared" si="12"/>
        <v/>
      </c>
      <c r="J182" s="9"/>
    </row>
    <row r="183" ht="12.75" customHeight="1">
      <c r="A183" s="1"/>
      <c r="B183" s="1"/>
      <c r="C183" s="1"/>
      <c r="D183" s="1"/>
      <c r="E183" s="1"/>
      <c r="F183" s="9"/>
      <c r="G183" s="9"/>
      <c r="H183" s="1"/>
      <c r="I183" s="9"/>
      <c r="J183" s="9"/>
      <c r="L183" s="20">
        <v>425900.0</v>
      </c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L184" s="20">
        <v>-148000.0</v>
      </c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M186" s="20">
        <v>550000.0</v>
      </c>
      <c r="N186" s="20">
        <v>-250000.0</v>
      </c>
      <c r="O186" s="20">
        <v>-63805.0</v>
      </c>
      <c r="P186" s="20">
        <v>-215418.0</v>
      </c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22"/>
      <c r="K187" s="20"/>
      <c r="M187" s="20">
        <v>-120000.0</v>
      </c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22"/>
      <c r="K188" s="20"/>
      <c r="M188" s="20">
        <v>-120000.0</v>
      </c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22"/>
      <c r="K189" s="20"/>
      <c r="M189" s="20">
        <v>-120000.0</v>
      </c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M190" s="20"/>
      <c r="N190" s="20">
        <v>214145.0</v>
      </c>
      <c r="O190" s="20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M191" s="20"/>
      <c r="N191" s="20"/>
      <c r="O191" s="20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</sheetData>
  <autoFilter ref="$A$2:$J$182"/>
  <drawing r:id="rId1"/>
</worksheet>
</file>