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itorioManuales\TablaDirecciones\"/>
    </mc:Choice>
  </mc:AlternateContent>
  <bookViews>
    <workbookView xWindow="0" yWindow="0" windowWidth="20490" windowHeight="7905" activeTab="2"/>
  </bookViews>
  <sheets>
    <sheet name="Tags" sheetId="1" r:id="rId1"/>
    <sheet name="GeneradorJson" sheetId="5" r:id="rId2"/>
    <sheet name="ConfigModbus" sheetId="6" r:id="rId3"/>
    <sheet name="Config" sheetId="2" r:id="rId4"/>
    <sheet name="Flash" sheetId="3" r:id="rId5"/>
    <sheet name="Hoja1" sheetId="4" r:id="rId6"/>
  </sheets>
  <definedNames>
    <definedName name="cfg20220217" localSheetId="1">GeneradorJson!$D$3:$I$50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6" l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B65" i="6"/>
  <c r="G51" i="5"/>
  <c r="G52" i="5" s="1"/>
  <c r="G53" i="5" s="1"/>
  <c r="G54" i="5" s="1"/>
  <c r="G24" i="5"/>
  <c r="G25" i="5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B67" i="6" l="1"/>
  <c r="E50" i="6"/>
  <c r="E51" i="6" s="1"/>
  <c r="E52" i="6" s="1"/>
  <c r="E53" i="6" s="1"/>
  <c r="E54" i="6" s="1"/>
  <c r="E55" i="6" s="1"/>
  <c r="E56" i="6" s="1"/>
  <c r="E57" i="6" s="1"/>
  <c r="E58" i="6" s="1"/>
  <c r="C2" i="6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H60" i="5"/>
  <c r="H59" i="5"/>
  <c r="H58" i="5"/>
  <c r="J57" i="5"/>
  <c r="K57" i="5" s="1"/>
  <c r="I57" i="5"/>
  <c r="H57" i="5"/>
  <c r="A57" i="5"/>
  <c r="J56" i="5"/>
  <c r="I56" i="5"/>
  <c r="H56" i="5"/>
  <c r="A56" i="5"/>
  <c r="J55" i="5"/>
  <c r="K55" i="5" s="1"/>
  <c r="I55" i="5"/>
  <c r="H55" i="5"/>
  <c r="A55" i="5"/>
  <c r="J54" i="5"/>
  <c r="I54" i="5"/>
  <c r="H54" i="5"/>
  <c r="A54" i="5"/>
  <c r="J53" i="5"/>
  <c r="K53" i="5" s="1"/>
  <c r="M53" i="5" s="1"/>
  <c r="Q53" i="5" s="1"/>
  <c r="I53" i="5"/>
  <c r="H53" i="5"/>
  <c r="A53" i="5"/>
  <c r="J52" i="5"/>
  <c r="I52" i="5"/>
  <c r="H52" i="5"/>
  <c r="J51" i="5"/>
  <c r="K51" i="5" s="1"/>
  <c r="I51" i="5"/>
  <c r="H51" i="5"/>
  <c r="A51" i="5"/>
  <c r="J50" i="5"/>
  <c r="K50" i="5" s="1"/>
  <c r="I50" i="5"/>
  <c r="H50" i="5"/>
  <c r="A50" i="5"/>
  <c r="J49" i="5"/>
  <c r="K49" i="5" s="1"/>
  <c r="I49" i="5"/>
  <c r="H49" i="5"/>
  <c r="A49" i="5"/>
  <c r="J48" i="5"/>
  <c r="K48" i="5" s="1"/>
  <c r="I48" i="5"/>
  <c r="H48" i="5"/>
  <c r="A48" i="5"/>
  <c r="J47" i="5"/>
  <c r="K47" i="5" s="1"/>
  <c r="M47" i="5" s="1"/>
  <c r="Q47" i="5" s="1"/>
  <c r="I47" i="5"/>
  <c r="H47" i="5"/>
  <c r="A47" i="5"/>
  <c r="J46" i="5"/>
  <c r="K46" i="5" s="1"/>
  <c r="I46" i="5"/>
  <c r="H46" i="5"/>
  <c r="A46" i="5"/>
  <c r="J45" i="5"/>
  <c r="K45" i="5" s="1"/>
  <c r="I45" i="5"/>
  <c r="H45" i="5"/>
  <c r="A45" i="5"/>
  <c r="J44" i="5"/>
  <c r="K44" i="5" s="1"/>
  <c r="I44" i="5"/>
  <c r="H44" i="5"/>
  <c r="A44" i="5"/>
  <c r="J43" i="5"/>
  <c r="K43" i="5" s="1"/>
  <c r="I43" i="5"/>
  <c r="H43" i="5"/>
  <c r="A43" i="5"/>
  <c r="K42" i="5"/>
  <c r="J42" i="5"/>
  <c r="I42" i="5"/>
  <c r="H42" i="5"/>
  <c r="A42" i="5"/>
  <c r="J41" i="5"/>
  <c r="K41" i="5" s="1"/>
  <c r="I41" i="5"/>
  <c r="H41" i="5"/>
  <c r="A41" i="5"/>
  <c r="J40" i="5"/>
  <c r="K40" i="5" s="1"/>
  <c r="I40" i="5"/>
  <c r="H40" i="5"/>
  <c r="A40" i="5"/>
  <c r="J39" i="5"/>
  <c r="K39" i="5" s="1"/>
  <c r="M39" i="5" s="1"/>
  <c r="Q39" i="5" s="1"/>
  <c r="I39" i="5"/>
  <c r="H39" i="5"/>
  <c r="A39" i="5"/>
  <c r="J38" i="5"/>
  <c r="K38" i="5" s="1"/>
  <c r="I38" i="5"/>
  <c r="H38" i="5"/>
  <c r="A38" i="5"/>
  <c r="J37" i="5"/>
  <c r="K37" i="5" s="1"/>
  <c r="I37" i="5"/>
  <c r="H37" i="5"/>
  <c r="A37" i="5"/>
  <c r="J36" i="5"/>
  <c r="K36" i="5" s="1"/>
  <c r="I36" i="5"/>
  <c r="H36" i="5"/>
  <c r="A36" i="5"/>
  <c r="J35" i="5"/>
  <c r="K35" i="5" s="1"/>
  <c r="I35" i="5"/>
  <c r="H35" i="5"/>
  <c r="A35" i="5"/>
  <c r="J34" i="5"/>
  <c r="I34" i="5"/>
  <c r="H34" i="5"/>
  <c r="A34" i="5"/>
  <c r="J33" i="5"/>
  <c r="K33" i="5" s="1"/>
  <c r="O33" i="5" s="1"/>
  <c r="I33" i="5"/>
  <c r="H33" i="5"/>
  <c r="A33" i="5"/>
  <c r="J32" i="5"/>
  <c r="I32" i="5"/>
  <c r="H32" i="5"/>
  <c r="A32" i="5"/>
  <c r="J31" i="5"/>
  <c r="K31" i="5" s="1"/>
  <c r="O31" i="5" s="1"/>
  <c r="I31" i="5"/>
  <c r="H31" i="5"/>
  <c r="A31" i="5"/>
  <c r="J30" i="5"/>
  <c r="I30" i="5"/>
  <c r="H30" i="5"/>
  <c r="A30" i="5"/>
  <c r="J29" i="5"/>
  <c r="I29" i="5"/>
  <c r="H29" i="5"/>
  <c r="A29" i="5"/>
  <c r="J28" i="5"/>
  <c r="I28" i="5"/>
  <c r="H28" i="5"/>
  <c r="A28" i="5"/>
  <c r="J27" i="5"/>
  <c r="K27" i="5" s="1"/>
  <c r="I27" i="5"/>
  <c r="H27" i="5"/>
  <c r="A27" i="5"/>
  <c r="J26" i="5"/>
  <c r="I26" i="5"/>
  <c r="H26" i="5"/>
  <c r="A26" i="5"/>
  <c r="J25" i="5"/>
  <c r="K25" i="5" s="1"/>
  <c r="O25" i="5" s="1"/>
  <c r="I25" i="5"/>
  <c r="H25" i="5"/>
  <c r="A25" i="5"/>
  <c r="J24" i="5"/>
  <c r="I24" i="5"/>
  <c r="H24" i="5"/>
  <c r="A24" i="5"/>
  <c r="J23" i="5"/>
  <c r="K23" i="5" s="1"/>
  <c r="I23" i="5"/>
  <c r="H23" i="5"/>
  <c r="A23" i="5"/>
  <c r="J22" i="5"/>
  <c r="I22" i="5"/>
  <c r="H22" i="5"/>
  <c r="A22" i="5"/>
  <c r="J21" i="5"/>
  <c r="K21" i="5" s="1"/>
  <c r="I21" i="5"/>
  <c r="H21" i="5"/>
  <c r="A21" i="5"/>
  <c r="J20" i="5"/>
  <c r="K20" i="5" s="1"/>
  <c r="I20" i="5"/>
  <c r="H20" i="5"/>
  <c r="A20" i="5"/>
  <c r="J19" i="5"/>
  <c r="K19" i="5" s="1"/>
  <c r="I19" i="5"/>
  <c r="H19" i="5"/>
  <c r="A19" i="5"/>
  <c r="J18" i="5"/>
  <c r="K18" i="5" s="1"/>
  <c r="I18" i="5"/>
  <c r="H18" i="5"/>
  <c r="A18" i="5"/>
  <c r="J17" i="5"/>
  <c r="K17" i="5" s="1"/>
  <c r="I17" i="5"/>
  <c r="H17" i="5"/>
  <c r="A17" i="5"/>
  <c r="J16" i="5"/>
  <c r="K16" i="5" s="1"/>
  <c r="I16" i="5"/>
  <c r="H16" i="5"/>
  <c r="A16" i="5"/>
  <c r="J15" i="5"/>
  <c r="K15" i="5" s="1"/>
  <c r="I15" i="5"/>
  <c r="H15" i="5"/>
  <c r="A15" i="5"/>
  <c r="J14" i="5"/>
  <c r="K14" i="5" s="1"/>
  <c r="I14" i="5"/>
  <c r="H14" i="5"/>
  <c r="A14" i="5"/>
  <c r="J13" i="5"/>
  <c r="K13" i="5" s="1"/>
  <c r="L13" i="5" s="1"/>
  <c r="I13" i="5"/>
  <c r="H13" i="5"/>
  <c r="A13" i="5"/>
  <c r="J12" i="5"/>
  <c r="K12" i="5" s="1"/>
  <c r="I12" i="5"/>
  <c r="H12" i="5"/>
  <c r="A12" i="5"/>
  <c r="J11" i="5"/>
  <c r="K11" i="5" s="1"/>
  <c r="I11" i="5"/>
  <c r="H11" i="5"/>
  <c r="A11" i="5"/>
  <c r="J10" i="5"/>
  <c r="I10" i="5"/>
  <c r="H10" i="5"/>
  <c r="A10" i="5"/>
  <c r="J9" i="5"/>
  <c r="K9" i="5" s="1"/>
  <c r="I9" i="5"/>
  <c r="H9" i="5"/>
  <c r="A9" i="5"/>
  <c r="J8" i="5"/>
  <c r="K8" i="5" s="1"/>
  <c r="I8" i="5"/>
  <c r="H8" i="5"/>
  <c r="A8" i="5"/>
  <c r="J7" i="5"/>
  <c r="K7" i="5" s="1"/>
  <c r="I7" i="5"/>
  <c r="H7" i="5"/>
  <c r="A7" i="5"/>
  <c r="J6" i="5"/>
  <c r="K6" i="5" s="1"/>
  <c r="I6" i="5"/>
  <c r="H6" i="5"/>
  <c r="A6" i="5"/>
  <c r="J5" i="5"/>
  <c r="K5" i="5" s="1"/>
  <c r="I5" i="5"/>
  <c r="H5" i="5"/>
  <c r="A5" i="5"/>
  <c r="J4" i="5"/>
  <c r="I4" i="5"/>
  <c r="H4" i="5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A4" i="5"/>
  <c r="V3" i="5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U3" i="5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J3" i="5"/>
  <c r="I3" i="5"/>
  <c r="H3" i="5"/>
  <c r="A3" i="5"/>
  <c r="M12" i="5" l="1"/>
  <c r="Q12" i="5" s="1"/>
  <c r="M50" i="5"/>
  <c r="Q50" i="5" s="1"/>
  <c r="M5" i="5"/>
  <c r="Q5" i="5" s="1"/>
  <c r="M13" i="5"/>
  <c r="Q13" i="5" s="1"/>
  <c r="K22" i="5"/>
  <c r="K28" i="5"/>
  <c r="M28" i="5" s="1"/>
  <c r="Q28" i="5" s="1"/>
  <c r="K30" i="5"/>
  <c r="O30" i="5" s="1"/>
  <c r="M48" i="5"/>
  <c r="Q48" i="5" s="1"/>
  <c r="G19" i="5"/>
  <c r="G20" i="5" s="1"/>
  <c r="G21" i="5" s="1"/>
  <c r="G22" i="5" s="1"/>
  <c r="G23" i="5" s="1"/>
  <c r="G55" i="5" s="1"/>
  <c r="G56" i="5" s="1"/>
  <c r="G57" i="5" s="1"/>
  <c r="K52" i="5"/>
  <c r="L52" i="5" s="1"/>
  <c r="M6" i="5"/>
  <c r="Q6" i="5" s="1"/>
  <c r="L53" i="5"/>
  <c r="K4" i="5"/>
  <c r="O4" i="5" s="1"/>
  <c r="M40" i="5"/>
  <c r="Q40" i="5" s="1"/>
  <c r="L57" i="5"/>
  <c r="M19" i="5"/>
  <c r="Q19" i="5" s="1"/>
  <c r="L28" i="5"/>
  <c r="M51" i="5"/>
  <c r="Q51" i="5" s="1"/>
  <c r="K54" i="5"/>
  <c r="M54" i="5" s="1"/>
  <c r="Q54" i="5" s="1"/>
  <c r="K56" i="5"/>
  <c r="L9" i="5"/>
  <c r="K26" i="5"/>
  <c r="L26" i="5" s="1"/>
  <c r="L17" i="5"/>
  <c r="K29" i="5"/>
  <c r="O29" i="5" s="1"/>
  <c r="L43" i="5"/>
  <c r="M7" i="5"/>
  <c r="Q7" i="5" s="1"/>
  <c r="M55" i="5"/>
  <c r="Q55" i="5" s="1"/>
  <c r="K3" i="5"/>
  <c r="L20" i="5"/>
  <c r="L14" i="5"/>
  <c r="L39" i="5"/>
  <c r="M43" i="5"/>
  <c r="Q43" i="5" s="1"/>
  <c r="L47" i="5"/>
  <c r="M8" i="5"/>
  <c r="Q8" i="5" s="1"/>
  <c r="M9" i="5"/>
  <c r="Q9" i="5" s="1"/>
  <c r="K34" i="5"/>
  <c r="M34" i="5" s="1"/>
  <c r="Q34" i="5" s="1"/>
  <c r="M36" i="5"/>
  <c r="Q36" i="5" s="1"/>
  <c r="M44" i="5"/>
  <c r="Q44" i="5" s="1"/>
  <c r="M17" i="5"/>
  <c r="Q17" i="5" s="1"/>
  <c r="L18" i="5"/>
  <c r="M18" i="5"/>
  <c r="Q18" i="5" s="1"/>
  <c r="M26" i="5"/>
  <c r="Q26" i="5" s="1"/>
  <c r="O34" i="5"/>
  <c r="L34" i="5"/>
  <c r="M23" i="5"/>
  <c r="Q23" i="5" s="1"/>
  <c r="L23" i="5"/>
  <c r="O3" i="5"/>
  <c r="S3" i="5" s="1"/>
  <c r="S4" i="5" s="1"/>
  <c r="S5" i="5" s="1"/>
  <c r="S6" i="5" s="1"/>
  <c r="S7" i="5" s="1"/>
  <c r="S8" i="5" s="1"/>
  <c r="S9" i="5" s="1"/>
  <c r="L3" i="5"/>
  <c r="T3" i="5" s="1"/>
  <c r="M3" i="5"/>
  <c r="Q3" i="5" s="1"/>
  <c r="R3" i="5" s="1"/>
  <c r="O22" i="5"/>
  <c r="M22" i="5"/>
  <c r="Q22" i="5" s="1"/>
  <c r="L22" i="5"/>
  <c r="O27" i="5"/>
  <c r="M27" i="5"/>
  <c r="Q27" i="5" s="1"/>
  <c r="L27" i="5"/>
  <c r="O16" i="5"/>
  <c r="M16" i="5"/>
  <c r="Q16" i="5" s="1"/>
  <c r="L16" i="5"/>
  <c r="A58" i="5"/>
  <c r="M37" i="5"/>
  <c r="Q37" i="5" s="1"/>
  <c r="M49" i="5"/>
  <c r="Q49" i="5" s="1"/>
  <c r="M56" i="5"/>
  <c r="Q56" i="5" s="1"/>
  <c r="L56" i="5"/>
  <c r="L4" i="5"/>
  <c r="L19" i="5"/>
  <c r="M21" i="5"/>
  <c r="Q21" i="5" s="1"/>
  <c r="L21" i="5"/>
  <c r="O28" i="5"/>
  <c r="M31" i="5"/>
  <c r="Q31" i="5" s="1"/>
  <c r="L31" i="5"/>
  <c r="M11" i="5"/>
  <c r="Q11" i="5" s="1"/>
  <c r="L11" i="5"/>
  <c r="L7" i="5"/>
  <c r="O35" i="5"/>
  <c r="M35" i="5"/>
  <c r="Q35" i="5" s="1"/>
  <c r="M20" i="5"/>
  <c r="Q20" i="5" s="1"/>
  <c r="K32" i="5"/>
  <c r="O32" i="5" s="1"/>
  <c r="L35" i="5"/>
  <c r="L6" i="5"/>
  <c r="K10" i="5"/>
  <c r="L10" i="5" s="1"/>
  <c r="K24" i="5"/>
  <c r="L24" i="5" s="1"/>
  <c r="Q24" i="5" s="1"/>
  <c r="M33" i="5"/>
  <c r="Q33" i="5" s="1"/>
  <c r="L33" i="5"/>
  <c r="L5" i="5"/>
  <c r="L8" i="5"/>
  <c r="L12" i="5"/>
  <c r="M14" i="5"/>
  <c r="Q14" i="5" s="1"/>
  <c r="M52" i="5"/>
  <c r="Q52" i="5" s="1"/>
  <c r="M25" i="5"/>
  <c r="Q25" i="5" s="1"/>
  <c r="L25" i="5"/>
  <c r="M38" i="5"/>
  <c r="Q38" i="5" s="1"/>
  <c r="L38" i="5"/>
  <c r="M42" i="5"/>
  <c r="Q42" i="5" s="1"/>
  <c r="L42" i="5"/>
  <c r="M46" i="5"/>
  <c r="Q46" i="5" s="1"/>
  <c r="L46" i="5"/>
  <c r="M15" i="5"/>
  <c r="Q15" i="5" s="1"/>
  <c r="L15" i="5"/>
  <c r="M41" i="5"/>
  <c r="Q41" i="5" s="1"/>
  <c r="M45" i="5"/>
  <c r="Q45" i="5" s="1"/>
  <c r="L37" i="5"/>
  <c r="L41" i="5"/>
  <c r="L45" i="5"/>
  <c r="L49" i="5"/>
  <c r="M57" i="5"/>
  <c r="Q57" i="5" s="1"/>
  <c r="L36" i="5"/>
  <c r="L40" i="5"/>
  <c r="L44" i="5"/>
  <c r="L48" i="5"/>
  <c r="L55" i="5"/>
  <c r="L51" i="5"/>
  <c r="L50" i="5"/>
  <c r="M24" i="5" l="1"/>
  <c r="L30" i="5"/>
  <c r="M30" i="5"/>
  <c r="Q30" i="5" s="1"/>
  <c r="M4" i="5"/>
  <c r="Q4" i="5" s="1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O26" i="5"/>
  <c r="L54" i="5"/>
  <c r="M29" i="5"/>
  <c r="Q29" i="5" s="1"/>
  <c r="L29" i="5"/>
  <c r="M32" i="5"/>
  <c r="Q32" i="5" s="1"/>
  <c r="L32" i="5"/>
  <c r="O10" i="5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M10" i="5"/>
  <c r="Q10" i="5" s="1"/>
  <c r="T4" i="5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G9" i="1" l="1"/>
  <c r="G10" i="1"/>
  <c r="G11" i="1"/>
  <c r="G14" i="1"/>
  <c r="G15" i="1"/>
  <c r="G74" i="1"/>
  <c r="G76" i="1"/>
  <c r="G77" i="1"/>
  <c r="G78" i="1"/>
  <c r="G79" i="1"/>
  <c r="G80" i="1"/>
  <c r="G81" i="1"/>
  <c r="G107" i="1"/>
  <c r="G108" i="1"/>
  <c r="G109" i="1"/>
  <c r="G110" i="1"/>
  <c r="G111" i="1"/>
  <c r="G112" i="1"/>
  <c r="G113" i="1"/>
  <c r="G114" i="1"/>
  <c r="G115" i="1"/>
  <c r="G116" i="1"/>
  <c r="G117" i="1"/>
  <c r="G132" i="1"/>
  <c r="G133" i="1"/>
  <c r="G148" i="1"/>
  <c r="G149" i="1"/>
  <c r="G168" i="1"/>
  <c r="G7" i="1"/>
  <c r="G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E4" i="3" l="1"/>
  <c r="F4" i="3"/>
  <c r="E5" i="3"/>
  <c r="F5" i="3"/>
  <c r="E6" i="3"/>
  <c r="F6" i="3"/>
</calcChain>
</file>

<file path=xl/connections.xml><?xml version="1.0" encoding="utf-8"?>
<connections xmlns="http://schemas.openxmlformats.org/spreadsheetml/2006/main">
  <connection id="1" name="cfg20220217" type="6" refreshedVersion="5" background="1" saveData="1">
    <textPr codePage="850" sourceFile="D:\RepositorioProductos\REP MiniRTU\RIC 3E + MiniAdq\Manuales\cfg20220217.txt" delimiter="/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<sst xmlns="http://schemas.openxmlformats.org/spreadsheetml/2006/main" count="2125" uniqueCount="1393">
  <si>
    <t xml:space="preserve">Direccion </t>
  </si>
  <si>
    <t>Tipo</t>
  </si>
  <si>
    <t>Descripción</t>
  </si>
  <si>
    <t>Analogica</t>
  </si>
  <si>
    <t>Tensión de Alimentación del equipo</t>
  </si>
  <si>
    <t>Temperatura interna del equipo</t>
  </si>
  <si>
    <t>Digital</t>
  </si>
  <si>
    <t>Conexión al servidor</t>
  </si>
  <si>
    <t>Cambio hora interna del equipo</t>
  </si>
  <si>
    <t>Reset Equipo</t>
  </si>
  <si>
    <t>Consulta ModbusDigital 1</t>
  </si>
  <si>
    <t>Consulta ModbusDigital 2</t>
  </si>
  <si>
    <t>Consulta ModbusDigital 3</t>
  </si>
  <si>
    <t>Consulta ModbusDigital 4</t>
  </si>
  <si>
    <t>Consulta ModbusDigital 5</t>
  </si>
  <si>
    <t>Consulta ModbusDigital 6</t>
  </si>
  <si>
    <t>Consulta ModbusDigital 7</t>
  </si>
  <si>
    <t>Consulta ModbusDigital 8</t>
  </si>
  <si>
    <t>Consulta ModbusDigital 9</t>
  </si>
  <si>
    <t>Consulta ModbusDigital 10</t>
  </si>
  <si>
    <t>Consulta ModbusDigital 11</t>
  </si>
  <si>
    <t>Consulta ModbusDigital 12</t>
  </si>
  <si>
    <t>Consulta ModbusDigital 13</t>
  </si>
  <si>
    <t>Consulta ModbusDigital 14</t>
  </si>
  <si>
    <t>Consulta ModbusDigital 15</t>
  </si>
  <si>
    <t>Consulta ModbusDigital 16</t>
  </si>
  <si>
    <t>Consulta ModbusDigital 17</t>
  </si>
  <si>
    <t>Consulta ModbusDigital 18</t>
  </si>
  <si>
    <t>Consulta ModbusDigital 19</t>
  </si>
  <si>
    <t>Consulta ModbusDigital 20</t>
  </si>
  <si>
    <t>Consulta ModbusDigital 21</t>
  </si>
  <si>
    <t>Consulta ModbusDigital 22</t>
  </si>
  <si>
    <t>Consulta ModbusDigital 23</t>
  </si>
  <si>
    <t>Consulta ModbusDigital 24</t>
  </si>
  <si>
    <t>Consulta ModbusDigital 25</t>
  </si>
  <si>
    <t>Consulta ModbusDigital 26</t>
  </si>
  <si>
    <t>Consulta ModbusDigital 27</t>
  </si>
  <si>
    <t>Consulta ModbusDigital 28</t>
  </si>
  <si>
    <t>Consulta ModbusDigital 29</t>
  </si>
  <si>
    <t>Consulta ModbusDigital 30</t>
  </si>
  <si>
    <t>Consulta ModbusDigital 31</t>
  </si>
  <si>
    <t>Consulta ModbusDigital 32</t>
  </si>
  <si>
    <t>Consulta ModbusDigital 33</t>
  </si>
  <si>
    <t>Consulta ModbusDigital 34</t>
  </si>
  <si>
    <t>Consulta ModbusDigital 35</t>
  </si>
  <si>
    <t>Consulta ModbusDigital 36</t>
  </si>
  <si>
    <t>Consulta ModbusDigital 37</t>
  </si>
  <si>
    <t>Consulta ModbusDigital 38</t>
  </si>
  <si>
    <t>Consulta ModbusDigital 39</t>
  </si>
  <si>
    <t>Consulta ModbusDigital 40</t>
  </si>
  <si>
    <t>Consulta ModbusDigital 41</t>
  </si>
  <si>
    <t>Consulta ModbusDigital 42</t>
  </si>
  <si>
    <t>Consulta ModbusDigital 43</t>
  </si>
  <si>
    <t>Consulta ModbusDigital 44</t>
  </si>
  <si>
    <t>Consulta ModbusDigital 45</t>
  </si>
  <si>
    <t>Consulta ModbusDigital 46</t>
  </si>
  <si>
    <t>Consulta ModbusDigital 47</t>
  </si>
  <si>
    <t>Consulta ModbusDigital 48</t>
  </si>
  <si>
    <t>Consulta ModbusDigital 49</t>
  </si>
  <si>
    <t>Consulta ModbusDigital 50</t>
  </si>
  <si>
    <t>Consulta ModbusDigital 51</t>
  </si>
  <si>
    <t>Consulta ModbusDigital 52</t>
  </si>
  <si>
    <t>Consulta ModbusDigital 53</t>
  </si>
  <si>
    <t>Consulta ModbusDigital 54</t>
  </si>
  <si>
    <t>Consulta ModbusDigital 55</t>
  </si>
  <si>
    <t>Consulta ModbusDigital 56</t>
  </si>
  <si>
    <t>Consulta ModbusDigital 57</t>
  </si>
  <si>
    <t>Consulta ModbusDigital 58</t>
  </si>
  <si>
    <t>Consulta ModbusDigital 59</t>
  </si>
  <si>
    <t>Consulta ModbusDigital 60</t>
  </si>
  <si>
    <t>Consulta ModbusDigital 61</t>
  </si>
  <si>
    <t>Consulta ModbusDigital 62</t>
  </si>
  <si>
    <t>Consulta ModbusDigital 63</t>
  </si>
  <si>
    <t>Consulta ModbusDigital 64</t>
  </si>
  <si>
    <t>Consulta Modbus Analogica 1</t>
  </si>
  <si>
    <t>Consulta Modbus Analogica 2</t>
  </si>
  <si>
    <t>Consulta Modbus Analogica 3</t>
  </si>
  <si>
    <t>Consulta Modbus Analogica 4</t>
  </si>
  <si>
    <t>Consulta Modbus Analogica 5</t>
  </si>
  <si>
    <t>Consulta Modbus Analogica 6</t>
  </si>
  <si>
    <t>Consulta Modbus Analogica 7</t>
  </si>
  <si>
    <t>Consulta Modbus Analogica 8</t>
  </si>
  <si>
    <t>Consulta Modbus Analogica 9</t>
  </si>
  <si>
    <t>Consulta Modbus Analogica 10</t>
  </si>
  <si>
    <t>Consulta Modbus Analogica 11</t>
  </si>
  <si>
    <t>Consulta Modbus Analogica 12</t>
  </si>
  <si>
    <t>Consulta Modbus Analogica 13</t>
  </si>
  <si>
    <t>Consulta Modbus Analogica 14</t>
  </si>
  <si>
    <t>Consulta Modbus Analogica 15</t>
  </si>
  <si>
    <t>Consulta Modbus Analogica 16</t>
  </si>
  <si>
    <t>Consulta Modbus Analogica 17</t>
  </si>
  <si>
    <t>Consulta Modbus Analogica 18</t>
  </si>
  <si>
    <t>Consulta Modbus Analogica 19</t>
  </si>
  <si>
    <t>Consulta Modbus Analogica 20</t>
  </si>
  <si>
    <t>Consulta Modbus Analogica 21</t>
  </si>
  <si>
    <t>Consulta Modbus Analogica 22</t>
  </si>
  <si>
    <t>Consulta Modbus Analogica 23</t>
  </si>
  <si>
    <t>Consulta Modbus Analogica 24</t>
  </si>
  <si>
    <t>Consulta Modbus Analogica 25</t>
  </si>
  <si>
    <t>Consulta Modbus Analogica 26</t>
  </si>
  <si>
    <t>Consulta Modbus Analogica 27</t>
  </si>
  <si>
    <t>Consulta Modbus Analogica 28</t>
  </si>
  <si>
    <t>Consulta Modbus Analogica 29</t>
  </si>
  <si>
    <t>Consulta Modbus Analogica 30</t>
  </si>
  <si>
    <t>Consulta Modbus Analogica 31</t>
  </si>
  <si>
    <t>Consulta Modbus Analogica 32</t>
  </si>
  <si>
    <t>Consulta Modbus Analogica 33</t>
  </si>
  <si>
    <t>Consulta Modbus Analogica 34</t>
  </si>
  <si>
    <t>Consulta Modbus Analogica 35</t>
  </si>
  <si>
    <t>Consulta Modbus Analogica 36</t>
  </si>
  <si>
    <t>Consulta Modbus Analogica 37</t>
  </si>
  <si>
    <t>Consulta Modbus Analogica 38</t>
  </si>
  <si>
    <t>Consulta Modbus Analogica 39</t>
  </si>
  <si>
    <t>Consulta Modbus Analogica 40</t>
  </si>
  <si>
    <t>Consulta Modbus Analogica 41</t>
  </si>
  <si>
    <t>Consulta Modbus Analogica 42</t>
  </si>
  <si>
    <t>Consulta Modbus Analogica 43</t>
  </si>
  <si>
    <t>Consulta Modbus Analogica 44</t>
  </si>
  <si>
    <t>Consulta Modbus Analogica 45</t>
  </si>
  <si>
    <t>Consulta Modbus Analogica 46</t>
  </si>
  <si>
    <t>Consulta Modbus Analogica 47</t>
  </si>
  <si>
    <t>Consulta Modbus Analogica 48</t>
  </si>
  <si>
    <t>Falla Alimentación</t>
  </si>
  <si>
    <t>Memoria</t>
  </si>
  <si>
    <t>Page</t>
  </si>
  <si>
    <t>Historic SPI</t>
  </si>
  <si>
    <t>Historic ME</t>
  </si>
  <si>
    <t>Historic SMS</t>
  </si>
  <si>
    <t>Config 1</t>
  </si>
  <si>
    <t>Config 2</t>
  </si>
  <si>
    <t>Unidad</t>
  </si>
  <si>
    <t>Multiplicador</t>
  </si>
  <si>
    <t>-</t>
  </si>
  <si>
    <t>V</t>
  </si>
  <si>
    <t>0,001</t>
  </si>
  <si>
    <t>°C</t>
  </si>
  <si>
    <t>0,01</t>
  </si>
  <si>
    <t>USER DEFINE</t>
  </si>
  <si>
    <t>Battery Status</t>
  </si>
  <si>
    <t>Error Battery</t>
  </si>
  <si>
    <t>Low Power</t>
  </si>
  <si>
    <t>ServerConnectionStatus_Actual_Value</t>
  </si>
  <si>
    <t>RIC_RTC_Change_Actual_Value</t>
  </si>
  <si>
    <t>RIC_Reset_Actual_Value</t>
  </si>
  <si>
    <t>RIC_Battery_Status_Actual_Value</t>
  </si>
  <si>
    <t>ERROR_BATTERY</t>
  </si>
  <si>
    <t>Low_Power_Indicator</t>
  </si>
  <si>
    <t>Alarma_Lazo_no_detectado_AI_1</t>
  </si>
  <si>
    <t>Alarma_nivel_bajo_AI_1</t>
  </si>
  <si>
    <t>Alarma_nivel_alto_AI_1</t>
  </si>
  <si>
    <t>Temperature</t>
  </si>
  <si>
    <t>Voltage</t>
  </si>
  <si>
    <t>Tensión de alimentación Modem</t>
  </si>
  <si>
    <t>Voltage_bat</t>
  </si>
  <si>
    <t>Tension de bateria</t>
  </si>
  <si>
    <t>Si</t>
  </si>
  <si>
    <t>Alarma_Lazo_no_detectado_AI_2</t>
  </si>
  <si>
    <t>Alarma Lazo no detectado AI 1</t>
  </si>
  <si>
    <t>Alarma_Lazo_no_detectado_AI_3</t>
  </si>
  <si>
    <t>Alarma Lazo no detectado AI 2</t>
  </si>
  <si>
    <t>Alarma_Lazo_no_detectado_AI_4</t>
  </si>
  <si>
    <t>Alarma Lazo no detectado AI 3</t>
  </si>
  <si>
    <t>Alarma_nivel_bajo_AI_2</t>
  </si>
  <si>
    <t>Alarma_nivel_bajo_AI_3</t>
  </si>
  <si>
    <t>Alarma_nivel_bajo_AI_4</t>
  </si>
  <si>
    <t>Alarma_nivel_alto_AI_2</t>
  </si>
  <si>
    <t>Alarma_nivel_alto_AI_3</t>
  </si>
  <si>
    <t>Alarma_nivel_alto_AI_4</t>
  </si>
  <si>
    <t>Alarma Nivel Bajo en AI 1</t>
  </si>
  <si>
    <t>Alarma Nivel Bajo en AI 2</t>
  </si>
  <si>
    <t>Alarma Nivel Bajo en AI 3</t>
  </si>
  <si>
    <t>Alarma Nivel Alto en AI 1</t>
  </si>
  <si>
    <t>Alarma Nivel Alto en AI 2</t>
  </si>
  <si>
    <t>Alarma Nivel Alto en AI 3</t>
  </si>
  <si>
    <t>Valor entrada Analogica 1</t>
  </si>
  <si>
    <t>Valor entrada Analogica 2</t>
  </si>
  <si>
    <t>Valor entrada Analogica 3</t>
  </si>
  <si>
    <t>Modem Voltage</t>
  </si>
  <si>
    <t>Posición GPS Valida</t>
  </si>
  <si>
    <t>Latitud</t>
  </si>
  <si>
    <t>Longitud</t>
  </si>
  <si>
    <t>Aanlógico</t>
  </si>
  <si>
    <t>Analógico</t>
  </si>
  <si>
    <t>uint16_t tsdId;</t>
  </si>
  <si>
    <t xml:space="preserve">uint16_t periodicTime;          </t>
  </si>
  <si>
    <t>uint16_t simAPort[2];</t>
  </si>
  <si>
    <t>char simAIp[2][32];</t>
  </si>
  <si>
    <t>char apnA[48];</t>
  </si>
  <si>
    <t>char userA[24];</t>
  </si>
  <si>
    <t>char passA[24];</t>
  </si>
  <si>
    <t xml:space="preserve">uint16_t comChannelA;           </t>
  </si>
  <si>
    <t>uint16_t simBPort[2];</t>
  </si>
  <si>
    <t>char simBIp[2][32];</t>
  </si>
  <si>
    <t>char apnB[48];</t>
  </si>
  <si>
    <t>char userB[24];</t>
  </si>
  <si>
    <t>char passB[24];</t>
  </si>
  <si>
    <t xml:space="preserve">uint16_t comChannelB;           </t>
  </si>
  <si>
    <t>char telNumber[3][14];</t>
  </si>
  <si>
    <t>uint16_t telEnable;</t>
  </si>
  <si>
    <t>char reporteId[20];</t>
  </si>
  <si>
    <t>uint16_t digitalSmsAlarm;</t>
  </si>
  <si>
    <t>uint16_t analogSmsAlarm;</t>
  </si>
  <si>
    <t xml:space="preserve">uint16_t crcType;               </t>
  </si>
  <si>
    <t xml:space="preserve">uint16_t TsdEstablishTimeout;   </t>
  </si>
  <si>
    <t xml:space="preserve">uint16_t TsdSessionTimeout;     </t>
  </si>
  <si>
    <t xml:space="preserve">uint16_t TsdIdleTimeout;        </t>
  </si>
  <si>
    <t xml:space="preserve">uint16_t TsdWaitAckTimeout;     </t>
  </si>
  <si>
    <t xml:space="preserve">uint16_t FactoryReset;          </t>
  </si>
  <si>
    <t xml:space="preserve">uint16_t alarmStringOn;         </t>
  </si>
  <si>
    <t xml:space="preserve">uint16_t alarmSMSOn;            </t>
  </si>
  <si>
    <t xml:space="preserve">uint16_t t_1;                   </t>
  </si>
  <si>
    <t xml:space="preserve">uint16_t t_2;                   </t>
  </si>
  <si>
    <t xml:space="preserve">uint16_t t_3;                   </t>
  </si>
  <si>
    <t xml:space="preserve">uint16_t pulse;                    </t>
  </si>
  <si>
    <t xml:space="preserve">uint16_t diInverter;                 </t>
  </si>
  <si>
    <t xml:space="preserve">uint16_t pulseOffWidth;              </t>
  </si>
  <si>
    <t xml:space="preserve">uint16_t latch;                      </t>
  </si>
  <si>
    <t xml:space="preserve">uint16_t latchReset;                 </t>
  </si>
  <si>
    <t xml:space="preserve">uint16_t logicInverter;              </t>
  </si>
  <si>
    <t xml:space="preserve">uint16_t pulseWidth;            </t>
  </si>
  <si>
    <t xml:space="preserve">uint16_t enableProbe;        </t>
  </si>
  <si>
    <t>uint16_t outputFunction;</t>
  </si>
  <si>
    <t xml:space="preserve">uint16_t outputTime[4];            </t>
  </si>
  <si>
    <t>analogConfig</t>
  </si>
  <si>
    <t>int16_t Cero[4];</t>
  </si>
  <si>
    <t>int16_t Span[4];</t>
  </si>
  <si>
    <t>int16_t AlarmLow[4];</t>
  </si>
  <si>
    <t>int16_t AlarmHi[4];</t>
  </si>
  <si>
    <t>uint16_t Histeresis[4];</t>
  </si>
  <si>
    <t>uint16_t AnalogType[4];</t>
  </si>
  <si>
    <t>digitalConfig</t>
  </si>
  <si>
    <t>unt16_t State[64];</t>
  </si>
  <si>
    <t>unt16_t Address[64];</t>
  </si>
  <si>
    <t>integerConfig</t>
  </si>
  <si>
    <t>uint16_t State[48];</t>
  </si>
  <si>
    <t>uint16_t Address[48];</t>
  </si>
  <si>
    <t>uint16_t Alarm[48];</t>
  </si>
  <si>
    <t>char pass[5][16];</t>
  </si>
  <si>
    <t>uint16_t readTime[5];</t>
  </si>
  <si>
    <t>char digtalTag[8][16];</t>
  </si>
  <si>
    <t>char analogTag[4][16];</t>
  </si>
  <si>
    <t>char digitalOutTag[4][16];</t>
  </si>
  <si>
    <t>int iridiumTime;</t>
  </si>
  <si>
    <t>uint16_t adc0_offset;</t>
  </si>
  <si>
    <t>uint16_t adc0_gain;</t>
  </si>
  <si>
    <t>uint16_t adc1_offset;</t>
  </si>
  <si>
    <t>uint16_t adc1_gain;</t>
  </si>
  <si>
    <t>uint16_t ain_gain[4];</t>
  </si>
  <si>
    <t>Tags Config</t>
  </si>
  <si>
    <t>"tsdId"</t>
  </si>
  <si>
    <t>"periodicTime"</t>
  </si>
  <si>
    <t>"simAPort"</t>
  </si>
  <si>
    <t>"simAIp"</t>
  </si>
  <si>
    <t>"apnA"</t>
  </si>
  <si>
    <t>"userA"</t>
  </si>
  <si>
    <t>"passA"</t>
  </si>
  <si>
    <t>"comChannelA"</t>
  </si>
  <si>
    <t>"simBPort"</t>
  </si>
  <si>
    <t>"simBIp"</t>
  </si>
  <si>
    <t>"apnB"</t>
  </si>
  <si>
    <t>"userB"</t>
  </si>
  <si>
    <t>"passB"</t>
  </si>
  <si>
    <t>"comChannelB"</t>
  </si>
  <si>
    <t>"serialEnable"</t>
  </si>
  <si>
    <t>"serialPortDatabits"</t>
  </si>
  <si>
    <t>"serialPortStopbits"</t>
  </si>
  <si>
    <t>"serialPortParity"</t>
  </si>
  <si>
    <t>"serialPortBaudrate"</t>
  </si>
  <si>
    <t>"serialSerialWait"</t>
  </si>
  <si>
    <t>"telNumber"</t>
  </si>
  <si>
    <t>"telEnable"</t>
  </si>
  <si>
    <t>"reporteId"</t>
  </si>
  <si>
    <t>"digitalSmsAlarm"</t>
  </si>
  <si>
    <t>"analogSmsAlarm"</t>
  </si>
  <si>
    <t>"crcType"</t>
  </si>
  <si>
    <t>"TsdEstablishTimeout"</t>
  </si>
  <si>
    <t>"TsdSessionTimeout"</t>
  </si>
  <si>
    <t>"TsdIdleTimeout"</t>
  </si>
  <si>
    <t>"TsdWaitAckTimeout"</t>
  </si>
  <si>
    <t>"FactoryReset"</t>
  </si>
  <si>
    <t>"alarmStringOn"</t>
  </si>
  <si>
    <t>"alarmSMSOn"</t>
  </si>
  <si>
    <t>"t_1"</t>
  </si>
  <si>
    <t>"t_2"</t>
  </si>
  <si>
    <t>"t_3"</t>
  </si>
  <si>
    <t>"pulse"</t>
  </si>
  <si>
    <t>"diInverter"</t>
  </si>
  <si>
    <t>"pulseOffWidth"</t>
  </si>
  <si>
    <t>"latch"</t>
  </si>
  <si>
    <t>"latchReset"</t>
  </si>
  <si>
    <t>"logicInverter"</t>
  </si>
  <si>
    <t>"pulseWidth"</t>
  </si>
  <si>
    <t>"enableProbe"</t>
  </si>
  <si>
    <t>"outputFunction"</t>
  </si>
  <si>
    <t>"outputTime"</t>
  </si>
  <si>
    <t>"analogConfigCero"</t>
  </si>
  <si>
    <t>"analogConfigSpan"</t>
  </si>
  <si>
    <t>"analogConfigAlarmLow"</t>
  </si>
  <si>
    <t>"analogConfigAlarmHi"</t>
  </si>
  <si>
    <t>"analogConfigHisteresis"</t>
  </si>
  <si>
    <t>"analogConfigAnalogType"</t>
  </si>
  <si>
    <t>"digitalConfigState"</t>
  </si>
  <si>
    <t>"digitalConfigAddress"</t>
  </si>
  <si>
    <t>"integerConfigState"</t>
  </si>
  <si>
    <t>"integerConfigAddress"</t>
  </si>
  <si>
    <t>"integerConfigAlarm"</t>
  </si>
  <si>
    <t>"pass"</t>
  </si>
  <si>
    <t>"readTime"</t>
  </si>
  <si>
    <t>"digtalTag"</t>
  </si>
  <si>
    <t>"analogTag"</t>
  </si>
  <si>
    <t>"digitalOutTag"</t>
  </si>
  <si>
    <t>"iridiumTime"</t>
  </si>
  <si>
    <t>"adc0_offset"</t>
  </si>
  <si>
    <t>"adc0_gain"</t>
  </si>
  <si>
    <t>"adc1_offset"</t>
  </si>
  <si>
    <t>"adc1_gain"</t>
  </si>
  <si>
    <t>"ain_gain"</t>
  </si>
  <si>
    <t>tagType</t>
  </si>
  <si>
    <t>#define INT_TYPE</t>
  </si>
  <si>
    <t>#define LONG_TYPE</t>
  </si>
  <si>
    <t>#define STR_TYPE</t>
  </si>
  <si>
    <t>#define INT_ARRAY_TYPE</t>
  </si>
  <si>
    <t>#define LONG_ARRAY_TYPE</t>
  </si>
  <si>
    <t>#define STR_ARRAY_TYPE</t>
  </si>
  <si>
    <t>#define STRUCT_AARAY_TYPE</t>
  </si>
  <si>
    <t>limite</t>
  </si>
  <si>
    <t>desplazamiento</t>
  </si>
  <si>
    <t>mascara</t>
  </si>
  <si>
    <t>tipo de puerto serie</t>
  </si>
  <si>
    <t>tel 1 hab Al</t>
  </si>
  <si>
    <t>tel 2 hab Al</t>
  </si>
  <si>
    <t>tel 3 hab Al</t>
  </si>
  <si>
    <t>pulse DI 1</t>
  </si>
  <si>
    <t>latch DI 1</t>
  </si>
  <si>
    <t>pulse DI 2</t>
  </si>
  <si>
    <t>pulse DI 3</t>
  </si>
  <si>
    <t>pulse DI 4</t>
  </si>
  <si>
    <t>pulse DI 5</t>
  </si>
  <si>
    <t>pulse DI 6</t>
  </si>
  <si>
    <t>pulse DI 7</t>
  </si>
  <si>
    <t>pulse DI 8</t>
  </si>
  <si>
    <t>Invertir DI 1</t>
  </si>
  <si>
    <t>Invertir DI 2</t>
  </si>
  <si>
    <t>Invertir DI 3</t>
  </si>
  <si>
    <t>Invertir DI 4</t>
  </si>
  <si>
    <t>Invertir DI 5</t>
  </si>
  <si>
    <t>Invertir DI 6</t>
  </si>
  <si>
    <t>Invertir DI 7</t>
  </si>
  <si>
    <t>Invertir DI 8</t>
  </si>
  <si>
    <t>latch DI 2</t>
  </si>
  <si>
    <t>latch DI 3</t>
  </si>
  <si>
    <t>latch DI 4</t>
  </si>
  <si>
    <t>latch DI 5</t>
  </si>
  <si>
    <t>latch DI 6</t>
  </si>
  <si>
    <t>latch DI 7</t>
  </si>
  <si>
    <t>latch DI 8</t>
  </si>
  <si>
    <t>LR DI 1</t>
  </si>
  <si>
    <t>LR DI 4</t>
  </si>
  <si>
    <t>LR DI 5</t>
  </si>
  <si>
    <t>Logig In DI 1</t>
  </si>
  <si>
    <t>LR DI 2</t>
  </si>
  <si>
    <t>LR DI 3</t>
  </si>
  <si>
    <t>LR DI 6</t>
  </si>
  <si>
    <t>LR DI 7</t>
  </si>
  <si>
    <t>LR DI 8</t>
  </si>
  <si>
    <t>Logig In DI 2</t>
  </si>
  <si>
    <t>Logig In DI 3</t>
  </si>
  <si>
    <t>Logig In DI 4</t>
  </si>
  <si>
    <t>Logig In DI 5</t>
  </si>
  <si>
    <t>Logig In DI 6</t>
  </si>
  <si>
    <t>Logig In DI 7</t>
  </si>
  <si>
    <t>Logig In DI 8</t>
  </si>
  <si>
    <t>crudo</t>
  </si>
  <si>
    <t>serial[3]</t>
  </si>
  <si>
    <t>uint16_t Enable;</t>
  </si>
  <si>
    <t>uint16_t PortDatabits;</t>
  </si>
  <si>
    <t>uint16_t PortStopbits;</t>
  </si>
  <si>
    <t>uint16_t PortParity;</t>
  </si>
  <si>
    <t>uint32_t PortBaudrate;</t>
  </si>
  <si>
    <t>uint32_t SerialWait;</t>
  </si>
  <si>
    <t>Pestaña</t>
  </si>
  <si>
    <t>Caption</t>
  </si>
  <si>
    <t>General</t>
  </si>
  <si>
    <t>TsdId</t>
  </si>
  <si>
    <t>Time</t>
  </si>
  <si>
    <t>Servicio SMS</t>
  </si>
  <si>
    <t>NOT CONFIGURE</t>
  </si>
  <si>
    <t>Entradas</t>
  </si>
  <si>
    <t>Maestro Modbus</t>
  </si>
  <si>
    <t>Administrador</t>
  </si>
  <si>
    <t>Calibracion</t>
  </si>
  <si>
    <t>Puerto TCP de conexión</t>
  </si>
  <si>
    <t>Drieccion IP / DNS</t>
  </si>
  <si>
    <t>apn privado de la sim</t>
  </si>
  <si>
    <t>usuario apn de la sim</t>
  </si>
  <si>
    <t>pass apn de la sim</t>
  </si>
  <si>
    <t>CHECKBOXS</t>
  </si>
  <si>
    <t>SIM A</t>
  </si>
  <si>
    <t>APN</t>
  </si>
  <si>
    <t>SIM B</t>
  </si>
  <si>
    <t>enable</t>
  </si>
  <si>
    <t>flow control</t>
  </si>
  <si>
    <t>numero de telefono</t>
  </si>
  <si>
    <t>habiliación para envio alarmas</t>
  </si>
  <si>
    <t>Identificdor en el SMS de alarma</t>
  </si>
  <si>
    <t>Habilitacion para conteo de pulsos</t>
  </si>
  <si>
    <t>Invertir entrada digital</t>
  </si>
  <si>
    <t>latch en entrada digital</t>
  </si>
  <si>
    <t>Reseteo de tiempo de latch</t>
  </si>
  <si>
    <t>invertir logica de latcheo</t>
  </si>
  <si>
    <t xml:space="preserve">valor de 4ma </t>
  </si>
  <si>
    <t>valor de 20ma</t>
  </si>
  <si>
    <t>nivel de alarma por valor bajo</t>
  </si>
  <si>
    <t>nivel de alarma por nivel alto</t>
  </si>
  <si>
    <t>histeresis para salir de la alarma</t>
  </si>
  <si>
    <t>tipo de entrada analogica</t>
  </si>
  <si>
    <t>registro de config consulta digital modbus</t>
  </si>
  <si>
    <t>registro de config consulta analogica modbus</t>
  </si>
  <si>
    <t>password de acceso a debug y configuracion</t>
  </si>
  <si>
    <t>tiempo de duracion de cada sesion [seg]</t>
  </si>
  <si>
    <t>tag para alarma por SMS 1 a 8</t>
  </si>
  <si>
    <t>tag para alarma por SMS 9 a 12</t>
  </si>
  <si>
    <t>tag para alarma por SMS 13 a 16</t>
  </si>
  <si>
    <t>calbracion de offset AD 0</t>
  </si>
  <si>
    <t>calbracion de offset AD 1</t>
  </si>
  <si>
    <t>calibracion ganancia AD 0</t>
  </si>
  <si>
    <t>calibracion ganancia AD 1</t>
  </si>
  <si>
    <t>calibracion de entrada analogica 0</t>
  </si>
  <si>
    <t>tiempo de accionamiento del rele</t>
  </si>
  <si>
    <t xml:space="preserve">tipo de salida , pulso o latch </t>
  </si>
  <si>
    <t>T.DATA tag</t>
  </si>
  <si>
    <t>equipment</t>
  </si>
  <si>
    <t>frequency</t>
  </si>
  <si>
    <t>temperatureEnclosure</t>
  </si>
  <si>
    <t>lastRestartYearMonth</t>
  </si>
  <si>
    <t>lastRestartDayHour</t>
  </si>
  <si>
    <t>lastRestartMinuteSecond</t>
  </si>
  <si>
    <t>ricPowerSupply</t>
  </si>
  <si>
    <t>upPowerSupply</t>
  </si>
  <si>
    <t>currentPhaseA</t>
  </si>
  <si>
    <t>currentPhaseB</t>
  </si>
  <si>
    <t>currentPhaseC</t>
  </si>
  <si>
    <t>currentNeutral</t>
  </si>
  <si>
    <t>currentGround</t>
  </si>
  <si>
    <t>current3PhaseAverage</t>
  </si>
  <si>
    <t>currentApparentRms</t>
  </si>
  <si>
    <t>currentUnbalancePhaseA</t>
  </si>
  <si>
    <t>currentUnbalancePhaseB</t>
  </si>
  <si>
    <t>currentUnbalancePhaseC</t>
  </si>
  <si>
    <t>currentUnbalanceWorst</t>
  </si>
  <si>
    <t>voltagePhaseAToNeutral</t>
  </si>
  <si>
    <t>voltagePhaseBToNeutral</t>
  </si>
  <si>
    <t>voltagePhaseCToNeutral</t>
  </si>
  <si>
    <t>voltagePhaseAToB</t>
  </si>
  <si>
    <t>voltagePhaseBToC</t>
  </si>
  <si>
    <t>voltagePhaseCToA</t>
  </si>
  <si>
    <t>voltageLL3PhaseAverage</t>
  </si>
  <si>
    <t>voltageLN3PhaseAverage</t>
  </si>
  <si>
    <t>voltageUnbalancePhaseAB</t>
  </si>
  <si>
    <t>voltageUnbalancePhaseBC</t>
  </si>
  <si>
    <t>voltageUnbalancePhaseCA</t>
  </si>
  <si>
    <t>voltageUnbalanceLLWorst</t>
  </si>
  <si>
    <t>voltageUnbalancePhaseA</t>
  </si>
  <si>
    <t>voltageUnbalancePhaseB</t>
  </si>
  <si>
    <t>voltageUnbalancePhaseC</t>
  </si>
  <si>
    <t>voltageUnbalanceLNWorst</t>
  </si>
  <si>
    <t>truePowerFactorPhaseA</t>
  </si>
  <si>
    <t>truePowerFactorPhaseB</t>
  </si>
  <si>
    <t>truePowerFactorPhaseC</t>
  </si>
  <si>
    <t>truePowerFactor3PhaseTotal</t>
  </si>
  <si>
    <t>displacementPowerFactorPhaseA</t>
  </si>
  <si>
    <t>displacementPowerFactorPhaseB</t>
  </si>
  <si>
    <t>displacementPowerFactorPhaseC</t>
  </si>
  <si>
    <t>displacementPowerFactor3PhaseTotal</t>
  </si>
  <si>
    <t>realPowerPhaseA</t>
  </si>
  <si>
    <t>realPowerPhaseB</t>
  </si>
  <si>
    <t>realPowerPhaseC</t>
  </si>
  <si>
    <t>realPower3PhaseTotal</t>
  </si>
  <si>
    <t>reactivePowerPhaseA</t>
  </si>
  <si>
    <t>reactivePowerPhaseB</t>
  </si>
  <si>
    <t>reactivePowerPhaseC</t>
  </si>
  <si>
    <t>reactivePower3PhaseTotal</t>
  </si>
  <si>
    <t>apparentPowerPhaseA</t>
  </si>
  <si>
    <t>apparentPowerPhaseB</t>
  </si>
  <si>
    <t>apparentPowerPhaseC</t>
  </si>
  <si>
    <t>apparentPower3PhaseTotal</t>
  </si>
  <si>
    <t>realEnergyIn3PhaseTotal</t>
  </si>
  <si>
    <t>reactiveEnergyIn3PhaseTotal</t>
  </si>
  <si>
    <t>realEnergyOut3PhaseTotal</t>
  </si>
  <si>
    <t>reactiveEnergyOut3PhaseTotal</t>
  </si>
  <si>
    <t>apparentEnergy3PhaseTotal</t>
  </si>
  <si>
    <t>realEnergySignedAbsolute3PhaseTotal</t>
  </si>
  <si>
    <t>reactiveEnergySignedAbsolute3PhaseTotal</t>
  </si>
  <si>
    <t>demandOfPeakCurrentPhaseAYearMonth</t>
  </si>
  <si>
    <t>demandOfPeakCurrentPhaseADayHour</t>
  </si>
  <si>
    <t>demandOfPeakCurrentPhaseAMinuteSecond</t>
  </si>
  <si>
    <t>demandOfPeakCurrentPhaseBYearMonth</t>
  </si>
  <si>
    <t>demandOfPeakCurrentPhaseBDayHour</t>
  </si>
  <si>
    <t>demandOfPeakCurrentPhaseBMinuteSecond</t>
  </si>
  <si>
    <t>demandOfPeakCurrentPhaseCYearMonth</t>
  </si>
  <si>
    <t>demandOfPeakCurrentPhaseCDayHour</t>
  </si>
  <si>
    <t>demandOfPeakCurrentPhaseCMinuteSecond</t>
  </si>
  <si>
    <t>demandOfPeakDemandAverageRealPowerYearMonth</t>
  </si>
  <si>
    <t>demandOfPeakDemandAverageRealPowerDayHour</t>
  </si>
  <si>
    <t>demandOfPeakDemandAverageRealPowerMinuteSecond</t>
  </si>
  <si>
    <t>averageCurrentPhaseA</t>
  </si>
  <si>
    <t>averageCurrentPhaseB</t>
  </si>
  <si>
    <t>averageCurrentPhaseC</t>
  </si>
  <si>
    <t>averageCurrentNeutral</t>
  </si>
  <si>
    <t>peakCurrentPhaseA</t>
  </si>
  <si>
    <t>peakCurrentPhaseB</t>
  </si>
  <si>
    <t>peakCurrentPhaseC</t>
  </si>
  <si>
    <t>peakCurrentNeutral</t>
  </si>
  <si>
    <t>minCurrentPhaseA</t>
  </si>
  <si>
    <t>minCurrentPhaseB</t>
  </si>
  <si>
    <t>minCurrentPhaseC</t>
  </si>
  <si>
    <t>minCurrentNeutral</t>
  </si>
  <si>
    <t>averageVolatgePhaseA</t>
  </si>
  <si>
    <t>averageVolatgePhaseB</t>
  </si>
  <si>
    <t>averageVolatgePhaseC</t>
  </si>
  <si>
    <t>peakVoltagePhaseA</t>
  </si>
  <si>
    <t>peakVoltagePhaseB</t>
  </si>
  <si>
    <t>peakVoltagePhaseC</t>
  </si>
  <si>
    <t>minVoltagePhaseA</t>
  </si>
  <si>
    <t>minVoltagePhaseB</t>
  </si>
  <si>
    <t>minVoltagePhaseC</t>
  </si>
  <si>
    <t>voltage</t>
  </si>
  <si>
    <t>voltageUp</t>
  </si>
  <si>
    <t>voltageBat</t>
  </si>
  <si>
    <t>temperature</t>
  </si>
  <si>
    <t>probeTemperature</t>
  </si>
  <si>
    <t>voltage5</t>
  </si>
  <si>
    <t>signal</t>
  </si>
  <si>
    <t>probeTemperature2</t>
  </si>
  <si>
    <t>yearMonth</t>
  </si>
  <si>
    <t>dayHour</t>
  </si>
  <si>
    <t>minuteSecond</t>
  </si>
  <si>
    <t>input1OnTimer</t>
  </si>
  <si>
    <t>input2OnTimer</t>
  </si>
  <si>
    <t>input3OnTimer</t>
  </si>
  <si>
    <t>input4OnTimer</t>
  </si>
  <si>
    <t>input5OnTimer</t>
  </si>
  <si>
    <t>input6OnTimer</t>
  </si>
  <si>
    <t>input7OnTimer</t>
  </si>
  <si>
    <t>input8OnTimer</t>
  </si>
  <si>
    <t>input9OnTimer</t>
  </si>
  <si>
    <t>input10OnTimer</t>
  </si>
  <si>
    <t>input11OnTimer</t>
  </si>
  <si>
    <t>input12OnTimer</t>
  </si>
  <si>
    <t>input13OnTimer</t>
  </si>
  <si>
    <t>input14OnTimer</t>
  </si>
  <si>
    <t>input15OnTimer</t>
  </si>
  <si>
    <t>input16OnTimer</t>
  </si>
  <si>
    <t>ai1ActualValue</t>
  </si>
  <si>
    <t>ai1ActualAverage</t>
  </si>
  <si>
    <t>ai1Max</t>
  </si>
  <si>
    <t>ai1Min</t>
  </si>
  <si>
    <t>ai2ActualValue</t>
  </si>
  <si>
    <t>ai2ActualAverage</t>
  </si>
  <si>
    <t>ai2Max</t>
  </si>
  <si>
    <t>ai2Min</t>
  </si>
  <si>
    <t>ai3ActualValue</t>
  </si>
  <si>
    <t>ai3ActualAverage</t>
  </si>
  <si>
    <t>ai3Max</t>
  </si>
  <si>
    <t>ai3Min</t>
  </si>
  <si>
    <t>ai4ActualValue</t>
  </si>
  <si>
    <t>ai4ActualAverage</t>
  </si>
  <si>
    <t>ai4Max</t>
  </si>
  <si>
    <t>ai4Min</t>
  </si>
  <si>
    <t>ai5ActualValue</t>
  </si>
  <si>
    <t>ai5ActualAverage</t>
  </si>
  <si>
    <t>ai5Max</t>
  </si>
  <si>
    <t>ai5Min</t>
  </si>
  <si>
    <t>ai6ActualValue</t>
  </si>
  <si>
    <t>ai6ActualAverage</t>
  </si>
  <si>
    <t>ai6Max</t>
  </si>
  <si>
    <t>ai6Min</t>
  </si>
  <si>
    <t>ai7ActualValue</t>
  </si>
  <si>
    <t>ai7ActualAverage</t>
  </si>
  <si>
    <t>ai7Max</t>
  </si>
  <si>
    <t>ai7Min</t>
  </si>
  <si>
    <t>ai8ActualValue</t>
  </si>
  <si>
    <t>ai8ActualAverage</t>
  </si>
  <si>
    <t>ai8Max</t>
  </si>
  <si>
    <t>ai8Min</t>
  </si>
  <si>
    <t>ai9ActualValue</t>
  </si>
  <si>
    <t>ai9ActualAverage</t>
  </si>
  <si>
    <t>ai9Max</t>
  </si>
  <si>
    <t>ai9Min</t>
  </si>
  <si>
    <t>ai10ActualValue</t>
  </si>
  <si>
    <t>ai10ActualAverage</t>
  </si>
  <si>
    <t>ai10Max</t>
  </si>
  <si>
    <t>ai10Min</t>
  </si>
  <si>
    <t>ai11ActualValue</t>
  </si>
  <si>
    <t>ai11ActualAverage</t>
  </si>
  <si>
    <t>ai11Max</t>
  </si>
  <si>
    <t>ai11Min</t>
  </si>
  <si>
    <t>ai12ActualValue</t>
  </si>
  <si>
    <t>ai12ActualAverage</t>
  </si>
  <si>
    <t>ai12Max</t>
  </si>
  <si>
    <t>ai12Min</t>
  </si>
  <si>
    <t>ai13ActualValue</t>
  </si>
  <si>
    <t>ai13ActualAverage</t>
  </si>
  <si>
    <t>ai13Max</t>
  </si>
  <si>
    <t>ai13Min</t>
  </si>
  <si>
    <t>ai14ActualValue</t>
  </si>
  <si>
    <t>ai14ActualAverage</t>
  </si>
  <si>
    <t>ai14Max</t>
  </si>
  <si>
    <t>ai14Min</t>
  </si>
  <si>
    <t>ai15ActualValue</t>
  </si>
  <si>
    <t>ai15ActualAverage</t>
  </si>
  <si>
    <t>ai15Max</t>
  </si>
  <si>
    <t>ai15Min</t>
  </si>
  <si>
    <t>ai16ActualValue</t>
  </si>
  <si>
    <t>ai16ActualAverage</t>
  </si>
  <si>
    <t>ai16Max</t>
  </si>
  <si>
    <t>ai16Min</t>
  </si>
  <si>
    <t>barometer</t>
  </si>
  <si>
    <t>insideTemperature</t>
  </si>
  <si>
    <t>insideHumidity</t>
  </si>
  <si>
    <t>outsideTemperature</t>
  </si>
  <si>
    <t>outsideHumidity</t>
  </si>
  <si>
    <t>windSpeed</t>
  </si>
  <si>
    <t>10MinAvgWindSpeed</t>
  </si>
  <si>
    <t>windDirection</t>
  </si>
  <si>
    <t>rainRate</t>
  </si>
  <si>
    <t>uv</t>
  </si>
  <si>
    <t>solarRadiation</t>
  </si>
  <si>
    <t>stormRain</t>
  </si>
  <si>
    <t>dateTimeOfStartCurrentStorm</t>
  </si>
  <si>
    <t>timeOfSunrise</t>
  </si>
  <si>
    <t>timeOfSunset</t>
  </si>
  <si>
    <t>dayRain</t>
  </si>
  <si>
    <t>monthRain</t>
  </si>
  <si>
    <t>yearRain</t>
  </si>
  <si>
    <t>dayAverageUvIndex</t>
  </si>
  <si>
    <t>monthAverageUvIndex</t>
  </si>
  <si>
    <t>yearAverageUvIndex</t>
  </si>
  <si>
    <t>soilMoisture1</t>
  </si>
  <si>
    <t>soilMoisture2</t>
  </si>
  <si>
    <t>soilMoisture3</t>
  </si>
  <si>
    <t>soilMoisture4</t>
  </si>
  <si>
    <t>soilMoisture5</t>
  </si>
  <si>
    <t>soilMoisture6</t>
  </si>
  <si>
    <t>soilMoisture7</t>
  </si>
  <si>
    <t>soilMoisture8</t>
  </si>
  <si>
    <t>soilMoisture9</t>
  </si>
  <si>
    <t>soilMoisture10</t>
  </si>
  <si>
    <t>leafWetness1</t>
  </si>
  <si>
    <t>leafWetness2</t>
  </si>
  <si>
    <t>leafWetness3</t>
  </si>
  <si>
    <t>leafWetness4</t>
  </si>
  <si>
    <t>leafWetness5</t>
  </si>
  <si>
    <t>leafWetness6</t>
  </si>
  <si>
    <t>leafWetness7</t>
  </si>
  <si>
    <t>leafWetness8</t>
  </si>
  <si>
    <t>leafWetness9</t>
  </si>
  <si>
    <t>leafWetness10</t>
  </si>
  <si>
    <t>extraTemperature1</t>
  </si>
  <si>
    <t>extraTemperature2</t>
  </si>
  <si>
    <t>extraTemperature3</t>
  </si>
  <si>
    <t>extraTemperature4</t>
  </si>
  <si>
    <t>extraTemperature5</t>
  </si>
  <si>
    <t>extraTemperature6</t>
  </si>
  <si>
    <t>extraTemperature7</t>
  </si>
  <si>
    <t>extraTemperature8</t>
  </si>
  <si>
    <t>extraTemperature9</t>
  </si>
  <si>
    <t>extraTemperature10</t>
  </si>
  <si>
    <t>soilTemperature1</t>
  </si>
  <si>
    <t>soilTemperature2</t>
  </si>
  <si>
    <t>soilTemperature3</t>
  </si>
  <si>
    <t>soilTemperature4</t>
  </si>
  <si>
    <t>soilTemperature5</t>
  </si>
  <si>
    <t>soilTemperature6</t>
  </si>
  <si>
    <t>soilTemperature7</t>
  </si>
  <si>
    <t>soilTemperature8</t>
  </si>
  <si>
    <t>soilTemperature9</t>
  </si>
  <si>
    <t>soilTemperature10</t>
  </si>
  <si>
    <t>leafTemperature1</t>
  </si>
  <si>
    <t>leafTemperature2</t>
  </si>
  <si>
    <t>leafTemperature3</t>
  </si>
  <si>
    <t>leafTemperature4</t>
  </si>
  <si>
    <t>leafTemperature5</t>
  </si>
  <si>
    <t>leafTemperature6</t>
  </si>
  <si>
    <t>leafTemperature7</t>
  </si>
  <si>
    <t>leafTemperature8</t>
  </si>
  <si>
    <t>leafTemperature9</t>
  </si>
  <si>
    <t>leafTemperature10</t>
  </si>
  <si>
    <t>extraHumidity1</t>
  </si>
  <si>
    <t>extraHumidity2</t>
  </si>
  <si>
    <t>extraHumidity3</t>
  </si>
  <si>
    <t>extraHumidity4</t>
  </si>
  <si>
    <t>extraHumidity5</t>
  </si>
  <si>
    <t>extraHumidity6</t>
  </si>
  <si>
    <t>extraHumidity7</t>
  </si>
  <si>
    <t>extraHumidity8</t>
  </si>
  <si>
    <t>extraHumidity9</t>
  </si>
  <si>
    <t>extraHumidity10</t>
  </si>
  <si>
    <t>prevailingHourWindDirection</t>
  </si>
  <si>
    <t>prevailingMonthWindDirection</t>
  </si>
  <si>
    <t>prevailingYearWindDirection</t>
  </si>
  <si>
    <t>dailyLowBarometer</t>
  </si>
  <si>
    <t>monthLowBarometer</t>
  </si>
  <si>
    <t>yearLowBarometer</t>
  </si>
  <si>
    <t>dateTimeOfDailyLowBarometer</t>
  </si>
  <si>
    <t>dateTimeOfMonthLowBarometer</t>
  </si>
  <si>
    <t>dateTimeOfYearLowBarometer</t>
  </si>
  <si>
    <t>dailyHighBarometer</t>
  </si>
  <si>
    <t>monthHighBarometer</t>
  </si>
  <si>
    <t>yearHighBarometer</t>
  </si>
  <si>
    <t>dateTimeOfDailyHighBarometer</t>
  </si>
  <si>
    <t>dateTimeOfMonthHighBarometer</t>
  </si>
  <si>
    <t>dateTimeOfYearHighBarometer</t>
  </si>
  <si>
    <t>dailyHiWindSpeed</t>
  </si>
  <si>
    <t>monthHiWindSpeed</t>
  </si>
  <si>
    <t>yearHiWindSpeed</t>
  </si>
  <si>
    <t>dateTimeOfDailyHiWindSpeed</t>
  </si>
  <si>
    <t>dateTimeOfMonthHiWindSpeed</t>
  </si>
  <si>
    <t>dateTimeOfYearHiWindSpeed</t>
  </si>
  <si>
    <t>dayLowInsideTemperature</t>
  </si>
  <si>
    <t>monthLowInsideTemperature</t>
  </si>
  <si>
    <t>yearLowInsideTemperature</t>
  </si>
  <si>
    <t>dateTimeOfDayLowInTemperature</t>
  </si>
  <si>
    <t>dateTimeOfMonthLowInsideTemperature</t>
  </si>
  <si>
    <t>dateTimeOfYearLowInsideTemperature</t>
  </si>
  <si>
    <t>dayHiInsideTemperature</t>
  </si>
  <si>
    <t>monthHiInsideTemperature</t>
  </si>
  <si>
    <t>yearHiInsideTemperature</t>
  </si>
  <si>
    <t>dateTimeOfDayHiInTemperature</t>
  </si>
  <si>
    <t>dateTimeOfMonthHiInsideTemperature</t>
  </si>
  <si>
    <t>dateTimeOfYearHiInsideTemperature</t>
  </si>
  <si>
    <t>dayLowInsideHumidity</t>
  </si>
  <si>
    <t>monthLowInsideHumidity</t>
  </si>
  <si>
    <t>yearLowInsideHumidity</t>
  </si>
  <si>
    <t>dateTimeOfDayLowInsideHumidity</t>
  </si>
  <si>
    <t>dateTimeOfMonthLowInsideHumidity</t>
  </si>
  <si>
    <t>dateTimeOfYearLowInsideHumidity</t>
  </si>
  <si>
    <t>dayHiInsideHumidity</t>
  </si>
  <si>
    <t>monthHiInsideHumidity</t>
  </si>
  <si>
    <t>yearHiInsideHumidity</t>
  </si>
  <si>
    <t>dateTimeOfDayHiInsideHumidity</t>
  </si>
  <si>
    <t>dateTimeOfMonthHiInsideHumidity</t>
  </si>
  <si>
    <t>dateTimeOfYearHiInsideHumidity</t>
  </si>
  <si>
    <t>dayLowOutsideTemperature</t>
  </si>
  <si>
    <t>monthLowOutsideTemperature</t>
  </si>
  <si>
    <t>yearLowOutsideTemperature</t>
  </si>
  <si>
    <t>dateTimeOfDayLowOutsideTemperature</t>
  </si>
  <si>
    <t>dateTimeOfMonthLowOutsideTemperature</t>
  </si>
  <si>
    <t>dateTimeOfYearLowOutsideTemperature</t>
  </si>
  <si>
    <t>dayHiOutsideTemperature</t>
  </si>
  <si>
    <t>monthHiOutsideTemperature</t>
  </si>
  <si>
    <t>yearHiOutsideTemperature</t>
  </si>
  <si>
    <t>dateTimeOfDayHiOutsideTemperature</t>
  </si>
  <si>
    <t>dateTimeOfMonthHiOutsideTemperature</t>
  </si>
  <si>
    <t>dateTimeOfYearHiOutsideTemperature</t>
  </si>
  <si>
    <t>dayLowOutsideHumidity</t>
  </si>
  <si>
    <t>monthLowOutsideHumidity</t>
  </si>
  <si>
    <t>yearLowOutsideHumidity</t>
  </si>
  <si>
    <t>dateTimeOfDayLowOutsideHumidity</t>
  </si>
  <si>
    <t>dateTimeOfMonthLowOutsideHumidity</t>
  </si>
  <si>
    <t>dateTimeOfYearLowOutsideHumidity</t>
  </si>
  <si>
    <t>dayHiOutsideHumidity</t>
  </si>
  <si>
    <t>monthHiOutsideHumidity</t>
  </si>
  <si>
    <t>yearHiOutsideHumidity</t>
  </si>
  <si>
    <t>dateTimeOfDayHiOutsideHumidity</t>
  </si>
  <si>
    <t>dateTimeOfMonthHiOutsideHumidity</t>
  </si>
  <si>
    <t>dateTimeOfYearHiOutsideHumidity</t>
  </si>
  <si>
    <t>dayLowDewPoint</t>
  </si>
  <si>
    <t>monthLowDewPoint</t>
  </si>
  <si>
    <t>yearLowDewPoint</t>
  </si>
  <si>
    <t>dateTimeOfDayLowDewPoint</t>
  </si>
  <si>
    <t>dateTimeOfMonthLowDewPoint</t>
  </si>
  <si>
    <t>dateTimeOfYearLowDewPoint</t>
  </si>
  <si>
    <t>dayHiDewPoint</t>
  </si>
  <si>
    <t>monthHiDewPoint</t>
  </si>
  <si>
    <t>yearHiDewPoint</t>
  </si>
  <si>
    <t>dateTimeOfDayHiDewPoint</t>
  </si>
  <si>
    <t>dateTimeOfMonthHiDewPoint</t>
  </si>
  <si>
    <t>dateTimeOfYearHiDewPoint</t>
  </si>
  <si>
    <t>dayLowWindChill</t>
  </si>
  <si>
    <t>monthLowWindChill</t>
  </si>
  <si>
    <t>yearLowWindChill</t>
  </si>
  <si>
    <t>dateTimeOfDayLowChill</t>
  </si>
  <si>
    <t>dateTimeOfMonthLowWindChill</t>
  </si>
  <si>
    <t>dateTimeOfYearLowWindChill</t>
  </si>
  <si>
    <t>dayHighHeat</t>
  </si>
  <si>
    <t>monthHighHeat</t>
  </si>
  <si>
    <t>yearHighHeat</t>
  </si>
  <si>
    <t>dateTimeOfDayHighHeat</t>
  </si>
  <si>
    <t>dateTimeOfMonthHighHeat</t>
  </si>
  <si>
    <t>dateTimeOfYearHighHeat</t>
  </si>
  <si>
    <t>dayHighSolarRadiation</t>
  </si>
  <si>
    <t>monthHighSolarRadiation</t>
  </si>
  <si>
    <t>yearHighSolarRadiation</t>
  </si>
  <si>
    <t>dateTimeOfDayHighSolarRadiation</t>
  </si>
  <si>
    <t>dateTimeOfMonthHighSolarRadiation</t>
  </si>
  <si>
    <t>dateTimeOfYearHighSolarRadiation</t>
  </si>
  <si>
    <t>dayHighUv</t>
  </si>
  <si>
    <t>monthHighUv</t>
  </si>
  <si>
    <t>yearHighUv</t>
  </si>
  <si>
    <t>dateTimeOfDayHighUv</t>
  </si>
  <si>
    <t>dateTimeOfMonthHighUv</t>
  </si>
  <si>
    <t>dateTimeOfYearHighUv</t>
  </si>
  <si>
    <t>hourHighRainRate</t>
  </si>
  <si>
    <t>dayHighRainRate</t>
  </si>
  <si>
    <t>monthHighRainRate</t>
  </si>
  <si>
    <t>yearHighRainRate</t>
  </si>
  <si>
    <t>dateTimeOfHourHighRainRate</t>
  </si>
  <si>
    <t>dateTimeOfDayHighRainRate</t>
  </si>
  <si>
    <t>dateTimeOfMonthHighRainRate</t>
  </si>
  <si>
    <t>dateTimeOfYearHighRainRate</t>
  </si>
  <si>
    <t>dayHiSoilMoisture</t>
  </si>
  <si>
    <t>monthHiSoilMoisture</t>
  </si>
  <si>
    <t>yearHiSoilMoisture</t>
  </si>
  <si>
    <t>dateTimeOfDayHiSoilMoisture</t>
  </si>
  <si>
    <t>dateTimeOfMonthHiSoilMoisture</t>
  </si>
  <si>
    <t>dateTimeOfYearHiSoilMoisture</t>
  </si>
  <si>
    <t>dayLowSoilMoisture</t>
  </si>
  <si>
    <t>monthLowSoilMoisture</t>
  </si>
  <si>
    <t>yearLowSoilMoisture</t>
  </si>
  <si>
    <t>dateTimeOfDayLowSoilMoisture</t>
  </si>
  <si>
    <t>dateTimeOfMonthLowSoilMoisture</t>
  </si>
  <si>
    <t>dateTimeOfYearLowSoilMoisture</t>
  </si>
  <si>
    <t>xAxisAceleracion</t>
  </si>
  <si>
    <t>yAxisAceleracion</t>
  </si>
  <si>
    <t>zAxisAceleracion</t>
  </si>
  <si>
    <t>input1Count</t>
  </si>
  <si>
    <t>input2Count</t>
  </si>
  <si>
    <t>input3Count</t>
  </si>
  <si>
    <t>input4Count</t>
  </si>
  <si>
    <t>input5Count</t>
  </si>
  <si>
    <t>input6Count</t>
  </si>
  <si>
    <t>input7Count</t>
  </si>
  <si>
    <t>input8Count</t>
  </si>
  <si>
    <t>serverConnectionStatusActualValue</t>
  </si>
  <si>
    <t>slaveConnectionStatusActualValue</t>
  </si>
  <si>
    <t>ricInput1ActualValue</t>
  </si>
  <si>
    <t>ricInput2ActualValue</t>
  </si>
  <si>
    <t>ricInput3ActualValue</t>
  </si>
  <si>
    <t>ricInput4ActualValue</t>
  </si>
  <si>
    <t>ricRele0FeedbackActualValue</t>
  </si>
  <si>
    <t>ricRele1FeedbackActualValue</t>
  </si>
  <si>
    <t>ricRele0SelectActualValue</t>
  </si>
  <si>
    <t>ricRele1SelectActualValue</t>
  </si>
  <si>
    <t>ricRtcChangeActualValue</t>
  </si>
  <si>
    <t>ricRele0ErrorActualValue</t>
  </si>
  <si>
    <t>ricRele1ErrorActualValue</t>
  </si>
  <si>
    <t>ricResetActualValue</t>
  </si>
  <si>
    <t>ricBatteryStatusActualValue</t>
  </si>
  <si>
    <t>ricBatteryTestRunningActualValue</t>
  </si>
  <si>
    <t>ethernetConnectionStatus</t>
  </si>
  <si>
    <t>celularConnectionStatus</t>
  </si>
  <si>
    <t>voltagePhaseAToNeutralLFail</t>
  </si>
  <si>
    <t>voltagePhaseBToNeutralLFail</t>
  </si>
  <si>
    <t>voltagePhaseCToNeutralLFail</t>
  </si>
  <si>
    <t>currentPhaseAFail</t>
  </si>
  <si>
    <t>currentPhaseBFail</t>
  </si>
  <si>
    <t>currentPhaseCFail</t>
  </si>
  <si>
    <t>currentPhaseNFail</t>
  </si>
  <si>
    <t>currentPhaseADiDtFail</t>
  </si>
  <si>
    <t>currentPhaseBDiDtFail</t>
  </si>
  <si>
    <t>currentPhaseCDiDtFail</t>
  </si>
  <si>
    <t>voltagePhaseAToNeutralHFail</t>
  </si>
  <si>
    <t>voltagePhaseBToNeutralHFail</t>
  </si>
  <si>
    <t>voltagePhaseCToNeutralHFail</t>
  </si>
  <si>
    <t>or100181001910020</t>
  </si>
  <si>
    <t>or10021100221002310024</t>
  </si>
  <si>
    <t>or100251002610027</t>
  </si>
  <si>
    <t>or100281002910030</t>
  </si>
  <si>
    <t>ricInternetConnection</t>
  </si>
  <si>
    <t>fallaAlimentacion</t>
  </si>
  <si>
    <t>errorCharger</t>
  </si>
  <si>
    <t>errorBattery</t>
  </si>
  <si>
    <t>threePhaseFailure</t>
  </si>
  <si>
    <t>currentPhaseAHhFail</t>
  </si>
  <si>
    <t>currentPhaseBHhFail</t>
  </si>
  <si>
    <t>currentPhaseCHhFail</t>
  </si>
  <si>
    <t>currentPhaseNHhFail</t>
  </si>
  <si>
    <t>or100401004110042</t>
  </si>
  <si>
    <t>ricInput5ActualValue</t>
  </si>
  <si>
    <t>ricInput6ActualValue</t>
  </si>
  <si>
    <t>ricInput7ActualValue</t>
  </si>
  <si>
    <t>ricInput8ActualValue</t>
  </si>
  <si>
    <t>ricInput9ActualValue</t>
  </si>
  <si>
    <t>ricInput10ActualValue</t>
  </si>
  <si>
    <t>ricInput11ActualValue</t>
  </si>
  <si>
    <t>ricInput12ActualValue</t>
  </si>
  <si>
    <t>ricInput13ActualValue</t>
  </si>
  <si>
    <t>ricInput14ActualValue</t>
  </si>
  <si>
    <t>ricInput15ActualValue</t>
  </si>
  <si>
    <t>ricInput16ActualValue</t>
  </si>
  <si>
    <t>dgDtXAxis</t>
  </si>
  <si>
    <t>dgDtYAxis</t>
  </si>
  <si>
    <t>dqDtZAxis</t>
  </si>
  <si>
    <t>or100701007110072</t>
  </si>
  <si>
    <t>ricRele2FeedbackActualValue</t>
  </si>
  <si>
    <t>ricRele2SelectActualValue</t>
  </si>
  <si>
    <t>ricRele3FeedbackActualValue</t>
  </si>
  <si>
    <t>ricRele3SelectActualValue</t>
  </si>
  <si>
    <t>ricRele4FeedbackActualValue</t>
  </si>
  <si>
    <t>ricRele4SelectActualValue</t>
  </si>
  <si>
    <t>ricRele5FeedbackActualValue</t>
  </si>
  <si>
    <t>ricRele5SelectActualValue</t>
  </si>
  <si>
    <t>ricRele6FeedbackActualValue</t>
  </si>
  <si>
    <t>ricRele6SelectActualValue</t>
  </si>
  <si>
    <t>ricRele7FeedbackActualValue</t>
  </si>
  <si>
    <t>ricRele7SelectActualValue</t>
  </si>
  <si>
    <t>ricRele8FeedbackActualValue</t>
  </si>
  <si>
    <t>ricRele8SelectActualValue</t>
  </si>
  <si>
    <t>ricRele9FeedbackActualValue</t>
  </si>
  <si>
    <t>ricRele9SelectActualValue</t>
  </si>
  <si>
    <t>ricRele10FeedbackActualValue</t>
  </si>
  <si>
    <t>ricRele10SelectActualValue</t>
  </si>
  <si>
    <t>ricRele11FeedbackActualValue</t>
  </si>
  <si>
    <t>ricRele11SelectActualValue</t>
  </si>
  <si>
    <t>ricRele12FeedbackActualValue</t>
  </si>
  <si>
    <t>ricRele12SelectActualValue</t>
  </si>
  <si>
    <t>cooperRecloserClosed</t>
  </si>
  <si>
    <t>cooperRecloserOpen</t>
  </si>
  <si>
    <t>cooperControlIsLockedOut</t>
  </si>
  <si>
    <t>cooperAnyControlOrSystemAlarm</t>
  </si>
  <si>
    <t>cooperAboveMinimumTrip</t>
  </si>
  <si>
    <t>cooperSupervisoryOff</t>
  </si>
  <si>
    <t>cooperNonReclosing</t>
  </si>
  <si>
    <t>cooperGroundTripBlocked</t>
  </si>
  <si>
    <t>cooperSefBlocked</t>
  </si>
  <si>
    <t>cooperColdLoadPickupBlocked</t>
  </si>
  <si>
    <t>cooperFastTripsBlocked</t>
  </si>
  <si>
    <t>cooperNormalProfileSelected</t>
  </si>
  <si>
    <t>cooperAlternateProfile1Selected</t>
  </si>
  <si>
    <t>cooperAlternateProfile2Selected</t>
  </si>
  <si>
    <t>cooperAlternateProfile3Selected</t>
  </si>
  <si>
    <t>cooperHotLineTag</t>
  </si>
  <si>
    <t>cooperPhaseABusVoltagePresent</t>
  </si>
  <si>
    <t>cooperPhaseBBusVoltagePresent</t>
  </si>
  <si>
    <t>cooperPhaseCBusVoltagePresent</t>
  </si>
  <si>
    <t>cooperReversePowerFlow</t>
  </si>
  <si>
    <t>cooperBatteryTestActive</t>
  </si>
  <si>
    <t>cooperNoAcPowerPresent</t>
  </si>
  <si>
    <t>cooperBatteryAlarm</t>
  </si>
  <si>
    <t>cooperCi8Alt1Tb3910</t>
  </si>
  <si>
    <t>cooperCi9Alt2Tb31112</t>
  </si>
  <si>
    <t>cooperCi10Alt3Tb31314</t>
  </si>
  <si>
    <t>cooperCi11NrmlTb31516</t>
  </si>
  <si>
    <t>cooperCo1AuxTb1111213</t>
  </si>
  <si>
    <t>cooperCo2OkTb11415</t>
  </si>
  <si>
    <t>cooperCo3HltTb11617</t>
  </si>
  <si>
    <t>cooperCo4GtbTb11819</t>
  </si>
  <si>
    <t>cooperSs1LoTb1910</t>
  </si>
  <si>
    <t>cooperCo5NrTb31718</t>
  </si>
  <si>
    <t>cooperCo6AlmTb3192021</t>
  </si>
  <si>
    <t>cooperCo7NrmTb412</t>
  </si>
  <si>
    <t>cooperCo8Alt1Tb434</t>
  </si>
  <si>
    <t>cooperCo9Alt2Tb456</t>
  </si>
  <si>
    <t>cooperCo10Alt3Tb478</t>
  </si>
  <si>
    <t>cooperCo11FrqTb4910</t>
  </si>
  <si>
    <t>cooperCo12VltTb4111213</t>
  </si>
  <si>
    <t>cooperRecloseRetryEnabled</t>
  </si>
  <si>
    <t>cooperPhaseAFaultTrip</t>
  </si>
  <si>
    <t>cooperPhaseBFaultTrip</t>
  </si>
  <si>
    <t>cooperPhaseCFaultTrip</t>
  </si>
  <si>
    <t>cooperGroundFaultTrip</t>
  </si>
  <si>
    <t>cooperSefTrip</t>
  </si>
  <si>
    <t>cooperCi1RTripTb134</t>
  </si>
  <si>
    <t>cooperCi2SCloseTb156</t>
  </si>
  <si>
    <t>cooperCi3STripTb178</t>
  </si>
  <si>
    <t>cooperCi4GtbTb312</t>
  </si>
  <si>
    <t>cooperCi5NReclTb334</t>
  </si>
  <si>
    <t>cooperCi6TargRTb356</t>
  </si>
  <si>
    <t>cooperCi7Tb378</t>
  </si>
  <si>
    <t>cooperGroundOvercurrentAlarm</t>
  </si>
  <si>
    <t>cooperPhaseOvercurrentAlarm</t>
  </si>
  <si>
    <t>cooperNegativeSequenceOvercurrentAlarm</t>
  </si>
  <si>
    <t>cooperHotLineTagInputFromIdeaWorkbenchWbHltLockOn</t>
  </si>
  <si>
    <t>cooperHotLineTagInputFromCommunicationsWorkbenchCommHltLockOn</t>
  </si>
  <si>
    <t>cooperHotLineTagInputFromFrontPanelToggleSwitchLocalHltLockOn</t>
  </si>
  <si>
    <t>cooperCciControlCircuitInterrupted</t>
  </si>
  <si>
    <t>cooperRecloserClosedB</t>
  </si>
  <si>
    <t>cooperRecloserOpenB</t>
  </si>
  <si>
    <t>cooperControlIsLockedOutB</t>
  </si>
  <si>
    <t>cooperCciControlCircuitInterruptedB</t>
  </si>
  <si>
    <t>cooperRecloserClosedC</t>
  </si>
  <si>
    <t>cooperRecloserOpenC</t>
  </si>
  <si>
    <t>cooperControlIsLockedOutC</t>
  </si>
  <si>
    <t>cooperCciControlCircuitInterruptedC</t>
  </si>
  <si>
    <t>cooperPhaseBOverCurrentAlarm</t>
  </si>
  <si>
    <t>cooperPhaseCOverCurrentAlarm</t>
  </si>
  <si>
    <t>cooperGangedMode</t>
  </si>
  <si>
    <t>cooper13Mode</t>
  </si>
  <si>
    <t>cooper11Mode</t>
  </si>
  <si>
    <t>cooperDoCloseMechanismA</t>
  </si>
  <si>
    <t>cooperDoTripMechanismA</t>
  </si>
  <si>
    <t>cooperDoBlockReclosing</t>
  </si>
  <si>
    <t>cooperDoBlockGroundTrip</t>
  </si>
  <si>
    <t>cooperDoBlockSef</t>
  </si>
  <si>
    <t>cooperDoBlockColdLoadPickUp</t>
  </si>
  <si>
    <t>cooperDoBlockFastTrips</t>
  </si>
  <si>
    <t>cooperDoProfileNormal</t>
  </si>
  <si>
    <t>cooperDoProfileAlt1</t>
  </si>
  <si>
    <t>cooperDoProfileAlt2</t>
  </si>
  <si>
    <t>cooperDoProfileAlt3</t>
  </si>
  <si>
    <t>cooperDoResetTargets</t>
  </si>
  <si>
    <t>cooperDoResetDemands</t>
  </si>
  <si>
    <t>cooperDoResetAlarms</t>
  </si>
  <si>
    <t>cooperDoTestBattery</t>
  </si>
  <si>
    <t>cooperDoHltSet</t>
  </si>
  <si>
    <t>cooperDoHltReset</t>
  </si>
  <si>
    <t>cooperDoEnableRecloseRetry</t>
  </si>
  <si>
    <t>cooperDoCombinedTripClose</t>
  </si>
  <si>
    <t>cooperDoSyncCheckEnable</t>
  </si>
  <si>
    <t>cooperDoTripMechanismB</t>
  </si>
  <si>
    <t>cooperDoTripMechanismC</t>
  </si>
  <si>
    <t>cooperDoCloseMechanismB</t>
  </si>
  <si>
    <t>cooperDoCloseMechanismC</t>
  </si>
  <si>
    <t>cooperDoThreePhaseGangedMode</t>
  </si>
  <si>
    <t>cooperDoSinglePhaseTripThreePhaseLockoutMode</t>
  </si>
  <si>
    <t>cooperDoSinglePhaseTripSinglePhaseLockoutMode</t>
  </si>
  <si>
    <t>cooperDoTripAll</t>
  </si>
  <si>
    <t>cooperDoClseAll</t>
  </si>
  <si>
    <t>cooperDoFutureAReservedForFactoryUse</t>
  </si>
  <si>
    <t>cooperDoFutureBReservedForFactoryUse</t>
  </si>
  <si>
    <t>cooperDoFutureCReservedForFactoryUse</t>
  </si>
  <si>
    <t>alarmaLazoNoDetectadoAi1</t>
  </si>
  <si>
    <t>alarmaLazoNoDetectadoAi2</t>
  </si>
  <si>
    <t>alarmaLazoNoDetectadoAi3</t>
  </si>
  <si>
    <t>alarmaLazoNoDetectadoAi4</t>
  </si>
  <si>
    <t>alarmaLazoNoDetectadoAi5</t>
  </si>
  <si>
    <t>alarmaLazoNoDetectadoAi6</t>
  </si>
  <si>
    <t>alarmaLazoNoDetectadoAi7</t>
  </si>
  <si>
    <t>alarmaLazoNoDetectadoAi8</t>
  </si>
  <si>
    <t>alarmaLazoNoDetectadoAi9</t>
  </si>
  <si>
    <t>alarmaLazoNoDetectadoAi10</t>
  </si>
  <si>
    <t>alarmaLazoNoDetectadoAi11</t>
  </si>
  <si>
    <t>alarmaLazoNoDetectadoAi12</t>
  </si>
  <si>
    <t>alarmaLazoNoDetectadoAi13</t>
  </si>
  <si>
    <t>alarmaLazoNoDetectadoAi14</t>
  </si>
  <si>
    <t>alarmaLazoNoDetectadoAi15</t>
  </si>
  <si>
    <t>alarmaLazoNoDetectadoAi16</t>
  </si>
  <si>
    <t>alarmaNivelBajoAi1</t>
  </si>
  <si>
    <t>alarmaNivelBajoAi2</t>
  </si>
  <si>
    <t>alarmaNivelBajoAi3</t>
  </si>
  <si>
    <t>alarmaNivelBajoAi4</t>
  </si>
  <si>
    <t>alarmaNivelBajoAi5</t>
  </si>
  <si>
    <t>alarmaNivelBajoAi6</t>
  </si>
  <si>
    <t>alarmaNivelBajoAi7</t>
  </si>
  <si>
    <t>alarmaNivelBajoAi8</t>
  </si>
  <si>
    <t>alarmaNivelBajoAi9</t>
  </si>
  <si>
    <t>alarmaNivelBajoAi10</t>
  </si>
  <si>
    <t>alarmaNivelBajoAi11</t>
  </si>
  <si>
    <t>alarmaNivelBajoAi12</t>
  </si>
  <si>
    <t>alarmaNivelBajoAi13</t>
  </si>
  <si>
    <t>alarmaNivelBajoAi14</t>
  </si>
  <si>
    <t>alarmaNivelBajoAi15</t>
  </si>
  <si>
    <t>alarmaNivelBajoAi16</t>
  </si>
  <si>
    <t>alarmaNivelAltoAi1</t>
  </si>
  <si>
    <t>alarmaNivelAltoAi2</t>
  </si>
  <si>
    <t>alarmaNivelAltoAi3</t>
  </si>
  <si>
    <t>alarmaNivelAltoAi4</t>
  </si>
  <si>
    <t>alarmaNivelAltoAi5</t>
  </si>
  <si>
    <t>alarmaNivelAltoAi6</t>
  </si>
  <si>
    <t>alarmaNivelAltoAi7</t>
  </si>
  <si>
    <t>alarmaNivelAltoAi8</t>
  </si>
  <si>
    <t>alarmaNivelAltoAi9</t>
  </si>
  <si>
    <t>alarmaNivelAltoAi10</t>
  </si>
  <si>
    <t>alarmaNivelAltoAi11</t>
  </si>
  <si>
    <t>alarmaNivelAltoAi12</t>
  </si>
  <si>
    <t>alarmaNivelAltoAi13</t>
  </si>
  <si>
    <t>alarmaNivelAltoAi14</t>
  </si>
  <si>
    <t>alarmaNivelAltoAi15</t>
  </si>
  <si>
    <t>alarmaNivelAltoAi16</t>
  </si>
  <si>
    <t>operateRele0</t>
  </si>
  <si>
    <t>operateRele1</t>
  </si>
  <si>
    <t>operateRele2</t>
  </si>
  <si>
    <t>operateRele3</t>
  </si>
  <si>
    <t>operateRele4</t>
  </si>
  <si>
    <t>operateRele5</t>
  </si>
  <si>
    <t>operateRele6</t>
  </si>
  <si>
    <t>operateRele7</t>
  </si>
  <si>
    <t>operateRele8</t>
  </si>
  <si>
    <t>operateRele9</t>
  </si>
  <si>
    <t>operateRele10</t>
  </si>
  <si>
    <t>operateRele11</t>
  </si>
  <si>
    <t>cooperCloseMechanismA</t>
  </si>
  <si>
    <t>cooperTripMechanismA</t>
  </si>
  <si>
    <t>cooperBlockReclosing</t>
  </si>
  <si>
    <t>cooperBlockGroundTrip</t>
  </si>
  <si>
    <t>cooperBlockSef</t>
  </si>
  <si>
    <t>cooperBlockColdLoadPickUp</t>
  </si>
  <si>
    <t>cooperBlockFastTrips</t>
  </si>
  <si>
    <t>cooperProfileNormal</t>
  </si>
  <si>
    <t>cooperProfileAlt1</t>
  </si>
  <si>
    <t>cooperProfileAlt2</t>
  </si>
  <si>
    <t>cooperProfileAlt3</t>
  </si>
  <si>
    <t>cooperResetTargets</t>
  </si>
  <si>
    <t>cooperResetDemands</t>
  </si>
  <si>
    <t>cooperResetAlarms</t>
  </si>
  <si>
    <t>cooperTestBattery</t>
  </si>
  <si>
    <t>cooperHltSet</t>
  </si>
  <si>
    <t>cooperHltReset</t>
  </si>
  <si>
    <t>cooperEnableRecloseRetry</t>
  </si>
  <si>
    <t>cooperCombinedTripClose</t>
  </si>
  <si>
    <t>cooperSyncCheckEnable</t>
  </si>
  <si>
    <t>cooperTripMechanismB</t>
  </si>
  <si>
    <t>cooperTripMechanismC</t>
  </si>
  <si>
    <t>cooperCloseMechanismB</t>
  </si>
  <si>
    <t>cooperCloseMechanismC</t>
  </si>
  <si>
    <t>cooperThreePhaseGangedMode</t>
  </si>
  <si>
    <t>cooperSinglePhaseTripThreePhaseLockoutMode</t>
  </si>
  <si>
    <t>cooperSinglePhaseTripSinglePhaseLockoutMode</t>
  </si>
  <si>
    <t>cooperTripAll</t>
  </si>
  <si>
    <t>cooperClseAll</t>
  </si>
  <si>
    <t>cooperFutureAReservedForFactoryUse</t>
  </si>
  <si>
    <t>cooperFutureBReservedForFactoryUse</t>
  </si>
  <si>
    <t>cooperFutureCReservedForFactoryUse</t>
  </si>
  <si>
    <t>punteros</t>
  </si>
  <si>
    <t>tags</t>
  </si>
  <si>
    <t>pointer</t>
  </si>
  <si>
    <t>{</t>
  </si>
  <si>
    <t>(char*)&amp;flashConfig.</t>
  </si>
  <si>
    <t>serial</t>
  </si>
  <si>
    <t>uint16_t Enable[3];</t>
  </si>
  <si>
    <t>uint32_t PortBaudrate[3];</t>
  </si>
  <si>
    <t>uint32_t SerialWait[3];</t>
  </si>
  <si>
    <t>};</t>
  </si>
  <si>
    <t>Entero</t>
  </si>
  <si>
    <t>uint16_t simAPort[0];</t>
  </si>
  <si>
    <t>uint16_t simAPort[1];</t>
  </si>
  <si>
    <t>char simAIp[0][32];</t>
  </si>
  <si>
    <t>String</t>
  </si>
  <si>
    <t>char simAIp[1][32];</t>
  </si>
  <si>
    <t>uint16_t simBPort[0];</t>
  </si>
  <si>
    <t>uint16_t simBPort[1];</t>
  </si>
  <si>
    <t>char simBIp[0][32];</t>
  </si>
  <si>
    <t>char simBIp[1][32];</t>
  </si>
  <si>
    <t>uint16_t serialEnable[0];</t>
  </si>
  <si>
    <t>uint32_t serialPortBaudrate[0];</t>
  </si>
  <si>
    <t>Long</t>
  </si>
  <si>
    <t>uint32_t serialWait[0];</t>
  </si>
  <si>
    <t>uint16_t serialEnable[1];</t>
  </si>
  <si>
    <t>uint16_t serialPortParity[1];</t>
  </si>
  <si>
    <t>uint32_t serialWait[1];</t>
  </si>
  <si>
    <t>uint16_t serialEnable[2];</t>
  </si>
  <si>
    <t>uint32_t serialPortBaudrate[2];</t>
  </si>
  <si>
    <t>uint32_t serialWait[2];</t>
  </si>
  <si>
    <t>char telNumber[0][14];</t>
  </si>
  <si>
    <t>char telNumber[1][14];</t>
  </si>
  <si>
    <t>char telNumber[2][14];</t>
  </si>
  <si>
    <t>digitalSmsAlarm</t>
  </si>
  <si>
    <t>analogSmsAlarm</t>
  </si>
  <si>
    <t>int16_t analogConfigCero;</t>
  </si>
  <si>
    <t>int16_t analogConfigSpan;</t>
  </si>
  <si>
    <t>int16_t analogConfigAlarmLow;</t>
  </si>
  <si>
    <t>int16_t analogConfigAlarmHi;</t>
  </si>
  <si>
    <t>uint16_t analogConfigHisteresis;</t>
  </si>
  <si>
    <t>uint16_t analogType;</t>
  </si>
  <si>
    <t>unt16_t digitalConfigSlaveAddress[64];</t>
  </si>
  <si>
    <t>Arreglo</t>
  </si>
  <si>
    <t>unt16_t digitalConfigAddress[64];</t>
  </si>
  <si>
    <t>uint16_t integerConfigSlaveAddress[48];</t>
  </si>
  <si>
    <t>uint16_t integerConfigAddress[48];</t>
  </si>
  <si>
    <t>uint16_t integerConfigAlarm[48];</t>
  </si>
  <si>
    <t>char pass[0][16];</t>
  </si>
  <si>
    <t>char pass[1][16];</t>
  </si>
  <si>
    <t>char pass[2][16];</t>
  </si>
  <si>
    <t>char pass[3][16];</t>
  </si>
  <si>
    <t>char pass[4][16];</t>
  </si>
  <si>
    <t>uint16_t readTime[0];</t>
  </si>
  <si>
    <t>uint16_t readTime[1];</t>
  </si>
  <si>
    <t>uint16_t readTime[2];</t>
  </si>
  <si>
    <t>uint16_t readTime[3];</t>
  </si>
  <si>
    <t>uint16_t readTime[4];</t>
  </si>
  <si>
    <t>char digtalTag[0][16];</t>
  </si>
  <si>
    <t>char digtalTag[1][16];</t>
  </si>
  <si>
    <t>char digtalTag[2][16];</t>
  </si>
  <si>
    <t>char digtalTag[3][16];</t>
  </si>
  <si>
    <t>char digtalTag[4][16];</t>
  </si>
  <si>
    <t>char digtalTag[5][16];</t>
  </si>
  <si>
    <t>char digtalTag[6][16];</t>
  </si>
  <si>
    <t>char digtalTag[7][16];</t>
  </si>
  <si>
    <t>iridiumTime</t>
  </si>
  <si>
    <t>adc0_offset</t>
  </si>
  <si>
    <t>adc0_gain</t>
  </si>
  <si>
    <t>adc1_offset</t>
  </si>
  <si>
    <t>adc1_gain</t>
  </si>
  <si>
    <t>ain_gain</t>
  </si>
  <si>
    <t>uint16_t Config[3];</t>
  </si>
  <si>
    <t>Voltage_5V</t>
  </si>
  <si>
    <t>Signal</t>
  </si>
  <si>
    <t>Tension del regulador 5V</t>
  </si>
  <si>
    <t>nivel de señal celular</t>
  </si>
  <si>
    <t>Energy_state_Actual_Value</t>
  </si>
  <si>
    <t>AI_Actual_Value  1</t>
  </si>
  <si>
    <t>AI_Actual_Value  2</t>
  </si>
  <si>
    <t>AI_Actual_Value  3</t>
  </si>
  <si>
    <t>AI_Actual_Value  4</t>
  </si>
  <si>
    <t>AI_Actual_Value  5</t>
  </si>
  <si>
    <t>AI_Average_Value  1</t>
  </si>
  <si>
    <t>AI_MaxValue_Value  1</t>
  </si>
  <si>
    <t>AI_MinMaValue_Value  1</t>
  </si>
  <si>
    <t>AI_MA_Value_Value  1</t>
  </si>
  <si>
    <t>AI_Average_Value  2</t>
  </si>
  <si>
    <t>AI_MaxValue_Value  2</t>
  </si>
  <si>
    <t>AI_MinMaValue_Value  2</t>
  </si>
  <si>
    <t>AI_MA_Value_Value  2</t>
  </si>
  <si>
    <t>AI_Average_Value  3</t>
  </si>
  <si>
    <t>AI_MaxValue_Value  3</t>
  </si>
  <si>
    <t>AI_MinMaValue_Value  3</t>
  </si>
  <si>
    <t>AI_MA_Value_Value  3</t>
  </si>
  <si>
    <t>AI_Average_Value  4</t>
  </si>
  <si>
    <t>AI_MaxValue_Value  4</t>
  </si>
  <si>
    <t>AI_MinMaValue_Value  4</t>
  </si>
  <si>
    <t>AI_MA_Value_Value  4</t>
  </si>
  <si>
    <t>AI_Average_Value  5</t>
  </si>
  <si>
    <t>AI_MaxValue_Value  5</t>
  </si>
  <si>
    <t>AI_MinMaValue_Value  5</t>
  </si>
  <si>
    <t>AI_MA_Value_Value  5</t>
  </si>
  <si>
    <t>AI_Actual_Value  6</t>
  </si>
  <si>
    <t>AI_Average_Value  6</t>
  </si>
  <si>
    <t>AI_MaxValue_Value  6</t>
  </si>
  <si>
    <t>AI_MinMaValue_Value  6</t>
  </si>
  <si>
    <t>AI_MA_Value_Value  6</t>
  </si>
  <si>
    <t>AI_Actual_Value  7</t>
  </si>
  <si>
    <t>AI_Average_Value  7</t>
  </si>
  <si>
    <t>AI_MaxValue_Value  7</t>
  </si>
  <si>
    <t>AI_MinMaValue_Value  7</t>
  </si>
  <si>
    <t>AI_MA_Value_Value  7</t>
  </si>
  <si>
    <t>AI_Actual_Value  8</t>
  </si>
  <si>
    <t>AI_Average_Value  8</t>
  </si>
  <si>
    <t>AI_MaxValue_Value  8</t>
  </si>
  <si>
    <t>AI_MinMaValue_Value  8</t>
  </si>
  <si>
    <t>AI_MA_Value_Value  8</t>
  </si>
  <si>
    <t>AI_Actual_Value  9</t>
  </si>
  <si>
    <t>AI_Average_Value  9</t>
  </si>
  <si>
    <t>AI_MaxValue_Value  9</t>
  </si>
  <si>
    <t>AI_MinMaValue_Value  9</t>
  </si>
  <si>
    <t>AI_MA_Value_Value  9</t>
  </si>
  <si>
    <t>AI_Actual_Value  10</t>
  </si>
  <si>
    <t>AI_Average_Value  10</t>
  </si>
  <si>
    <t>AI_MaxValue_Value  10</t>
  </si>
  <si>
    <t>AI_MinMaValue_Value  10</t>
  </si>
  <si>
    <t>AI_MA_Value_Value  10</t>
  </si>
  <si>
    <t>AI_Actual_Value  11</t>
  </si>
  <si>
    <t>AI_Average_Value  11</t>
  </si>
  <si>
    <t>AI_MaxValue_Value  11</t>
  </si>
  <si>
    <t>AI_MinMaValue_Value  11</t>
  </si>
  <si>
    <t>AI_MA_Value_Value  11</t>
  </si>
  <si>
    <t>AI_Actual_Value  12</t>
  </si>
  <si>
    <t>AI_Average_Value  12</t>
  </si>
  <si>
    <t>AI_MaxValue_Value  12</t>
  </si>
  <si>
    <t>AI_MinMaValue_Value  12</t>
  </si>
  <si>
    <t>AI_MA_Value_Value  12</t>
  </si>
  <si>
    <t>AI_Actual_Value  13</t>
  </si>
  <si>
    <t>AI_Average_Value  13</t>
  </si>
  <si>
    <t>AI_MaxValue_Value  13</t>
  </si>
  <si>
    <t>AI_MinMaValue_Value  13</t>
  </si>
  <si>
    <t>AI_MA_Value_Value  13</t>
  </si>
  <si>
    <t>AI_Actual_Value  14</t>
  </si>
  <si>
    <t>AI_Average_Value  14</t>
  </si>
  <si>
    <t>AI_MaxValue_Value  14</t>
  </si>
  <si>
    <t>AI_MinMaValue_Value  14</t>
  </si>
  <si>
    <t>AI_MA_Value_Value  14</t>
  </si>
  <si>
    <t>AI_Actual_Value  15</t>
  </si>
  <si>
    <t>AI_Average_Value  15</t>
  </si>
  <si>
    <t>AI_MaxValue_Value  15</t>
  </si>
  <si>
    <t>AI_MinMaValue_Value  15</t>
  </si>
  <si>
    <t>AI_MA_Value_Value  15</t>
  </si>
  <si>
    <t>AI_Actual_Value  16</t>
  </si>
  <si>
    <t>AI_Average_Value  16</t>
  </si>
  <si>
    <t>AI_MaxValue_Value  16</t>
  </si>
  <si>
    <t>AI_MinMaValue_Value  16</t>
  </si>
  <si>
    <t>AI_MA_Value_Value  16</t>
  </si>
  <si>
    <t>AI_Actual_Value  17</t>
  </si>
  <si>
    <t>AI_Average_Value  17</t>
  </si>
  <si>
    <t>AI_MaxValue_Value  17</t>
  </si>
  <si>
    <t>AI_MinMaValue_Value  17</t>
  </si>
  <si>
    <t>AI_MA_Value_Value  17</t>
  </si>
  <si>
    <t>AI_Actual_Value  18</t>
  </si>
  <si>
    <t>AI_Average_Value  18</t>
  </si>
  <si>
    <t>AI_MaxValue_Value  18</t>
  </si>
  <si>
    <t>AI_MinMaValue_Value  18</t>
  </si>
  <si>
    <t>AI_MA_Value_Value  18</t>
  </si>
  <si>
    <t>Valor entrada Analogica 4</t>
  </si>
  <si>
    <t>Valor entrada Analogica 5</t>
  </si>
  <si>
    <t>Valor entrada Analogica 6</t>
  </si>
  <si>
    <t>Valor entrada Analogica 7</t>
  </si>
  <si>
    <t>Valor entrada Analogica 8</t>
  </si>
  <si>
    <t>Valor entrada Analogica 9</t>
  </si>
  <si>
    <t>Valor entrada Analogica 10</t>
  </si>
  <si>
    <t>Valor entrada Analogica 11</t>
  </si>
  <si>
    <t>Valor entrada Analogica 12</t>
  </si>
  <si>
    <t>Valor entrada Analogica 13</t>
  </si>
  <si>
    <t>Valor entrada Analogica 14</t>
  </si>
  <si>
    <t>Valor entrada Analogica 15</t>
  </si>
  <si>
    <t>Valor entrada Analogica 16</t>
  </si>
  <si>
    <t>Valor entrada Analogica 17</t>
  </si>
  <si>
    <t>Valor entrada Analogica 18</t>
  </si>
  <si>
    <t>Alarma_Lazo_no_detectado_AI_5</t>
  </si>
  <si>
    <t>Alarma_Lazo_no_detectado_AI_6</t>
  </si>
  <si>
    <t>Alarma_Lazo_no_detectado_AI_7</t>
  </si>
  <si>
    <t>Alarma_Lazo_no_detectado_AI_8</t>
  </si>
  <si>
    <t>Alarma_Lazo_no_detectado_AI_9</t>
  </si>
  <si>
    <t>Alarma_Lazo_no_detectado_AI_10</t>
  </si>
  <si>
    <t>Alarma_Lazo_no_detectado_AI_11</t>
  </si>
  <si>
    <t>Alarma_Lazo_no_detectado_AI_12</t>
  </si>
  <si>
    <t>Alarma_Lazo_no_detectado_AI_13</t>
  </si>
  <si>
    <t>Alarma_Lazo_no_detectado_AI_14</t>
  </si>
  <si>
    <t>Alarma_Lazo_no_detectado_AI_15</t>
  </si>
  <si>
    <t>Alarma_Lazo_no_detectado_AI_16</t>
  </si>
  <si>
    <t>Alarma_Lazo_no_detectado_AI_17</t>
  </si>
  <si>
    <t>Alarma_Lazo_no_detectado_AI_18</t>
  </si>
  <si>
    <t>Alarma Lazo no detectado AI 4</t>
  </si>
  <si>
    <t>Alarma Lazo no detectado AI 5</t>
  </si>
  <si>
    <t>Alarma Lazo no detectado AI 6</t>
  </si>
  <si>
    <t>Alarma Lazo no detectado AI 7</t>
  </si>
  <si>
    <t>Alarma Lazo no detectado AI 8</t>
  </si>
  <si>
    <t>Alarma Lazo no detectado AI 9</t>
  </si>
  <si>
    <t>Alarma Lazo no detectado AI 10</t>
  </si>
  <si>
    <t>Alarma Lazo no detectado AI 11</t>
  </si>
  <si>
    <t>Alarma Lazo no detectado AI 12</t>
  </si>
  <si>
    <t>Alarma Lazo no detectado AI 13</t>
  </si>
  <si>
    <t>Alarma Lazo no detectado AI 14</t>
  </si>
  <si>
    <t>Alarma Lazo no detectado AI 15</t>
  </si>
  <si>
    <t>Alarma Lazo no detectado AI 16</t>
  </si>
  <si>
    <t>Alarma Lazo no detectado AI 17</t>
  </si>
  <si>
    <t>Alarma Lazo no detectado AI 18</t>
  </si>
  <si>
    <t>Alarma_nivel_bajo_AI_5</t>
  </si>
  <si>
    <t>Alarma_nivel_bajo_AI_6</t>
  </si>
  <si>
    <t>Alarma_nivel_bajo_AI_7</t>
  </si>
  <si>
    <t>Alarma_nivel_bajo_AI_8</t>
  </si>
  <si>
    <t>Alarma_nivel_bajo_AI_9</t>
  </si>
  <si>
    <t>Alarma_nivel_bajo_AI_10</t>
  </si>
  <si>
    <t>Alarma_nivel_bajo_AI_11</t>
  </si>
  <si>
    <t>Alarma_nivel_bajo_AI_12</t>
  </si>
  <si>
    <t>Alarma_nivel_bajo_AI_13</t>
  </si>
  <si>
    <t>Alarma_nivel_bajo_AI_14</t>
  </si>
  <si>
    <t>Alarma_nivel_bajo_AI_15</t>
  </si>
  <si>
    <t>Alarma_nivel_bajo_AI_16</t>
  </si>
  <si>
    <t>Alarma_nivel_bajo_AI_17</t>
  </si>
  <si>
    <t>Alarma_nivel_bajo_AI_18</t>
  </si>
  <si>
    <t>Alarma Nivel Bajo en AI 4</t>
  </si>
  <si>
    <t>Alarma Nivel Bajo en AI 5</t>
  </si>
  <si>
    <t>Alarma Nivel Bajo en AI 6</t>
  </si>
  <si>
    <t>Alarma Nivel Bajo en AI 7</t>
  </si>
  <si>
    <t>Alarma Nivel Bajo en AI 8</t>
  </si>
  <si>
    <t>Alarma Nivel Bajo en AI 9</t>
  </si>
  <si>
    <t>Alarma Nivel Bajo en AI 10</t>
  </si>
  <si>
    <t>Alarma Nivel Bajo en AI 11</t>
  </si>
  <si>
    <t>Alarma Nivel Bajo en AI 12</t>
  </si>
  <si>
    <t>Alarma Nivel Bajo en AI 13</t>
  </si>
  <si>
    <t>Alarma Nivel Bajo en AI 14</t>
  </si>
  <si>
    <t>Alarma Nivel Bajo en AI 15</t>
  </si>
  <si>
    <t>Alarma Nivel Bajo en AI 16</t>
  </si>
  <si>
    <t>Alarma Nivel Bajo en AI 17</t>
  </si>
  <si>
    <t>Alarma Nivel Bajo en AI 18</t>
  </si>
  <si>
    <t>Alarma Nivel Alto en AI 4</t>
  </si>
  <si>
    <t>Alarma Nivel Alto en AI 5</t>
  </si>
  <si>
    <t>Alarma Nivel Alto en AI 6</t>
  </si>
  <si>
    <t>Alarma Nivel Alto en AI 7</t>
  </si>
  <si>
    <t>Alarma Nivel Alto en AI 8</t>
  </si>
  <si>
    <t>Alarma Nivel Alto en AI 9</t>
  </si>
  <si>
    <t>Alarma Nivel Alto en AI 10</t>
  </si>
  <si>
    <t>Alarma Nivel Alto en AI 11</t>
  </si>
  <si>
    <t>Alarma Nivel Alto en AI 12</t>
  </si>
  <si>
    <t>Alarma Nivel Alto en AI 13</t>
  </si>
  <si>
    <t>Alarma Nivel Alto en AI 14</t>
  </si>
  <si>
    <t>Alarma Nivel Alto en AI 15</t>
  </si>
  <si>
    <t>Alarma Nivel Alto en AI 16</t>
  </si>
  <si>
    <t>Alarma Nivel Alto en AI 17</t>
  </si>
  <si>
    <t>Alarma Nivel Alto en AI 18</t>
  </si>
  <si>
    <t>Alarma_nivel_alto_AI_5</t>
  </si>
  <si>
    <t>Alarma_nivel_alto_AI_6</t>
  </si>
  <si>
    <t>Alarma_nivel_alto_AI_7</t>
  </si>
  <si>
    <t>Alarma_nivel_alto_AI_8</t>
  </si>
  <si>
    <t>Alarma_nivel_alto_AI_9</t>
  </si>
  <si>
    <t>Alarma_nivel_alto_AI_10</t>
  </si>
  <si>
    <t>Alarma_nivel_alto_AI_11</t>
  </si>
  <si>
    <t>Alarma_nivel_alto_AI_12</t>
  </si>
  <si>
    <t>Alarma_nivel_alto_AI_13</t>
  </si>
  <si>
    <t>Alarma_nivel_alto_AI_14</t>
  </si>
  <si>
    <t>Alarma_nivel_alto_AI_15</t>
  </si>
  <si>
    <t>Alarma_nivel_alto_AI_16</t>
  </si>
  <si>
    <t>Alarma_nivel_alto_AI_17</t>
  </si>
  <si>
    <t>Alarma_nivel_alto_AI_18</t>
  </si>
  <si>
    <t>Posicion GPS Valida</t>
  </si>
  <si>
    <t>int16_t Cero[18];</t>
  </si>
  <si>
    <t>int16_t Span[18];</t>
  </si>
  <si>
    <t>int16_t AlarmLow[18];</t>
  </si>
  <si>
    <t>int16_t AlarmHi[18];</t>
  </si>
  <si>
    <t>uint16_t Histeresis[18];</t>
  </si>
  <si>
    <t>uint16_t AnalogType[18];</t>
  </si>
  <si>
    <t>uint16_t config[0];</t>
  </si>
  <si>
    <t>uint32_t config[1];</t>
  </si>
  <si>
    <t>uint16_t config[2];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</si>
</sst>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0" xfId="0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2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9" fillId="10" borderId="0" xfId="4"/>
    <xf numFmtId="0" fontId="9" fillId="11" borderId="0" xfId="5"/>
    <xf numFmtId="0" fontId="9" fillId="12" borderId="0" xfId="6"/>
    <xf numFmtId="0" fontId="10" fillId="13" borderId="0" xfId="7" applyFont="1"/>
    <xf numFmtId="0" fontId="10" fillId="13" borderId="0" xfId="7" applyFont="1" applyAlignment="1">
      <alignment vertical="center"/>
    </xf>
    <xf numFmtId="0" fontId="10" fillId="13" borderId="0" xfId="7" applyFont="1" applyAlignment="1">
      <alignment horizontal="center"/>
    </xf>
    <xf numFmtId="0" fontId="9" fillId="14" borderId="0" xfId="8"/>
    <xf numFmtId="0" fontId="7" fillId="8" borderId="0" xfId="2"/>
    <xf numFmtId="0" fontId="9" fillId="15" borderId="0" xfId="9"/>
    <xf numFmtId="0" fontId="9" fillId="13" borderId="0" xfId="7"/>
    <xf numFmtId="0" fontId="8" fillId="9" borderId="0" xfId="3"/>
    <xf numFmtId="0" fontId="6" fillId="7" borderId="0" xfId="1"/>
    <xf numFmtId="0" fontId="8" fillId="16" borderId="0" xfId="3" applyFill="1"/>
    <xf numFmtId="0" fontId="8" fillId="9" borderId="0" xfId="3" applyAlignment="1">
      <alignment vertical="center"/>
    </xf>
    <xf numFmtId="0" fontId="8" fillId="16" borderId="0" xfId="3" applyFill="1" applyAlignment="1">
      <alignment vertical="center"/>
    </xf>
    <xf numFmtId="0" fontId="6" fillId="16" borderId="0" xfId="1" applyFill="1"/>
    <xf numFmtId="0" fontId="0" fillId="16" borderId="0" xfId="0" applyFont="1" applyFill="1"/>
    <xf numFmtId="0" fontId="0" fillId="17" borderId="0" xfId="0" applyFont="1" applyFill="1"/>
    <xf numFmtId="0" fontId="6" fillId="17" borderId="0" xfId="1" applyFill="1"/>
    <xf numFmtId="0" fontId="8" fillId="9" borderId="0" xfId="3" applyAlignment="1">
      <alignment horizontal="center" vertical="center"/>
    </xf>
    <xf numFmtId="0" fontId="8" fillId="16" borderId="0" xfId="3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0" xfId="0" applyBorder="1" applyAlignment="1">
      <alignment horizontal="center"/>
    </xf>
  </cellXfs>
  <cellStyles count="10">
    <cellStyle name="60% - Énfasis1" xfId="4" builtinId="32"/>
    <cellStyle name="60% - Énfasis2" xfId="5" builtinId="36"/>
    <cellStyle name="60% - Énfasis3" xfId="6" builtinId="40"/>
    <cellStyle name="60% - Énfasis4" xfId="7" builtinId="44"/>
    <cellStyle name="60% - Énfasis5" xfId="8" builtinId="48"/>
    <cellStyle name="60% - Énfasis6" xfId="9" builtinId="52"/>
    <cellStyle name="Buena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fg20220217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a4" displayName="Tabla4" ref="Q1:Q57" totalsRowShown="0">
  <autoFilter ref="Q1:Q57"/>
  <tableColumns count="1">
    <tableColumn id="1" name="Tags Config">
      <calculatedColumnFormula>CONCATENATE(CHAR(34),L2,CHAR(34))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2"/>
  <sheetViews>
    <sheetView zoomScale="85" zoomScaleNormal="85" workbookViewId="0">
      <selection activeCell="E19" sqref="E19"/>
    </sheetView>
  </sheetViews>
  <sheetFormatPr baseColWidth="10" defaultRowHeight="15" x14ac:dyDescent="0.25"/>
  <cols>
    <col min="1" max="1" width="15.140625" style="23" customWidth="1"/>
    <col min="2" max="2" width="35.5703125" style="2" bestFit="1" customWidth="1"/>
    <col min="3" max="3" width="17.85546875" style="2" customWidth="1"/>
    <col min="4" max="4" width="67.28515625" style="2" customWidth="1"/>
    <col min="5" max="5" width="12.140625" style="6" bestFit="1" customWidth="1"/>
    <col min="6" max="6" width="17.85546875" style="6" bestFit="1" customWidth="1"/>
    <col min="7" max="7" width="34.42578125" bestFit="1" customWidth="1"/>
  </cols>
  <sheetData>
    <row r="1" spans="1:7" ht="46.5" x14ac:dyDescent="0.25">
      <c r="A1" s="46"/>
      <c r="B1" s="46"/>
      <c r="C1" s="46"/>
      <c r="D1" s="46"/>
      <c r="E1" s="46"/>
      <c r="F1" s="46"/>
      <c r="G1" s="19"/>
    </row>
    <row r="2" spans="1:7" ht="4.5" customHeight="1" x14ac:dyDescent="0.25">
      <c r="A2" s="45"/>
      <c r="B2" s="45"/>
      <c r="C2" s="45"/>
      <c r="D2" s="45"/>
      <c r="E2" s="45"/>
      <c r="F2" s="45"/>
      <c r="G2" s="18"/>
    </row>
    <row r="3" spans="1:7" ht="26.25" x14ac:dyDescent="0.4">
      <c r="A3" s="47"/>
      <c r="B3" s="47"/>
      <c r="C3" s="47"/>
      <c r="D3" s="47"/>
      <c r="E3" s="47"/>
      <c r="F3" s="47"/>
      <c r="G3" s="20"/>
    </row>
    <row r="4" spans="1:7" ht="4.5" customHeight="1" x14ac:dyDescent="0.25">
      <c r="A4" s="45"/>
      <c r="B4" s="45"/>
      <c r="C4" s="45"/>
      <c r="D4" s="45"/>
      <c r="E4" s="45"/>
      <c r="F4" s="45"/>
      <c r="G4" s="18"/>
    </row>
    <row r="5" spans="1:7" s="1" customFormat="1" ht="21" x14ac:dyDescent="0.35">
      <c r="A5" s="21" t="s">
        <v>0</v>
      </c>
      <c r="B5" s="3"/>
      <c r="C5" s="3" t="s">
        <v>1</v>
      </c>
      <c r="D5" s="3" t="s">
        <v>2</v>
      </c>
      <c r="E5" s="3" t="s">
        <v>130</v>
      </c>
      <c r="F5" s="3" t="s">
        <v>131</v>
      </c>
      <c r="G5" s="21" t="s">
        <v>430</v>
      </c>
    </row>
    <row r="6" spans="1:7" s="1" customFormat="1" ht="4.5" customHeight="1" x14ac:dyDescent="0.35">
      <c r="A6" s="45"/>
      <c r="B6" s="45"/>
      <c r="C6" s="45"/>
      <c r="D6" s="45"/>
      <c r="E6" s="45"/>
      <c r="F6" s="45"/>
      <c r="G6" s="22"/>
    </row>
    <row r="7" spans="1:7" x14ac:dyDescent="0.25">
      <c r="A7" s="4">
        <v>8</v>
      </c>
      <c r="B7" s="4" t="s">
        <v>179</v>
      </c>
      <c r="C7" s="4" t="s">
        <v>181</v>
      </c>
      <c r="D7" s="4"/>
      <c r="E7" s="4"/>
      <c r="F7" s="4"/>
      <c r="G7" s="4">
        <f>_xlfn.IFNA(VLOOKUP(A7,Hoja1!A$1:B$683,2,0),A7)</f>
        <v>8</v>
      </c>
    </row>
    <row r="8" spans="1:7" x14ac:dyDescent="0.25">
      <c r="A8" s="5">
        <v>9</v>
      </c>
      <c r="B8" s="5" t="s">
        <v>180</v>
      </c>
      <c r="C8" s="5" t="s">
        <v>182</v>
      </c>
      <c r="D8" s="5"/>
      <c r="E8" s="5"/>
      <c r="F8" s="5"/>
      <c r="G8" s="5">
        <f>_xlfn.IFNA(VLOOKUP(A8,Hoja1!A$1:B$683,2,0),A8)</f>
        <v>9</v>
      </c>
    </row>
    <row r="9" spans="1:7" x14ac:dyDescent="0.25">
      <c r="A9" s="4">
        <v>200</v>
      </c>
      <c r="B9" s="4" t="s">
        <v>151</v>
      </c>
      <c r="C9" s="4" t="s">
        <v>3</v>
      </c>
      <c r="D9" s="4" t="s">
        <v>4</v>
      </c>
      <c r="E9" s="4" t="s">
        <v>133</v>
      </c>
      <c r="F9" s="4" t="s">
        <v>134</v>
      </c>
      <c r="G9" s="4" t="str">
        <f>_xlfn.IFNA(VLOOKUP(A9,Hoja1!A$1:B$683,2,0),A9)</f>
        <v>voltage</v>
      </c>
    </row>
    <row r="10" spans="1:7" x14ac:dyDescent="0.25">
      <c r="A10" s="5">
        <v>202</v>
      </c>
      <c r="B10" s="5" t="s">
        <v>153</v>
      </c>
      <c r="C10" s="5" t="s">
        <v>3</v>
      </c>
      <c r="D10" s="5" t="s">
        <v>154</v>
      </c>
      <c r="E10" s="5"/>
      <c r="F10" s="5"/>
      <c r="G10" s="5" t="str">
        <f>_xlfn.IFNA(VLOOKUP(A10,Hoja1!A$1:B$683,2,0),A10)</f>
        <v>voltageBat</v>
      </c>
    </row>
    <row r="11" spans="1:7" x14ac:dyDescent="0.25">
      <c r="A11" s="4">
        <v>203</v>
      </c>
      <c r="B11" s="4" t="s">
        <v>150</v>
      </c>
      <c r="C11" s="4" t="s">
        <v>3</v>
      </c>
      <c r="D11" s="4" t="s">
        <v>5</v>
      </c>
      <c r="E11" s="4" t="s">
        <v>135</v>
      </c>
      <c r="F11" s="4" t="s">
        <v>136</v>
      </c>
      <c r="G11" s="4" t="str">
        <f>_xlfn.IFNA(VLOOKUP(A11,Hoja1!A$1:B$683,2,0),A11)</f>
        <v>temperature</v>
      </c>
    </row>
    <row r="12" spans="1:7" x14ac:dyDescent="0.25">
      <c r="A12" s="5">
        <v>205</v>
      </c>
      <c r="B12" s="5" t="s">
        <v>1186</v>
      </c>
      <c r="C12" s="5" t="s">
        <v>3</v>
      </c>
      <c r="D12" s="5" t="s">
        <v>1188</v>
      </c>
      <c r="E12" s="5" t="s">
        <v>133</v>
      </c>
      <c r="F12" s="5" t="s">
        <v>134</v>
      </c>
      <c r="G12" s="5"/>
    </row>
    <row r="13" spans="1:7" x14ac:dyDescent="0.25">
      <c r="A13" s="4">
        <v>206</v>
      </c>
      <c r="B13" s="4" t="s">
        <v>1187</v>
      </c>
      <c r="C13" s="4" t="s">
        <v>3</v>
      </c>
      <c r="D13" s="4" t="s">
        <v>1189</v>
      </c>
      <c r="E13" s="4"/>
      <c r="F13" s="4"/>
      <c r="G13" s="4"/>
    </row>
    <row r="14" spans="1:7" x14ac:dyDescent="0.25">
      <c r="A14" s="5">
        <v>208</v>
      </c>
      <c r="B14" s="5" t="s">
        <v>177</v>
      </c>
      <c r="C14" s="5" t="s">
        <v>3</v>
      </c>
      <c r="D14" s="5" t="s">
        <v>152</v>
      </c>
      <c r="E14" s="5" t="s">
        <v>133</v>
      </c>
      <c r="F14" s="5" t="s">
        <v>134</v>
      </c>
      <c r="G14" s="5">
        <f>_xlfn.IFNA(VLOOKUP(A14,Hoja1!A$1:B$683,2,0),A14)</f>
        <v>208</v>
      </c>
    </row>
    <row r="15" spans="1:7" x14ac:dyDescent="0.25">
      <c r="A15" s="4">
        <v>1100</v>
      </c>
      <c r="B15" s="4" t="s">
        <v>1191</v>
      </c>
      <c r="C15" s="4" t="s">
        <v>3</v>
      </c>
      <c r="D15" s="4" t="s">
        <v>174</v>
      </c>
      <c r="E15" s="4"/>
      <c r="F15" s="4"/>
      <c r="G15" s="4" t="str">
        <f>_xlfn.IFNA(VLOOKUP(A15,Hoja1!A$1:B$683,2,0),A15)</f>
        <v>ai1ActualValue</v>
      </c>
    </row>
    <row r="16" spans="1:7" x14ac:dyDescent="0.25">
      <c r="A16" s="5">
        <v>1101</v>
      </c>
      <c r="B16" s="5" t="s">
        <v>1196</v>
      </c>
      <c r="C16" s="5" t="s">
        <v>3</v>
      </c>
      <c r="D16" s="5"/>
      <c r="E16" s="5"/>
      <c r="F16" s="5"/>
      <c r="G16" s="5"/>
    </row>
    <row r="17" spans="1:7" x14ac:dyDescent="0.25">
      <c r="A17" s="4">
        <v>1102</v>
      </c>
      <c r="B17" s="4" t="s">
        <v>1197</v>
      </c>
      <c r="C17" s="4" t="s">
        <v>3</v>
      </c>
      <c r="D17" s="4"/>
      <c r="E17" s="4"/>
      <c r="F17" s="4"/>
      <c r="G17" s="4"/>
    </row>
    <row r="18" spans="1:7" x14ac:dyDescent="0.25">
      <c r="A18" s="5">
        <v>1103</v>
      </c>
      <c r="B18" s="5" t="s">
        <v>1198</v>
      </c>
      <c r="C18" s="5" t="s">
        <v>3</v>
      </c>
      <c r="D18" s="5"/>
      <c r="E18" s="5"/>
      <c r="F18" s="5"/>
      <c r="G18" s="5"/>
    </row>
    <row r="19" spans="1:7" x14ac:dyDescent="0.25">
      <c r="A19" s="4">
        <v>1104</v>
      </c>
      <c r="B19" s="4" t="s">
        <v>1199</v>
      </c>
      <c r="C19" s="4" t="s">
        <v>3</v>
      </c>
      <c r="D19" s="4"/>
      <c r="E19" s="4"/>
      <c r="F19" s="4"/>
      <c r="G19" s="4"/>
    </row>
    <row r="20" spans="1:7" x14ac:dyDescent="0.25">
      <c r="A20" s="5">
        <v>1105</v>
      </c>
      <c r="B20" s="5" t="s">
        <v>1192</v>
      </c>
      <c r="C20" s="5" t="s">
        <v>3</v>
      </c>
      <c r="D20" s="5" t="s">
        <v>175</v>
      </c>
      <c r="E20" s="5"/>
      <c r="F20" s="5"/>
      <c r="G20" s="5"/>
    </row>
    <row r="21" spans="1:7" x14ac:dyDescent="0.25">
      <c r="A21" s="4">
        <v>1106</v>
      </c>
      <c r="B21" s="4" t="s">
        <v>1200</v>
      </c>
      <c r="C21" s="4" t="s">
        <v>3</v>
      </c>
      <c r="D21" s="4"/>
      <c r="E21" s="4"/>
      <c r="F21" s="4"/>
      <c r="G21" s="4"/>
    </row>
    <row r="22" spans="1:7" x14ac:dyDescent="0.25">
      <c r="A22" s="5">
        <v>1107</v>
      </c>
      <c r="B22" s="5" t="s">
        <v>1201</v>
      </c>
      <c r="C22" s="5" t="s">
        <v>3</v>
      </c>
      <c r="D22" s="5"/>
      <c r="E22" s="5"/>
      <c r="F22" s="5"/>
      <c r="G22" s="5"/>
    </row>
    <row r="23" spans="1:7" x14ac:dyDescent="0.25">
      <c r="A23" s="4">
        <v>1108</v>
      </c>
      <c r="B23" s="4" t="s">
        <v>1202</v>
      </c>
      <c r="C23" s="4" t="s">
        <v>3</v>
      </c>
      <c r="D23" s="4"/>
      <c r="E23" s="4"/>
      <c r="F23" s="4"/>
      <c r="G23" s="4"/>
    </row>
    <row r="24" spans="1:7" x14ac:dyDescent="0.25">
      <c r="A24" s="5">
        <v>1109</v>
      </c>
      <c r="B24" s="5" t="s">
        <v>1203</v>
      </c>
      <c r="C24" s="5" t="s">
        <v>3</v>
      </c>
      <c r="D24" s="5"/>
      <c r="E24" s="5"/>
      <c r="F24" s="5"/>
      <c r="G24" s="5"/>
    </row>
    <row r="25" spans="1:7" x14ac:dyDescent="0.25">
      <c r="A25" s="4">
        <v>1110</v>
      </c>
      <c r="B25" s="4" t="s">
        <v>1193</v>
      </c>
      <c r="C25" s="4" t="s">
        <v>3</v>
      </c>
      <c r="D25" s="4" t="s">
        <v>176</v>
      </c>
      <c r="E25" s="4"/>
      <c r="F25" s="4"/>
      <c r="G25" s="4"/>
    </row>
    <row r="26" spans="1:7" x14ac:dyDescent="0.25">
      <c r="A26" s="5">
        <v>1111</v>
      </c>
      <c r="B26" s="5" t="s">
        <v>1204</v>
      </c>
      <c r="C26" s="5" t="s">
        <v>3</v>
      </c>
      <c r="D26" s="5"/>
      <c r="E26" s="5"/>
      <c r="F26" s="5"/>
      <c r="G26" s="5"/>
    </row>
    <row r="27" spans="1:7" x14ac:dyDescent="0.25">
      <c r="A27" s="4">
        <v>1112</v>
      </c>
      <c r="B27" s="4" t="s">
        <v>1205</v>
      </c>
      <c r="C27" s="4" t="s">
        <v>3</v>
      </c>
      <c r="D27" s="4"/>
      <c r="E27" s="4"/>
      <c r="F27" s="4"/>
      <c r="G27" s="4"/>
    </row>
    <row r="28" spans="1:7" x14ac:dyDescent="0.25">
      <c r="A28" s="5">
        <v>1113</v>
      </c>
      <c r="B28" s="5" t="s">
        <v>1206</v>
      </c>
      <c r="C28" s="5" t="s">
        <v>3</v>
      </c>
      <c r="D28" s="5"/>
      <c r="E28" s="5"/>
      <c r="F28" s="5"/>
      <c r="G28" s="5"/>
    </row>
    <row r="29" spans="1:7" x14ac:dyDescent="0.25">
      <c r="A29" s="4">
        <v>1114</v>
      </c>
      <c r="B29" s="4" t="s">
        <v>1207</v>
      </c>
      <c r="C29" s="4" t="s">
        <v>3</v>
      </c>
      <c r="D29" s="4"/>
      <c r="E29" s="4"/>
      <c r="F29" s="4"/>
      <c r="G29" s="4"/>
    </row>
    <row r="30" spans="1:7" x14ac:dyDescent="0.25">
      <c r="A30" s="5">
        <v>1115</v>
      </c>
      <c r="B30" s="5" t="s">
        <v>1194</v>
      </c>
      <c r="C30" s="5" t="s">
        <v>3</v>
      </c>
      <c r="D30" s="5" t="s">
        <v>1281</v>
      </c>
      <c r="E30" s="5"/>
      <c r="F30" s="5"/>
      <c r="G30" s="5"/>
    </row>
    <row r="31" spans="1:7" x14ac:dyDescent="0.25">
      <c r="A31" s="4">
        <v>1116</v>
      </c>
      <c r="B31" s="4" t="s">
        <v>1208</v>
      </c>
      <c r="C31" s="4" t="s">
        <v>3</v>
      </c>
      <c r="D31" s="4"/>
      <c r="E31" s="4"/>
      <c r="F31" s="4"/>
      <c r="G31" s="4"/>
    </row>
    <row r="32" spans="1:7" x14ac:dyDescent="0.25">
      <c r="A32" s="5">
        <v>1117</v>
      </c>
      <c r="B32" s="5" t="s">
        <v>1209</v>
      </c>
      <c r="C32" s="5" t="s">
        <v>3</v>
      </c>
      <c r="D32" s="5"/>
      <c r="E32" s="5"/>
      <c r="F32" s="5"/>
      <c r="G32" s="5"/>
    </row>
    <row r="33" spans="1:7" x14ac:dyDescent="0.25">
      <c r="A33" s="4">
        <v>1118</v>
      </c>
      <c r="B33" s="4" t="s">
        <v>1210</v>
      </c>
      <c r="C33" s="4" t="s">
        <v>3</v>
      </c>
      <c r="D33" s="4"/>
      <c r="E33" s="4"/>
      <c r="F33" s="4"/>
      <c r="G33" s="4"/>
    </row>
    <row r="34" spans="1:7" x14ac:dyDescent="0.25">
      <c r="A34" s="5">
        <v>1119</v>
      </c>
      <c r="B34" s="5" t="s">
        <v>1211</v>
      </c>
      <c r="C34" s="5" t="s">
        <v>3</v>
      </c>
      <c r="D34" s="5"/>
      <c r="E34" s="5"/>
      <c r="F34" s="5"/>
      <c r="G34" s="5"/>
    </row>
    <row r="35" spans="1:7" x14ac:dyDescent="0.25">
      <c r="A35" s="4">
        <v>1120</v>
      </c>
      <c r="B35" s="4" t="s">
        <v>1195</v>
      </c>
      <c r="C35" s="4" t="s">
        <v>3</v>
      </c>
      <c r="D35" s="4" t="s">
        <v>1282</v>
      </c>
      <c r="E35" s="4"/>
      <c r="F35" s="4"/>
      <c r="G35" s="4"/>
    </row>
    <row r="36" spans="1:7" x14ac:dyDescent="0.25">
      <c r="A36" s="5">
        <v>1121</v>
      </c>
      <c r="B36" s="5" t="s">
        <v>1212</v>
      </c>
      <c r="C36" s="5" t="s">
        <v>3</v>
      </c>
      <c r="D36" s="5"/>
      <c r="E36" s="5"/>
      <c r="F36" s="5"/>
      <c r="G36" s="5"/>
    </row>
    <row r="37" spans="1:7" x14ac:dyDescent="0.25">
      <c r="A37" s="4">
        <v>1122</v>
      </c>
      <c r="B37" s="4" t="s">
        <v>1213</v>
      </c>
      <c r="C37" s="4" t="s">
        <v>3</v>
      </c>
      <c r="D37" s="4"/>
      <c r="E37" s="4"/>
      <c r="F37" s="4"/>
      <c r="G37" s="4"/>
    </row>
    <row r="38" spans="1:7" x14ac:dyDescent="0.25">
      <c r="A38" s="5">
        <v>1123</v>
      </c>
      <c r="B38" s="5" t="s">
        <v>1214</v>
      </c>
      <c r="C38" s="5" t="s">
        <v>3</v>
      </c>
      <c r="D38" s="5"/>
      <c r="E38" s="5"/>
      <c r="F38" s="5"/>
      <c r="G38" s="5"/>
    </row>
    <row r="39" spans="1:7" x14ac:dyDescent="0.25">
      <c r="A39" s="4">
        <v>1124</v>
      </c>
      <c r="B39" s="4" t="s">
        <v>1215</v>
      </c>
      <c r="C39" s="4" t="s">
        <v>3</v>
      </c>
      <c r="D39" s="4"/>
      <c r="E39" s="4"/>
      <c r="F39" s="4"/>
      <c r="G39" s="4"/>
    </row>
    <row r="40" spans="1:7" x14ac:dyDescent="0.25">
      <c r="A40" s="5">
        <v>1125</v>
      </c>
      <c r="B40" s="5" t="s">
        <v>1216</v>
      </c>
      <c r="C40" s="5" t="s">
        <v>3</v>
      </c>
      <c r="D40" s="5" t="s">
        <v>1283</v>
      </c>
      <c r="E40" s="5"/>
      <c r="F40" s="5"/>
      <c r="G40" s="5"/>
    </row>
    <row r="41" spans="1:7" x14ac:dyDescent="0.25">
      <c r="A41" s="4">
        <v>1126</v>
      </c>
      <c r="B41" s="4" t="s">
        <v>1217</v>
      </c>
      <c r="C41" s="4" t="s">
        <v>3</v>
      </c>
      <c r="D41" s="4"/>
      <c r="E41" s="4"/>
      <c r="F41" s="4"/>
      <c r="G41" s="4"/>
    </row>
    <row r="42" spans="1:7" x14ac:dyDescent="0.25">
      <c r="A42" s="5">
        <v>1127</v>
      </c>
      <c r="B42" s="5" t="s">
        <v>1218</v>
      </c>
      <c r="C42" s="5" t="s">
        <v>3</v>
      </c>
      <c r="D42" s="5"/>
      <c r="E42" s="5"/>
      <c r="F42" s="5"/>
      <c r="G42" s="5"/>
    </row>
    <row r="43" spans="1:7" x14ac:dyDescent="0.25">
      <c r="A43" s="4">
        <v>1128</v>
      </c>
      <c r="B43" s="4" t="s">
        <v>1219</v>
      </c>
      <c r="C43" s="4" t="s">
        <v>3</v>
      </c>
      <c r="D43" s="4"/>
      <c r="E43" s="4"/>
      <c r="F43" s="4"/>
      <c r="G43" s="4"/>
    </row>
    <row r="44" spans="1:7" x14ac:dyDescent="0.25">
      <c r="A44" s="5">
        <v>1129</v>
      </c>
      <c r="B44" s="5" t="s">
        <v>1220</v>
      </c>
      <c r="C44" s="5" t="s">
        <v>3</v>
      </c>
      <c r="D44" s="5"/>
      <c r="E44" s="5"/>
      <c r="F44" s="5"/>
      <c r="G44" s="5"/>
    </row>
    <row r="45" spans="1:7" x14ac:dyDescent="0.25">
      <c r="A45" s="4">
        <v>1130</v>
      </c>
      <c r="B45" s="4" t="s">
        <v>1221</v>
      </c>
      <c r="C45" s="4" t="s">
        <v>3</v>
      </c>
      <c r="D45" s="4" t="s">
        <v>1284</v>
      </c>
      <c r="E45" s="4"/>
      <c r="F45" s="4"/>
      <c r="G45" s="4"/>
    </row>
    <row r="46" spans="1:7" x14ac:dyDescent="0.25">
      <c r="A46" s="5">
        <v>1131</v>
      </c>
      <c r="B46" s="5" t="s">
        <v>1222</v>
      </c>
      <c r="C46" s="5" t="s">
        <v>3</v>
      </c>
      <c r="D46" s="5"/>
      <c r="E46" s="5"/>
      <c r="F46" s="5"/>
      <c r="G46" s="5"/>
    </row>
    <row r="47" spans="1:7" x14ac:dyDescent="0.25">
      <c r="A47" s="4">
        <v>1132</v>
      </c>
      <c r="B47" s="4" t="s">
        <v>1223</v>
      </c>
      <c r="C47" s="4" t="s">
        <v>3</v>
      </c>
      <c r="D47" s="4"/>
      <c r="E47" s="4"/>
      <c r="F47" s="4"/>
      <c r="G47" s="4"/>
    </row>
    <row r="48" spans="1:7" x14ac:dyDescent="0.25">
      <c r="A48" s="5">
        <v>1133</v>
      </c>
      <c r="B48" s="5" t="s">
        <v>1224</v>
      </c>
      <c r="C48" s="5" t="s">
        <v>3</v>
      </c>
      <c r="D48" s="5"/>
      <c r="E48" s="5"/>
      <c r="F48" s="5"/>
      <c r="G48" s="5"/>
    </row>
    <row r="49" spans="1:7" x14ac:dyDescent="0.25">
      <c r="A49" s="4">
        <v>1134</v>
      </c>
      <c r="B49" s="4" t="s">
        <v>1225</v>
      </c>
      <c r="C49" s="4" t="s">
        <v>3</v>
      </c>
      <c r="D49" s="4"/>
      <c r="E49" s="4"/>
      <c r="F49" s="4"/>
      <c r="G49" s="4"/>
    </row>
    <row r="50" spans="1:7" x14ac:dyDescent="0.25">
      <c r="A50" s="5">
        <v>1135</v>
      </c>
      <c r="B50" s="5" t="s">
        <v>1226</v>
      </c>
      <c r="C50" s="5" t="s">
        <v>3</v>
      </c>
      <c r="D50" s="5" t="s">
        <v>1285</v>
      </c>
      <c r="E50" s="5"/>
      <c r="F50" s="5"/>
      <c r="G50" s="5"/>
    </row>
    <row r="51" spans="1:7" x14ac:dyDescent="0.25">
      <c r="A51" s="4">
        <v>1136</v>
      </c>
      <c r="B51" s="4" t="s">
        <v>1227</v>
      </c>
      <c r="C51" s="4" t="s">
        <v>3</v>
      </c>
      <c r="D51" s="4"/>
      <c r="E51" s="4"/>
      <c r="F51" s="4"/>
      <c r="G51" s="4"/>
    </row>
    <row r="52" spans="1:7" x14ac:dyDescent="0.25">
      <c r="A52" s="5">
        <v>1137</v>
      </c>
      <c r="B52" s="5" t="s">
        <v>1228</v>
      </c>
      <c r="C52" s="5" t="s">
        <v>3</v>
      </c>
      <c r="D52" s="5"/>
      <c r="E52" s="5"/>
      <c r="F52" s="5"/>
      <c r="G52" s="5"/>
    </row>
    <row r="53" spans="1:7" x14ac:dyDescent="0.25">
      <c r="A53" s="4">
        <v>1138</v>
      </c>
      <c r="B53" s="4" t="s">
        <v>1229</v>
      </c>
      <c r="C53" s="4" t="s">
        <v>3</v>
      </c>
      <c r="D53" s="4"/>
      <c r="E53" s="4"/>
      <c r="F53" s="4"/>
      <c r="G53" s="4"/>
    </row>
    <row r="54" spans="1:7" x14ac:dyDescent="0.25">
      <c r="A54" s="5">
        <v>1139</v>
      </c>
      <c r="B54" s="5" t="s">
        <v>1230</v>
      </c>
      <c r="C54" s="5" t="s">
        <v>3</v>
      </c>
      <c r="D54" s="5"/>
      <c r="E54" s="5"/>
      <c r="F54" s="5"/>
      <c r="G54" s="5"/>
    </row>
    <row r="55" spans="1:7" x14ac:dyDescent="0.25">
      <c r="A55" s="4">
        <v>1140</v>
      </c>
      <c r="B55" s="4" t="s">
        <v>1231</v>
      </c>
      <c r="C55" s="4" t="s">
        <v>3</v>
      </c>
      <c r="D55" s="4" t="s">
        <v>1286</v>
      </c>
      <c r="E55" s="4"/>
      <c r="F55" s="4"/>
      <c r="G55" s="4"/>
    </row>
    <row r="56" spans="1:7" x14ac:dyDescent="0.25">
      <c r="A56" s="5">
        <v>1141</v>
      </c>
      <c r="B56" s="5" t="s">
        <v>1232</v>
      </c>
      <c r="C56" s="5" t="s">
        <v>3</v>
      </c>
      <c r="D56" s="5"/>
      <c r="E56" s="5"/>
      <c r="F56" s="5"/>
      <c r="G56" s="5"/>
    </row>
    <row r="57" spans="1:7" x14ac:dyDescent="0.25">
      <c r="A57" s="4">
        <v>1142</v>
      </c>
      <c r="B57" s="4" t="s">
        <v>1233</v>
      </c>
      <c r="C57" s="4" t="s">
        <v>3</v>
      </c>
      <c r="D57" s="4"/>
      <c r="E57" s="4"/>
      <c r="F57" s="4"/>
      <c r="G57" s="4"/>
    </row>
    <row r="58" spans="1:7" x14ac:dyDescent="0.25">
      <c r="A58" s="5">
        <v>1143</v>
      </c>
      <c r="B58" s="5" t="s">
        <v>1234</v>
      </c>
      <c r="C58" s="5" t="s">
        <v>3</v>
      </c>
      <c r="D58" s="5"/>
      <c r="E58" s="5"/>
      <c r="F58" s="5"/>
      <c r="G58" s="5"/>
    </row>
    <row r="59" spans="1:7" x14ac:dyDescent="0.25">
      <c r="A59" s="4">
        <v>1144</v>
      </c>
      <c r="B59" s="4" t="s">
        <v>1235</v>
      </c>
      <c r="C59" s="4" t="s">
        <v>3</v>
      </c>
      <c r="D59" s="4"/>
      <c r="E59" s="4"/>
      <c r="F59" s="4"/>
      <c r="G59" s="4"/>
    </row>
    <row r="60" spans="1:7" x14ac:dyDescent="0.25">
      <c r="A60" s="5">
        <v>1145</v>
      </c>
      <c r="B60" s="5" t="s">
        <v>1236</v>
      </c>
      <c r="C60" s="5" t="s">
        <v>3</v>
      </c>
      <c r="D60" s="5" t="s">
        <v>1287</v>
      </c>
      <c r="E60" s="5"/>
      <c r="F60" s="5"/>
      <c r="G60" s="5"/>
    </row>
    <row r="61" spans="1:7" x14ac:dyDescent="0.25">
      <c r="A61" s="4">
        <v>1146</v>
      </c>
      <c r="B61" s="4" t="s">
        <v>1237</v>
      </c>
      <c r="C61" s="4" t="s">
        <v>3</v>
      </c>
      <c r="D61" s="4"/>
      <c r="E61" s="4"/>
      <c r="F61" s="4"/>
      <c r="G61" s="4"/>
    </row>
    <row r="62" spans="1:7" x14ac:dyDescent="0.25">
      <c r="A62" s="5">
        <v>1147</v>
      </c>
      <c r="B62" s="5" t="s">
        <v>1238</v>
      </c>
      <c r="C62" s="5" t="s">
        <v>3</v>
      </c>
      <c r="D62" s="5"/>
      <c r="E62" s="5"/>
      <c r="F62" s="5"/>
      <c r="G62" s="5"/>
    </row>
    <row r="63" spans="1:7" x14ac:dyDescent="0.25">
      <c r="A63" s="4">
        <v>1148</v>
      </c>
      <c r="B63" s="4" t="s">
        <v>1239</v>
      </c>
      <c r="C63" s="4" t="s">
        <v>3</v>
      </c>
      <c r="D63" s="4"/>
      <c r="E63" s="4"/>
      <c r="F63" s="4"/>
      <c r="G63" s="4"/>
    </row>
    <row r="64" spans="1:7" x14ac:dyDescent="0.25">
      <c r="A64" s="5">
        <v>1149</v>
      </c>
      <c r="B64" s="5" t="s">
        <v>1240</v>
      </c>
      <c r="C64" s="5" t="s">
        <v>3</v>
      </c>
      <c r="D64" s="5"/>
      <c r="E64" s="5"/>
      <c r="F64" s="5"/>
      <c r="G64" s="5"/>
    </row>
    <row r="65" spans="1:7" x14ac:dyDescent="0.25">
      <c r="A65" s="4">
        <v>1150</v>
      </c>
      <c r="B65" s="4" t="s">
        <v>1241</v>
      </c>
      <c r="C65" s="4" t="s">
        <v>3</v>
      </c>
      <c r="D65" s="4" t="s">
        <v>1288</v>
      </c>
      <c r="E65" s="4"/>
      <c r="F65" s="4"/>
      <c r="G65" s="4"/>
    </row>
    <row r="66" spans="1:7" x14ac:dyDescent="0.25">
      <c r="A66" s="5">
        <v>1151</v>
      </c>
      <c r="B66" s="5" t="s">
        <v>1242</v>
      </c>
      <c r="C66" s="5" t="s">
        <v>3</v>
      </c>
      <c r="D66" s="5"/>
      <c r="E66" s="5"/>
      <c r="F66" s="5"/>
      <c r="G66" s="5"/>
    </row>
    <row r="67" spans="1:7" x14ac:dyDescent="0.25">
      <c r="A67" s="4">
        <v>1152</v>
      </c>
      <c r="B67" s="4" t="s">
        <v>1243</v>
      </c>
      <c r="C67" s="4" t="s">
        <v>3</v>
      </c>
      <c r="D67" s="4"/>
      <c r="E67" s="4"/>
      <c r="F67" s="4"/>
      <c r="G67" s="4"/>
    </row>
    <row r="68" spans="1:7" x14ac:dyDescent="0.25">
      <c r="A68" s="5">
        <v>1153</v>
      </c>
      <c r="B68" s="5" t="s">
        <v>1244</v>
      </c>
      <c r="C68" s="5" t="s">
        <v>3</v>
      </c>
      <c r="D68" s="5"/>
      <c r="E68" s="5"/>
      <c r="F68" s="5"/>
      <c r="G68" s="5"/>
    </row>
    <row r="69" spans="1:7" x14ac:dyDescent="0.25">
      <c r="A69" s="4">
        <v>1154</v>
      </c>
      <c r="B69" s="4" t="s">
        <v>1245</v>
      </c>
      <c r="C69" s="4" t="s">
        <v>3</v>
      </c>
      <c r="D69" s="4"/>
      <c r="E69" s="4"/>
      <c r="F69" s="4"/>
      <c r="G69" s="4"/>
    </row>
    <row r="70" spans="1:7" x14ac:dyDescent="0.25">
      <c r="A70" s="5">
        <v>1155</v>
      </c>
      <c r="B70" s="5" t="s">
        <v>1246</v>
      </c>
      <c r="C70" s="5" t="s">
        <v>3</v>
      </c>
      <c r="D70" s="5" t="s">
        <v>1289</v>
      </c>
      <c r="E70" s="5"/>
      <c r="F70" s="5"/>
      <c r="G70" s="5"/>
    </row>
    <row r="71" spans="1:7" x14ac:dyDescent="0.25">
      <c r="A71" s="4">
        <v>1156</v>
      </c>
      <c r="B71" s="4" t="s">
        <v>1247</v>
      </c>
      <c r="C71" s="4" t="s">
        <v>3</v>
      </c>
      <c r="D71" s="4"/>
      <c r="E71" s="4"/>
      <c r="F71" s="4"/>
      <c r="G71" s="4"/>
    </row>
    <row r="72" spans="1:7" x14ac:dyDescent="0.25">
      <c r="A72" s="5">
        <v>1157</v>
      </c>
      <c r="B72" s="5" t="s">
        <v>1248</v>
      </c>
      <c r="C72" s="5" t="s">
        <v>3</v>
      </c>
      <c r="D72" s="5"/>
      <c r="E72" s="5"/>
      <c r="F72" s="5"/>
      <c r="G72" s="5"/>
    </row>
    <row r="73" spans="1:7" x14ac:dyDescent="0.25">
      <c r="A73" s="4">
        <v>1158</v>
      </c>
      <c r="B73" s="4" t="s">
        <v>1249</v>
      </c>
      <c r="C73" s="4" t="s">
        <v>3</v>
      </c>
      <c r="D73" s="4"/>
      <c r="E73" s="4"/>
      <c r="F73" s="4"/>
      <c r="G73" s="4"/>
    </row>
    <row r="74" spans="1:7" x14ac:dyDescent="0.25">
      <c r="A74" s="5">
        <v>1159</v>
      </c>
      <c r="B74" s="5" t="s">
        <v>1250</v>
      </c>
      <c r="C74" s="5" t="s">
        <v>3</v>
      </c>
      <c r="D74" s="5"/>
      <c r="E74" s="5"/>
      <c r="F74" s="5"/>
      <c r="G74" s="5">
        <f>_xlfn.IFNA(VLOOKUP(A74,Hoja1!A$1:B$683,2,0),A74)</f>
        <v>1159</v>
      </c>
    </row>
    <row r="75" spans="1:7" x14ac:dyDescent="0.25">
      <c r="A75" s="4">
        <v>1160</v>
      </c>
      <c r="B75" s="4" t="s">
        <v>1251</v>
      </c>
      <c r="C75" s="4"/>
      <c r="D75" s="4" t="s">
        <v>1290</v>
      </c>
      <c r="E75" s="4"/>
      <c r="F75" s="4"/>
      <c r="G75" s="4"/>
    </row>
    <row r="76" spans="1:7" x14ac:dyDescent="0.25">
      <c r="A76" s="5">
        <v>1161</v>
      </c>
      <c r="B76" s="5" t="s">
        <v>1252</v>
      </c>
      <c r="C76" s="5" t="s">
        <v>3</v>
      </c>
      <c r="D76" s="5"/>
      <c r="E76" s="5"/>
      <c r="F76" s="5"/>
      <c r="G76" s="5" t="str">
        <f>_xlfn.IFNA(VLOOKUP(A76,Hoja1!A$1:B$683,2,0),A76)</f>
        <v>ai13ActualAverage</v>
      </c>
    </row>
    <row r="77" spans="1:7" x14ac:dyDescent="0.25">
      <c r="A77" s="4">
        <v>1162</v>
      </c>
      <c r="B77" s="4" t="s">
        <v>1253</v>
      </c>
      <c r="C77" s="4" t="s">
        <v>3</v>
      </c>
      <c r="D77" s="4"/>
      <c r="E77" s="4"/>
      <c r="F77" s="4"/>
      <c r="G77" s="4" t="str">
        <f>_xlfn.IFNA(VLOOKUP(A77,Hoja1!A$1:B$683,2,0),A77)</f>
        <v>ai13Max</v>
      </c>
    </row>
    <row r="78" spans="1:7" x14ac:dyDescent="0.25">
      <c r="A78" s="5">
        <v>1163</v>
      </c>
      <c r="B78" s="5" t="s">
        <v>1254</v>
      </c>
      <c r="C78" s="5" t="s">
        <v>3</v>
      </c>
      <c r="D78" s="5"/>
      <c r="E78" s="5"/>
      <c r="F78" s="5"/>
      <c r="G78" s="5" t="str">
        <f>_xlfn.IFNA(VLOOKUP(A78,Hoja1!A$1:B$683,2,0),A78)</f>
        <v>ai13Min</v>
      </c>
    </row>
    <row r="79" spans="1:7" x14ac:dyDescent="0.25">
      <c r="A79" s="4">
        <v>1164</v>
      </c>
      <c r="B79" s="4" t="s">
        <v>1255</v>
      </c>
      <c r="C79" s="4" t="s">
        <v>3</v>
      </c>
      <c r="D79" s="4"/>
      <c r="E79" s="4"/>
      <c r="F79" s="4"/>
      <c r="G79" s="4">
        <f>_xlfn.IFNA(VLOOKUP(A79,Hoja1!A$1:B$683,2,0),A79)</f>
        <v>1164</v>
      </c>
    </row>
    <row r="80" spans="1:7" x14ac:dyDescent="0.25">
      <c r="A80" s="5">
        <v>1165</v>
      </c>
      <c r="B80" s="5" t="s">
        <v>1256</v>
      </c>
      <c r="C80" s="5" t="s">
        <v>3</v>
      </c>
      <c r="D80" s="5" t="s">
        <v>1291</v>
      </c>
      <c r="E80" s="5"/>
      <c r="F80" s="5"/>
      <c r="G80" s="5" t="str">
        <f>_xlfn.IFNA(VLOOKUP(A80,Hoja1!A$1:B$683,2,0),A80)</f>
        <v>ai14ActualValue</v>
      </c>
    </row>
    <row r="81" spans="1:7" x14ac:dyDescent="0.25">
      <c r="A81" s="4">
        <v>1166</v>
      </c>
      <c r="B81" s="4" t="s">
        <v>1257</v>
      </c>
      <c r="C81" s="4" t="s">
        <v>3</v>
      </c>
      <c r="D81" s="4"/>
      <c r="E81" s="4"/>
      <c r="F81" s="4"/>
      <c r="G81" s="4" t="str">
        <f>_xlfn.IFNA(VLOOKUP(A81,Hoja1!A$1:B$683,2,0),A81)</f>
        <v>ai14ActualAverage</v>
      </c>
    </row>
    <row r="82" spans="1:7" x14ac:dyDescent="0.25">
      <c r="A82" s="5">
        <v>1167</v>
      </c>
      <c r="B82" s="5" t="s">
        <v>1258</v>
      </c>
      <c r="C82" s="5"/>
      <c r="D82" s="5"/>
      <c r="E82" s="5"/>
      <c r="F82" s="5"/>
      <c r="G82" s="5"/>
    </row>
    <row r="83" spans="1:7" x14ac:dyDescent="0.25">
      <c r="A83" s="4">
        <v>1168</v>
      </c>
      <c r="B83" s="4" t="s">
        <v>1259</v>
      </c>
      <c r="C83" s="4"/>
      <c r="D83" s="4"/>
      <c r="E83" s="4"/>
      <c r="F83" s="4"/>
      <c r="G83" s="4"/>
    </row>
    <row r="84" spans="1:7" x14ac:dyDescent="0.25">
      <c r="A84" s="5">
        <v>1169</v>
      </c>
      <c r="B84" s="5" t="s">
        <v>1260</v>
      </c>
      <c r="C84" s="5"/>
      <c r="D84" s="5"/>
      <c r="E84" s="5"/>
      <c r="F84" s="5"/>
      <c r="G84" s="5"/>
    </row>
    <row r="85" spans="1:7" x14ac:dyDescent="0.25">
      <c r="A85" s="4">
        <v>1170</v>
      </c>
      <c r="B85" s="4" t="s">
        <v>1261</v>
      </c>
      <c r="C85" s="4"/>
      <c r="D85" s="4" t="s">
        <v>1292</v>
      </c>
      <c r="E85" s="4"/>
      <c r="F85" s="4"/>
      <c r="G85" s="4"/>
    </row>
    <row r="86" spans="1:7" x14ac:dyDescent="0.25">
      <c r="A86" s="5">
        <v>1171</v>
      </c>
      <c r="B86" s="5" t="s">
        <v>1262</v>
      </c>
      <c r="C86" s="5"/>
      <c r="D86" s="5"/>
      <c r="E86" s="5"/>
      <c r="F86" s="5"/>
      <c r="G86" s="5"/>
    </row>
    <row r="87" spans="1:7" x14ac:dyDescent="0.25">
      <c r="A87" s="4">
        <v>1172</v>
      </c>
      <c r="B87" s="4" t="s">
        <v>1263</v>
      </c>
      <c r="C87" s="4"/>
      <c r="D87" s="4"/>
      <c r="E87" s="4"/>
      <c r="F87" s="4"/>
      <c r="G87" s="4"/>
    </row>
    <row r="88" spans="1:7" x14ac:dyDescent="0.25">
      <c r="A88" s="5">
        <v>1173</v>
      </c>
      <c r="B88" s="5" t="s">
        <v>1264</v>
      </c>
      <c r="C88" s="5"/>
      <c r="D88" s="5"/>
      <c r="E88" s="5"/>
      <c r="F88" s="5"/>
      <c r="G88" s="5"/>
    </row>
    <row r="89" spans="1:7" x14ac:dyDescent="0.25">
      <c r="A89" s="4">
        <v>1174</v>
      </c>
      <c r="B89" s="4" t="s">
        <v>1265</v>
      </c>
      <c r="C89" s="4"/>
      <c r="D89" s="4"/>
      <c r="E89" s="4"/>
      <c r="F89" s="4"/>
      <c r="G89" s="4"/>
    </row>
    <row r="90" spans="1:7" x14ac:dyDescent="0.25">
      <c r="A90" s="5">
        <v>1175</v>
      </c>
      <c r="B90" s="5" t="s">
        <v>1266</v>
      </c>
      <c r="C90" s="5"/>
      <c r="D90" s="5" t="s">
        <v>1293</v>
      </c>
      <c r="E90" s="5"/>
      <c r="F90" s="5"/>
      <c r="G90" s="5"/>
    </row>
    <row r="91" spans="1:7" x14ac:dyDescent="0.25">
      <c r="A91" s="4">
        <v>1176</v>
      </c>
      <c r="B91" s="4" t="s">
        <v>1267</v>
      </c>
      <c r="C91" s="4"/>
      <c r="D91" s="4"/>
      <c r="E91" s="4"/>
      <c r="F91" s="4"/>
      <c r="G91" s="4"/>
    </row>
    <row r="92" spans="1:7" x14ac:dyDescent="0.25">
      <c r="A92" s="5">
        <v>1177</v>
      </c>
      <c r="B92" s="5" t="s">
        <v>1268</v>
      </c>
      <c r="C92" s="5"/>
      <c r="D92" s="5"/>
      <c r="E92" s="5"/>
      <c r="F92" s="5"/>
      <c r="G92" s="5"/>
    </row>
    <row r="93" spans="1:7" x14ac:dyDescent="0.25">
      <c r="A93" s="4">
        <v>1178</v>
      </c>
      <c r="B93" s="4" t="s">
        <v>1269</v>
      </c>
      <c r="C93" s="4"/>
      <c r="D93" s="4"/>
      <c r="E93" s="4"/>
      <c r="F93" s="4"/>
      <c r="G93" s="4"/>
    </row>
    <row r="94" spans="1:7" x14ac:dyDescent="0.25">
      <c r="A94" s="5">
        <v>1179</v>
      </c>
      <c r="B94" s="5" t="s">
        <v>1270</v>
      </c>
      <c r="C94" s="5"/>
      <c r="D94" s="5"/>
      <c r="E94" s="5"/>
      <c r="F94" s="5"/>
      <c r="G94" s="5"/>
    </row>
    <row r="95" spans="1:7" x14ac:dyDescent="0.25">
      <c r="A95" s="4">
        <v>1180</v>
      </c>
      <c r="B95" s="4" t="s">
        <v>1271</v>
      </c>
      <c r="C95" s="4"/>
      <c r="D95" s="4" t="s">
        <v>1294</v>
      </c>
      <c r="E95" s="4"/>
      <c r="F95" s="4"/>
      <c r="G95" s="4"/>
    </row>
    <row r="96" spans="1:7" x14ac:dyDescent="0.25">
      <c r="A96" s="5">
        <v>1181</v>
      </c>
      <c r="B96" s="5" t="s">
        <v>1272</v>
      </c>
      <c r="C96" s="5"/>
      <c r="D96" s="5"/>
      <c r="E96" s="5"/>
      <c r="F96" s="5"/>
      <c r="G96" s="5"/>
    </row>
    <row r="97" spans="1:8" x14ac:dyDescent="0.25">
      <c r="A97" s="4">
        <v>1182</v>
      </c>
      <c r="B97" s="4" t="s">
        <v>1273</v>
      </c>
      <c r="C97" s="4"/>
      <c r="D97" s="4"/>
      <c r="E97" s="4"/>
      <c r="F97" s="4"/>
      <c r="G97" s="4"/>
    </row>
    <row r="98" spans="1:8" x14ac:dyDescent="0.25">
      <c r="A98" s="5">
        <v>1183</v>
      </c>
      <c r="B98" s="5" t="s">
        <v>1274</v>
      </c>
      <c r="C98" s="5"/>
      <c r="D98" s="5"/>
      <c r="E98" s="5"/>
      <c r="F98" s="5"/>
      <c r="G98" s="5"/>
    </row>
    <row r="99" spans="1:8" x14ac:dyDescent="0.25">
      <c r="A99" s="4">
        <v>1184</v>
      </c>
      <c r="B99" s="4" t="s">
        <v>1275</v>
      </c>
      <c r="C99" s="4"/>
      <c r="D99" s="4"/>
      <c r="E99" s="4"/>
      <c r="F99" s="4"/>
      <c r="G99" s="4"/>
    </row>
    <row r="100" spans="1:8" x14ac:dyDescent="0.25">
      <c r="A100" s="5">
        <v>1185</v>
      </c>
      <c r="B100" s="5" t="s">
        <v>1276</v>
      </c>
      <c r="C100" s="5"/>
      <c r="D100" s="5" t="s">
        <v>1295</v>
      </c>
      <c r="E100" s="5"/>
      <c r="F100" s="5"/>
      <c r="G100" s="5"/>
    </row>
    <row r="101" spans="1:8" x14ac:dyDescent="0.25">
      <c r="A101" s="4">
        <v>1186</v>
      </c>
      <c r="B101" s="4" t="s">
        <v>1277</v>
      </c>
      <c r="C101" s="4"/>
      <c r="D101" s="4"/>
      <c r="E101" s="4"/>
      <c r="F101" s="4"/>
      <c r="G101" s="4"/>
    </row>
    <row r="102" spans="1:8" x14ac:dyDescent="0.25">
      <c r="A102" s="5">
        <v>1187</v>
      </c>
      <c r="B102" s="5" t="s">
        <v>1278</v>
      </c>
      <c r="C102" s="5"/>
      <c r="D102" s="5"/>
      <c r="E102" s="5"/>
      <c r="F102" s="5"/>
      <c r="G102" s="5"/>
    </row>
    <row r="103" spans="1:8" x14ac:dyDescent="0.25">
      <c r="A103" s="4">
        <v>1188</v>
      </c>
      <c r="B103" s="4" t="s">
        <v>1279</v>
      </c>
      <c r="C103" s="4"/>
      <c r="D103" s="4"/>
      <c r="E103" s="4"/>
      <c r="F103" s="4"/>
      <c r="G103" s="4"/>
    </row>
    <row r="104" spans="1:8" x14ac:dyDescent="0.25">
      <c r="A104" s="5">
        <v>1189</v>
      </c>
      <c r="B104" s="5" t="s">
        <v>1280</v>
      </c>
      <c r="C104" s="5"/>
      <c r="D104" s="5"/>
      <c r="E104" s="5"/>
      <c r="F104" s="5"/>
      <c r="G104" s="5"/>
    </row>
    <row r="105" spans="1:8" x14ac:dyDescent="0.25">
      <c r="A105" s="4"/>
      <c r="B105" s="4"/>
      <c r="C105" s="4"/>
      <c r="D105" s="4"/>
      <c r="E105" s="4"/>
      <c r="F105" s="4"/>
      <c r="G105" s="4"/>
    </row>
    <row r="106" spans="1:8" x14ac:dyDescent="0.25">
      <c r="A106" s="5"/>
      <c r="B106" s="5"/>
      <c r="C106" s="5"/>
      <c r="D106" s="5"/>
      <c r="E106" s="5"/>
      <c r="F106" s="5"/>
      <c r="G106" s="5"/>
    </row>
    <row r="107" spans="1:8" x14ac:dyDescent="0.25">
      <c r="A107" s="4">
        <v>10000</v>
      </c>
      <c r="B107" s="4" t="s">
        <v>141</v>
      </c>
      <c r="C107" s="4" t="s">
        <v>6</v>
      </c>
      <c r="D107" s="4" t="s">
        <v>7</v>
      </c>
      <c r="E107" s="4" t="s">
        <v>132</v>
      </c>
      <c r="F107" s="4"/>
      <c r="G107" s="4" t="str">
        <f>_xlfn.IFNA(VLOOKUP(A107,Hoja1!A$1:B$683,2,0),A107)</f>
        <v>serverConnectionStatusActualValue</v>
      </c>
      <c r="H107" s="4" t="s">
        <v>155</v>
      </c>
    </row>
    <row r="108" spans="1:8" x14ac:dyDescent="0.25">
      <c r="A108" s="5">
        <v>10010</v>
      </c>
      <c r="B108" s="5" t="s">
        <v>142</v>
      </c>
      <c r="C108" s="5" t="s">
        <v>6</v>
      </c>
      <c r="D108" s="5" t="s">
        <v>8</v>
      </c>
      <c r="E108" s="5" t="s">
        <v>132</v>
      </c>
      <c r="F108" s="5"/>
      <c r="G108" s="5" t="str">
        <f>_xlfn.IFNA(VLOOKUP(A108,Hoja1!A$1:B$683,2,0),A108)</f>
        <v>ricRtcChangeActualValue</v>
      </c>
      <c r="H108" s="4" t="s">
        <v>155</v>
      </c>
    </row>
    <row r="109" spans="1:8" x14ac:dyDescent="0.25">
      <c r="A109" s="4">
        <v>10013</v>
      </c>
      <c r="B109" s="4" t="s">
        <v>143</v>
      </c>
      <c r="C109" s="4" t="s">
        <v>6</v>
      </c>
      <c r="D109" s="4" t="s">
        <v>9</v>
      </c>
      <c r="E109" s="4" t="s">
        <v>132</v>
      </c>
      <c r="F109" s="4"/>
      <c r="G109" s="4" t="str">
        <f>_xlfn.IFNA(VLOOKUP(A109,Hoja1!A$1:B$683,2,0),A109)</f>
        <v>ricResetActualValue</v>
      </c>
      <c r="H109" s="4" t="s">
        <v>155</v>
      </c>
    </row>
    <row r="110" spans="1:8" x14ac:dyDescent="0.25">
      <c r="A110" s="5">
        <v>10014</v>
      </c>
      <c r="B110" s="5" t="s">
        <v>144</v>
      </c>
      <c r="C110" s="5" t="s">
        <v>6</v>
      </c>
      <c r="D110" s="5" t="s">
        <v>138</v>
      </c>
      <c r="E110" s="5" t="s">
        <v>132</v>
      </c>
      <c r="F110" s="5"/>
      <c r="G110" s="5" t="str">
        <f>_xlfn.IFNA(VLOOKUP(A110,Hoja1!A$1:B$683,2,0),A110)</f>
        <v>ricBatteryStatusActualValue</v>
      </c>
      <c r="H110" s="4" t="s">
        <v>155</v>
      </c>
    </row>
    <row r="111" spans="1:8" x14ac:dyDescent="0.25">
      <c r="A111" s="4">
        <v>10036</v>
      </c>
      <c r="B111" s="4" t="s">
        <v>1190</v>
      </c>
      <c r="C111" s="4" t="s">
        <v>6</v>
      </c>
      <c r="D111" s="4" t="s">
        <v>122</v>
      </c>
      <c r="E111" s="4" t="s">
        <v>132</v>
      </c>
      <c r="F111" s="4"/>
      <c r="G111" s="4" t="str">
        <f>_xlfn.IFNA(VLOOKUP(A111,Hoja1!A$1:B$683,2,0),A111)</f>
        <v>fallaAlimentacion</v>
      </c>
      <c r="H111" s="4" t="s">
        <v>155</v>
      </c>
    </row>
    <row r="112" spans="1:8" x14ac:dyDescent="0.25">
      <c r="A112" s="5">
        <v>10038</v>
      </c>
      <c r="B112" s="5" t="s">
        <v>145</v>
      </c>
      <c r="C112" s="5" t="s">
        <v>6</v>
      </c>
      <c r="D112" s="5" t="s">
        <v>139</v>
      </c>
      <c r="E112" s="5"/>
      <c r="F112" s="5"/>
      <c r="G112" s="5" t="str">
        <f>_xlfn.IFNA(VLOOKUP(A112,Hoja1!A$1:B$683,2,0),A112)</f>
        <v>errorBattery</v>
      </c>
      <c r="H112" s="4" t="s">
        <v>155</v>
      </c>
    </row>
    <row r="113" spans="1:8" x14ac:dyDescent="0.25">
      <c r="A113" s="4">
        <v>10045</v>
      </c>
      <c r="B113" s="4" t="s">
        <v>146</v>
      </c>
      <c r="C113" s="4" t="s">
        <v>6</v>
      </c>
      <c r="D113" s="4" t="s">
        <v>140</v>
      </c>
      <c r="E113" s="4"/>
      <c r="F113" s="4"/>
      <c r="G113" s="4">
        <f>_xlfn.IFNA(VLOOKUP(A113,Hoja1!A$1:B$683,2,0),A113)</f>
        <v>10045</v>
      </c>
      <c r="H113" s="4" t="s">
        <v>155</v>
      </c>
    </row>
    <row r="114" spans="1:8" x14ac:dyDescent="0.25">
      <c r="A114" s="5">
        <v>10300</v>
      </c>
      <c r="B114" s="5" t="s">
        <v>147</v>
      </c>
      <c r="C114" s="5" t="s">
        <v>6</v>
      </c>
      <c r="D114" s="5" t="s">
        <v>157</v>
      </c>
      <c r="E114" s="5" t="s">
        <v>132</v>
      </c>
      <c r="F114" s="5"/>
      <c r="G114" s="5" t="str">
        <f>_xlfn.IFNA(VLOOKUP(A114,Hoja1!A$1:B$683,2,0),A114)</f>
        <v>alarmaLazoNoDetectadoAi1</v>
      </c>
    </row>
    <row r="115" spans="1:8" x14ac:dyDescent="0.25">
      <c r="A115" s="4">
        <v>10301</v>
      </c>
      <c r="B115" s="4" t="s">
        <v>156</v>
      </c>
      <c r="C115" s="4" t="s">
        <v>6</v>
      </c>
      <c r="D115" s="4" t="s">
        <v>159</v>
      </c>
      <c r="E115" s="4" t="s">
        <v>132</v>
      </c>
      <c r="F115" s="4"/>
      <c r="G115" s="4" t="str">
        <f>_xlfn.IFNA(VLOOKUP(A115,Hoja1!A$1:B$683,2,0),A115)</f>
        <v>alarmaLazoNoDetectadoAi2</v>
      </c>
    </row>
    <row r="116" spans="1:8" x14ac:dyDescent="0.25">
      <c r="A116" s="5">
        <v>10302</v>
      </c>
      <c r="B116" s="5" t="s">
        <v>158</v>
      </c>
      <c r="C116" s="5" t="s">
        <v>6</v>
      </c>
      <c r="D116" s="5" t="s">
        <v>161</v>
      </c>
      <c r="E116" s="5" t="s">
        <v>132</v>
      </c>
      <c r="F116" s="5"/>
      <c r="G116" s="5" t="str">
        <f>_xlfn.IFNA(VLOOKUP(A116,Hoja1!A$1:B$683,2,0),A116)</f>
        <v>alarmaLazoNoDetectadoAi3</v>
      </c>
    </row>
    <row r="117" spans="1:8" x14ac:dyDescent="0.25">
      <c r="A117" s="4">
        <v>10303</v>
      </c>
      <c r="B117" s="4" t="s">
        <v>160</v>
      </c>
      <c r="C117" s="4" t="s">
        <v>6</v>
      </c>
      <c r="D117" s="4" t="s">
        <v>1310</v>
      </c>
      <c r="E117" s="4" t="s">
        <v>132</v>
      </c>
      <c r="F117" s="4"/>
      <c r="G117" s="4" t="str">
        <f>_xlfn.IFNA(VLOOKUP(A117,Hoja1!A$1:B$683,2,0),A117)</f>
        <v>alarmaLazoNoDetectadoAi4</v>
      </c>
    </row>
    <row r="118" spans="1:8" x14ac:dyDescent="0.25">
      <c r="A118" s="5">
        <v>10304</v>
      </c>
      <c r="B118" s="5" t="s">
        <v>1296</v>
      </c>
      <c r="C118" s="5" t="s">
        <v>6</v>
      </c>
      <c r="D118" s="5" t="s">
        <v>1311</v>
      </c>
      <c r="E118" s="5" t="s">
        <v>132</v>
      </c>
      <c r="F118" s="5"/>
      <c r="G118" s="5" t="str">
        <f>_xlfn.IFNA(VLOOKUP(A118,Hoja1!A$1:B$683,2,0),A118)</f>
        <v>alarmaLazoNoDetectadoAi5</v>
      </c>
    </row>
    <row r="119" spans="1:8" x14ac:dyDescent="0.25">
      <c r="A119" s="4">
        <v>10305</v>
      </c>
      <c r="B119" s="4" t="s">
        <v>1297</v>
      </c>
      <c r="C119" s="4" t="s">
        <v>6</v>
      </c>
      <c r="D119" s="4" t="s">
        <v>1312</v>
      </c>
      <c r="E119" s="4" t="s">
        <v>132</v>
      </c>
      <c r="F119" s="4"/>
      <c r="G119" s="4" t="str">
        <f>_xlfn.IFNA(VLOOKUP(A119,Hoja1!A$1:B$683,2,0),A119)</f>
        <v>alarmaLazoNoDetectadoAi6</v>
      </c>
    </row>
    <row r="120" spans="1:8" x14ac:dyDescent="0.25">
      <c r="A120" s="5">
        <v>10306</v>
      </c>
      <c r="B120" s="5" t="s">
        <v>1298</v>
      </c>
      <c r="C120" s="5" t="s">
        <v>6</v>
      </c>
      <c r="D120" s="5" t="s">
        <v>1313</v>
      </c>
      <c r="E120" s="5" t="s">
        <v>132</v>
      </c>
      <c r="F120" s="5"/>
      <c r="G120" s="5" t="str">
        <f>_xlfn.IFNA(VLOOKUP(A120,Hoja1!A$1:B$683,2,0),A120)</f>
        <v>alarmaLazoNoDetectadoAi7</v>
      </c>
    </row>
    <row r="121" spans="1:8" x14ac:dyDescent="0.25">
      <c r="A121" s="4">
        <v>10307</v>
      </c>
      <c r="B121" s="4" t="s">
        <v>1299</v>
      </c>
      <c r="C121" s="4" t="s">
        <v>6</v>
      </c>
      <c r="D121" s="4" t="s">
        <v>1314</v>
      </c>
      <c r="E121" s="4" t="s">
        <v>132</v>
      </c>
      <c r="F121" s="4"/>
      <c r="G121" s="4" t="str">
        <f>_xlfn.IFNA(VLOOKUP(A121,Hoja1!A$1:B$683,2,0),A121)</f>
        <v>alarmaLazoNoDetectadoAi8</v>
      </c>
    </row>
    <row r="122" spans="1:8" x14ac:dyDescent="0.25">
      <c r="A122" s="5">
        <v>10308</v>
      </c>
      <c r="B122" s="5" t="s">
        <v>1300</v>
      </c>
      <c r="C122" s="5" t="s">
        <v>6</v>
      </c>
      <c r="D122" s="5" t="s">
        <v>1315</v>
      </c>
      <c r="E122" s="5" t="s">
        <v>132</v>
      </c>
      <c r="F122" s="5"/>
      <c r="G122" s="5" t="str">
        <f>_xlfn.IFNA(VLOOKUP(A122,Hoja1!A$1:B$683,2,0),A122)</f>
        <v>alarmaLazoNoDetectadoAi9</v>
      </c>
    </row>
    <row r="123" spans="1:8" x14ac:dyDescent="0.25">
      <c r="A123" s="4">
        <v>10309</v>
      </c>
      <c r="B123" s="4" t="s">
        <v>1301</v>
      </c>
      <c r="C123" s="4" t="s">
        <v>6</v>
      </c>
      <c r="D123" s="4" t="s">
        <v>1316</v>
      </c>
      <c r="E123" s="4" t="s">
        <v>132</v>
      </c>
      <c r="F123" s="4"/>
      <c r="G123" s="4" t="str">
        <f>_xlfn.IFNA(VLOOKUP(A123,Hoja1!A$1:B$683,2,0),A123)</f>
        <v>alarmaLazoNoDetectadoAi10</v>
      </c>
    </row>
    <row r="124" spans="1:8" x14ac:dyDescent="0.25">
      <c r="A124" s="5">
        <v>10310</v>
      </c>
      <c r="B124" s="5" t="s">
        <v>1302</v>
      </c>
      <c r="C124" s="5" t="s">
        <v>6</v>
      </c>
      <c r="D124" s="5" t="s">
        <v>1317</v>
      </c>
      <c r="E124" s="5" t="s">
        <v>132</v>
      </c>
      <c r="F124" s="5"/>
      <c r="G124" s="5" t="str">
        <f>_xlfn.IFNA(VLOOKUP(A124,Hoja1!A$1:B$683,2,0),A124)</f>
        <v>alarmaLazoNoDetectadoAi11</v>
      </c>
    </row>
    <row r="125" spans="1:8" x14ac:dyDescent="0.25">
      <c r="A125" s="4">
        <v>10311</v>
      </c>
      <c r="B125" s="4" t="s">
        <v>1303</v>
      </c>
      <c r="C125" s="4" t="s">
        <v>6</v>
      </c>
      <c r="D125" s="4" t="s">
        <v>1318</v>
      </c>
      <c r="E125" s="4" t="s">
        <v>132</v>
      </c>
      <c r="F125" s="4"/>
      <c r="G125" s="4" t="str">
        <f>_xlfn.IFNA(VLOOKUP(A125,Hoja1!A$1:B$683,2,0),A125)</f>
        <v>alarmaLazoNoDetectadoAi12</v>
      </c>
    </row>
    <row r="126" spans="1:8" x14ac:dyDescent="0.25">
      <c r="A126" s="5">
        <v>10312</v>
      </c>
      <c r="B126" s="5" t="s">
        <v>1304</v>
      </c>
      <c r="C126" s="5" t="s">
        <v>6</v>
      </c>
      <c r="D126" s="5" t="s">
        <v>1319</v>
      </c>
      <c r="E126" s="5" t="s">
        <v>132</v>
      </c>
      <c r="F126" s="5"/>
      <c r="G126" s="5" t="str">
        <f>_xlfn.IFNA(VLOOKUP(A126,Hoja1!A$1:B$683,2,0),A126)</f>
        <v>alarmaLazoNoDetectadoAi13</v>
      </c>
    </row>
    <row r="127" spans="1:8" x14ac:dyDescent="0.25">
      <c r="A127" s="4">
        <v>10313</v>
      </c>
      <c r="B127" s="4" t="s">
        <v>1305</v>
      </c>
      <c r="C127" s="4" t="s">
        <v>6</v>
      </c>
      <c r="D127" s="4" t="s">
        <v>1320</v>
      </c>
      <c r="E127" s="4" t="s">
        <v>132</v>
      </c>
      <c r="F127" s="4"/>
      <c r="G127" s="4" t="str">
        <f>_xlfn.IFNA(VLOOKUP(A127,Hoja1!A$1:B$683,2,0),A127)</f>
        <v>alarmaLazoNoDetectadoAi14</v>
      </c>
    </row>
    <row r="128" spans="1:8" x14ac:dyDescent="0.25">
      <c r="A128" s="5">
        <v>10314</v>
      </c>
      <c r="B128" s="5" t="s">
        <v>1306</v>
      </c>
      <c r="C128" s="5" t="s">
        <v>6</v>
      </c>
      <c r="D128" s="5" t="s">
        <v>1321</v>
      </c>
      <c r="E128" s="5" t="s">
        <v>132</v>
      </c>
      <c r="F128" s="5"/>
      <c r="G128" s="5" t="str">
        <f>_xlfn.IFNA(VLOOKUP(A128,Hoja1!A$1:B$683,2,0),A128)</f>
        <v>alarmaLazoNoDetectadoAi15</v>
      </c>
    </row>
    <row r="129" spans="1:7" x14ac:dyDescent="0.25">
      <c r="A129" s="4">
        <v>10315</v>
      </c>
      <c r="B129" s="4" t="s">
        <v>1307</v>
      </c>
      <c r="C129" s="4" t="s">
        <v>6</v>
      </c>
      <c r="D129" s="4" t="s">
        <v>1322</v>
      </c>
      <c r="E129" s="4" t="s">
        <v>132</v>
      </c>
      <c r="F129" s="4"/>
      <c r="G129" s="4" t="str">
        <f>_xlfn.IFNA(VLOOKUP(A129,Hoja1!A$1:B$683,2,0),A129)</f>
        <v>alarmaLazoNoDetectadoAi16</v>
      </c>
    </row>
    <row r="130" spans="1:7" x14ac:dyDescent="0.25">
      <c r="A130" s="5">
        <v>10348</v>
      </c>
      <c r="B130" s="5" t="s">
        <v>1308</v>
      </c>
      <c r="C130" s="5" t="s">
        <v>6</v>
      </c>
      <c r="D130" s="5" t="s">
        <v>1323</v>
      </c>
      <c r="E130" s="5" t="s">
        <v>132</v>
      </c>
      <c r="F130" s="5"/>
      <c r="G130" s="5">
        <f>_xlfn.IFNA(VLOOKUP(A130,Hoja1!A$1:B$683,2,0),A130)</f>
        <v>10348</v>
      </c>
    </row>
    <row r="131" spans="1:7" x14ac:dyDescent="0.25">
      <c r="A131" s="4">
        <v>10349</v>
      </c>
      <c r="B131" s="4" t="s">
        <v>1309</v>
      </c>
      <c r="C131" s="4" t="s">
        <v>6</v>
      </c>
      <c r="D131" s="4" t="s">
        <v>1324</v>
      </c>
      <c r="E131" s="4" t="s">
        <v>132</v>
      </c>
      <c r="F131" s="4"/>
      <c r="G131" s="4">
        <f>_xlfn.IFNA(VLOOKUP(A131,Hoja1!A$1:B$683,2,0),A131)</f>
        <v>10349</v>
      </c>
    </row>
    <row r="132" spans="1:7" x14ac:dyDescent="0.25">
      <c r="A132" s="5">
        <v>10316</v>
      </c>
      <c r="B132" s="5" t="s">
        <v>148</v>
      </c>
      <c r="C132" s="5" t="s">
        <v>6</v>
      </c>
      <c r="D132" s="5" t="s">
        <v>168</v>
      </c>
      <c r="E132" s="5" t="s">
        <v>132</v>
      </c>
      <c r="F132" s="5"/>
      <c r="G132" s="5" t="str">
        <f>_xlfn.IFNA(VLOOKUP(A132,Hoja1!A$1:B$683,2,0),A132)</f>
        <v>alarmaNivelBajoAi1</v>
      </c>
    </row>
    <row r="133" spans="1:7" x14ac:dyDescent="0.25">
      <c r="A133" s="4">
        <v>10317</v>
      </c>
      <c r="B133" s="4" t="s">
        <v>162</v>
      </c>
      <c r="C133" s="4" t="s">
        <v>6</v>
      </c>
      <c r="D133" s="4" t="s">
        <v>169</v>
      </c>
      <c r="E133" s="4" t="s">
        <v>132</v>
      </c>
      <c r="F133" s="4"/>
      <c r="G133" s="4" t="str">
        <f>_xlfn.IFNA(VLOOKUP(A133,Hoja1!A$1:B$683,2,0),A133)</f>
        <v>alarmaNivelBajoAi2</v>
      </c>
    </row>
    <row r="134" spans="1:7" x14ac:dyDescent="0.25">
      <c r="A134" s="5">
        <v>10318</v>
      </c>
      <c r="B134" s="5" t="s">
        <v>163</v>
      </c>
      <c r="C134" s="5" t="s">
        <v>6</v>
      </c>
      <c r="D134" s="5" t="s">
        <v>170</v>
      </c>
      <c r="E134" s="5" t="s">
        <v>132</v>
      </c>
      <c r="F134" s="5"/>
      <c r="G134" s="5" t="str">
        <f>_xlfn.IFNA(VLOOKUP(A134,Hoja1!A$1:B$683,2,0),A134)</f>
        <v>alarmaNivelBajoAi3</v>
      </c>
    </row>
    <row r="135" spans="1:7" x14ac:dyDescent="0.25">
      <c r="A135" s="4">
        <v>10319</v>
      </c>
      <c r="B135" s="4" t="s">
        <v>164</v>
      </c>
      <c r="C135" s="4" t="s">
        <v>6</v>
      </c>
      <c r="D135" s="4" t="s">
        <v>1339</v>
      </c>
      <c r="E135" s="4" t="s">
        <v>132</v>
      </c>
      <c r="F135" s="4"/>
      <c r="G135" s="4" t="str">
        <f>_xlfn.IFNA(VLOOKUP(A135,Hoja1!A$1:B$683,2,0),A135)</f>
        <v>alarmaNivelBajoAi4</v>
      </c>
    </row>
    <row r="136" spans="1:7" x14ac:dyDescent="0.25">
      <c r="A136" s="5">
        <v>10320</v>
      </c>
      <c r="B136" s="5" t="s">
        <v>1325</v>
      </c>
      <c r="C136" s="5" t="s">
        <v>6</v>
      </c>
      <c r="D136" s="5" t="s">
        <v>1340</v>
      </c>
      <c r="E136" s="5" t="s">
        <v>132</v>
      </c>
      <c r="F136" s="5"/>
      <c r="G136" s="5" t="str">
        <f>_xlfn.IFNA(VLOOKUP(A136,Hoja1!A$1:B$683,2,0),A136)</f>
        <v>alarmaNivelBajoAi5</v>
      </c>
    </row>
    <row r="137" spans="1:7" x14ac:dyDescent="0.25">
      <c r="A137" s="4">
        <v>10321</v>
      </c>
      <c r="B137" s="4" t="s">
        <v>1326</v>
      </c>
      <c r="C137" s="4" t="s">
        <v>6</v>
      </c>
      <c r="D137" s="4" t="s">
        <v>1341</v>
      </c>
      <c r="E137" s="4" t="s">
        <v>132</v>
      </c>
      <c r="F137" s="4"/>
      <c r="G137" s="4" t="str">
        <f>_xlfn.IFNA(VLOOKUP(A137,Hoja1!A$1:B$683,2,0),A137)</f>
        <v>alarmaNivelBajoAi6</v>
      </c>
    </row>
    <row r="138" spans="1:7" x14ac:dyDescent="0.25">
      <c r="A138" s="5">
        <v>10322</v>
      </c>
      <c r="B138" s="5" t="s">
        <v>1327</v>
      </c>
      <c r="C138" s="5" t="s">
        <v>6</v>
      </c>
      <c r="D138" s="5" t="s">
        <v>1342</v>
      </c>
      <c r="E138" s="5" t="s">
        <v>132</v>
      </c>
      <c r="F138" s="5"/>
      <c r="G138" s="5" t="str">
        <f>_xlfn.IFNA(VLOOKUP(A138,Hoja1!A$1:B$683,2,0),A138)</f>
        <v>alarmaNivelBajoAi7</v>
      </c>
    </row>
    <row r="139" spans="1:7" x14ac:dyDescent="0.25">
      <c r="A139" s="4">
        <v>10323</v>
      </c>
      <c r="B139" s="4" t="s">
        <v>1328</v>
      </c>
      <c r="C139" s="4" t="s">
        <v>6</v>
      </c>
      <c r="D139" s="4" t="s">
        <v>1343</v>
      </c>
      <c r="E139" s="4" t="s">
        <v>132</v>
      </c>
      <c r="F139" s="4"/>
      <c r="G139" s="4" t="str">
        <f>_xlfn.IFNA(VLOOKUP(A139,Hoja1!A$1:B$683,2,0),A139)</f>
        <v>alarmaNivelBajoAi8</v>
      </c>
    </row>
    <row r="140" spans="1:7" x14ac:dyDescent="0.25">
      <c r="A140" s="5">
        <v>10324</v>
      </c>
      <c r="B140" s="5" t="s">
        <v>1329</v>
      </c>
      <c r="C140" s="5" t="s">
        <v>6</v>
      </c>
      <c r="D140" s="5" t="s">
        <v>1344</v>
      </c>
      <c r="E140" s="5" t="s">
        <v>132</v>
      </c>
      <c r="F140" s="5"/>
      <c r="G140" s="5" t="str">
        <f>_xlfn.IFNA(VLOOKUP(A140,Hoja1!A$1:B$683,2,0),A140)</f>
        <v>alarmaNivelBajoAi9</v>
      </c>
    </row>
    <row r="141" spans="1:7" x14ac:dyDescent="0.25">
      <c r="A141" s="4">
        <v>10325</v>
      </c>
      <c r="B141" s="4" t="s">
        <v>1330</v>
      </c>
      <c r="C141" s="4" t="s">
        <v>6</v>
      </c>
      <c r="D141" s="4" t="s">
        <v>1345</v>
      </c>
      <c r="E141" s="4" t="s">
        <v>132</v>
      </c>
      <c r="F141" s="4"/>
      <c r="G141" s="4" t="str">
        <f>_xlfn.IFNA(VLOOKUP(A141,Hoja1!A$1:B$683,2,0),A141)</f>
        <v>alarmaNivelBajoAi10</v>
      </c>
    </row>
    <row r="142" spans="1:7" x14ac:dyDescent="0.25">
      <c r="A142" s="5">
        <v>10326</v>
      </c>
      <c r="B142" s="5" t="s">
        <v>1331</v>
      </c>
      <c r="C142" s="5" t="s">
        <v>6</v>
      </c>
      <c r="D142" s="5" t="s">
        <v>1346</v>
      </c>
      <c r="E142" s="5" t="s">
        <v>132</v>
      </c>
      <c r="F142" s="5"/>
      <c r="G142" s="5" t="str">
        <f>_xlfn.IFNA(VLOOKUP(A142,Hoja1!A$1:B$683,2,0),A142)</f>
        <v>alarmaNivelBajoAi11</v>
      </c>
    </row>
    <row r="143" spans="1:7" x14ac:dyDescent="0.25">
      <c r="A143" s="4">
        <v>10327</v>
      </c>
      <c r="B143" s="4" t="s">
        <v>1332</v>
      </c>
      <c r="C143" s="4" t="s">
        <v>6</v>
      </c>
      <c r="D143" s="4" t="s">
        <v>1347</v>
      </c>
      <c r="E143" s="4" t="s">
        <v>132</v>
      </c>
      <c r="F143" s="4"/>
      <c r="G143" s="4" t="str">
        <f>_xlfn.IFNA(VLOOKUP(A143,Hoja1!A$1:B$683,2,0),A143)</f>
        <v>alarmaNivelBajoAi12</v>
      </c>
    </row>
    <row r="144" spans="1:7" x14ac:dyDescent="0.25">
      <c r="A144" s="5">
        <v>10328</v>
      </c>
      <c r="B144" s="5" t="s">
        <v>1333</v>
      </c>
      <c r="C144" s="5" t="s">
        <v>6</v>
      </c>
      <c r="D144" s="5" t="s">
        <v>1348</v>
      </c>
      <c r="E144" s="5" t="s">
        <v>132</v>
      </c>
      <c r="F144" s="5"/>
      <c r="G144" s="5" t="str">
        <f>_xlfn.IFNA(VLOOKUP(A144,Hoja1!A$1:B$683,2,0),A144)</f>
        <v>alarmaNivelBajoAi13</v>
      </c>
    </row>
    <row r="145" spans="1:7" x14ac:dyDescent="0.25">
      <c r="A145" s="4">
        <v>10329</v>
      </c>
      <c r="B145" s="4" t="s">
        <v>1334</v>
      </c>
      <c r="C145" s="4" t="s">
        <v>6</v>
      </c>
      <c r="D145" s="4" t="s">
        <v>1349</v>
      </c>
      <c r="E145" s="4" t="s">
        <v>132</v>
      </c>
      <c r="F145" s="4"/>
      <c r="G145" s="4" t="str">
        <f>_xlfn.IFNA(VLOOKUP(A145,Hoja1!A$1:B$683,2,0),A145)</f>
        <v>alarmaNivelBajoAi14</v>
      </c>
    </row>
    <row r="146" spans="1:7" x14ac:dyDescent="0.25">
      <c r="A146" s="5">
        <v>10330</v>
      </c>
      <c r="B146" s="5" t="s">
        <v>1335</v>
      </c>
      <c r="C146" s="5" t="s">
        <v>6</v>
      </c>
      <c r="D146" s="5" t="s">
        <v>1350</v>
      </c>
      <c r="E146" s="5" t="s">
        <v>132</v>
      </c>
      <c r="F146" s="5"/>
      <c r="G146" s="5" t="str">
        <f>_xlfn.IFNA(VLOOKUP(A146,Hoja1!A$1:B$683,2,0),A146)</f>
        <v>alarmaNivelBajoAi15</v>
      </c>
    </row>
    <row r="147" spans="1:7" x14ac:dyDescent="0.25">
      <c r="A147" s="4">
        <v>10331</v>
      </c>
      <c r="B147" s="4" t="s">
        <v>1336</v>
      </c>
      <c r="C147" s="4" t="s">
        <v>6</v>
      </c>
      <c r="D147" s="4" t="s">
        <v>1351</v>
      </c>
      <c r="E147" s="4" t="s">
        <v>132</v>
      </c>
      <c r="F147" s="4"/>
      <c r="G147" s="4" t="str">
        <f>_xlfn.IFNA(VLOOKUP(A147,Hoja1!A$1:B$683,2,0),A147)</f>
        <v>alarmaNivelBajoAi16</v>
      </c>
    </row>
    <row r="148" spans="1:7" x14ac:dyDescent="0.25">
      <c r="A148" s="5">
        <v>10364</v>
      </c>
      <c r="B148" s="5" t="s">
        <v>1337</v>
      </c>
      <c r="C148" s="5" t="s">
        <v>6</v>
      </c>
      <c r="D148" s="5" t="s">
        <v>1352</v>
      </c>
      <c r="E148" s="5" t="s">
        <v>132</v>
      </c>
      <c r="F148" s="5"/>
      <c r="G148" s="5">
        <f>_xlfn.IFNA(VLOOKUP(A148,Hoja1!A$1:B$683,2,0),A148)</f>
        <v>10364</v>
      </c>
    </row>
    <row r="149" spans="1:7" x14ac:dyDescent="0.25">
      <c r="A149" s="4">
        <v>10365</v>
      </c>
      <c r="B149" s="4" t="s">
        <v>1338</v>
      </c>
      <c r="C149" s="4" t="s">
        <v>6</v>
      </c>
      <c r="D149" s="4" t="s">
        <v>1353</v>
      </c>
      <c r="E149" s="4" t="s">
        <v>132</v>
      </c>
      <c r="F149" s="4"/>
      <c r="G149" s="4">
        <f>_xlfn.IFNA(VLOOKUP(A149,Hoja1!A$1:B$683,2,0),A149)</f>
        <v>10365</v>
      </c>
    </row>
    <row r="150" spans="1:7" x14ac:dyDescent="0.25">
      <c r="A150" s="5">
        <v>10332</v>
      </c>
      <c r="B150" s="5" t="s">
        <v>149</v>
      </c>
      <c r="C150" s="5" t="s">
        <v>6</v>
      </c>
      <c r="D150" s="5" t="s">
        <v>171</v>
      </c>
      <c r="E150" s="5" t="s">
        <v>132</v>
      </c>
      <c r="F150" s="5"/>
      <c r="G150" s="5" t="str">
        <f>_xlfn.IFNA(VLOOKUP(A150,Hoja1!A$1:B$683,2,0),A150)</f>
        <v>alarmaNivelAltoAi1</v>
      </c>
    </row>
    <row r="151" spans="1:7" x14ac:dyDescent="0.25">
      <c r="A151" s="4">
        <v>10333</v>
      </c>
      <c r="B151" s="4" t="s">
        <v>165</v>
      </c>
      <c r="C151" s="4" t="s">
        <v>6</v>
      </c>
      <c r="D151" s="4" t="s">
        <v>172</v>
      </c>
      <c r="E151" s="4" t="s">
        <v>132</v>
      </c>
      <c r="F151" s="4"/>
      <c r="G151" s="4" t="str">
        <f>_xlfn.IFNA(VLOOKUP(A151,Hoja1!A$1:B$683,2,0),A151)</f>
        <v>alarmaNivelAltoAi2</v>
      </c>
    </row>
    <row r="152" spans="1:7" x14ac:dyDescent="0.25">
      <c r="A152" s="5">
        <v>10334</v>
      </c>
      <c r="B152" s="5" t="s">
        <v>166</v>
      </c>
      <c r="C152" s="5" t="s">
        <v>6</v>
      </c>
      <c r="D152" s="5" t="s">
        <v>173</v>
      </c>
      <c r="E152" s="5" t="s">
        <v>132</v>
      </c>
      <c r="F152" s="5"/>
      <c r="G152" s="5" t="str">
        <f>_xlfn.IFNA(VLOOKUP(A152,Hoja1!A$1:B$683,2,0),A152)</f>
        <v>alarmaNivelAltoAi3</v>
      </c>
    </row>
    <row r="153" spans="1:7" x14ac:dyDescent="0.25">
      <c r="A153" s="4">
        <v>10335</v>
      </c>
      <c r="B153" s="4" t="s">
        <v>167</v>
      </c>
      <c r="C153" s="4" t="s">
        <v>6</v>
      </c>
      <c r="D153" s="4" t="s">
        <v>1354</v>
      </c>
      <c r="E153" s="4" t="s">
        <v>132</v>
      </c>
      <c r="F153" s="4"/>
      <c r="G153" s="4" t="str">
        <f>_xlfn.IFNA(VLOOKUP(A153,Hoja1!A$1:B$683,2,0),A153)</f>
        <v>alarmaNivelAltoAi4</v>
      </c>
    </row>
    <row r="154" spans="1:7" x14ac:dyDescent="0.25">
      <c r="A154" s="5">
        <v>10336</v>
      </c>
      <c r="B154" s="5" t="s">
        <v>1369</v>
      </c>
      <c r="C154" s="5" t="s">
        <v>6</v>
      </c>
      <c r="D154" s="5" t="s">
        <v>1355</v>
      </c>
      <c r="E154" s="5" t="s">
        <v>132</v>
      </c>
      <c r="F154" s="5"/>
      <c r="G154" s="5" t="str">
        <f>_xlfn.IFNA(VLOOKUP(A154,Hoja1!A$1:B$683,2,0),A154)</f>
        <v>alarmaNivelAltoAi5</v>
      </c>
    </row>
    <row r="155" spans="1:7" x14ac:dyDescent="0.25">
      <c r="A155" s="4">
        <v>10337</v>
      </c>
      <c r="B155" s="4" t="s">
        <v>1370</v>
      </c>
      <c r="C155" s="4" t="s">
        <v>6</v>
      </c>
      <c r="D155" s="4" t="s">
        <v>1356</v>
      </c>
      <c r="E155" s="4" t="s">
        <v>132</v>
      </c>
      <c r="F155" s="4"/>
      <c r="G155" s="4" t="str">
        <f>_xlfn.IFNA(VLOOKUP(A155,Hoja1!A$1:B$683,2,0),A155)</f>
        <v>alarmaNivelAltoAi6</v>
      </c>
    </row>
    <row r="156" spans="1:7" x14ac:dyDescent="0.25">
      <c r="A156" s="5">
        <v>10338</v>
      </c>
      <c r="B156" s="5" t="s">
        <v>1371</v>
      </c>
      <c r="C156" s="5" t="s">
        <v>6</v>
      </c>
      <c r="D156" s="5" t="s">
        <v>1357</v>
      </c>
      <c r="E156" s="5" t="s">
        <v>132</v>
      </c>
      <c r="F156" s="5"/>
      <c r="G156" s="5" t="str">
        <f>_xlfn.IFNA(VLOOKUP(A156,Hoja1!A$1:B$683,2,0),A156)</f>
        <v>alarmaNivelAltoAi7</v>
      </c>
    </row>
    <row r="157" spans="1:7" x14ac:dyDescent="0.25">
      <c r="A157" s="4">
        <v>10339</v>
      </c>
      <c r="B157" s="4" t="s">
        <v>1372</v>
      </c>
      <c r="C157" s="4" t="s">
        <v>6</v>
      </c>
      <c r="D157" s="4" t="s">
        <v>1358</v>
      </c>
      <c r="E157" s="4" t="s">
        <v>132</v>
      </c>
      <c r="F157" s="4"/>
      <c r="G157" s="4" t="str">
        <f>_xlfn.IFNA(VLOOKUP(A157,Hoja1!A$1:B$683,2,0),A157)</f>
        <v>alarmaNivelAltoAi8</v>
      </c>
    </row>
    <row r="158" spans="1:7" x14ac:dyDescent="0.25">
      <c r="A158" s="5">
        <v>10340</v>
      </c>
      <c r="B158" s="5" t="s">
        <v>1373</v>
      </c>
      <c r="C158" s="5" t="s">
        <v>6</v>
      </c>
      <c r="D158" s="5" t="s">
        <v>1359</v>
      </c>
      <c r="E158" s="5" t="s">
        <v>132</v>
      </c>
      <c r="F158" s="5"/>
      <c r="G158" s="5" t="str">
        <f>_xlfn.IFNA(VLOOKUP(A158,Hoja1!A$1:B$683,2,0),A158)</f>
        <v>alarmaNivelAltoAi9</v>
      </c>
    </row>
    <row r="159" spans="1:7" x14ac:dyDescent="0.25">
      <c r="A159" s="4">
        <v>10341</v>
      </c>
      <c r="B159" s="4" t="s">
        <v>1374</v>
      </c>
      <c r="C159" s="4" t="s">
        <v>6</v>
      </c>
      <c r="D159" s="4" t="s">
        <v>1360</v>
      </c>
      <c r="E159" s="4" t="s">
        <v>132</v>
      </c>
      <c r="F159" s="4"/>
      <c r="G159" s="4" t="str">
        <f>_xlfn.IFNA(VLOOKUP(A159,Hoja1!A$1:B$683,2,0),A159)</f>
        <v>alarmaNivelAltoAi10</v>
      </c>
    </row>
    <row r="160" spans="1:7" x14ac:dyDescent="0.25">
      <c r="A160" s="5">
        <v>10342</v>
      </c>
      <c r="B160" s="5" t="s">
        <v>1375</v>
      </c>
      <c r="C160" s="5" t="s">
        <v>6</v>
      </c>
      <c r="D160" s="5" t="s">
        <v>1361</v>
      </c>
      <c r="E160" s="5" t="s">
        <v>132</v>
      </c>
      <c r="F160" s="5"/>
      <c r="G160" s="5" t="str">
        <f>_xlfn.IFNA(VLOOKUP(A160,Hoja1!A$1:B$683,2,0),A160)</f>
        <v>alarmaNivelAltoAi11</v>
      </c>
    </row>
    <row r="161" spans="1:7" x14ac:dyDescent="0.25">
      <c r="A161" s="4">
        <v>10343</v>
      </c>
      <c r="B161" s="4" t="s">
        <v>1376</v>
      </c>
      <c r="C161" s="4" t="s">
        <v>6</v>
      </c>
      <c r="D161" s="4" t="s">
        <v>1362</v>
      </c>
      <c r="E161" s="4" t="s">
        <v>132</v>
      </c>
      <c r="F161" s="4"/>
      <c r="G161" s="4" t="str">
        <f>_xlfn.IFNA(VLOOKUP(A161,Hoja1!A$1:B$683,2,0),A161)</f>
        <v>alarmaNivelAltoAi12</v>
      </c>
    </row>
    <row r="162" spans="1:7" x14ac:dyDescent="0.25">
      <c r="A162" s="5">
        <v>10344</v>
      </c>
      <c r="B162" s="5" t="s">
        <v>1377</v>
      </c>
      <c r="C162" s="5" t="s">
        <v>6</v>
      </c>
      <c r="D162" s="5" t="s">
        <v>1363</v>
      </c>
      <c r="E162" s="5" t="s">
        <v>132</v>
      </c>
      <c r="F162" s="5"/>
      <c r="G162" s="5" t="str">
        <f>_xlfn.IFNA(VLOOKUP(A162,Hoja1!A$1:B$683,2,0),A162)</f>
        <v>alarmaNivelAltoAi13</v>
      </c>
    </row>
    <row r="163" spans="1:7" x14ac:dyDescent="0.25">
      <c r="A163" s="4">
        <v>10345</v>
      </c>
      <c r="B163" s="4" t="s">
        <v>1378</v>
      </c>
      <c r="C163" s="4" t="s">
        <v>6</v>
      </c>
      <c r="D163" s="4" t="s">
        <v>1364</v>
      </c>
      <c r="E163" s="4" t="s">
        <v>132</v>
      </c>
      <c r="F163" s="4"/>
      <c r="G163" s="4" t="str">
        <f>_xlfn.IFNA(VLOOKUP(A163,Hoja1!A$1:B$683,2,0),A163)</f>
        <v>alarmaNivelAltoAi14</v>
      </c>
    </row>
    <row r="164" spans="1:7" x14ac:dyDescent="0.25">
      <c r="A164" s="5">
        <v>10346</v>
      </c>
      <c r="B164" s="5" t="s">
        <v>1379</v>
      </c>
      <c r="C164" s="5" t="s">
        <v>6</v>
      </c>
      <c r="D164" s="5" t="s">
        <v>1365</v>
      </c>
      <c r="E164" s="5" t="s">
        <v>132</v>
      </c>
      <c r="F164" s="5"/>
      <c r="G164" s="5" t="str">
        <f>_xlfn.IFNA(VLOOKUP(A164,Hoja1!A$1:B$683,2,0),A164)</f>
        <v>alarmaNivelAltoAi15</v>
      </c>
    </row>
    <row r="165" spans="1:7" x14ac:dyDescent="0.25">
      <c r="A165" s="4">
        <v>10347</v>
      </c>
      <c r="B165" s="4" t="s">
        <v>1380</v>
      </c>
      <c r="C165" s="4" t="s">
        <v>6</v>
      </c>
      <c r="D165" s="4" t="s">
        <v>1366</v>
      </c>
      <c r="E165" s="4" t="s">
        <v>132</v>
      </c>
      <c r="F165" s="4"/>
      <c r="G165" s="4" t="str">
        <f>_xlfn.IFNA(VLOOKUP(A165,Hoja1!A$1:B$683,2,0),A165)</f>
        <v>alarmaNivelAltoAi16</v>
      </c>
    </row>
    <row r="166" spans="1:7" x14ac:dyDescent="0.25">
      <c r="A166" s="5">
        <v>10380</v>
      </c>
      <c r="B166" s="5" t="s">
        <v>1381</v>
      </c>
      <c r="C166" s="5" t="s">
        <v>6</v>
      </c>
      <c r="D166" s="5" t="s">
        <v>1367</v>
      </c>
      <c r="E166" s="5" t="s">
        <v>132</v>
      </c>
      <c r="F166" s="5"/>
      <c r="G166" s="5">
        <f>_xlfn.IFNA(VLOOKUP(A166,Hoja1!A$1:B$683,2,0),A166)</f>
        <v>10380</v>
      </c>
    </row>
    <row r="167" spans="1:7" x14ac:dyDescent="0.25">
      <c r="A167" s="4">
        <v>10381</v>
      </c>
      <c r="B167" s="4" t="s">
        <v>1382</v>
      </c>
      <c r="C167" s="4" t="s">
        <v>6</v>
      </c>
      <c r="D167" s="4" t="s">
        <v>1368</v>
      </c>
      <c r="E167" s="4" t="s">
        <v>132</v>
      </c>
      <c r="F167" s="4"/>
      <c r="G167" s="4">
        <f>_xlfn.IFNA(VLOOKUP(A167,Hoja1!A$1:B$683,2,0),A167)</f>
        <v>10381</v>
      </c>
    </row>
    <row r="168" spans="1:7" x14ac:dyDescent="0.25">
      <c r="A168" s="5">
        <v>10046</v>
      </c>
      <c r="B168" s="5" t="s">
        <v>178</v>
      </c>
      <c r="C168" s="5" t="s">
        <v>6</v>
      </c>
      <c r="D168" s="5" t="s">
        <v>1383</v>
      </c>
      <c r="E168" s="5" t="s">
        <v>132</v>
      </c>
      <c r="F168" s="5"/>
      <c r="G168" s="5">
        <f>_xlfn.IFNA(VLOOKUP(A168,Hoja1!A$1:B$683,2,0),A168)</f>
        <v>10046</v>
      </c>
    </row>
    <row r="169" spans="1:7" x14ac:dyDescent="0.25">
      <c r="A169" s="4"/>
      <c r="B169" s="4"/>
      <c r="C169" s="4"/>
      <c r="D169" s="4"/>
      <c r="E169" s="4"/>
      <c r="F169" s="4"/>
      <c r="G169" s="4" t="str">
        <f>_xlfn.IFNA(VLOOKUP(A169,Hoja1!A$1:B$683,2,0),A169)</f>
        <v>equipment</v>
      </c>
    </row>
    <row r="170" spans="1:7" x14ac:dyDescent="0.25">
      <c r="A170" s="5">
        <v>11000</v>
      </c>
      <c r="B170" s="5"/>
      <c r="C170" s="5" t="s">
        <v>6</v>
      </c>
      <c r="D170" s="5" t="s">
        <v>10</v>
      </c>
      <c r="E170" s="5" t="s">
        <v>132</v>
      </c>
      <c r="F170" s="5"/>
      <c r="G170" s="5">
        <f>_xlfn.IFNA(VLOOKUP(A170,Hoja1!A$1:B$683,2,0),A170)</f>
        <v>11000</v>
      </c>
    </row>
    <row r="171" spans="1:7" x14ac:dyDescent="0.25">
      <c r="A171" s="4">
        <v>11001</v>
      </c>
      <c r="B171" s="4"/>
      <c r="C171" s="4" t="s">
        <v>6</v>
      </c>
      <c r="D171" s="4" t="s">
        <v>11</v>
      </c>
      <c r="E171" s="4" t="s">
        <v>132</v>
      </c>
      <c r="F171" s="4"/>
      <c r="G171" s="4">
        <f>_xlfn.IFNA(VLOOKUP(A171,Hoja1!A$1:B$683,2,0),A171)</f>
        <v>11001</v>
      </c>
    </row>
    <row r="172" spans="1:7" x14ac:dyDescent="0.25">
      <c r="A172" s="5">
        <v>11002</v>
      </c>
      <c r="B172" s="5"/>
      <c r="C172" s="5" t="s">
        <v>6</v>
      </c>
      <c r="D172" s="5" t="s">
        <v>12</v>
      </c>
      <c r="E172" s="5" t="s">
        <v>132</v>
      </c>
      <c r="F172" s="5"/>
      <c r="G172" s="5">
        <f>_xlfn.IFNA(VLOOKUP(A172,Hoja1!A$1:B$683,2,0),A172)</f>
        <v>11002</v>
      </c>
    </row>
    <row r="173" spans="1:7" x14ac:dyDescent="0.25">
      <c r="A173" s="4">
        <v>11003</v>
      </c>
      <c r="B173" s="4"/>
      <c r="C173" s="4" t="s">
        <v>6</v>
      </c>
      <c r="D173" s="4" t="s">
        <v>13</v>
      </c>
      <c r="E173" s="4" t="s">
        <v>132</v>
      </c>
      <c r="F173" s="4"/>
      <c r="G173" s="4">
        <f>_xlfn.IFNA(VLOOKUP(A173,Hoja1!A$1:B$683,2,0),A173)</f>
        <v>11003</v>
      </c>
    </row>
    <row r="174" spans="1:7" x14ac:dyDescent="0.25">
      <c r="A174" s="5">
        <v>11004</v>
      </c>
      <c r="B174" s="5"/>
      <c r="C174" s="5" t="s">
        <v>6</v>
      </c>
      <c r="D174" s="5" t="s">
        <v>14</v>
      </c>
      <c r="E174" s="5" t="s">
        <v>132</v>
      </c>
      <c r="F174" s="5"/>
      <c r="G174" s="5">
        <f>_xlfn.IFNA(VLOOKUP(A174,Hoja1!A$1:B$683,2,0),A174)</f>
        <v>11004</v>
      </c>
    </row>
    <row r="175" spans="1:7" x14ac:dyDescent="0.25">
      <c r="A175" s="4">
        <v>11005</v>
      </c>
      <c r="B175" s="4"/>
      <c r="C175" s="4" t="s">
        <v>6</v>
      </c>
      <c r="D175" s="4" t="s">
        <v>15</v>
      </c>
      <c r="E175" s="4" t="s">
        <v>132</v>
      </c>
      <c r="F175" s="4"/>
      <c r="G175" s="4">
        <f>_xlfn.IFNA(VLOOKUP(A175,Hoja1!A$1:B$683,2,0),A175)</f>
        <v>11005</v>
      </c>
    </row>
    <row r="176" spans="1:7" x14ac:dyDescent="0.25">
      <c r="A176" s="5">
        <v>11006</v>
      </c>
      <c r="B176" s="5"/>
      <c r="C176" s="5" t="s">
        <v>6</v>
      </c>
      <c r="D176" s="5" t="s">
        <v>16</v>
      </c>
      <c r="E176" s="5" t="s">
        <v>132</v>
      </c>
      <c r="F176" s="5"/>
      <c r="G176" s="5">
        <f>_xlfn.IFNA(VLOOKUP(A176,Hoja1!A$1:B$683,2,0),A176)</f>
        <v>11006</v>
      </c>
    </row>
    <row r="177" spans="1:7" x14ac:dyDescent="0.25">
      <c r="A177" s="4">
        <v>11007</v>
      </c>
      <c r="B177" s="4"/>
      <c r="C177" s="4" t="s">
        <v>6</v>
      </c>
      <c r="D177" s="4" t="s">
        <v>17</v>
      </c>
      <c r="E177" s="4" t="s">
        <v>132</v>
      </c>
      <c r="F177" s="4"/>
      <c r="G177" s="4">
        <f>_xlfn.IFNA(VLOOKUP(A177,Hoja1!A$1:B$683,2,0),A177)</f>
        <v>11007</v>
      </c>
    </row>
    <row r="178" spans="1:7" x14ac:dyDescent="0.25">
      <c r="A178" s="5">
        <v>11008</v>
      </c>
      <c r="B178" s="5"/>
      <c r="C178" s="5" t="s">
        <v>6</v>
      </c>
      <c r="D178" s="5" t="s">
        <v>18</v>
      </c>
      <c r="E178" s="5" t="s">
        <v>132</v>
      </c>
      <c r="F178" s="5"/>
      <c r="G178" s="5">
        <f>_xlfn.IFNA(VLOOKUP(A178,Hoja1!A$1:B$683,2,0),A178)</f>
        <v>11008</v>
      </c>
    </row>
    <row r="179" spans="1:7" x14ac:dyDescent="0.25">
      <c r="A179" s="4">
        <v>11009</v>
      </c>
      <c r="B179" s="4"/>
      <c r="C179" s="4" t="s">
        <v>6</v>
      </c>
      <c r="D179" s="4" t="s">
        <v>19</v>
      </c>
      <c r="E179" s="4" t="s">
        <v>132</v>
      </c>
      <c r="F179" s="4"/>
      <c r="G179" s="4">
        <f>_xlfn.IFNA(VLOOKUP(A179,Hoja1!A$1:B$683,2,0),A179)</f>
        <v>11009</v>
      </c>
    </row>
    <row r="180" spans="1:7" x14ac:dyDescent="0.25">
      <c r="A180" s="5">
        <v>11010</v>
      </c>
      <c r="B180" s="5"/>
      <c r="C180" s="5" t="s">
        <v>6</v>
      </c>
      <c r="D180" s="5" t="s">
        <v>20</v>
      </c>
      <c r="E180" s="5" t="s">
        <v>132</v>
      </c>
      <c r="F180" s="5"/>
      <c r="G180" s="5">
        <f>_xlfn.IFNA(VLOOKUP(A180,Hoja1!A$1:B$683,2,0),A180)</f>
        <v>11010</v>
      </c>
    </row>
    <row r="181" spans="1:7" x14ac:dyDescent="0.25">
      <c r="A181" s="4">
        <v>11011</v>
      </c>
      <c r="B181" s="4"/>
      <c r="C181" s="4" t="s">
        <v>6</v>
      </c>
      <c r="D181" s="4" t="s">
        <v>21</v>
      </c>
      <c r="E181" s="4" t="s">
        <v>132</v>
      </c>
      <c r="F181" s="4"/>
      <c r="G181" s="4">
        <f>_xlfn.IFNA(VLOOKUP(A181,Hoja1!A$1:B$683,2,0),A181)</f>
        <v>11011</v>
      </c>
    </row>
    <row r="182" spans="1:7" x14ac:dyDescent="0.25">
      <c r="A182" s="5">
        <v>11012</v>
      </c>
      <c r="B182" s="5"/>
      <c r="C182" s="5" t="s">
        <v>6</v>
      </c>
      <c r="D182" s="5" t="s">
        <v>22</v>
      </c>
      <c r="E182" s="5" t="s">
        <v>132</v>
      </c>
      <c r="F182" s="5"/>
      <c r="G182" s="5">
        <f>_xlfn.IFNA(VLOOKUP(A182,Hoja1!A$1:B$683,2,0),A182)</f>
        <v>11012</v>
      </c>
    </row>
    <row r="183" spans="1:7" x14ac:dyDescent="0.25">
      <c r="A183" s="4">
        <v>11013</v>
      </c>
      <c r="B183" s="4"/>
      <c r="C183" s="4" t="s">
        <v>6</v>
      </c>
      <c r="D183" s="4" t="s">
        <v>23</v>
      </c>
      <c r="E183" s="4" t="s">
        <v>132</v>
      </c>
      <c r="F183" s="4"/>
      <c r="G183" s="4">
        <f>_xlfn.IFNA(VLOOKUP(A183,Hoja1!A$1:B$683,2,0),A183)</f>
        <v>11013</v>
      </c>
    </row>
    <row r="184" spans="1:7" x14ac:dyDescent="0.25">
      <c r="A184" s="5">
        <v>11014</v>
      </c>
      <c r="B184" s="5"/>
      <c r="C184" s="5" t="s">
        <v>6</v>
      </c>
      <c r="D184" s="5" t="s">
        <v>24</v>
      </c>
      <c r="E184" s="5" t="s">
        <v>132</v>
      </c>
      <c r="F184" s="5"/>
      <c r="G184" s="5">
        <f>_xlfn.IFNA(VLOOKUP(A184,Hoja1!A$1:B$683,2,0),A184)</f>
        <v>11014</v>
      </c>
    </row>
    <row r="185" spans="1:7" x14ac:dyDescent="0.25">
      <c r="A185" s="4">
        <v>11015</v>
      </c>
      <c r="B185" s="4"/>
      <c r="C185" s="4" t="s">
        <v>6</v>
      </c>
      <c r="D185" s="4" t="s">
        <v>25</v>
      </c>
      <c r="E185" s="4" t="s">
        <v>132</v>
      </c>
      <c r="F185" s="4"/>
      <c r="G185" s="4">
        <f>_xlfn.IFNA(VLOOKUP(A185,Hoja1!A$1:B$683,2,0),A185)</f>
        <v>11015</v>
      </c>
    </row>
    <row r="186" spans="1:7" x14ac:dyDescent="0.25">
      <c r="A186" s="5">
        <v>11016</v>
      </c>
      <c r="B186" s="5"/>
      <c r="C186" s="5" t="s">
        <v>6</v>
      </c>
      <c r="D186" s="5" t="s">
        <v>26</v>
      </c>
      <c r="E186" s="5" t="s">
        <v>132</v>
      </c>
      <c r="F186" s="5"/>
      <c r="G186" s="5">
        <f>_xlfn.IFNA(VLOOKUP(A186,Hoja1!A$1:B$683,2,0),A186)</f>
        <v>11016</v>
      </c>
    </row>
    <row r="187" spans="1:7" x14ac:dyDescent="0.25">
      <c r="A187" s="4">
        <v>11017</v>
      </c>
      <c r="B187" s="4"/>
      <c r="C187" s="4" t="s">
        <v>6</v>
      </c>
      <c r="D187" s="4" t="s">
        <v>27</v>
      </c>
      <c r="E187" s="4" t="s">
        <v>132</v>
      </c>
      <c r="F187" s="4"/>
      <c r="G187" s="4">
        <f>_xlfn.IFNA(VLOOKUP(A187,Hoja1!A$1:B$683,2,0),A187)</f>
        <v>11017</v>
      </c>
    </row>
    <row r="188" spans="1:7" x14ac:dyDescent="0.25">
      <c r="A188" s="5">
        <v>11018</v>
      </c>
      <c r="B188" s="5"/>
      <c r="C188" s="5" t="s">
        <v>6</v>
      </c>
      <c r="D188" s="5" t="s">
        <v>28</v>
      </c>
      <c r="E188" s="5" t="s">
        <v>132</v>
      </c>
      <c r="F188" s="5"/>
      <c r="G188" s="5">
        <f>_xlfn.IFNA(VLOOKUP(A188,Hoja1!A$1:B$683,2,0),A188)</f>
        <v>11018</v>
      </c>
    </row>
    <row r="189" spans="1:7" x14ac:dyDescent="0.25">
      <c r="A189" s="4">
        <v>11019</v>
      </c>
      <c r="B189" s="4"/>
      <c r="C189" s="4" t="s">
        <v>6</v>
      </c>
      <c r="D189" s="4" t="s">
        <v>29</v>
      </c>
      <c r="E189" s="4" t="s">
        <v>132</v>
      </c>
      <c r="F189" s="4"/>
      <c r="G189" s="4">
        <f>_xlfn.IFNA(VLOOKUP(A189,Hoja1!A$1:B$683,2,0),A189)</f>
        <v>11019</v>
      </c>
    </row>
    <row r="190" spans="1:7" x14ac:dyDescent="0.25">
      <c r="A190" s="5">
        <v>11020</v>
      </c>
      <c r="B190" s="5"/>
      <c r="C190" s="5" t="s">
        <v>6</v>
      </c>
      <c r="D190" s="5" t="s">
        <v>30</v>
      </c>
      <c r="E190" s="5" t="s">
        <v>132</v>
      </c>
      <c r="F190" s="5"/>
      <c r="G190" s="5">
        <f>_xlfn.IFNA(VLOOKUP(A190,Hoja1!A$1:B$683,2,0),A190)</f>
        <v>11020</v>
      </c>
    </row>
    <row r="191" spans="1:7" x14ac:dyDescent="0.25">
      <c r="A191" s="4">
        <v>11021</v>
      </c>
      <c r="B191" s="4"/>
      <c r="C191" s="4" t="s">
        <v>6</v>
      </c>
      <c r="D191" s="4" t="s">
        <v>31</v>
      </c>
      <c r="E191" s="4" t="s">
        <v>132</v>
      </c>
      <c r="F191" s="4"/>
      <c r="G191" s="4">
        <f>_xlfn.IFNA(VLOOKUP(A191,Hoja1!A$1:B$683,2,0),A191)</f>
        <v>11021</v>
      </c>
    </row>
    <row r="192" spans="1:7" x14ac:dyDescent="0.25">
      <c r="A192" s="5">
        <v>11022</v>
      </c>
      <c r="B192" s="5"/>
      <c r="C192" s="5" t="s">
        <v>6</v>
      </c>
      <c r="D192" s="5" t="s">
        <v>32</v>
      </c>
      <c r="E192" s="5" t="s">
        <v>132</v>
      </c>
      <c r="F192" s="5"/>
      <c r="G192" s="5">
        <f>_xlfn.IFNA(VLOOKUP(A192,Hoja1!A$1:B$683,2,0),A192)</f>
        <v>11022</v>
      </c>
    </row>
    <row r="193" spans="1:7" x14ac:dyDescent="0.25">
      <c r="A193" s="4">
        <v>11023</v>
      </c>
      <c r="B193" s="4"/>
      <c r="C193" s="4" t="s">
        <v>6</v>
      </c>
      <c r="D193" s="4" t="s">
        <v>33</v>
      </c>
      <c r="E193" s="4" t="s">
        <v>132</v>
      </c>
      <c r="F193" s="4"/>
      <c r="G193" s="4">
        <f>_xlfn.IFNA(VLOOKUP(A193,Hoja1!A$1:B$683,2,0),A193)</f>
        <v>11023</v>
      </c>
    </row>
    <row r="194" spans="1:7" x14ac:dyDescent="0.25">
      <c r="A194" s="5">
        <v>11024</v>
      </c>
      <c r="B194" s="5"/>
      <c r="C194" s="5" t="s">
        <v>6</v>
      </c>
      <c r="D194" s="5" t="s">
        <v>34</v>
      </c>
      <c r="E194" s="5" t="s">
        <v>132</v>
      </c>
      <c r="F194" s="5"/>
      <c r="G194" s="5">
        <f>_xlfn.IFNA(VLOOKUP(A194,Hoja1!A$1:B$683,2,0),A194)</f>
        <v>11024</v>
      </c>
    </row>
    <row r="195" spans="1:7" x14ac:dyDescent="0.25">
      <c r="A195" s="4">
        <v>11025</v>
      </c>
      <c r="B195" s="4"/>
      <c r="C195" s="4" t="s">
        <v>6</v>
      </c>
      <c r="D195" s="4" t="s">
        <v>35</v>
      </c>
      <c r="E195" s="4" t="s">
        <v>132</v>
      </c>
      <c r="F195" s="4"/>
      <c r="G195" s="4">
        <f>_xlfn.IFNA(VLOOKUP(A195,Hoja1!A$1:B$683,2,0),A195)</f>
        <v>11025</v>
      </c>
    </row>
    <row r="196" spans="1:7" x14ac:dyDescent="0.25">
      <c r="A196" s="5">
        <v>11026</v>
      </c>
      <c r="B196" s="5"/>
      <c r="C196" s="5" t="s">
        <v>6</v>
      </c>
      <c r="D196" s="5" t="s">
        <v>36</v>
      </c>
      <c r="E196" s="5" t="s">
        <v>132</v>
      </c>
      <c r="F196" s="5"/>
      <c r="G196" s="5">
        <f>_xlfn.IFNA(VLOOKUP(A196,Hoja1!A$1:B$683,2,0),A196)</f>
        <v>11026</v>
      </c>
    </row>
    <row r="197" spans="1:7" x14ac:dyDescent="0.25">
      <c r="A197" s="4">
        <v>11027</v>
      </c>
      <c r="B197" s="4"/>
      <c r="C197" s="4" t="s">
        <v>6</v>
      </c>
      <c r="D197" s="4" t="s">
        <v>37</v>
      </c>
      <c r="E197" s="4" t="s">
        <v>132</v>
      </c>
      <c r="F197" s="4"/>
      <c r="G197" s="4">
        <f>_xlfn.IFNA(VLOOKUP(A197,Hoja1!A$1:B$683,2,0),A197)</f>
        <v>11027</v>
      </c>
    </row>
    <row r="198" spans="1:7" x14ac:dyDescent="0.25">
      <c r="A198" s="5">
        <v>11028</v>
      </c>
      <c r="B198" s="5"/>
      <c r="C198" s="5" t="s">
        <v>6</v>
      </c>
      <c r="D198" s="5" t="s">
        <v>38</v>
      </c>
      <c r="E198" s="5" t="s">
        <v>132</v>
      </c>
      <c r="F198" s="5"/>
      <c r="G198" s="5">
        <f>_xlfn.IFNA(VLOOKUP(A198,Hoja1!A$1:B$683,2,0),A198)</f>
        <v>11028</v>
      </c>
    </row>
    <row r="199" spans="1:7" x14ac:dyDescent="0.25">
      <c r="A199" s="4">
        <v>11029</v>
      </c>
      <c r="B199" s="4"/>
      <c r="C199" s="4" t="s">
        <v>6</v>
      </c>
      <c r="D199" s="4" t="s">
        <v>39</v>
      </c>
      <c r="E199" s="4" t="s">
        <v>132</v>
      </c>
      <c r="F199" s="4"/>
      <c r="G199" s="4">
        <f>_xlfn.IFNA(VLOOKUP(A199,Hoja1!A$1:B$683,2,0),A199)</f>
        <v>11029</v>
      </c>
    </row>
    <row r="200" spans="1:7" x14ac:dyDescent="0.25">
      <c r="A200" s="5">
        <v>11030</v>
      </c>
      <c r="B200" s="5"/>
      <c r="C200" s="5" t="s">
        <v>6</v>
      </c>
      <c r="D200" s="5" t="s">
        <v>40</v>
      </c>
      <c r="E200" s="5" t="s">
        <v>132</v>
      </c>
      <c r="F200" s="5"/>
      <c r="G200" s="5">
        <f>_xlfn.IFNA(VLOOKUP(A200,Hoja1!A$1:B$683,2,0),A200)</f>
        <v>11030</v>
      </c>
    </row>
    <row r="201" spans="1:7" x14ac:dyDescent="0.25">
      <c r="A201" s="4">
        <v>11031</v>
      </c>
      <c r="B201" s="4"/>
      <c r="C201" s="4" t="s">
        <v>6</v>
      </c>
      <c r="D201" s="4" t="s">
        <v>41</v>
      </c>
      <c r="E201" s="4" t="s">
        <v>132</v>
      </c>
      <c r="F201" s="4"/>
      <c r="G201" s="4">
        <f>_xlfn.IFNA(VLOOKUP(A201,Hoja1!A$1:B$683,2,0),A201)</f>
        <v>11031</v>
      </c>
    </row>
    <row r="202" spans="1:7" x14ac:dyDescent="0.25">
      <c r="A202" s="5">
        <v>11032</v>
      </c>
      <c r="B202" s="5"/>
      <c r="C202" s="5" t="s">
        <v>6</v>
      </c>
      <c r="D202" s="5" t="s">
        <v>42</v>
      </c>
      <c r="E202" s="5" t="s">
        <v>132</v>
      </c>
      <c r="F202" s="5"/>
      <c r="G202" s="5">
        <f>_xlfn.IFNA(VLOOKUP(A202,Hoja1!A$1:B$683,2,0),A202)</f>
        <v>11032</v>
      </c>
    </row>
    <row r="203" spans="1:7" x14ac:dyDescent="0.25">
      <c r="A203" s="4">
        <v>11033</v>
      </c>
      <c r="B203" s="4"/>
      <c r="C203" s="4" t="s">
        <v>6</v>
      </c>
      <c r="D203" s="4" t="s">
        <v>43</v>
      </c>
      <c r="E203" s="4" t="s">
        <v>132</v>
      </c>
      <c r="F203" s="4"/>
      <c r="G203" s="4">
        <f>_xlfn.IFNA(VLOOKUP(A203,Hoja1!A$1:B$683,2,0),A203)</f>
        <v>11033</v>
      </c>
    </row>
    <row r="204" spans="1:7" x14ac:dyDescent="0.25">
      <c r="A204" s="5">
        <v>11034</v>
      </c>
      <c r="B204" s="5"/>
      <c r="C204" s="5" t="s">
        <v>6</v>
      </c>
      <c r="D204" s="5" t="s">
        <v>44</v>
      </c>
      <c r="E204" s="5" t="s">
        <v>132</v>
      </c>
      <c r="F204" s="5"/>
      <c r="G204" s="5">
        <f>_xlfn.IFNA(VLOOKUP(A204,Hoja1!A$1:B$683,2,0),A204)</f>
        <v>11034</v>
      </c>
    </row>
    <row r="205" spans="1:7" x14ac:dyDescent="0.25">
      <c r="A205" s="4">
        <v>11035</v>
      </c>
      <c r="B205" s="4"/>
      <c r="C205" s="4" t="s">
        <v>6</v>
      </c>
      <c r="D205" s="4" t="s">
        <v>45</v>
      </c>
      <c r="E205" s="4" t="s">
        <v>132</v>
      </c>
      <c r="F205" s="4"/>
      <c r="G205" s="4">
        <f>_xlfn.IFNA(VLOOKUP(A205,Hoja1!A$1:B$683,2,0),A205)</f>
        <v>11035</v>
      </c>
    </row>
    <row r="206" spans="1:7" x14ac:dyDescent="0.25">
      <c r="A206" s="5">
        <v>11036</v>
      </c>
      <c r="B206" s="5"/>
      <c r="C206" s="5" t="s">
        <v>6</v>
      </c>
      <c r="D206" s="5" t="s">
        <v>46</v>
      </c>
      <c r="E206" s="5" t="s">
        <v>132</v>
      </c>
      <c r="F206" s="5"/>
      <c r="G206" s="5">
        <f>_xlfn.IFNA(VLOOKUP(A206,Hoja1!A$1:B$683,2,0),A206)</f>
        <v>11036</v>
      </c>
    </row>
    <row r="207" spans="1:7" x14ac:dyDescent="0.25">
      <c r="A207" s="4">
        <v>11037</v>
      </c>
      <c r="B207" s="4"/>
      <c r="C207" s="4" t="s">
        <v>6</v>
      </c>
      <c r="D207" s="4" t="s">
        <v>47</v>
      </c>
      <c r="E207" s="4" t="s">
        <v>132</v>
      </c>
      <c r="F207" s="4"/>
      <c r="G207" s="4">
        <f>_xlfn.IFNA(VLOOKUP(A207,Hoja1!A$1:B$683,2,0),A207)</f>
        <v>11037</v>
      </c>
    </row>
    <row r="208" spans="1:7" x14ac:dyDescent="0.25">
      <c r="A208" s="5">
        <v>11038</v>
      </c>
      <c r="B208" s="5"/>
      <c r="C208" s="5" t="s">
        <v>6</v>
      </c>
      <c r="D208" s="5" t="s">
        <v>48</v>
      </c>
      <c r="E208" s="5" t="s">
        <v>132</v>
      </c>
      <c r="F208" s="5"/>
      <c r="G208" s="5">
        <f>_xlfn.IFNA(VLOOKUP(A208,Hoja1!A$1:B$683,2,0),A208)</f>
        <v>11038</v>
      </c>
    </row>
    <row r="209" spans="1:7" x14ac:dyDescent="0.25">
      <c r="A209" s="4">
        <v>11039</v>
      </c>
      <c r="B209" s="4"/>
      <c r="C209" s="4" t="s">
        <v>6</v>
      </c>
      <c r="D209" s="4" t="s">
        <v>49</v>
      </c>
      <c r="E209" s="4" t="s">
        <v>132</v>
      </c>
      <c r="F209" s="4"/>
      <c r="G209" s="4">
        <f>_xlfn.IFNA(VLOOKUP(A209,Hoja1!A$1:B$683,2,0),A209)</f>
        <v>11039</v>
      </c>
    </row>
    <row r="210" spans="1:7" x14ac:dyDescent="0.25">
      <c r="A210" s="5">
        <v>11040</v>
      </c>
      <c r="B210" s="5"/>
      <c r="C210" s="5" t="s">
        <v>6</v>
      </c>
      <c r="D210" s="5" t="s">
        <v>50</v>
      </c>
      <c r="E210" s="5" t="s">
        <v>132</v>
      </c>
      <c r="F210" s="5"/>
      <c r="G210" s="5">
        <f>_xlfn.IFNA(VLOOKUP(A210,Hoja1!A$1:B$683,2,0),A210)</f>
        <v>11040</v>
      </c>
    </row>
    <row r="211" spans="1:7" x14ac:dyDescent="0.25">
      <c r="A211" s="4">
        <v>11041</v>
      </c>
      <c r="B211" s="4"/>
      <c r="C211" s="4" t="s">
        <v>6</v>
      </c>
      <c r="D211" s="4" t="s">
        <v>51</v>
      </c>
      <c r="E211" s="4" t="s">
        <v>132</v>
      </c>
      <c r="F211" s="4"/>
      <c r="G211" s="4">
        <f>_xlfn.IFNA(VLOOKUP(A211,Hoja1!A$1:B$683,2,0),A211)</f>
        <v>11041</v>
      </c>
    </row>
    <row r="212" spans="1:7" x14ac:dyDescent="0.25">
      <c r="A212" s="5">
        <v>11042</v>
      </c>
      <c r="B212" s="5"/>
      <c r="C212" s="5" t="s">
        <v>6</v>
      </c>
      <c r="D212" s="5" t="s">
        <v>52</v>
      </c>
      <c r="E212" s="5" t="s">
        <v>132</v>
      </c>
      <c r="F212" s="5"/>
      <c r="G212" s="5">
        <f>_xlfn.IFNA(VLOOKUP(A212,Hoja1!A$1:B$683,2,0),A212)</f>
        <v>11042</v>
      </c>
    </row>
    <row r="213" spans="1:7" x14ac:dyDescent="0.25">
      <c r="A213" s="4">
        <v>11043</v>
      </c>
      <c r="B213" s="4"/>
      <c r="C213" s="4" t="s">
        <v>6</v>
      </c>
      <c r="D213" s="4" t="s">
        <v>53</v>
      </c>
      <c r="E213" s="4" t="s">
        <v>132</v>
      </c>
      <c r="F213" s="4"/>
      <c r="G213" s="4">
        <f>_xlfn.IFNA(VLOOKUP(A213,Hoja1!A$1:B$683,2,0),A213)</f>
        <v>11043</v>
      </c>
    </row>
    <row r="214" spans="1:7" x14ac:dyDescent="0.25">
      <c r="A214" s="5">
        <v>11044</v>
      </c>
      <c r="B214" s="5"/>
      <c r="C214" s="5" t="s">
        <v>6</v>
      </c>
      <c r="D214" s="5" t="s">
        <v>54</v>
      </c>
      <c r="E214" s="5" t="s">
        <v>132</v>
      </c>
      <c r="F214" s="5"/>
      <c r="G214" s="5">
        <f>_xlfn.IFNA(VLOOKUP(A214,Hoja1!A$1:B$683,2,0),A214)</f>
        <v>11044</v>
      </c>
    </row>
    <row r="215" spans="1:7" x14ac:dyDescent="0.25">
      <c r="A215" s="4">
        <v>11045</v>
      </c>
      <c r="B215" s="4"/>
      <c r="C215" s="4" t="s">
        <v>6</v>
      </c>
      <c r="D215" s="4" t="s">
        <v>55</v>
      </c>
      <c r="E215" s="4" t="s">
        <v>132</v>
      </c>
      <c r="F215" s="4"/>
      <c r="G215" s="4">
        <f>_xlfn.IFNA(VLOOKUP(A215,Hoja1!A$1:B$683,2,0),A215)</f>
        <v>11045</v>
      </c>
    </row>
    <row r="216" spans="1:7" x14ac:dyDescent="0.25">
      <c r="A216" s="5">
        <v>11046</v>
      </c>
      <c r="B216" s="5"/>
      <c r="C216" s="5" t="s">
        <v>6</v>
      </c>
      <c r="D216" s="5" t="s">
        <v>56</v>
      </c>
      <c r="E216" s="5" t="s">
        <v>132</v>
      </c>
      <c r="F216" s="5"/>
      <c r="G216" s="5">
        <f>_xlfn.IFNA(VLOOKUP(A216,Hoja1!A$1:B$683,2,0),A216)</f>
        <v>11046</v>
      </c>
    </row>
    <row r="217" spans="1:7" x14ac:dyDescent="0.25">
      <c r="A217" s="4">
        <v>11047</v>
      </c>
      <c r="B217" s="4"/>
      <c r="C217" s="4" t="s">
        <v>6</v>
      </c>
      <c r="D217" s="4" t="s">
        <v>57</v>
      </c>
      <c r="E217" s="4" t="s">
        <v>132</v>
      </c>
      <c r="F217" s="4"/>
      <c r="G217" s="4">
        <f>_xlfn.IFNA(VLOOKUP(A217,Hoja1!A$1:B$683,2,0),A217)</f>
        <v>11047</v>
      </c>
    </row>
    <row r="218" spans="1:7" x14ac:dyDescent="0.25">
      <c r="A218" s="5">
        <v>11048</v>
      </c>
      <c r="B218" s="5"/>
      <c r="C218" s="5" t="s">
        <v>6</v>
      </c>
      <c r="D218" s="5" t="s">
        <v>58</v>
      </c>
      <c r="E218" s="5" t="s">
        <v>132</v>
      </c>
      <c r="F218" s="5"/>
      <c r="G218" s="5">
        <f>_xlfn.IFNA(VLOOKUP(A218,Hoja1!A$1:B$683,2,0),A218)</f>
        <v>11048</v>
      </c>
    </row>
    <row r="219" spans="1:7" x14ac:dyDescent="0.25">
      <c r="A219" s="4">
        <v>11049</v>
      </c>
      <c r="B219" s="4"/>
      <c r="C219" s="4" t="s">
        <v>6</v>
      </c>
      <c r="D219" s="4" t="s">
        <v>59</v>
      </c>
      <c r="E219" s="4" t="s">
        <v>132</v>
      </c>
      <c r="F219" s="4"/>
      <c r="G219" s="4">
        <f>_xlfn.IFNA(VLOOKUP(A219,Hoja1!A$1:B$683,2,0),A219)</f>
        <v>11049</v>
      </c>
    </row>
    <row r="220" spans="1:7" x14ac:dyDescent="0.25">
      <c r="A220" s="5">
        <v>11050</v>
      </c>
      <c r="B220" s="5"/>
      <c r="C220" s="5" t="s">
        <v>6</v>
      </c>
      <c r="D220" s="5" t="s">
        <v>60</v>
      </c>
      <c r="E220" s="5" t="s">
        <v>132</v>
      </c>
      <c r="F220" s="5"/>
      <c r="G220" s="5">
        <f>_xlfn.IFNA(VLOOKUP(A220,Hoja1!A$1:B$683,2,0),A220)</f>
        <v>11050</v>
      </c>
    </row>
    <row r="221" spans="1:7" x14ac:dyDescent="0.25">
      <c r="A221" s="4">
        <v>11051</v>
      </c>
      <c r="B221" s="4"/>
      <c r="C221" s="4" t="s">
        <v>6</v>
      </c>
      <c r="D221" s="4" t="s">
        <v>61</v>
      </c>
      <c r="E221" s="4" t="s">
        <v>132</v>
      </c>
      <c r="F221" s="4"/>
      <c r="G221" s="4">
        <f>_xlfn.IFNA(VLOOKUP(A221,Hoja1!A$1:B$683,2,0),A221)</f>
        <v>11051</v>
      </c>
    </row>
    <row r="222" spans="1:7" x14ac:dyDescent="0.25">
      <c r="A222" s="5">
        <v>11052</v>
      </c>
      <c r="B222" s="5"/>
      <c r="C222" s="5" t="s">
        <v>6</v>
      </c>
      <c r="D222" s="5" t="s">
        <v>62</v>
      </c>
      <c r="E222" s="5" t="s">
        <v>132</v>
      </c>
      <c r="F222" s="5"/>
      <c r="G222" s="5">
        <f>_xlfn.IFNA(VLOOKUP(A222,Hoja1!A$1:B$683,2,0),A222)</f>
        <v>11052</v>
      </c>
    </row>
    <row r="223" spans="1:7" x14ac:dyDescent="0.25">
      <c r="A223" s="4">
        <v>11053</v>
      </c>
      <c r="B223" s="4"/>
      <c r="C223" s="4" t="s">
        <v>6</v>
      </c>
      <c r="D223" s="4" t="s">
        <v>63</v>
      </c>
      <c r="E223" s="4" t="s">
        <v>132</v>
      </c>
      <c r="F223" s="4"/>
      <c r="G223" s="4">
        <f>_xlfn.IFNA(VLOOKUP(A223,Hoja1!A$1:B$683,2,0),A223)</f>
        <v>11053</v>
      </c>
    </row>
    <row r="224" spans="1:7" x14ac:dyDescent="0.25">
      <c r="A224" s="5">
        <v>11054</v>
      </c>
      <c r="B224" s="5"/>
      <c r="C224" s="5" t="s">
        <v>6</v>
      </c>
      <c r="D224" s="5" t="s">
        <v>64</v>
      </c>
      <c r="E224" s="5" t="s">
        <v>132</v>
      </c>
      <c r="F224" s="5"/>
      <c r="G224" s="5">
        <f>_xlfn.IFNA(VLOOKUP(A224,Hoja1!A$1:B$683,2,0),A224)</f>
        <v>11054</v>
      </c>
    </row>
    <row r="225" spans="1:7" x14ac:dyDescent="0.25">
      <c r="A225" s="4">
        <v>11055</v>
      </c>
      <c r="B225" s="4"/>
      <c r="C225" s="4" t="s">
        <v>6</v>
      </c>
      <c r="D225" s="4" t="s">
        <v>65</v>
      </c>
      <c r="E225" s="4" t="s">
        <v>132</v>
      </c>
      <c r="F225" s="4"/>
      <c r="G225" s="4">
        <f>_xlfn.IFNA(VLOOKUP(A225,Hoja1!A$1:B$683,2,0),A225)</f>
        <v>11055</v>
      </c>
    </row>
    <row r="226" spans="1:7" x14ac:dyDescent="0.25">
      <c r="A226" s="5">
        <v>11056</v>
      </c>
      <c r="B226" s="5"/>
      <c r="C226" s="5" t="s">
        <v>6</v>
      </c>
      <c r="D226" s="5" t="s">
        <v>66</v>
      </c>
      <c r="E226" s="5" t="s">
        <v>132</v>
      </c>
      <c r="F226" s="5"/>
      <c r="G226" s="5">
        <f>_xlfn.IFNA(VLOOKUP(A226,Hoja1!A$1:B$683,2,0),A226)</f>
        <v>11056</v>
      </c>
    </row>
    <row r="227" spans="1:7" x14ac:dyDescent="0.25">
      <c r="A227" s="4">
        <v>11057</v>
      </c>
      <c r="B227" s="4"/>
      <c r="C227" s="4" t="s">
        <v>6</v>
      </c>
      <c r="D227" s="4" t="s">
        <v>67</v>
      </c>
      <c r="E227" s="4" t="s">
        <v>132</v>
      </c>
      <c r="F227" s="4"/>
      <c r="G227" s="4">
        <f>_xlfn.IFNA(VLOOKUP(A227,Hoja1!A$1:B$683,2,0),A227)</f>
        <v>11057</v>
      </c>
    </row>
    <row r="228" spans="1:7" x14ac:dyDescent="0.25">
      <c r="A228" s="5">
        <v>11058</v>
      </c>
      <c r="B228" s="5"/>
      <c r="C228" s="5" t="s">
        <v>6</v>
      </c>
      <c r="D228" s="5" t="s">
        <v>68</v>
      </c>
      <c r="E228" s="5" t="s">
        <v>132</v>
      </c>
      <c r="F228" s="5"/>
      <c r="G228" s="5">
        <f>_xlfn.IFNA(VLOOKUP(A228,Hoja1!A$1:B$683,2,0),A228)</f>
        <v>11058</v>
      </c>
    </row>
    <row r="229" spans="1:7" x14ac:dyDescent="0.25">
      <c r="A229" s="4">
        <v>11059</v>
      </c>
      <c r="B229" s="4"/>
      <c r="C229" s="4" t="s">
        <v>6</v>
      </c>
      <c r="D229" s="4" t="s">
        <v>69</v>
      </c>
      <c r="E229" s="4" t="s">
        <v>132</v>
      </c>
      <c r="F229" s="4"/>
      <c r="G229" s="4">
        <f>_xlfn.IFNA(VLOOKUP(A229,Hoja1!A$1:B$683,2,0),A229)</f>
        <v>11059</v>
      </c>
    </row>
    <row r="230" spans="1:7" x14ac:dyDescent="0.25">
      <c r="A230" s="5">
        <v>11060</v>
      </c>
      <c r="B230" s="5"/>
      <c r="C230" s="5" t="s">
        <v>6</v>
      </c>
      <c r="D230" s="5" t="s">
        <v>70</v>
      </c>
      <c r="E230" s="5" t="s">
        <v>132</v>
      </c>
      <c r="F230" s="5"/>
      <c r="G230" s="5">
        <f>_xlfn.IFNA(VLOOKUP(A230,Hoja1!A$1:B$683,2,0),A230)</f>
        <v>11060</v>
      </c>
    </row>
    <row r="231" spans="1:7" x14ac:dyDescent="0.25">
      <c r="A231" s="4">
        <v>11061</v>
      </c>
      <c r="B231" s="4"/>
      <c r="C231" s="4" t="s">
        <v>6</v>
      </c>
      <c r="D231" s="4" t="s">
        <v>71</v>
      </c>
      <c r="E231" s="4" t="s">
        <v>132</v>
      </c>
      <c r="F231" s="4"/>
      <c r="G231" s="4">
        <f>_xlfn.IFNA(VLOOKUP(A231,Hoja1!A$1:B$683,2,0),A231)</f>
        <v>11061</v>
      </c>
    </row>
    <row r="232" spans="1:7" x14ac:dyDescent="0.25">
      <c r="A232" s="5">
        <v>11062</v>
      </c>
      <c r="B232" s="5"/>
      <c r="C232" s="5" t="s">
        <v>6</v>
      </c>
      <c r="D232" s="5" t="s">
        <v>72</v>
      </c>
      <c r="E232" s="5" t="s">
        <v>132</v>
      </c>
      <c r="F232" s="5"/>
      <c r="G232" s="5">
        <f>_xlfn.IFNA(VLOOKUP(A232,Hoja1!A$1:B$683,2,0),A232)</f>
        <v>11062</v>
      </c>
    </row>
    <row r="233" spans="1:7" x14ac:dyDescent="0.25">
      <c r="A233" s="4">
        <v>11063</v>
      </c>
      <c r="B233" s="4"/>
      <c r="C233" s="4" t="s">
        <v>6</v>
      </c>
      <c r="D233" s="4" t="s">
        <v>73</v>
      </c>
      <c r="E233" s="4" t="s">
        <v>132</v>
      </c>
      <c r="F233" s="4"/>
      <c r="G233" s="4">
        <f>_xlfn.IFNA(VLOOKUP(A233,Hoja1!A$1:B$683,2,0),A233)</f>
        <v>11063</v>
      </c>
    </row>
    <row r="234" spans="1:7" x14ac:dyDescent="0.25">
      <c r="A234" s="5">
        <v>5000</v>
      </c>
      <c r="B234" s="5"/>
      <c r="C234" s="5" t="s">
        <v>3</v>
      </c>
      <c r="D234" s="5" t="s">
        <v>74</v>
      </c>
      <c r="E234" s="5" t="s">
        <v>137</v>
      </c>
      <c r="F234" s="5"/>
      <c r="G234" s="5">
        <f>_xlfn.IFNA(VLOOKUP(A234,Hoja1!A$1:B$683,2,0),A234)</f>
        <v>5000</v>
      </c>
    </row>
    <row r="235" spans="1:7" x14ac:dyDescent="0.25">
      <c r="A235" s="4">
        <v>5001</v>
      </c>
      <c r="B235" s="4"/>
      <c r="C235" s="4" t="s">
        <v>3</v>
      </c>
      <c r="D235" s="4" t="s">
        <v>75</v>
      </c>
      <c r="E235" s="4" t="s">
        <v>137</v>
      </c>
      <c r="F235" s="4"/>
      <c r="G235" s="4">
        <f>_xlfn.IFNA(VLOOKUP(A235,Hoja1!A$1:B$683,2,0),A235)</f>
        <v>5001</v>
      </c>
    </row>
    <row r="236" spans="1:7" x14ac:dyDescent="0.25">
      <c r="A236" s="5">
        <v>5002</v>
      </c>
      <c r="B236" s="5"/>
      <c r="C236" s="5" t="s">
        <v>3</v>
      </c>
      <c r="D236" s="5" t="s">
        <v>76</v>
      </c>
      <c r="E236" s="5" t="s">
        <v>137</v>
      </c>
      <c r="F236" s="5"/>
      <c r="G236" s="5">
        <f>_xlfn.IFNA(VLOOKUP(A236,Hoja1!A$1:B$683,2,0),A236)</f>
        <v>5002</v>
      </c>
    </row>
    <row r="237" spans="1:7" x14ac:dyDescent="0.25">
      <c r="A237" s="4">
        <v>5003</v>
      </c>
      <c r="B237" s="4"/>
      <c r="C237" s="4" t="s">
        <v>3</v>
      </c>
      <c r="D237" s="4" t="s">
        <v>77</v>
      </c>
      <c r="E237" s="4" t="s">
        <v>137</v>
      </c>
      <c r="F237" s="4"/>
      <c r="G237" s="4">
        <f>_xlfn.IFNA(VLOOKUP(A237,Hoja1!A$1:B$683,2,0),A237)</f>
        <v>5003</v>
      </c>
    </row>
    <row r="238" spans="1:7" x14ac:dyDescent="0.25">
      <c r="A238" s="5">
        <v>5004</v>
      </c>
      <c r="B238" s="5"/>
      <c r="C238" s="5" t="s">
        <v>3</v>
      </c>
      <c r="D238" s="5" t="s">
        <v>78</v>
      </c>
      <c r="E238" s="5" t="s">
        <v>137</v>
      </c>
      <c r="F238" s="5"/>
      <c r="G238" s="5">
        <f>_xlfn.IFNA(VLOOKUP(A238,Hoja1!A$1:B$683,2,0),A238)</f>
        <v>5004</v>
      </c>
    </row>
    <row r="239" spans="1:7" x14ac:dyDescent="0.25">
      <c r="A239" s="4">
        <v>5005</v>
      </c>
      <c r="B239" s="4"/>
      <c r="C239" s="4" t="s">
        <v>3</v>
      </c>
      <c r="D239" s="4" t="s">
        <v>79</v>
      </c>
      <c r="E239" s="4" t="s">
        <v>137</v>
      </c>
      <c r="F239" s="4"/>
      <c r="G239" s="4">
        <f>_xlfn.IFNA(VLOOKUP(A239,Hoja1!A$1:B$683,2,0),A239)</f>
        <v>5005</v>
      </c>
    </row>
    <row r="240" spans="1:7" x14ac:dyDescent="0.25">
      <c r="A240" s="5">
        <v>5006</v>
      </c>
      <c r="B240" s="5"/>
      <c r="C240" s="5" t="s">
        <v>3</v>
      </c>
      <c r="D240" s="5" t="s">
        <v>80</v>
      </c>
      <c r="E240" s="5" t="s">
        <v>137</v>
      </c>
      <c r="F240" s="5"/>
      <c r="G240" s="5">
        <f>_xlfn.IFNA(VLOOKUP(A240,Hoja1!A$1:B$683,2,0),A240)</f>
        <v>5006</v>
      </c>
    </row>
    <row r="241" spans="1:7" x14ac:dyDescent="0.25">
      <c r="A241" s="4">
        <v>5007</v>
      </c>
      <c r="B241" s="4"/>
      <c r="C241" s="4" t="s">
        <v>3</v>
      </c>
      <c r="D241" s="4" t="s">
        <v>81</v>
      </c>
      <c r="E241" s="4" t="s">
        <v>137</v>
      </c>
      <c r="F241" s="4"/>
      <c r="G241" s="4">
        <f>_xlfn.IFNA(VLOOKUP(A241,Hoja1!A$1:B$683,2,0),A241)</f>
        <v>5007</v>
      </c>
    </row>
    <row r="242" spans="1:7" x14ac:dyDescent="0.25">
      <c r="A242" s="5">
        <v>5008</v>
      </c>
      <c r="B242" s="5"/>
      <c r="C242" s="5" t="s">
        <v>3</v>
      </c>
      <c r="D242" s="5" t="s">
        <v>82</v>
      </c>
      <c r="E242" s="5" t="s">
        <v>137</v>
      </c>
      <c r="F242" s="5"/>
      <c r="G242" s="5">
        <f>_xlfn.IFNA(VLOOKUP(A242,Hoja1!A$1:B$683,2,0),A242)</f>
        <v>5008</v>
      </c>
    </row>
    <row r="243" spans="1:7" x14ac:dyDescent="0.25">
      <c r="A243" s="4">
        <v>5009</v>
      </c>
      <c r="B243" s="4"/>
      <c r="C243" s="4" t="s">
        <v>3</v>
      </c>
      <c r="D243" s="4" t="s">
        <v>83</v>
      </c>
      <c r="E243" s="4" t="s">
        <v>137</v>
      </c>
      <c r="F243" s="4"/>
      <c r="G243" s="4">
        <f>_xlfn.IFNA(VLOOKUP(A243,Hoja1!A$1:B$683,2,0),A243)</f>
        <v>5009</v>
      </c>
    </row>
    <row r="244" spans="1:7" x14ac:dyDescent="0.25">
      <c r="A244" s="5">
        <v>5010</v>
      </c>
      <c r="B244" s="5"/>
      <c r="C244" s="5" t="s">
        <v>3</v>
      </c>
      <c r="D244" s="5" t="s">
        <v>84</v>
      </c>
      <c r="E244" s="5" t="s">
        <v>137</v>
      </c>
      <c r="F244" s="5"/>
      <c r="G244" s="5">
        <f>_xlfn.IFNA(VLOOKUP(A244,Hoja1!A$1:B$683,2,0),A244)</f>
        <v>5010</v>
      </c>
    </row>
    <row r="245" spans="1:7" x14ac:dyDescent="0.25">
      <c r="A245" s="4">
        <v>5011</v>
      </c>
      <c r="B245" s="4"/>
      <c r="C245" s="4" t="s">
        <v>3</v>
      </c>
      <c r="D245" s="4" t="s">
        <v>85</v>
      </c>
      <c r="E245" s="4" t="s">
        <v>137</v>
      </c>
      <c r="F245" s="4"/>
      <c r="G245" s="4">
        <f>_xlfn.IFNA(VLOOKUP(A245,Hoja1!A$1:B$683,2,0),A245)</f>
        <v>5011</v>
      </c>
    </row>
    <row r="246" spans="1:7" x14ac:dyDescent="0.25">
      <c r="A246" s="5">
        <v>5012</v>
      </c>
      <c r="B246" s="5"/>
      <c r="C246" s="5" t="s">
        <v>3</v>
      </c>
      <c r="D246" s="5" t="s">
        <v>86</v>
      </c>
      <c r="E246" s="5" t="s">
        <v>137</v>
      </c>
      <c r="F246" s="5"/>
      <c r="G246" s="5">
        <f>_xlfn.IFNA(VLOOKUP(A246,Hoja1!A$1:B$683,2,0),A246)</f>
        <v>5012</v>
      </c>
    </row>
    <row r="247" spans="1:7" x14ac:dyDescent="0.25">
      <c r="A247" s="4">
        <v>5013</v>
      </c>
      <c r="B247" s="4"/>
      <c r="C247" s="4" t="s">
        <v>3</v>
      </c>
      <c r="D247" s="4" t="s">
        <v>87</v>
      </c>
      <c r="E247" s="4" t="s">
        <v>137</v>
      </c>
      <c r="F247" s="4"/>
      <c r="G247" s="4">
        <f>_xlfn.IFNA(VLOOKUP(A247,Hoja1!A$1:B$683,2,0),A247)</f>
        <v>5013</v>
      </c>
    </row>
    <row r="248" spans="1:7" x14ac:dyDescent="0.25">
      <c r="A248" s="5">
        <v>5014</v>
      </c>
      <c r="B248" s="5"/>
      <c r="C248" s="5" t="s">
        <v>3</v>
      </c>
      <c r="D248" s="5" t="s">
        <v>88</v>
      </c>
      <c r="E248" s="5" t="s">
        <v>137</v>
      </c>
      <c r="F248" s="5"/>
      <c r="G248" s="5">
        <f>_xlfn.IFNA(VLOOKUP(A248,Hoja1!A$1:B$683,2,0),A248)</f>
        <v>5014</v>
      </c>
    </row>
    <row r="249" spans="1:7" x14ac:dyDescent="0.25">
      <c r="A249" s="4">
        <v>5015</v>
      </c>
      <c r="B249" s="4"/>
      <c r="C249" s="4" t="s">
        <v>3</v>
      </c>
      <c r="D249" s="4" t="s">
        <v>89</v>
      </c>
      <c r="E249" s="4" t="s">
        <v>137</v>
      </c>
      <c r="F249" s="4"/>
      <c r="G249" s="4">
        <f>_xlfn.IFNA(VLOOKUP(A249,Hoja1!A$1:B$683,2,0),A249)</f>
        <v>5015</v>
      </c>
    </row>
    <row r="250" spans="1:7" x14ac:dyDescent="0.25">
      <c r="A250" s="5">
        <v>5016</v>
      </c>
      <c r="B250" s="5"/>
      <c r="C250" s="5" t="s">
        <v>3</v>
      </c>
      <c r="D250" s="5" t="s">
        <v>90</v>
      </c>
      <c r="E250" s="5" t="s">
        <v>137</v>
      </c>
      <c r="F250" s="5"/>
      <c r="G250" s="5">
        <f>_xlfn.IFNA(VLOOKUP(A250,Hoja1!A$1:B$683,2,0),A250)</f>
        <v>5016</v>
      </c>
    </row>
    <row r="251" spans="1:7" x14ac:dyDescent="0.25">
      <c r="A251" s="4">
        <v>5017</v>
      </c>
      <c r="B251" s="4"/>
      <c r="C251" s="4" t="s">
        <v>3</v>
      </c>
      <c r="D251" s="4" t="s">
        <v>91</v>
      </c>
      <c r="E251" s="4" t="s">
        <v>137</v>
      </c>
      <c r="F251" s="4"/>
      <c r="G251" s="4">
        <f>_xlfn.IFNA(VLOOKUP(A251,Hoja1!A$1:B$683,2,0),A251)</f>
        <v>5017</v>
      </c>
    </row>
    <row r="252" spans="1:7" x14ac:dyDescent="0.25">
      <c r="A252" s="5">
        <v>5018</v>
      </c>
      <c r="B252" s="5"/>
      <c r="C252" s="5" t="s">
        <v>3</v>
      </c>
      <c r="D252" s="5" t="s">
        <v>92</v>
      </c>
      <c r="E252" s="5" t="s">
        <v>137</v>
      </c>
      <c r="F252" s="5"/>
      <c r="G252" s="5">
        <f>_xlfn.IFNA(VLOOKUP(A252,Hoja1!A$1:B$683,2,0),A252)</f>
        <v>5018</v>
      </c>
    </row>
    <row r="253" spans="1:7" x14ac:dyDescent="0.25">
      <c r="A253" s="4">
        <v>5019</v>
      </c>
      <c r="B253" s="4"/>
      <c r="C253" s="4" t="s">
        <v>3</v>
      </c>
      <c r="D253" s="4" t="s">
        <v>93</v>
      </c>
      <c r="E253" s="4" t="s">
        <v>137</v>
      </c>
      <c r="F253" s="4"/>
      <c r="G253" s="4">
        <f>_xlfn.IFNA(VLOOKUP(A253,Hoja1!A$1:B$683,2,0),A253)</f>
        <v>5019</v>
      </c>
    </row>
    <row r="254" spans="1:7" x14ac:dyDescent="0.25">
      <c r="A254" s="5">
        <v>5020</v>
      </c>
      <c r="B254" s="5"/>
      <c r="C254" s="5" t="s">
        <v>3</v>
      </c>
      <c r="D254" s="5" t="s">
        <v>94</v>
      </c>
      <c r="E254" s="5" t="s">
        <v>137</v>
      </c>
      <c r="F254" s="5"/>
      <c r="G254" s="5">
        <f>_xlfn.IFNA(VLOOKUP(A254,Hoja1!A$1:B$683,2,0),A254)</f>
        <v>5020</v>
      </c>
    </row>
    <row r="255" spans="1:7" x14ac:dyDescent="0.25">
      <c r="A255" s="4">
        <v>5021</v>
      </c>
      <c r="B255" s="4"/>
      <c r="C255" s="4" t="s">
        <v>3</v>
      </c>
      <c r="D255" s="4" t="s">
        <v>95</v>
      </c>
      <c r="E255" s="4" t="s">
        <v>137</v>
      </c>
      <c r="F255" s="4"/>
      <c r="G255" s="4">
        <f>_xlfn.IFNA(VLOOKUP(A255,Hoja1!A$1:B$683,2,0),A255)</f>
        <v>5021</v>
      </c>
    </row>
    <row r="256" spans="1:7" x14ac:dyDescent="0.25">
      <c r="A256" s="5">
        <v>5022</v>
      </c>
      <c r="B256" s="5"/>
      <c r="C256" s="5" t="s">
        <v>3</v>
      </c>
      <c r="D256" s="5" t="s">
        <v>96</v>
      </c>
      <c r="E256" s="5" t="s">
        <v>137</v>
      </c>
      <c r="F256" s="5"/>
      <c r="G256" s="5">
        <f>_xlfn.IFNA(VLOOKUP(A256,Hoja1!A$1:B$683,2,0),A256)</f>
        <v>5022</v>
      </c>
    </row>
    <row r="257" spans="1:7" x14ac:dyDescent="0.25">
      <c r="A257" s="4">
        <v>5023</v>
      </c>
      <c r="B257" s="4"/>
      <c r="C257" s="4" t="s">
        <v>3</v>
      </c>
      <c r="D257" s="4" t="s">
        <v>97</v>
      </c>
      <c r="E257" s="4" t="s">
        <v>137</v>
      </c>
      <c r="F257" s="4"/>
      <c r="G257" s="4">
        <f>_xlfn.IFNA(VLOOKUP(A257,Hoja1!A$1:B$683,2,0),A257)</f>
        <v>5023</v>
      </c>
    </row>
    <row r="258" spans="1:7" x14ac:dyDescent="0.25">
      <c r="A258" s="5">
        <v>5024</v>
      </c>
      <c r="B258" s="5"/>
      <c r="C258" s="5" t="s">
        <v>3</v>
      </c>
      <c r="D258" s="5" t="s">
        <v>98</v>
      </c>
      <c r="E258" s="5" t="s">
        <v>137</v>
      </c>
      <c r="F258" s="5"/>
      <c r="G258" s="5">
        <f>_xlfn.IFNA(VLOOKUP(A258,Hoja1!A$1:B$683,2,0),A258)</f>
        <v>5024</v>
      </c>
    </row>
    <row r="259" spans="1:7" x14ac:dyDescent="0.25">
      <c r="A259" s="4">
        <v>5025</v>
      </c>
      <c r="B259" s="4"/>
      <c r="C259" s="4" t="s">
        <v>3</v>
      </c>
      <c r="D259" s="4" t="s">
        <v>99</v>
      </c>
      <c r="E259" s="4" t="s">
        <v>137</v>
      </c>
      <c r="F259" s="4"/>
      <c r="G259" s="4">
        <f>_xlfn.IFNA(VLOOKUP(A259,Hoja1!A$1:B$683,2,0),A259)</f>
        <v>5025</v>
      </c>
    </row>
    <row r="260" spans="1:7" x14ac:dyDescent="0.25">
      <c r="A260" s="5">
        <v>5026</v>
      </c>
      <c r="B260" s="5"/>
      <c r="C260" s="5" t="s">
        <v>3</v>
      </c>
      <c r="D260" s="5" t="s">
        <v>100</v>
      </c>
      <c r="E260" s="5" t="s">
        <v>137</v>
      </c>
      <c r="F260" s="5"/>
      <c r="G260" s="5">
        <f>_xlfn.IFNA(VLOOKUP(A260,Hoja1!A$1:B$683,2,0),A260)</f>
        <v>5026</v>
      </c>
    </row>
    <row r="261" spans="1:7" x14ac:dyDescent="0.25">
      <c r="A261" s="4">
        <v>5027</v>
      </c>
      <c r="B261" s="4"/>
      <c r="C261" s="4" t="s">
        <v>3</v>
      </c>
      <c r="D261" s="4" t="s">
        <v>101</v>
      </c>
      <c r="E261" s="4" t="s">
        <v>137</v>
      </c>
      <c r="F261" s="4"/>
      <c r="G261" s="4">
        <f>_xlfn.IFNA(VLOOKUP(A261,Hoja1!A$1:B$683,2,0),A261)</f>
        <v>5027</v>
      </c>
    </row>
    <row r="262" spans="1:7" x14ac:dyDescent="0.25">
      <c r="A262" s="5">
        <v>5028</v>
      </c>
      <c r="B262" s="5"/>
      <c r="C262" s="5" t="s">
        <v>3</v>
      </c>
      <c r="D262" s="5" t="s">
        <v>102</v>
      </c>
      <c r="E262" s="5" t="s">
        <v>137</v>
      </c>
      <c r="F262" s="5"/>
      <c r="G262" s="5">
        <f>_xlfn.IFNA(VLOOKUP(A262,Hoja1!A$1:B$683,2,0),A262)</f>
        <v>5028</v>
      </c>
    </row>
    <row r="263" spans="1:7" x14ac:dyDescent="0.25">
      <c r="A263" s="4">
        <v>5029</v>
      </c>
      <c r="B263" s="4"/>
      <c r="C263" s="4" t="s">
        <v>3</v>
      </c>
      <c r="D263" s="4" t="s">
        <v>103</v>
      </c>
      <c r="E263" s="4" t="s">
        <v>137</v>
      </c>
      <c r="F263" s="4"/>
      <c r="G263" s="4">
        <f>_xlfn.IFNA(VLOOKUP(A263,Hoja1!A$1:B$683,2,0),A263)</f>
        <v>5029</v>
      </c>
    </row>
    <row r="264" spans="1:7" x14ac:dyDescent="0.25">
      <c r="A264" s="5">
        <v>5030</v>
      </c>
      <c r="B264" s="5"/>
      <c r="C264" s="5" t="s">
        <v>3</v>
      </c>
      <c r="D264" s="5" t="s">
        <v>104</v>
      </c>
      <c r="E264" s="5" t="s">
        <v>137</v>
      </c>
      <c r="F264" s="5"/>
      <c r="G264" s="5">
        <f>_xlfn.IFNA(VLOOKUP(A264,Hoja1!A$1:B$683,2,0),A264)</f>
        <v>5030</v>
      </c>
    </row>
    <row r="265" spans="1:7" x14ac:dyDescent="0.25">
      <c r="A265" s="4">
        <v>5031</v>
      </c>
      <c r="B265" s="4"/>
      <c r="C265" s="4" t="s">
        <v>3</v>
      </c>
      <c r="D265" s="4" t="s">
        <v>105</v>
      </c>
      <c r="E265" s="4" t="s">
        <v>137</v>
      </c>
      <c r="F265" s="4"/>
      <c r="G265" s="4">
        <f>_xlfn.IFNA(VLOOKUP(A265,Hoja1!A$1:B$683,2,0),A265)</f>
        <v>5031</v>
      </c>
    </row>
    <row r="266" spans="1:7" x14ac:dyDescent="0.25">
      <c r="A266" s="5">
        <v>5032</v>
      </c>
      <c r="B266" s="5"/>
      <c r="C266" s="5" t="s">
        <v>3</v>
      </c>
      <c r="D266" s="5" t="s">
        <v>106</v>
      </c>
      <c r="E266" s="5" t="s">
        <v>137</v>
      </c>
      <c r="F266" s="5"/>
      <c r="G266" s="5">
        <f>_xlfn.IFNA(VLOOKUP(A266,Hoja1!A$1:B$683,2,0),A266)</f>
        <v>5032</v>
      </c>
    </row>
    <row r="267" spans="1:7" x14ac:dyDescent="0.25">
      <c r="A267" s="4">
        <v>5033</v>
      </c>
      <c r="B267" s="4"/>
      <c r="C267" s="4" t="s">
        <v>3</v>
      </c>
      <c r="D267" s="4" t="s">
        <v>107</v>
      </c>
      <c r="E267" s="4" t="s">
        <v>137</v>
      </c>
      <c r="F267" s="4"/>
      <c r="G267" s="4">
        <f>_xlfn.IFNA(VLOOKUP(A267,Hoja1!A$1:B$683,2,0),A267)</f>
        <v>5033</v>
      </c>
    </row>
    <row r="268" spans="1:7" x14ac:dyDescent="0.25">
      <c r="A268" s="5">
        <v>5034</v>
      </c>
      <c r="B268" s="5"/>
      <c r="C268" s="5" t="s">
        <v>3</v>
      </c>
      <c r="D268" s="5" t="s">
        <v>108</v>
      </c>
      <c r="E268" s="5" t="s">
        <v>137</v>
      </c>
      <c r="F268" s="5"/>
      <c r="G268" s="5">
        <f>_xlfn.IFNA(VLOOKUP(A268,Hoja1!A$1:B$683,2,0),A268)</f>
        <v>5034</v>
      </c>
    </row>
    <row r="269" spans="1:7" x14ac:dyDescent="0.25">
      <c r="A269" s="4">
        <v>5035</v>
      </c>
      <c r="B269" s="4"/>
      <c r="C269" s="4" t="s">
        <v>3</v>
      </c>
      <c r="D269" s="4" t="s">
        <v>109</v>
      </c>
      <c r="E269" s="4" t="s">
        <v>137</v>
      </c>
      <c r="F269" s="4"/>
      <c r="G269" s="4">
        <f>_xlfn.IFNA(VLOOKUP(A269,Hoja1!A$1:B$683,2,0),A269)</f>
        <v>5035</v>
      </c>
    </row>
    <row r="270" spans="1:7" x14ac:dyDescent="0.25">
      <c r="A270" s="5">
        <v>5036</v>
      </c>
      <c r="B270" s="5"/>
      <c r="C270" s="5" t="s">
        <v>3</v>
      </c>
      <c r="D270" s="5" t="s">
        <v>110</v>
      </c>
      <c r="E270" s="5" t="s">
        <v>137</v>
      </c>
      <c r="F270" s="5"/>
      <c r="G270" s="5">
        <f>_xlfn.IFNA(VLOOKUP(A270,Hoja1!A$1:B$683,2,0),A270)</f>
        <v>5036</v>
      </c>
    </row>
    <row r="271" spans="1:7" x14ac:dyDescent="0.25">
      <c r="A271" s="4">
        <v>5037</v>
      </c>
      <c r="B271" s="4"/>
      <c r="C271" s="4" t="s">
        <v>3</v>
      </c>
      <c r="D271" s="4" t="s">
        <v>111</v>
      </c>
      <c r="E271" s="4" t="s">
        <v>137</v>
      </c>
      <c r="F271" s="4"/>
      <c r="G271" s="4">
        <f>_xlfn.IFNA(VLOOKUP(A271,Hoja1!A$1:B$683,2,0),A271)</f>
        <v>5037</v>
      </c>
    </row>
    <row r="272" spans="1:7" x14ac:dyDescent="0.25">
      <c r="A272" s="5">
        <v>5038</v>
      </c>
      <c r="B272" s="5"/>
      <c r="C272" s="5" t="s">
        <v>3</v>
      </c>
      <c r="D272" s="5" t="s">
        <v>112</v>
      </c>
      <c r="E272" s="5" t="s">
        <v>137</v>
      </c>
      <c r="F272" s="5"/>
      <c r="G272" s="5">
        <f>_xlfn.IFNA(VLOOKUP(A272,Hoja1!A$1:B$683,2,0),A272)</f>
        <v>5038</v>
      </c>
    </row>
    <row r="273" spans="1:7" x14ac:dyDescent="0.25">
      <c r="A273" s="4">
        <v>5039</v>
      </c>
      <c r="B273" s="4"/>
      <c r="C273" s="4" t="s">
        <v>3</v>
      </c>
      <c r="D273" s="4" t="s">
        <v>113</v>
      </c>
      <c r="E273" s="4" t="s">
        <v>137</v>
      </c>
      <c r="F273" s="4"/>
      <c r="G273" s="4">
        <f>_xlfn.IFNA(VLOOKUP(A273,Hoja1!A$1:B$683,2,0),A273)</f>
        <v>5039</v>
      </c>
    </row>
    <row r="274" spans="1:7" x14ac:dyDescent="0.25">
      <c r="A274" s="5">
        <v>5040</v>
      </c>
      <c r="B274" s="5"/>
      <c r="C274" s="5" t="s">
        <v>3</v>
      </c>
      <c r="D274" s="5" t="s">
        <v>114</v>
      </c>
      <c r="E274" s="5" t="s">
        <v>137</v>
      </c>
      <c r="F274" s="5"/>
      <c r="G274" s="5">
        <f>_xlfn.IFNA(VLOOKUP(A274,Hoja1!A$1:B$683,2,0),A274)</f>
        <v>5040</v>
      </c>
    </row>
    <row r="275" spans="1:7" x14ac:dyDescent="0.25">
      <c r="A275" s="4">
        <v>5041</v>
      </c>
      <c r="B275" s="4"/>
      <c r="C275" s="4" t="s">
        <v>3</v>
      </c>
      <c r="D275" s="4" t="s">
        <v>115</v>
      </c>
      <c r="E275" s="4" t="s">
        <v>137</v>
      </c>
      <c r="F275" s="4"/>
      <c r="G275" s="4">
        <f>_xlfn.IFNA(VLOOKUP(A275,Hoja1!A$1:B$683,2,0),A275)</f>
        <v>5041</v>
      </c>
    </row>
    <row r="276" spans="1:7" x14ac:dyDescent="0.25">
      <c r="A276" s="5">
        <v>5042</v>
      </c>
      <c r="B276" s="5"/>
      <c r="C276" s="5" t="s">
        <v>3</v>
      </c>
      <c r="D276" s="5" t="s">
        <v>116</v>
      </c>
      <c r="E276" s="5" t="s">
        <v>137</v>
      </c>
      <c r="F276" s="5"/>
      <c r="G276" s="5">
        <f>_xlfn.IFNA(VLOOKUP(A276,Hoja1!A$1:B$683,2,0),A276)</f>
        <v>5042</v>
      </c>
    </row>
    <row r="277" spans="1:7" x14ac:dyDescent="0.25">
      <c r="A277" s="4">
        <v>5043</v>
      </c>
      <c r="B277" s="4"/>
      <c r="C277" s="4" t="s">
        <v>3</v>
      </c>
      <c r="D277" s="4" t="s">
        <v>117</v>
      </c>
      <c r="E277" s="4" t="s">
        <v>137</v>
      </c>
      <c r="F277" s="4"/>
      <c r="G277" s="4">
        <f>_xlfn.IFNA(VLOOKUP(A277,Hoja1!A$1:B$683,2,0),A277)</f>
        <v>5043</v>
      </c>
    </row>
    <row r="278" spans="1:7" x14ac:dyDescent="0.25">
      <c r="A278" s="5">
        <v>5044</v>
      </c>
      <c r="B278" s="5"/>
      <c r="C278" s="5" t="s">
        <v>3</v>
      </c>
      <c r="D278" s="5" t="s">
        <v>118</v>
      </c>
      <c r="E278" s="5" t="s">
        <v>137</v>
      </c>
      <c r="F278" s="5"/>
      <c r="G278" s="5">
        <f>_xlfn.IFNA(VLOOKUP(A278,Hoja1!A$1:B$683,2,0),A278)</f>
        <v>5044</v>
      </c>
    </row>
    <row r="279" spans="1:7" x14ac:dyDescent="0.25">
      <c r="A279" s="4">
        <v>5045</v>
      </c>
      <c r="B279" s="4"/>
      <c r="C279" s="4" t="s">
        <v>3</v>
      </c>
      <c r="D279" s="4" t="s">
        <v>119</v>
      </c>
      <c r="E279" s="4" t="s">
        <v>137</v>
      </c>
      <c r="F279" s="4"/>
      <c r="G279" s="4">
        <f>_xlfn.IFNA(VLOOKUP(A279,Hoja1!A$1:B$683,2,0),A279)</f>
        <v>5045</v>
      </c>
    </row>
    <row r="280" spans="1:7" x14ac:dyDescent="0.25">
      <c r="A280" s="5">
        <v>5046</v>
      </c>
      <c r="B280" s="5"/>
      <c r="C280" s="5" t="s">
        <v>3</v>
      </c>
      <c r="D280" s="5" t="s">
        <v>120</v>
      </c>
      <c r="E280" s="5" t="s">
        <v>137</v>
      </c>
      <c r="F280" s="5"/>
      <c r="G280" s="5">
        <f>_xlfn.IFNA(VLOOKUP(A280,Hoja1!A$1:B$683,2,0),A280)</f>
        <v>5046</v>
      </c>
    </row>
    <row r="281" spans="1:7" x14ac:dyDescent="0.25">
      <c r="A281" s="4">
        <v>5047</v>
      </c>
      <c r="B281" s="4"/>
      <c r="C281" s="4" t="s">
        <v>3</v>
      </c>
      <c r="D281" s="4" t="s">
        <v>121</v>
      </c>
      <c r="E281" s="4" t="s">
        <v>137</v>
      </c>
      <c r="F281" s="4"/>
      <c r="G281" s="4">
        <f>_xlfn.IFNA(VLOOKUP(A281,Hoja1!A$1:B$683,2,0),A281)</f>
        <v>5047</v>
      </c>
    </row>
    <row r="282" spans="1:7" x14ac:dyDescent="0.25">
      <c r="A282" s="5"/>
      <c r="B282" s="5"/>
      <c r="C282" s="5"/>
      <c r="D282" s="5"/>
      <c r="E282" s="5"/>
      <c r="F282" s="5"/>
      <c r="G282" s="5"/>
    </row>
  </sheetData>
  <sortState ref="A8:J62">
    <sortCondition ref="A7"/>
  </sortState>
  <mergeCells count="8">
    <mergeCell ref="A6:B6"/>
    <mergeCell ref="C6:F6"/>
    <mergeCell ref="A1:F1"/>
    <mergeCell ref="A3:F3"/>
    <mergeCell ref="A2:B2"/>
    <mergeCell ref="C2:F2"/>
    <mergeCell ref="A4:B4"/>
    <mergeCell ref="C4:F4"/>
  </mergeCells>
  <pageMargins left="0.7" right="0.7" top="0.75" bottom="0.75" header="0.3" footer="0.3"/>
  <pageSetup paperSize="9" scale="82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"/>
  <sheetViews>
    <sheetView topLeftCell="A14" workbookViewId="0">
      <selection activeCell="A58" sqref="A58"/>
    </sheetView>
  </sheetViews>
  <sheetFormatPr baseColWidth="10" defaultRowHeight="15" outlineLevelCol="1" x14ac:dyDescent="0.25"/>
  <cols>
    <col min="3" max="3" width="14.42578125" bestFit="1" customWidth="1"/>
    <col min="4" max="4" width="71" style="8" customWidth="1"/>
    <col min="5" max="5" width="6.7109375" style="8" bestFit="1" customWidth="1"/>
    <col min="6" max="6" width="4.42578125" style="8" customWidth="1"/>
    <col min="7" max="7" width="9.85546875" style="6" customWidth="1"/>
    <col min="8" max="8" width="2.140625" customWidth="1"/>
    <col min="9" max="9" width="9.7109375" customWidth="1" outlineLevel="1"/>
    <col min="10" max="11" width="9.42578125" customWidth="1" outlineLevel="1"/>
    <col min="12" max="12" width="26" customWidth="1" outlineLevel="1"/>
    <col min="13" max="13" width="63.5703125" customWidth="1" outlineLevel="1"/>
    <col min="14" max="14" width="15.7109375" customWidth="1" outlineLevel="1"/>
    <col min="15" max="16" width="11.42578125" customWidth="1" outlineLevel="1"/>
    <col min="17" max="17" width="38.7109375" bestFit="1" customWidth="1"/>
    <col min="18" max="18" width="25.7109375" customWidth="1"/>
    <col min="20" max="20" width="131.85546875" customWidth="1"/>
  </cols>
  <sheetData>
    <row r="1" spans="1:28" x14ac:dyDescent="0.25">
      <c r="E1" t="s">
        <v>325</v>
      </c>
      <c r="L1" t="s">
        <v>1114</v>
      </c>
      <c r="M1" t="s">
        <v>1115</v>
      </c>
      <c r="N1" t="s">
        <v>326</v>
      </c>
      <c r="O1" t="s">
        <v>317</v>
      </c>
      <c r="Q1" t="s">
        <v>248</v>
      </c>
      <c r="R1" t="s">
        <v>1115</v>
      </c>
      <c r="S1" t="s">
        <v>317</v>
      </c>
      <c r="T1" t="s">
        <v>1116</v>
      </c>
      <c r="U1" t="s">
        <v>326</v>
      </c>
      <c r="V1" t="s">
        <v>325</v>
      </c>
    </row>
    <row r="2" spans="1:28" x14ac:dyDescent="0.25">
      <c r="E2" s="8" t="s">
        <v>1117</v>
      </c>
      <c r="L2" t="s">
        <v>1118</v>
      </c>
      <c r="N2" t="s">
        <v>1117</v>
      </c>
      <c r="R2" t="s">
        <v>1117</v>
      </c>
      <c r="S2" t="s">
        <v>1117</v>
      </c>
      <c r="T2" t="s">
        <v>1117</v>
      </c>
      <c r="U2" t="s">
        <v>1117</v>
      </c>
      <c r="V2" t="s">
        <v>1117</v>
      </c>
    </row>
    <row r="3" spans="1:28" x14ac:dyDescent="0.25">
      <c r="A3">
        <f>E3*2*F3*B3</f>
        <v>2</v>
      </c>
      <c r="B3">
        <v>1</v>
      </c>
      <c r="D3" s="8" t="s">
        <v>183</v>
      </c>
      <c r="E3" s="8">
        <v>1</v>
      </c>
      <c r="F3" s="24">
        <v>1</v>
      </c>
      <c r="G3" s="6">
        <v>20000</v>
      </c>
      <c r="H3">
        <f>FIND(" ",D3,1)</f>
        <v>9</v>
      </c>
      <c r="I3">
        <f>FIND(";",D3,1)-1</f>
        <v>14</v>
      </c>
      <c r="J3" t="e">
        <f>FIND("[",D3)-1</f>
        <v>#VALUE!</v>
      </c>
      <c r="K3">
        <f>IFERROR(J3,I3)</f>
        <v>14</v>
      </c>
      <c r="L3" t="str">
        <f>IF(ISBLANK(C3),MID(D3,H3+1,MIN(K3,I3)-H3),CONCATENATE(C3,"[0].",MID(D3,H3+1,MIN(K3,I3)-H3)))</f>
        <v>tsdId</v>
      </c>
      <c r="M3" t="str">
        <f>CONCATENATE(C3,MID(D3,H3+1,MIN(K3,I3)-H3))</f>
        <v>tsdId</v>
      </c>
      <c r="N3">
        <v>0</v>
      </c>
      <c r="O3">
        <f>IF(K3=I3,0,1)</f>
        <v>0</v>
      </c>
      <c r="Q3" t="str">
        <f t="shared" ref="Q3:Q53" si="0">CONCATENATE(CHAR(34),M3,CHAR(34))</f>
        <v>"tsdId"</v>
      </c>
      <c r="R3" t="str">
        <f>IF(B3=1,IF(RIGHT(R2,1)="{", CONCATENATE(R2,Q3), IF(RIGHT(Q3)=";", CONCATENATE(R2,Q3), CONCATENATE(R2,",",Q3) ) ),R2)</f>
        <v>{"tsdId"</v>
      </c>
      <c r="S3" t="str">
        <f>IF(B3=1,IF(RIGHT(S2,1)="{", CONCATENATE(S2,O3), IF(RIGHT(O3)=";", CONCATENATE(S2,O3), CONCATENATE(S2,",",O3) ) ),S2)</f>
        <v>{0</v>
      </c>
      <c r="T3" t="str">
        <f>IF(B3=1,IF(RIGHT(T2,1)="{",CONCATENATE(T2,L$2,L3),IF(RIGHT(M3)=";", CONCATENATE(T2,L3), CONCATENATE(T2,",",L$2,L3) )),T2)</f>
        <v>{(char*)&amp;flashConfig.tsdId</v>
      </c>
      <c r="U3" t="str">
        <f>IF(B3=1,IF(RIGHT(U2,1)="{",CONCATENATE(U2,N3),IF(RIGHT(N3)=";", CONCATENATE(U2,N3), CONCATENATE(U2,",",N3) )),U2)</f>
        <v>{0</v>
      </c>
      <c r="V3" t="str">
        <f>IF(B3=1,IF(RIGHT(V2,1)="{",CONCATENATE(V2,E3),IF(RIGHT(E3)=";", CONCATENATE(V2,E3), CONCATENATE(V2,",",E3) )),V2)</f>
        <v>{1</v>
      </c>
    </row>
    <row r="4" spans="1:28" x14ac:dyDescent="0.25">
      <c r="A4">
        <f t="shared" ref="A4:A57" si="1">E4*2*F4*B4</f>
        <v>2</v>
      </c>
      <c r="B4">
        <v>1</v>
      </c>
      <c r="D4" s="8" t="s">
        <v>184</v>
      </c>
      <c r="E4" s="8">
        <v>1</v>
      </c>
      <c r="F4" s="24">
        <v>1</v>
      </c>
      <c r="G4" s="6">
        <f>G3+(F3*E3)</f>
        <v>20001</v>
      </c>
      <c r="H4">
        <f t="shared" ref="H4:H54" si="2">FIND(" ",D4,1)</f>
        <v>9</v>
      </c>
      <c r="I4">
        <f t="shared" ref="I4:I54" si="3">FIND(";",D4,1)-1</f>
        <v>21</v>
      </c>
      <c r="J4" t="e">
        <f t="shared" ref="J4:J54" si="4">FIND("[",D4)-1</f>
        <v>#VALUE!</v>
      </c>
      <c r="K4">
        <f t="shared" ref="K4:K54" si="5">IFERROR(J4,I4)</f>
        <v>21</v>
      </c>
      <c r="L4" t="str">
        <f t="shared" ref="L4:L54" si="6">IF(ISBLANK(C4),MID(D4,H4+1,MIN(K4,I4)-H4),CONCATENATE(C4,"[0].",MID(D4,H4+1,MIN(K4,I4)-H4)))</f>
        <v>periodicTime</v>
      </c>
      <c r="M4" t="str">
        <f t="shared" ref="M4:M54" si="7">CONCATENATE(C4,MID(D4,H4+1,MIN(K4,I4)-H4))</f>
        <v>periodicTime</v>
      </c>
      <c r="N4">
        <v>0</v>
      </c>
      <c r="O4">
        <f>IF(K4=I4,0,1)</f>
        <v>0</v>
      </c>
      <c r="Q4" t="str">
        <f t="shared" si="0"/>
        <v>"periodicTime"</v>
      </c>
      <c r="R4" t="str">
        <f t="shared" ref="R4:R56" si="8">IF(B4=1,IF(RIGHT(R3,1)="{", CONCATENATE(R3,Q4), IF(RIGHT(Q4)=";", CONCATENATE(R3,Q4), CONCATENATE(R3,",",Q4) ) ),R3)</f>
        <v>{"tsdId","periodicTime"</v>
      </c>
      <c r="S4" t="str">
        <f t="shared" ref="S4:S56" si="9">IF(B4=1,IF(RIGHT(S3,1)="{", CONCATENATE(S3,O4), IF(RIGHT(O4)=";", CONCATENATE(S3,O4), CONCATENATE(S3,",",O4) ) ),S3)</f>
        <v>{0,0</v>
      </c>
      <c r="T4" t="str">
        <f t="shared" ref="T4:T56" si="10">IF(B4=1,IF(RIGHT(T3,1)="{",CONCATENATE(T3,L$2,L4),IF(RIGHT(M4)=";", CONCATENATE(T3,L4), CONCATENATE(T3,",",L$2,L4) )),T3)</f>
        <v>{(char*)&amp;flashConfig.tsdId,(char*)&amp;flashConfig.periodicTime</v>
      </c>
      <c r="U4" t="str">
        <f t="shared" ref="U4:U56" si="11">IF(B4=1,IF(RIGHT(U3,1)="{",CONCATENATE(U3,N4),IF(RIGHT(N4)=";", CONCATENATE(U3,N4), CONCATENATE(U3,",",N4) )),U3)</f>
        <v>{0,0</v>
      </c>
      <c r="V4" t="str">
        <f t="shared" ref="V4:V56" si="12">IF(B4=1,IF(RIGHT(V3,1)="{",CONCATENATE(V3,E4),IF(RIGHT(E4)=";", CONCATENATE(V3,E4), CONCATENATE(V3,",",E4) )),V3)</f>
        <v>{1,1</v>
      </c>
      <c r="Y4" t="s">
        <v>318</v>
      </c>
      <c r="AB4">
        <v>0</v>
      </c>
    </row>
    <row r="5" spans="1:28" x14ac:dyDescent="0.25">
      <c r="A5">
        <f t="shared" si="1"/>
        <v>4</v>
      </c>
      <c r="B5">
        <v>1</v>
      </c>
      <c r="D5" s="8" t="s">
        <v>185</v>
      </c>
      <c r="E5" s="8">
        <v>2</v>
      </c>
      <c r="F5" s="25">
        <v>1</v>
      </c>
      <c r="G5" s="6">
        <f t="shared" ref="G5:G55" si="13">G4+(F4*E4)</f>
        <v>20002</v>
      </c>
      <c r="H5">
        <f t="shared" si="2"/>
        <v>9</v>
      </c>
      <c r="I5">
        <f t="shared" si="3"/>
        <v>20</v>
      </c>
      <c r="J5">
        <f t="shared" si="4"/>
        <v>17</v>
      </c>
      <c r="K5">
        <f t="shared" si="5"/>
        <v>17</v>
      </c>
      <c r="L5" t="str">
        <f t="shared" si="6"/>
        <v>simAPort</v>
      </c>
      <c r="M5" t="str">
        <f t="shared" si="7"/>
        <v>simAPort</v>
      </c>
      <c r="N5">
        <v>0</v>
      </c>
      <c r="O5">
        <v>3</v>
      </c>
      <c r="Q5" t="str">
        <f t="shared" si="0"/>
        <v>"simAPort"</v>
      </c>
      <c r="R5" t="str">
        <f t="shared" si="8"/>
        <v>{"tsdId","periodicTime","simAPort"</v>
      </c>
      <c r="S5" t="str">
        <f t="shared" si="9"/>
        <v>{0,0,3</v>
      </c>
      <c r="T5" t="str">
        <f t="shared" si="10"/>
        <v>{(char*)&amp;flashConfig.tsdId,(char*)&amp;flashConfig.periodicTime,(char*)&amp;flashConfig.simAPort</v>
      </c>
      <c r="U5" t="str">
        <f t="shared" si="11"/>
        <v>{0,0,0</v>
      </c>
      <c r="V5" t="str">
        <f t="shared" si="12"/>
        <v>{1,1,2</v>
      </c>
      <c r="Y5" t="s">
        <v>319</v>
      </c>
      <c r="AB5">
        <v>1</v>
      </c>
    </row>
    <row r="6" spans="1:28" x14ac:dyDescent="0.25">
      <c r="A6">
        <f t="shared" si="1"/>
        <v>64</v>
      </c>
      <c r="B6">
        <v>1</v>
      </c>
      <c r="D6" s="8" t="s">
        <v>186</v>
      </c>
      <c r="E6" s="8">
        <v>2</v>
      </c>
      <c r="F6" s="25">
        <v>16</v>
      </c>
      <c r="G6" s="6">
        <f t="shared" si="13"/>
        <v>20004</v>
      </c>
      <c r="H6">
        <f t="shared" si="2"/>
        <v>5</v>
      </c>
      <c r="I6">
        <f t="shared" si="3"/>
        <v>18</v>
      </c>
      <c r="J6">
        <f t="shared" si="4"/>
        <v>11</v>
      </c>
      <c r="K6">
        <f t="shared" si="5"/>
        <v>11</v>
      </c>
      <c r="L6" t="str">
        <f t="shared" si="6"/>
        <v>simAIp</v>
      </c>
      <c r="M6" t="str">
        <f t="shared" si="7"/>
        <v>simAIp</v>
      </c>
      <c r="N6">
        <v>32</v>
      </c>
      <c r="O6">
        <v>5</v>
      </c>
      <c r="Q6" t="str">
        <f t="shared" si="0"/>
        <v>"simAIp"</v>
      </c>
      <c r="R6" t="str">
        <f t="shared" si="8"/>
        <v>{"tsdId","periodicTime","simAPort","simAIp"</v>
      </c>
      <c r="S6" t="str">
        <f t="shared" si="9"/>
        <v>{0,0,3,5</v>
      </c>
      <c r="T6" t="str">
        <f t="shared" si="10"/>
        <v>{(char*)&amp;flashConfig.tsdId,(char*)&amp;flashConfig.periodicTime,(char*)&amp;flashConfig.simAPort,(char*)&amp;flashConfig.simAIp</v>
      </c>
      <c r="U6" t="str">
        <f t="shared" si="11"/>
        <v>{0,0,0,32</v>
      </c>
      <c r="V6" t="str">
        <f t="shared" si="12"/>
        <v>{1,1,2,2</v>
      </c>
      <c r="Y6" t="s">
        <v>320</v>
      </c>
      <c r="AB6">
        <v>2</v>
      </c>
    </row>
    <row r="7" spans="1:28" x14ac:dyDescent="0.25">
      <c r="A7">
        <f t="shared" si="1"/>
        <v>48</v>
      </c>
      <c r="B7">
        <v>1</v>
      </c>
      <c r="D7" s="8" t="s">
        <v>187</v>
      </c>
      <c r="E7" s="8">
        <v>1</v>
      </c>
      <c r="F7" s="25">
        <v>24</v>
      </c>
      <c r="G7" s="6">
        <f t="shared" si="13"/>
        <v>20036</v>
      </c>
      <c r="H7">
        <f t="shared" si="2"/>
        <v>5</v>
      </c>
      <c r="I7">
        <f t="shared" si="3"/>
        <v>13</v>
      </c>
      <c r="J7">
        <f t="shared" si="4"/>
        <v>9</v>
      </c>
      <c r="K7">
        <f t="shared" si="5"/>
        <v>9</v>
      </c>
      <c r="L7" t="str">
        <f t="shared" si="6"/>
        <v>apnA</v>
      </c>
      <c r="M7" t="str">
        <f t="shared" si="7"/>
        <v>apnA</v>
      </c>
      <c r="N7">
        <v>0</v>
      </c>
      <c r="O7">
        <v>2</v>
      </c>
      <c r="Q7" t="str">
        <f t="shared" si="0"/>
        <v>"apnA"</v>
      </c>
      <c r="R7" t="str">
        <f t="shared" si="8"/>
        <v>{"tsdId","periodicTime","simAPort","simAIp","apnA"</v>
      </c>
      <c r="S7" t="str">
        <f t="shared" si="9"/>
        <v>{0,0,3,5,2</v>
      </c>
      <c r="T7" t="str">
        <f t="shared" si="10"/>
        <v>{(char*)&amp;flashConfig.tsdId,(char*)&amp;flashConfig.periodicTime,(char*)&amp;flashConfig.simAPort,(char*)&amp;flashConfig.simAIp,(char*)&amp;flashConfig.apnA</v>
      </c>
      <c r="U7" t="str">
        <f t="shared" si="11"/>
        <v>{0,0,0,32,0</v>
      </c>
      <c r="V7" t="str">
        <f t="shared" si="12"/>
        <v>{1,1,2,2,1</v>
      </c>
      <c r="Y7" t="s">
        <v>321</v>
      </c>
      <c r="AB7">
        <v>3</v>
      </c>
    </row>
    <row r="8" spans="1:28" x14ac:dyDescent="0.25">
      <c r="A8">
        <f t="shared" si="1"/>
        <v>24</v>
      </c>
      <c r="B8">
        <v>1</v>
      </c>
      <c r="D8" s="8" t="s">
        <v>188</v>
      </c>
      <c r="E8" s="8">
        <v>1</v>
      </c>
      <c r="F8" s="25">
        <v>12</v>
      </c>
      <c r="G8" s="6">
        <f t="shared" si="13"/>
        <v>20060</v>
      </c>
      <c r="H8">
        <f t="shared" si="2"/>
        <v>5</v>
      </c>
      <c r="I8">
        <f t="shared" si="3"/>
        <v>14</v>
      </c>
      <c r="J8">
        <f t="shared" si="4"/>
        <v>10</v>
      </c>
      <c r="K8">
        <f t="shared" si="5"/>
        <v>10</v>
      </c>
      <c r="L8" t="str">
        <f t="shared" si="6"/>
        <v>userA</v>
      </c>
      <c r="M8" t="str">
        <f t="shared" si="7"/>
        <v>userA</v>
      </c>
      <c r="N8">
        <v>0</v>
      </c>
      <c r="O8">
        <v>2</v>
      </c>
      <c r="Q8" t="str">
        <f t="shared" si="0"/>
        <v>"userA"</v>
      </c>
      <c r="R8" t="str">
        <f t="shared" si="8"/>
        <v>{"tsdId","periodicTime","simAPort","simAIp","apnA","userA"</v>
      </c>
      <c r="S8" t="str">
        <f t="shared" si="9"/>
        <v>{0,0,3,5,2,2</v>
      </c>
      <c r="T8" t="str">
        <f t="shared" si="10"/>
        <v>{(char*)&amp;flashConfig.tsdId,(char*)&amp;flashConfig.periodicTime,(char*)&amp;flashConfig.simAPort,(char*)&amp;flashConfig.simAIp,(char*)&amp;flashConfig.apnA,(char*)&amp;flashConfig.userA</v>
      </c>
      <c r="U8" t="str">
        <f t="shared" si="11"/>
        <v>{0,0,0,32,0,0</v>
      </c>
      <c r="V8" t="str">
        <f t="shared" si="12"/>
        <v>{1,1,2,2,1,1</v>
      </c>
      <c r="Y8" t="s">
        <v>322</v>
      </c>
      <c r="AB8">
        <v>4</v>
      </c>
    </row>
    <row r="9" spans="1:28" x14ac:dyDescent="0.25">
      <c r="A9">
        <f t="shared" si="1"/>
        <v>24</v>
      </c>
      <c r="B9">
        <v>1</v>
      </c>
      <c r="D9" s="8" t="s">
        <v>189</v>
      </c>
      <c r="E9" s="8">
        <v>1</v>
      </c>
      <c r="F9" s="25">
        <v>12</v>
      </c>
      <c r="G9" s="6">
        <f t="shared" si="13"/>
        <v>20072</v>
      </c>
      <c r="H9">
        <f t="shared" si="2"/>
        <v>5</v>
      </c>
      <c r="I9">
        <f t="shared" si="3"/>
        <v>14</v>
      </c>
      <c r="J9">
        <f t="shared" si="4"/>
        <v>10</v>
      </c>
      <c r="K9">
        <f t="shared" si="5"/>
        <v>10</v>
      </c>
      <c r="L9" t="str">
        <f t="shared" si="6"/>
        <v>passA</v>
      </c>
      <c r="M9" t="str">
        <f t="shared" si="7"/>
        <v>passA</v>
      </c>
      <c r="N9">
        <v>0</v>
      </c>
      <c r="O9">
        <v>2</v>
      </c>
      <c r="Q9" t="str">
        <f t="shared" si="0"/>
        <v>"passA"</v>
      </c>
      <c r="R9" t="str">
        <f t="shared" si="8"/>
        <v>{"tsdId","periodicTime","simAPort","simAIp","apnA","userA","passA"</v>
      </c>
      <c r="S9" t="str">
        <f t="shared" si="9"/>
        <v>{0,0,3,5,2,2,2</v>
      </c>
      <c r="T9" t="str">
        <f t="shared" si="10"/>
        <v>{(char*)&amp;flashConfig.tsdId,(char*)&amp;flashConfig.periodicTime,(char*)&amp;flashConfig.simAPort,(char*)&amp;flashConfig.simAIp,(char*)&amp;flashConfig.apnA,(char*)&amp;flashConfig.userA,(char*)&amp;flashConfig.passA</v>
      </c>
      <c r="U9" t="str">
        <f t="shared" si="11"/>
        <v>{0,0,0,32,0,0,0</v>
      </c>
      <c r="V9" t="str">
        <f t="shared" si="12"/>
        <v>{1,1,2,2,1,1,1</v>
      </c>
      <c r="Y9" t="s">
        <v>323</v>
      </c>
      <c r="AB9">
        <v>5</v>
      </c>
    </row>
    <row r="10" spans="1:28" x14ac:dyDescent="0.25">
      <c r="A10">
        <f t="shared" si="1"/>
        <v>2</v>
      </c>
      <c r="B10">
        <v>1</v>
      </c>
      <c r="D10" s="8" t="s">
        <v>190</v>
      </c>
      <c r="E10" s="8">
        <v>1</v>
      </c>
      <c r="F10" s="25">
        <v>1</v>
      </c>
      <c r="G10" s="6">
        <f t="shared" si="13"/>
        <v>20084</v>
      </c>
      <c r="H10">
        <f t="shared" si="2"/>
        <v>9</v>
      </c>
      <c r="I10">
        <f t="shared" si="3"/>
        <v>20</v>
      </c>
      <c r="J10" t="e">
        <f t="shared" si="4"/>
        <v>#VALUE!</v>
      </c>
      <c r="K10">
        <f t="shared" si="5"/>
        <v>20</v>
      </c>
      <c r="L10" t="str">
        <f t="shared" si="6"/>
        <v>comChannelA</v>
      </c>
      <c r="M10" t="str">
        <f t="shared" si="7"/>
        <v>comChannelA</v>
      </c>
      <c r="N10">
        <v>0</v>
      </c>
      <c r="O10">
        <f>IF(K10=I10,0,1)</f>
        <v>0</v>
      </c>
      <c r="Q10" t="str">
        <f t="shared" si="0"/>
        <v>"comChannelA"</v>
      </c>
      <c r="R10" t="str">
        <f t="shared" si="8"/>
        <v>{"tsdId","periodicTime","simAPort","simAIp","apnA","userA","passA","comChannelA"</v>
      </c>
      <c r="S10" t="str">
        <f t="shared" si="9"/>
        <v>{0,0,3,5,2,2,2,0</v>
      </c>
      <c r="T10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</v>
      </c>
      <c r="U10" t="str">
        <f t="shared" si="11"/>
        <v>{0,0,0,32,0,0,0,0</v>
      </c>
      <c r="V10" t="str">
        <f t="shared" si="12"/>
        <v>{1,1,2,2,1,1,1,1</v>
      </c>
      <c r="Y10" t="s">
        <v>324</v>
      </c>
      <c r="AB10">
        <v>6</v>
      </c>
    </row>
    <row r="11" spans="1:28" x14ac:dyDescent="0.25">
      <c r="A11">
        <f t="shared" si="1"/>
        <v>4</v>
      </c>
      <c r="B11">
        <v>1</v>
      </c>
      <c r="D11" s="8" t="s">
        <v>191</v>
      </c>
      <c r="E11" s="8">
        <v>2</v>
      </c>
      <c r="F11" s="26">
        <v>1</v>
      </c>
      <c r="G11" s="6">
        <f t="shared" si="13"/>
        <v>20085</v>
      </c>
      <c r="H11">
        <f t="shared" si="2"/>
        <v>9</v>
      </c>
      <c r="I11">
        <f t="shared" si="3"/>
        <v>20</v>
      </c>
      <c r="J11">
        <f t="shared" si="4"/>
        <v>17</v>
      </c>
      <c r="K11">
        <f t="shared" si="5"/>
        <v>17</v>
      </c>
      <c r="L11" t="str">
        <f t="shared" si="6"/>
        <v>simBPort</v>
      </c>
      <c r="M11" t="str">
        <f t="shared" si="7"/>
        <v>simBPort</v>
      </c>
      <c r="N11">
        <v>0</v>
      </c>
      <c r="O11">
        <v>3</v>
      </c>
      <c r="Q11" t="str">
        <f t="shared" si="0"/>
        <v>"simBPort"</v>
      </c>
      <c r="R11" t="str">
        <f t="shared" si="8"/>
        <v>{"tsdId","periodicTime","simAPort","simAIp","apnA","userA","passA","comChannelA","simBPort"</v>
      </c>
      <c r="S11" t="str">
        <f t="shared" si="9"/>
        <v>{0,0,3,5,2,2,2,0,3</v>
      </c>
      <c r="T11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</v>
      </c>
      <c r="U11" t="str">
        <f t="shared" si="11"/>
        <v>{0,0,0,32,0,0,0,0,0</v>
      </c>
      <c r="V11" t="str">
        <f t="shared" si="12"/>
        <v>{1,1,2,2,1,1,1,1,2</v>
      </c>
    </row>
    <row r="12" spans="1:28" x14ac:dyDescent="0.25">
      <c r="A12">
        <f t="shared" si="1"/>
        <v>64</v>
      </c>
      <c r="B12">
        <v>1</v>
      </c>
      <c r="D12" s="8" t="s">
        <v>192</v>
      </c>
      <c r="E12" s="8">
        <v>2</v>
      </c>
      <c r="F12" s="26">
        <v>16</v>
      </c>
      <c r="G12" s="6">
        <f t="shared" si="13"/>
        <v>20087</v>
      </c>
      <c r="H12">
        <f t="shared" si="2"/>
        <v>5</v>
      </c>
      <c r="I12">
        <f t="shared" si="3"/>
        <v>18</v>
      </c>
      <c r="J12">
        <f t="shared" si="4"/>
        <v>11</v>
      </c>
      <c r="K12">
        <f t="shared" si="5"/>
        <v>11</v>
      </c>
      <c r="L12" t="str">
        <f t="shared" si="6"/>
        <v>simBIp</v>
      </c>
      <c r="M12" t="str">
        <f t="shared" si="7"/>
        <v>simBIp</v>
      </c>
      <c r="N12">
        <v>32</v>
      </c>
      <c r="O12">
        <v>5</v>
      </c>
      <c r="Q12" t="str">
        <f t="shared" si="0"/>
        <v>"simBIp"</v>
      </c>
      <c r="R12" t="str">
        <f t="shared" si="8"/>
        <v>{"tsdId","periodicTime","simAPort","simAIp","apnA","userA","passA","comChannelA","simBPort","simBIp"</v>
      </c>
      <c r="S12" t="str">
        <f t="shared" si="9"/>
        <v>{0,0,3,5,2,2,2,0,3,5</v>
      </c>
      <c r="T12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</v>
      </c>
      <c r="U12" t="str">
        <f t="shared" si="11"/>
        <v>{0,0,0,32,0,0,0,0,0,32</v>
      </c>
      <c r="V12" t="str">
        <f t="shared" si="12"/>
        <v>{1,1,2,2,1,1,1,1,2,2</v>
      </c>
    </row>
    <row r="13" spans="1:28" x14ac:dyDescent="0.25">
      <c r="A13">
        <f t="shared" si="1"/>
        <v>48</v>
      </c>
      <c r="B13">
        <v>1</v>
      </c>
      <c r="D13" s="8" t="s">
        <v>193</v>
      </c>
      <c r="E13" s="8">
        <v>1</v>
      </c>
      <c r="F13" s="26">
        <v>24</v>
      </c>
      <c r="G13" s="6">
        <f t="shared" si="13"/>
        <v>20119</v>
      </c>
      <c r="H13">
        <f t="shared" si="2"/>
        <v>5</v>
      </c>
      <c r="I13">
        <f t="shared" si="3"/>
        <v>13</v>
      </c>
      <c r="J13">
        <f t="shared" si="4"/>
        <v>9</v>
      </c>
      <c r="K13">
        <f t="shared" si="5"/>
        <v>9</v>
      </c>
      <c r="L13" t="str">
        <f t="shared" si="6"/>
        <v>apnB</v>
      </c>
      <c r="M13" t="str">
        <f t="shared" si="7"/>
        <v>apnB</v>
      </c>
      <c r="N13">
        <v>0</v>
      </c>
      <c r="O13">
        <v>2</v>
      </c>
      <c r="Q13" t="str">
        <f t="shared" si="0"/>
        <v>"apnB"</v>
      </c>
      <c r="R13" t="str">
        <f t="shared" si="8"/>
        <v>{"tsdId","periodicTime","simAPort","simAIp","apnA","userA","passA","comChannelA","simBPort","simBIp","apnB"</v>
      </c>
      <c r="S13" t="str">
        <f t="shared" si="9"/>
        <v>{0,0,3,5,2,2,2,0,3,5,2</v>
      </c>
      <c r="T13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</v>
      </c>
      <c r="U13" t="str">
        <f t="shared" si="11"/>
        <v>{0,0,0,32,0,0,0,0,0,32,0</v>
      </c>
      <c r="V13" t="str">
        <f t="shared" si="12"/>
        <v>{1,1,2,2,1,1,1,1,2,2,1</v>
      </c>
    </row>
    <row r="14" spans="1:28" x14ac:dyDescent="0.25">
      <c r="A14">
        <f t="shared" si="1"/>
        <v>24</v>
      </c>
      <c r="B14">
        <v>1</v>
      </c>
      <c r="D14" s="8" t="s">
        <v>194</v>
      </c>
      <c r="E14" s="8">
        <v>1</v>
      </c>
      <c r="F14" s="26">
        <v>12</v>
      </c>
      <c r="G14" s="6">
        <f t="shared" si="13"/>
        <v>20143</v>
      </c>
      <c r="H14">
        <f t="shared" si="2"/>
        <v>5</v>
      </c>
      <c r="I14">
        <f t="shared" si="3"/>
        <v>14</v>
      </c>
      <c r="J14">
        <f t="shared" si="4"/>
        <v>10</v>
      </c>
      <c r="K14">
        <f t="shared" si="5"/>
        <v>10</v>
      </c>
      <c r="L14" t="str">
        <f t="shared" si="6"/>
        <v>userB</v>
      </c>
      <c r="M14" t="str">
        <f t="shared" si="7"/>
        <v>userB</v>
      </c>
      <c r="N14">
        <v>0</v>
      </c>
      <c r="O14">
        <v>2</v>
      </c>
      <c r="Q14" t="str">
        <f t="shared" si="0"/>
        <v>"userB"</v>
      </c>
      <c r="R14" t="str">
        <f t="shared" si="8"/>
        <v>{"tsdId","periodicTime","simAPort","simAIp","apnA","userA","passA","comChannelA","simBPort","simBIp","apnB","userB"</v>
      </c>
      <c r="S14" t="str">
        <f t="shared" si="9"/>
        <v>{0,0,3,5,2,2,2,0,3,5,2,2</v>
      </c>
      <c r="T1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</v>
      </c>
      <c r="U14" t="str">
        <f t="shared" si="11"/>
        <v>{0,0,0,32,0,0,0,0,0,32,0,0</v>
      </c>
      <c r="V14" t="str">
        <f t="shared" si="12"/>
        <v>{1,1,2,2,1,1,1,1,2,2,1,1</v>
      </c>
    </row>
    <row r="15" spans="1:28" x14ac:dyDescent="0.25">
      <c r="A15">
        <f t="shared" si="1"/>
        <v>24</v>
      </c>
      <c r="B15">
        <v>1</v>
      </c>
      <c r="D15" s="8" t="s">
        <v>195</v>
      </c>
      <c r="E15" s="8">
        <v>1</v>
      </c>
      <c r="F15" s="26">
        <v>12</v>
      </c>
      <c r="G15" s="6">
        <f t="shared" si="13"/>
        <v>20155</v>
      </c>
      <c r="H15">
        <f t="shared" si="2"/>
        <v>5</v>
      </c>
      <c r="I15">
        <f t="shared" si="3"/>
        <v>14</v>
      </c>
      <c r="J15">
        <f t="shared" si="4"/>
        <v>10</v>
      </c>
      <c r="K15">
        <f t="shared" si="5"/>
        <v>10</v>
      </c>
      <c r="L15" t="str">
        <f t="shared" si="6"/>
        <v>passB</v>
      </c>
      <c r="M15" t="str">
        <f t="shared" si="7"/>
        <v>passB</v>
      </c>
      <c r="N15">
        <v>0</v>
      </c>
      <c r="O15">
        <v>2</v>
      </c>
      <c r="Q15" t="str">
        <f t="shared" si="0"/>
        <v>"passB"</v>
      </c>
      <c r="R15" t="str">
        <f t="shared" si="8"/>
        <v>{"tsdId","periodicTime","simAPort","simAIp","apnA","userA","passA","comChannelA","simBPort","simBIp","apnB","userB","passB"</v>
      </c>
      <c r="S15" t="str">
        <f t="shared" si="9"/>
        <v>{0,0,3,5,2,2,2,0,3,5,2,2,2</v>
      </c>
      <c r="T15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</v>
      </c>
      <c r="U15" t="str">
        <f t="shared" si="11"/>
        <v>{0,0,0,32,0,0,0,0,0,32,0,0,0</v>
      </c>
      <c r="V15" t="str">
        <f t="shared" si="12"/>
        <v>{1,1,2,2,1,1,1,1,2,2,1,1,1</v>
      </c>
    </row>
    <row r="16" spans="1:28" x14ac:dyDescent="0.25">
      <c r="A16">
        <f t="shared" si="1"/>
        <v>2</v>
      </c>
      <c r="B16">
        <v>1</v>
      </c>
      <c r="D16" s="8" t="s">
        <v>196</v>
      </c>
      <c r="E16" s="8">
        <v>1</v>
      </c>
      <c r="F16" s="26">
        <v>1</v>
      </c>
      <c r="G16" s="6">
        <f t="shared" si="13"/>
        <v>20167</v>
      </c>
      <c r="H16">
        <f t="shared" si="2"/>
        <v>9</v>
      </c>
      <c r="I16">
        <f t="shared" si="3"/>
        <v>20</v>
      </c>
      <c r="J16" t="e">
        <f t="shared" si="4"/>
        <v>#VALUE!</v>
      </c>
      <c r="K16">
        <f t="shared" si="5"/>
        <v>20</v>
      </c>
      <c r="L16" t="str">
        <f t="shared" si="6"/>
        <v>comChannelB</v>
      </c>
      <c r="M16" t="str">
        <f t="shared" si="7"/>
        <v>comChannelB</v>
      </c>
      <c r="N16">
        <v>0</v>
      </c>
      <c r="O16">
        <f>IF(K16=I16,0,1)</f>
        <v>0</v>
      </c>
      <c r="Q16" t="str">
        <f t="shared" si="0"/>
        <v>"comChannelB"</v>
      </c>
      <c r="R16" t="str">
        <f t="shared" si="8"/>
        <v>{"tsdId","periodicTime","simAPort","simAIp","apnA","userA","passA","comChannelA","simBPort","simBIp","apnB","userB","passB","comChannelB"</v>
      </c>
      <c r="S16" t="str">
        <f t="shared" si="9"/>
        <v>{0,0,3,5,2,2,2,0,3,5,2,2,2,0</v>
      </c>
      <c r="T16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</v>
      </c>
      <c r="U16" t="str">
        <f t="shared" si="11"/>
        <v>{0,0,0,32,0,0,0,0,0,32,0,0,0,0</v>
      </c>
      <c r="V16" t="str">
        <f t="shared" si="12"/>
        <v>{1,1,2,2,1,1,1,1,2,2,1,1,1,1</v>
      </c>
    </row>
    <row r="17" spans="1:22" s="27" customFormat="1" x14ac:dyDescent="0.25">
      <c r="A17" s="27">
        <f t="shared" si="1"/>
        <v>6</v>
      </c>
      <c r="B17" s="27">
        <v>1</v>
      </c>
      <c r="C17" s="27" t="s">
        <v>1119</v>
      </c>
      <c r="D17" s="27" t="s">
        <v>1120</v>
      </c>
      <c r="E17" s="27">
        <v>3</v>
      </c>
      <c r="F17" s="28">
        <v>1</v>
      </c>
      <c r="G17" s="29">
        <f t="shared" si="13"/>
        <v>20168</v>
      </c>
      <c r="H17" s="27">
        <f t="shared" si="2"/>
        <v>9</v>
      </c>
      <c r="I17" s="27">
        <f t="shared" si="3"/>
        <v>18</v>
      </c>
      <c r="J17" s="27">
        <f t="shared" si="4"/>
        <v>15</v>
      </c>
      <c r="K17" s="27">
        <f t="shared" si="5"/>
        <v>15</v>
      </c>
      <c r="L17" s="27" t="str">
        <f t="shared" si="6"/>
        <v>serial[0].Enable</v>
      </c>
      <c r="M17" s="27" t="str">
        <f t="shared" si="7"/>
        <v>serialEnable</v>
      </c>
      <c r="N17" s="27">
        <v>16</v>
      </c>
      <c r="O17" s="27">
        <v>6</v>
      </c>
      <c r="Q17" s="27" t="str">
        <f t="shared" si="0"/>
        <v>"serialEnable"</v>
      </c>
      <c r="R17" t="str">
        <f t="shared" si="8"/>
        <v>{"tsdId","periodicTime","simAPort","simAIp","apnA","userA","passA","comChannelA","simBPort","simBIp","apnB","userB","passB","comChannelB","serialEnable"</v>
      </c>
      <c r="S17" t="str">
        <f t="shared" si="9"/>
        <v>{0,0,3,5,2,2,2,0,3,5,2,2,2,0,6</v>
      </c>
      <c r="T17" s="27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</v>
      </c>
      <c r="U17" s="27" t="str">
        <f t="shared" si="11"/>
        <v>{0,0,0,32,0,0,0,0,0,32,0,0,0,0,16</v>
      </c>
      <c r="V17" s="27" t="str">
        <f t="shared" si="12"/>
        <v>{1,1,2,2,1,1,1,1,2,2,1,1,1,1,3</v>
      </c>
    </row>
    <row r="18" spans="1:22" s="27" customFormat="1" x14ac:dyDescent="0.25">
      <c r="A18" s="27">
        <f t="shared" si="1"/>
        <v>6</v>
      </c>
      <c r="B18" s="27">
        <v>1</v>
      </c>
      <c r="C18" s="27" t="s">
        <v>1119</v>
      </c>
      <c r="D18" s="27" t="s">
        <v>1185</v>
      </c>
      <c r="E18" s="27">
        <v>3</v>
      </c>
      <c r="F18" s="28">
        <v>1</v>
      </c>
      <c r="G18" s="29">
        <f t="shared" si="13"/>
        <v>20171</v>
      </c>
      <c r="H18" s="27">
        <f t="shared" si="2"/>
        <v>9</v>
      </c>
      <c r="I18" s="27">
        <f t="shared" si="3"/>
        <v>18</v>
      </c>
      <c r="J18" s="27">
        <f t="shared" si="4"/>
        <v>15</v>
      </c>
      <c r="K18" s="27">
        <f t="shared" si="5"/>
        <v>15</v>
      </c>
      <c r="L18" s="27" t="str">
        <f t="shared" si="6"/>
        <v>serial[0].Config</v>
      </c>
      <c r="M18" s="27" t="str">
        <f t="shared" si="7"/>
        <v>serialConfig</v>
      </c>
      <c r="N18" s="27">
        <v>16</v>
      </c>
      <c r="O18" s="27">
        <v>6</v>
      </c>
      <c r="Q18" s="27" t="str">
        <f t="shared" si="0"/>
        <v>"serialConfig"</v>
      </c>
      <c r="R18" t="str">
        <f t="shared" si="8"/>
        <v>{"tsdId","periodicTime","simAPort","simAIp","apnA","userA","passA","comChannelA","simBPort","simBIp","apnB","userB","passB","comChannelB","serialEnable","serialConfig"</v>
      </c>
      <c r="S18" t="str">
        <f t="shared" si="9"/>
        <v>{0,0,3,5,2,2,2,0,3,5,2,2,2,0,6,6</v>
      </c>
      <c r="T18" s="27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</v>
      </c>
      <c r="U18" s="27" t="str">
        <f t="shared" si="11"/>
        <v>{0,0,0,32,0,0,0,0,0,32,0,0,0,0,16,16</v>
      </c>
      <c r="V18" s="27" t="str">
        <f t="shared" si="12"/>
        <v>{1,1,2,2,1,1,1,1,2,2,1,1,1,1,3,3</v>
      </c>
    </row>
    <row r="19" spans="1:22" s="27" customFormat="1" x14ac:dyDescent="0.25">
      <c r="A19" s="27">
        <f t="shared" si="1"/>
        <v>12</v>
      </c>
      <c r="B19" s="27">
        <v>1</v>
      </c>
      <c r="C19" s="27" t="s">
        <v>1119</v>
      </c>
      <c r="D19" s="27" t="s">
        <v>1121</v>
      </c>
      <c r="E19" s="27">
        <v>3</v>
      </c>
      <c r="F19" s="28">
        <v>2</v>
      </c>
      <c r="G19" s="29">
        <f t="shared" si="13"/>
        <v>20174</v>
      </c>
      <c r="H19" s="27">
        <f t="shared" si="2"/>
        <v>9</v>
      </c>
      <c r="I19" s="27">
        <f t="shared" si="3"/>
        <v>24</v>
      </c>
      <c r="J19" s="27">
        <f t="shared" si="4"/>
        <v>21</v>
      </c>
      <c r="K19" s="27">
        <f t="shared" si="5"/>
        <v>21</v>
      </c>
      <c r="L19" s="27" t="str">
        <f t="shared" si="6"/>
        <v>serial[0].PortBaudrate</v>
      </c>
      <c r="M19" s="27" t="str">
        <f t="shared" si="7"/>
        <v>serialPortBaudrate</v>
      </c>
      <c r="N19" s="27">
        <v>16</v>
      </c>
      <c r="O19" s="27">
        <v>6</v>
      </c>
      <c r="Q19" s="27" t="str">
        <f t="shared" si="0"/>
        <v>"serialPortBaudrate"</v>
      </c>
      <c r="R19" t="str">
        <f t="shared" si="8"/>
        <v>{"tsdId","periodicTime","simAPort","simAIp","apnA","userA","passA","comChannelA","simBPort","simBIp","apnB","userB","passB","comChannelB","serialEnable","serialConfig","serialPortBaudrate"</v>
      </c>
      <c r="S19" t="str">
        <f t="shared" si="9"/>
        <v>{0,0,3,5,2,2,2,0,3,5,2,2,2,0,6,6,6</v>
      </c>
      <c r="T19" s="27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</v>
      </c>
      <c r="U19" s="27" t="str">
        <f t="shared" si="11"/>
        <v>{0,0,0,32,0,0,0,0,0,32,0,0,0,0,16,16,16</v>
      </c>
      <c r="V19" s="27" t="str">
        <f t="shared" si="12"/>
        <v>{1,1,2,2,1,1,1,1,2,2,1,1,1,1,3,3,3</v>
      </c>
    </row>
    <row r="20" spans="1:22" s="27" customFormat="1" x14ac:dyDescent="0.25">
      <c r="A20" s="27">
        <f t="shared" si="1"/>
        <v>12</v>
      </c>
      <c r="B20" s="27">
        <v>1</v>
      </c>
      <c r="C20" s="27" t="s">
        <v>1119</v>
      </c>
      <c r="D20" s="27" t="s">
        <v>1122</v>
      </c>
      <c r="E20" s="27">
        <v>3</v>
      </c>
      <c r="F20" s="28">
        <v>2</v>
      </c>
      <c r="G20" s="29">
        <f t="shared" si="13"/>
        <v>20180</v>
      </c>
      <c r="H20" s="27">
        <f t="shared" si="2"/>
        <v>9</v>
      </c>
      <c r="I20" s="27">
        <f t="shared" si="3"/>
        <v>22</v>
      </c>
      <c r="J20" s="27">
        <f t="shared" si="4"/>
        <v>19</v>
      </c>
      <c r="K20" s="27">
        <f t="shared" si="5"/>
        <v>19</v>
      </c>
      <c r="L20" s="27" t="str">
        <f t="shared" si="6"/>
        <v>serial[0].SerialWait</v>
      </c>
      <c r="M20" s="27" t="str">
        <f t="shared" si="7"/>
        <v>serialSerialWait</v>
      </c>
      <c r="N20" s="27">
        <v>16</v>
      </c>
      <c r="O20" s="27">
        <v>6</v>
      </c>
      <c r="Q20" s="27" t="str">
        <f t="shared" si="0"/>
        <v>"serialSerialWait"</v>
      </c>
      <c r="R20" t="str">
        <f t="shared" si="8"/>
        <v>{"tsdId","periodicTime","simAPort","simAIp","apnA","userA","passA","comChannelA","simBPort","simBIp","apnB","userB","passB","comChannelB","serialEnable","serialConfig","serialPortBaudrate","serialSerialWait"</v>
      </c>
      <c r="S20" t="str">
        <f t="shared" si="9"/>
        <v>{0,0,3,5,2,2,2,0,3,5,2,2,2,0,6,6,6,6</v>
      </c>
      <c r="T20" s="27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</v>
      </c>
      <c r="U20" s="27" t="str">
        <f t="shared" si="11"/>
        <v>{0,0,0,32,0,0,0,0,0,32,0,0,0,0,16,16,16,16</v>
      </c>
      <c r="V20" s="27" t="str">
        <f t="shared" si="12"/>
        <v>{1,1,2,2,1,1,1,1,2,2,1,1,1,1,3,3,3,3</v>
      </c>
    </row>
    <row r="21" spans="1:22" x14ac:dyDescent="0.25">
      <c r="A21">
        <f t="shared" si="1"/>
        <v>42</v>
      </c>
      <c r="B21">
        <v>1</v>
      </c>
      <c r="D21" s="8" t="s">
        <v>197</v>
      </c>
      <c r="E21" s="8">
        <v>3</v>
      </c>
      <c r="F21" s="30">
        <v>7</v>
      </c>
      <c r="G21" s="6">
        <f t="shared" si="13"/>
        <v>20186</v>
      </c>
      <c r="H21">
        <f t="shared" si="2"/>
        <v>5</v>
      </c>
      <c r="I21">
        <f t="shared" si="3"/>
        <v>21</v>
      </c>
      <c r="J21">
        <f t="shared" si="4"/>
        <v>14</v>
      </c>
      <c r="K21">
        <f t="shared" si="5"/>
        <v>14</v>
      </c>
      <c r="L21" t="str">
        <f t="shared" si="6"/>
        <v>telNumber</v>
      </c>
      <c r="M21" t="str">
        <f t="shared" si="7"/>
        <v>telNumber</v>
      </c>
      <c r="N21">
        <v>14</v>
      </c>
      <c r="O21">
        <v>5</v>
      </c>
      <c r="Q21" t="str">
        <f t="shared" si="0"/>
        <v>"telNumber"</v>
      </c>
      <c r="R21" t="str">
        <f t="shared" si="8"/>
        <v>{"tsdId","periodicTime","simAPort","simAIp","apnA","userA","passA","comChannelA","simBPort","simBIp","apnB","userB","passB","comChannelB","serialEnable","serialConfig","serialPortBaudrate","serialSerialWait","telNumber"</v>
      </c>
      <c r="S21" t="str">
        <f t="shared" si="9"/>
        <v>{0,0,3,5,2,2,2,0,3,5,2,2,2,0,6,6,6,6,5</v>
      </c>
      <c r="T21" s="27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</v>
      </c>
      <c r="U21" s="27" t="str">
        <f t="shared" si="11"/>
        <v>{0,0,0,32,0,0,0,0,0,32,0,0,0,0,16,16,16,16,14</v>
      </c>
      <c r="V21" s="27" t="str">
        <f t="shared" si="12"/>
        <v>{1,1,2,2,1,1,1,1,2,2,1,1,1,1,3,3,3,3,3</v>
      </c>
    </row>
    <row r="22" spans="1:22" x14ac:dyDescent="0.25">
      <c r="A22">
        <f t="shared" si="1"/>
        <v>2</v>
      </c>
      <c r="B22">
        <v>1</v>
      </c>
      <c r="D22" s="8" t="s">
        <v>198</v>
      </c>
      <c r="E22" s="8">
        <v>1</v>
      </c>
      <c r="F22" s="30">
        <v>1</v>
      </c>
      <c r="G22" s="6">
        <f t="shared" si="13"/>
        <v>20207</v>
      </c>
      <c r="H22">
        <f t="shared" si="2"/>
        <v>9</v>
      </c>
      <c r="I22">
        <f t="shared" si="3"/>
        <v>18</v>
      </c>
      <c r="J22" t="e">
        <f t="shared" si="4"/>
        <v>#VALUE!</v>
      </c>
      <c r="K22">
        <f t="shared" si="5"/>
        <v>18</v>
      </c>
      <c r="L22" t="str">
        <f t="shared" si="6"/>
        <v>telEnable</v>
      </c>
      <c r="M22" t="str">
        <f t="shared" si="7"/>
        <v>telEnable</v>
      </c>
      <c r="N22">
        <v>0</v>
      </c>
      <c r="O22">
        <f>IF(K22=I22,0,1)</f>
        <v>0</v>
      </c>
      <c r="Q22" t="str">
        <f t="shared" si="0"/>
        <v>"telEnable"</v>
      </c>
      <c r="R22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</v>
      </c>
      <c r="S22" t="str">
        <f t="shared" si="9"/>
        <v>{0,0,3,5,2,2,2,0,3,5,2,2,2,0,6,6,6,6,5,0</v>
      </c>
      <c r="T22" s="27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</v>
      </c>
      <c r="U22" s="27" t="str">
        <f t="shared" si="11"/>
        <v>{0,0,0,32,0,0,0,0,0,32,0,0,0,0,16,16,16,16,14,0</v>
      </c>
      <c r="V22" s="27" t="str">
        <f t="shared" si="12"/>
        <v>{1,1,2,2,1,1,1,1,2,2,1,1,1,1,3,3,3,3,3,1</v>
      </c>
    </row>
    <row r="23" spans="1:22" x14ac:dyDescent="0.25">
      <c r="A23">
        <f t="shared" si="1"/>
        <v>20</v>
      </c>
      <c r="B23">
        <v>1</v>
      </c>
      <c r="D23" s="8" t="s">
        <v>199</v>
      </c>
      <c r="E23" s="8">
        <v>1</v>
      </c>
      <c r="F23" s="30">
        <v>10</v>
      </c>
      <c r="G23" s="6">
        <f t="shared" si="13"/>
        <v>20208</v>
      </c>
      <c r="H23">
        <f t="shared" si="2"/>
        <v>5</v>
      </c>
      <c r="I23">
        <f t="shared" si="3"/>
        <v>18</v>
      </c>
      <c r="J23">
        <f t="shared" si="4"/>
        <v>14</v>
      </c>
      <c r="K23">
        <f t="shared" si="5"/>
        <v>14</v>
      </c>
      <c r="L23" t="str">
        <f t="shared" si="6"/>
        <v>reporteId</v>
      </c>
      <c r="M23" t="str">
        <f t="shared" si="7"/>
        <v>reporteId</v>
      </c>
      <c r="N23">
        <v>0</v>
      </c>
      <c r="O23">
        <v>2</v>
      </c>
      <c r="Q23" t="str">
        <f t="shared" si="0"/>
        <v>"reporteId"</v>
      </c>
      <c r="R23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</v>
      </c>
      <c r="S23" t="str">
        <f t="shared" si="9"/>
        <v>{0,0,3,5,2,2,2,0,3,5,2,2,2,0,6,6,6,6,5,0,2</v>
      </c>
      <c r="T23" s="27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</v>
      </c>
      <c r="U23" s="27" t="str">
        <f t="shared" si="11"/>
        <v>{0,0,0,32,0,0,0,0,0,32,0,0,0,0,16,16,16,16,14,0,0</v>
      </c>
      <c r="V23" s="27" t="str">
        <f t="shared" si="12"/>
        <v>{1,1,2,2,1,1,1,1,2,2,1,1,1,1,3,3,3,3,3,1,1</v>
      </c>
    </row>
    <row r="24" spans="1:22" x14ac:dyDescent="0.25">
      <c r="A24">
        <f t="shared" si="1"/>
        <v>2</v>
      </c>
      <c r="B24">
        <v>1</v>
      </c>
      <c r="D24" s="8" t="s">
        <v>201</v>
      </c>
      <c r="E24" s="8">
        <v>1</v>
      </c>
      <c r="F24" s="30">
        <v>1</v>
      </c>
      <c r="G24" s="6">
        <f t="shared" si="13"/>
        <v>20218</v>
      </c>
      <c r="H24">
        <f t="shared" si="2"/>
        <v>9</v>
      </c>
      <c r="I24">
        <f t="shared" si="3"/>
        <v>23</v>
      </c>
      <c r="J24" t="e">
        <f t="shared" si="4"/>
        <v>#VALUE!</v>
      </c>
      <c r="K24">
        <f t="shared" si="5"/>
        <v>23</v>
      </c>
      <c r="L24" t="str">
        <f t="shared" si="6"/>
        <v>analogSmsAlarm</v>
      </c>
      <c r="M24" t="str">
        <f t="shared" si="7"/>
        <v>analogSmsAlarm</v>
      </c>
      <c r="N24">
        <v>0</v>
      </c>
      <c r="O24">
        <v>0</v>
      </c>
      <c r="Q24" t="str">
        <f>CONCATENATE(CHAR(34),L24,CHAR(34))</f>
        <v>"analogSmsAlarm"</v>
      </c>
      <c r="R24" t="e">
        <f>IF(B24=1,IF(RIGHT(#REF!,1)="{", CONCATENATE(#REF!,Q24), IF(RIGHT(Q24)=";", CONCATENATE(#REF!,Q24), CONCATENATE(#REF!,",",Q24) ) ),#REF!)</f>
        <v>#REF!</v>
      </c>
      <c r="S24" t="e">
        <f>IF(B24=1,IF(RIGHT(#REF!,1)="{", CONCATENATE(#REF!,O24), IF(RIGHT(O24)=";", CONCATENATE(#REF!,O24), CONCATENATE(#REF!,",",O24) ) ),#REF!)</f>
        <v>#REF!</v>
      </c>
      <c r="T24" s="27" t="e">
        <f>IF(B24=1,IF(RIGHT(#REF!,1)="{",CONCATENATE(#REF!,L$2,L24),IF(RIGHT(M24)=";", CONCATENATE(#REF!,L24), CONCATENATE(#REF!,",",L$2,L24) )),#REF!)</f>
        <v>#REF!</v>
      </c>
      <c r="U24" s="27" t="e">
        <f>IF(B24=1,IF(RIGHT(#REF!,1)="{",CONCATENATE(#REF!,N24),IF(RIGHT(N24)=";", CONCATENATE(#REF!,N24), CONCATENATE(#REF!,",",N24) )),#REF!)</f>
        <v>#REF!</v>
      </c>
      <c r="V24" s="27" t="e">
        <f>IF(B24=1,IF(RIGHT(#REF!,1)="{",CONCATENATE(#REF!,E24),IF(RIGHT(E24)=";", CONCATENATE(#REF!,E24), CONCATENATE(#REF!,",",E24) )),#REF!)</f>
        <v>#REF!</v>
      </c>
    </row>
    <row r="25" spans="1:22" x14ac:dyDescent="0.25">
      <c r="A25">
        <f t="shared" si="1"/>
        <v>0</v>
      </c>
      <c r="B25">
        <v>0</v>
      </c>
      <c r="D25" s="8" t="s">
        <v>202</v>
      </c>
      <c r="E25" s="8">
        <v>1</v>
      </c>
      <c r="F25" s="31">
        <v>1</v>
      </c>
      <c r="G25" s="6">
        <f t="shared" si="13"/>
        <v>20219</v>
      </c>
      <c r="H25">
        <f t="shared" si="2"/>
        <v>9</v>
      </c>
      <c r="I25">
        <f t="shared" si="3"/>
        <v>16</v>
      </c>
      <c r="J25" t="e">
        <f t="shared" si="4"/>
        <v>#VALUE!</v>
      </c>
      <c r="K25">
        <f t="shared" si="5"/>
        <v>16</v>
      </c>
      <c r="L25" t="str">
        <f t="shared" si="6"/>
        <v>crcType</v>
      </c>
      <c r="M25" t="str">
        <f t="shared" si="7"/>
        <v>crcType</v>
      </c>
      <c r="N25">
        <v>0</v>
      </c>
      <c r="O25">
        <f t="shared" ref="O25:O35" si="14">IF(K25=I25,0,1)</f>
        <v>0</v>
      </c>
      <c r="Q25" t="str">
        <f t="shared" si="0"/>
        <v>"crcType"</v>
      </c>
      <c r="R25" t="e">
        <f t="shared" si="8"/>
        <v>#REF!</v>
      </c>
      <c r="S25" t="e">
        <f t="shared" si="9"/>
        <v>#REF!</v>
      </c>
      <c r="T25" s="27" t="e">
        <f t="shared" si="10"/>
        <v>#REF!</v>
      </c>
      <c r="U25" s="27" t="e">
        <f t="shared" si="11"/>
        <v>#REF!</v>
      </c>
      <c r="V25" s="27" t="e">
        <f t="shared" si="12"/>
        <v>#REF!</v>
      </c>
    </row>
    <row r="26" spans="1:22" x14ac:dyDescent="0.25">
      <c r="A26">
        <f t="shared" si="1"/>
        <v>0</v>
      </c>
      <c r="B26">
        <v>0</v>
      </c>
      <c r="D26" s="8" t="s">
        <v>203</v>
      </c>
      <c r="E26" s="8">
        <v>1</v>
      </c>
      <c r="F26" s="31">
        <v>1</v>
      </c>
      <c r="G26" s="6">
        <f t="shared" si="13"/>
        <v>20220</v>
      </c>
      <c r="H26">
        <f t="shared" si="2"/>
        <v>9</v>
      </c>
      <c r="I26">
        <f t="shared" si="3"/>
        <v>28</v>
      </c>
      <c r="J26" t="e">
        <f t="shared" si="4"/>
        <v>#VALUE!</v>
      </c>
      <c r="K26">
        <f t="shared" si="5"/>
        <v>28</v>
      </c>
      <c r="L26" t="str">
        <f t="shared" si="6"/>
        <v>TsdEstablishTimeout</v>
      </c>
      <c r="M26" t="str">
        <f t="shared" si="7"/>
        <v>TsdEstablishTimeout</v>
      </c>
      <c r="N26">
        <v>0</v>
      </c>
      <c r="O26">
        <f t="shared" si="14"/>
        <v>0</v>
      </c>
      <c r="Q26" t="str">
        <f t="shared" si="0"/>
        <v>"TsdEstablishTimeout"</v>
      </c>
      <c r="R26" t="e">
        <f t="shared" si="8"/>
        <v>#REF!</v>
      </c>
      <c r="S26" t="e">
        <f t="shared" si="9"/>
        <v>#REF!</v>
      </c>
      <c r="T26" s="27" t="e">
        <f t="shared" si="10"/>
        <v>#REF!</v>
      </c>
      <c r="U26" s="27" t="e">
        <f t="shared" si="11"/>
        <v>#REF!</v>
      </c>
      <c r="V26" s="27" t="e">
        <f t="shared" si="12"/>
        <v>#REF!</v>
      </c>
    </row>
    <row r="27" spans="1:22" x14ac:dyDescent="0.25">
      <c r="A27">
        <f t="shared" si="1"/>
        <v>0</v>
      </c>
      <c r="B27">
        <v>0</v>
      </c>
      <c r="D27" s="8" t="s">
        <v>204</v>
      </c>
      <c r="E27" s="8">
        <v>1</v>
      </c>
      <c r="F27" s="31">
        <v>1</v>
      </c>
      <c r="G27" s="6">
        <f t="shared" si="13"/>
        <v>20221</v>
      </c>
      <c r="H27">
        <f t="shared" si="2"/>
        <v>9</v>
      </c>
      <c r="I27">
        <f t="shared" si="3"/>
        <v>26</v>
      </c>
      <c r="J27" t="e">
        <f t="shared" si="4"/>
        <v>#VALUE!</v>
      </c>
      <c r="K27">
        <f t="shared" si="5"/>
        <v>26</v>
      </c>
      <c r="L27" t="str">
        <f t="shared" si="6"/>
        <v>TsdSessionTimeout</v>
      </c>
      <c r="M27" t="str">
        <f t="shared" si="7"/>
        <v>TsdSessionTimeout</v>
      </c>
      <c r="N27">
        <v>0</v>
      </c>
      <c r="O27">
        <f t="shared" si="14"/>
        <v>0</v>
      </c>
      <c r="Q27" t="str">
        <f t="shared" si="0"/>
        <v>"TsdSessionTimeout"</v>
      </c>
      <c r="R27" t="e">
        <f t="shared" si="8"/>
        <v>#REF!</v>
      </c>
      <c r="S27" t="e">
        <f t="shared" si="9"/>
        <v>#REF!</v>
      </c>
      <c r="T27" s="27" t="e">
        <f t="shared" si="10"/>
        <v>#REF!</v>
      </c>
      <c r="U27" s="27" t="e">
        <f t="shared" si="11"/>
        <v>#REF!</v>
      </c>
      <c r="V27" s="27" t="e">
        <f t="shared" si="12"/>
        <v>#REF!</v>
      </c>
    </row>
    <row r="28" spans="1:22" x14ac:dyDescent="0.25">
      <c r="A28">
        <f t="shared" si="1"/>
        <v>0</v>
      </c>
      <c r="B28">
        <v>0</v>
      </c>
      <c r="D28" s="8" t="s">
        <v>205</v>
      </c>
      <c r="E28" s="8">
        <v>1</v>
      </c>
      <c r="F28" s="31">
        <v>1</v>
      </c>
      <c r="G28" s="6">
        <f t="shared" si="13"/>
        <v>20222</v>
      </c>
      <c r="H28">
        <f t="shared" si="2"/>
        <v>9</v>
      </c>
      <c r="I28">
        <f t="shared" si="3"/>
        <v>23</v>
      </c>
      <c r="J28" t="e">
        <f t="shared" si="4"/>
        <v>#VALUE!</v>
      </c>
      <c r="K28">
        <f t="shared" si="5"/>
        <v>23</v>
      </c>
      <c r="L28" t="str">
        <f t="shared" si="6"/>
        <v>TsdIdleTimeout</v>
      </c>
      <c r="M28" t="str">
        <f t="shared" si="7"/>
        <v>TsdIdleTimeout</v>
      </c>
      <c r="N28">
        <v>0</v>
      </c>
      <c r="O28">
        <f t="shared" si="14"/>
        <v>0</v>
      </c>
      <c r="Q28" t="str">
        <f t="shared" si="0"/>
        <v>"TsdIdleTimeout"</v>
      </c>
      <c r="R28" t="e">
        <f t="shared" si="8"/>
        <v>#REF!</v>
      </c>
      <c r="S28" t="e">
        <f t="shared" si="9"/>
        <v>#REF!</v>
      </c>
      <c r="T28" s="27" t="e">
        <f t="shared" si="10"/>
        <v>#REF!</v>
      </c>
      <c r="U28" s="27" t="e">
        <f t="shared" si="11"/>
        <v>#REF!</v>
      </c>
      <c r="V28" s="27" t="e">
        <f t="shared" si="12"/>
        <v>#REF!</v>
      </c>
    </row>
    <row r="29" spans="1:22" x14ac:dyDescent="0.25">
      <c r="A29">
        <f t="shared" si="1"/>
        <v>0</v>
      </c>
      <c r="B29">
        <v>0</v>
      </c>
      <c r="D29" s="8" t="s">
        <v>206</v>
      </c>
      <c r="E29" s="8">
        <v>1</v>
      </c>
      <c r="F29" s="31">
        <v>1</v>
      </c>
      <c r="G29" s="6">
        <f t="shared" si="13"/>
        <v>20223</v>
      </c>
      <c r="H29">
        <f t="shared" si="2"/>
        <v>9</v>
      </c>
      <c r="I29">
        <f t="shared" si="3"/>
        <v>26</v>
      </c>
      <c r="J29" t="e">
        <f t="shared" si="4"/>
        <v>#VALUE!</v>
      </c>
      <c r="K29">
        <f t="shared" si="5"/>
        <v>26</v>
      </c>
      <c r="L29" t="str">
        <f t="shared" si="6"/>
        <v>TsdWaitAckTimeout</v>
      </c>
      <c r="M29" t="str">
        <f t="shared" si="7"/>
        <v>TsdWaitAckTimeout</v>
      </c>
      <c r="N29">
        <v>0</v>
      </c>
      <c r="O29">
        <f t="shared" si="14"/>
        <v>0</v>
      </c>
      <c r="Q29" t="str">
        <f t="shared" si="0"/>
        <v>"TsdWaitAckTimeout"</v>
      </c>
      <c r="R29" t="e">
        <f t="shared" si="8"/>
        <v>#REF!</v>
      </c>
      <c r="S29" t="e">
        <f t="shared" si="9"/>
        <v>#REF!</v>
      </c>
      <c r="T29" s="27" t="e">
        <f t="shared" si="10"/>
        <v>#REF!</v>
      </c>
      <c r="U29" s="27" t="e">
        <f t="shared" si="11"/>
        <v>#REF!</v>
      </c>
      <c r="V29" s="27" t="e">
        <f t="shared" si="12"/>
        <v>#REF!</v>
      </c>
    </row>
    <row r="30" spans="1:22" x14ac:dyDescent="0.25">
      <c r="A30">
        <f t="shared" si="1"/>
        <v>0</v>
      </c>
      <c r="B30">
        <v>0</v>
      </c>
      <c r="D30" s="8" t="s">
        <v>207</v>
      </c>
      <c r="E30" s="8">
        <v>1</v>
      </c>
      <c r="F30" s="31">
        <v>1</v>
      </c>
      <c r="G30" s="6">
        <f t="shared" si="13"/>
        <v>20224</v>
      </c>
      <c r="H30">
        <f t="shared" si="2"/>
        <v>9</v>
      </c>
      <c r="I30">
        <f t="shared" si="3"/>
        <v>21</v>
      </c>
      <c r="J30" t="e">
        <f t="shared" si="4"/>
        <v>#VALUE!</v>
      </c>
      <c r="K30">
        <f t="shared" si="5"/>
        <v>21</v>
      </c>
      <c r="L30" t="str">
        <f t="shared" si="6"/>
        <v>FactoryReset</v>
      </c>
      <c r="M30" t="str">
        <f t="shared" si="7"/>
        <v>FactoryReset</v>
      </c>
      <c r="N30">
        <v>0</v>
      </c>
      <c r="O30">
        <f t="shared" si="14"/>
        <v>0</v>
      </c>
      <c r="Q30" t="str">
        <f t="shared" si="0"/>
        <v>"FactoryReset"</v>
      </c>
      <c r="R30" t="e">
        <f t="shared" si="8"/>
        <v>#REF!</v>
      </c>
      <c r="S30" t="e">
        <f t="shared" si="9"/>
        <v>#REF!</v>
      </c>
      <c r="T30" s="27" t="e">
        <f t="shared" si="10"/>
        <v>#REF!</v>
      </c>
      <c r="U30" s="27" t="e">
        <f t="shared" si="11"/>
        <v>#REF!</v>
      </c>
      <c r="V30" s="27" t="e">
        <f t="shared" si="12"/>
        <v>#REF!</v>
      </c>
    </row>
    <row r="31" spans="1:22" x14ac:dyDescent="0.25">
      <c r="A31">
        <f t="shared" si="1"/>
        <v>0</v>
      </c>
      <c r="B31">
        <v>0</v>
      </c>
      <c r="D31" s="8" t="s">
        <v>208</v>
      </c>
      <c r="E31" s="8">
        <v>1</v>
      </c>
      <c r="F31" s="31">
        <v>1</v>
      </c>
      <c r="G31" s="6">
        <f t="shared" si="13"/>
        <v>20225</v>
      </c>
      <c r="H31">
        <f t="shared" si="2"/>
        <v>9</v>
      </c>
      <c r="I31">
        <f t="shared" si="3"/>
        <v>22</v>
      </c>
      <c r="J31" t="e">
        <f t="shared" si="4"/>
        <v>#VALUE!</v>
      </c>
      <c r="K31">
        <f t="shared" si="5"/>
        <v>22</v>
      </c>
      <c r="L31" t="str">
        <f t="shared" si="6"/>
        <v>alarmStringOn</v>
      </c>
      <c r="M31" t="str">
        <f t="shared" si="7"/>
        <v>alarmStringOn</v>
      </c>
      <c r="N31">
        <v>0</v>
      </c>
      <c r="O31">
        <f t="shared" si="14"/>
        <v>0</v>
      </c>
      <c r="Q31" t="str">
        <f t="shared" si="0"/>
        <v>"alarmStringOn"</v>
      </c>
      <c r="R31" t="e">
        <f t="shared" si="8"/>
        <v>#REF!</v>
      </c>
      <c r="S31" t="e">
        <f t="shared" si="9"/>
        <v>#REF!</v>
      </c>
      <c r="T31" s="27" t="e">
        <f t="shared" si="10"/>
        <v>#REF!</v>
      </c>
      <c r="U31" s="27" t="e">
        <f t="shared" si="11"/>
        <v>#REF!</v>
      </c>
      <c r="V31" s="27" t="e">
        <f t="shared" si="12"/>
        <v>#REF!</v>
      </c>
    </row>
    <row r="32" spans="1:22" x14ac:dyDescent="0.25">
      <c r="A32">
        <f t="shared" si="1"/>
        <v>0</v>
      </c>
      <c r="B32">
        <v>0</v>
      </c>
      <c r="D32" s="8" t="s">
        <v>209</v>
      </c>
      <c r="E32" s="8">
        <v>1</v>
      </c>
      <c r="F32" s="31">
        <v>1</v>
      </c>
      <c r="G32" s="6">
        <f t="shared" si="13"/>
        <v>20226</v>
      </c>
      <c r="H32">
        <f t="shared" si="2"/>
        <v>9</v>
      </c>
      <c r="I32">
        <f t="shared" si="3"/>
        <v>19</v>
      </c>
      <c r="J32" t="e">
        <f t="shared" si="4"/>
        <v>#VALUE!</v>
      </c>
      <c r="K32">
        <f t="shared" si="5"/>
        <v>19</v>
      </c>
      <c r="L32" t="str">
        <f t="shared" si="6"/>
        <v>alarmSMSOn</v>
      </c>
      <c r="M32" t="str">
        <f t="shared" si="7"/>
        <v>alarmSMSOn</v>
      </c>
      <c r="N32">
        <v>0</v>
      </c>
      <c r="O32">
        <f t="shared" si="14"/>
        <v>0</v>
      </c>
      <c r="Q32" t="str">
        <f t="shared" si="0"/>
        <v>"alarmSMSOn"</v>
      </c>
      <c r="R32" t="e">
        <f t="shared" si="8"/>
        <v>#REF!</v>
      </c>
      <c r="S32" t="e">
        <f t="shared" si="9"/>
        <v>#REF!</v>
      </c>
      <c r="T32" s="27" t="e">
        <f t="shared" si="10"/>
        <v>#REF!</v>
      </c>
      <c r="U32" s="27" t="e">
        <f t="shared" si="11"/>
        <v>#REF!</v>
      </c>
      <c r="V32" s="27" t="e">
        <f t="shared" si="12"/>
        <v>#REF!</v>
      </c>
    </row>
    <row r="33" spans="1:22" x14ac:dyDescent="0.25">
      <c r="A33">
        <f t="shared" si="1"/>
        <v>0</v>
      </c>
      <c r="B33">
        <v>0</v>
      </c>
      <c r="D33" s="8" t="s">
        <v>210</v>
      </c>
      <c r="E33" s="8">
        <v>1</v>
      </c>
      <c r="F33" s="31">
        <v>1</v>
      </c>
      <c r="G33" s="6">
        <f t="shared" si="13"/>
        <v>20227</v>
      </c>
      <c r="H33">
        <f t="shared" si="2"/>
        <v>9</v>
      </c>
      <c r="I33">
        <f t="shared" si="3"/>
        <v>12</v>
      </c>
      <c r="J33" t="e">
        <f t="shared" si="4"/>
        <v>#VALUE!</v>
      </c>
      <c r="K33">
        <f t="shared" si="5"/>
        <v>12</v>
      </c>
      <c r="L33" t="str">
        <f t="shared" si="6"/>
        <v>t_1</v>
      </c>
      <c r="M33" t="str">
        <f t="shared" si="7"/>
        <v>t_1</v>
      </c>
      <c r="N33">
        <v>0</v>
      </c>
      <c r="O33">
        <f t="shared" si="14"/>
        <v>0</v>
      </c>
      <c r="Q33" t="str">
        <f t="shared" si="0"/>
        <v>"t_1"</v>
      </c>
      <c r="R33" t="e">
        <f t="shared" si="8"/>
        <v>#REF!</v>
      </c>
      <c r="S33" t="e">
        <f t="shared" si="9"/>
        <v>#REF!</v>
      </c>
      <c r="T33" s="27" t="e">
        <f t="shared" si="10"/>
        <v>#REF!</v>
      </c>
      <c r="U33" s="27" t="e">
        <f t="shared" si="11"/>
        <v>#REF!</v>
      </c>
      <c r="V33" s="27" t="e">
        <f t="shared" si="12"/>
        <v>#REF!</v>
      </c>
    </row>
    <row r="34" spans="1:22" x14ac:dyDescent="0.25">
      <c r="A34">
        <f t="shared" si="1"/>
        <v>0</v>
      </c>
      <c r="B34">
        <v>0</v>
      </c>
      <c r="D34" s="8" t="s">
        <v>211</v>
      </c>
      <c r="E34" s="8">
        <v>1</v>
      </c>
      <c r="F34" s="31">
        <v>1</v>
      </c>
      <c r="G34" s="6">
        <f t="shared" si="13"/>
        <v>20228</v>
      </c>
      <c r="H34">
        <f t="shared" si="2"/>
        <v>9</v>
      </c>
      <c r="I34">
        <f t="shared" si="3"/>
        <v>12</v>
      </c>
      <c r="J34" t="e">
        <f t="shared" si="4"/>
        <v>#VALUE!</v>
      </c>
      <c r="K34">
        <f t="shared" si="5"/>
        <v>12</v>
      </c>
      <c r="L34" t="str">
        <f t="shared" si="6"/>
        <v>t_2</v>
      </c>
      <c r="M34" t="str">
        <f t="shared" si="7"/>
        <v>t_2</v>
      </c>
      <c r="N34">
        <v>0</v>
      </c>
      <c r="O34">
        <f t="shared" si="14"/>
        <v>0</v>
      </c>
      <c r="Q34" t="str">
        <f t="shared" si="0"/>
        <v>"t_2"</v>
      </c>
      <c r="R34" t="e">
        <f t="shared" si="8"/>
        <v>#REF!</v>
      </c>
      <c r="S34" t="e">
        <f t="shared" si="9"/>
        <v>#REF!</v>
      </c>
      <c r="T34" s="27" t="e">
        <f t="shared" si="10"/>
        <v>#REF!</v>
      </c>
      <c r="U34" s="27" t="e">
        <f t="shared" si="11"/>
        <v>#REF!</v>
      </c>
      <c r="V34" s="27" t="e">
        <f t="shared" si="12"/>
        <v>#REF!</v>
      </c>
    </row>
    <row r="35" spans="1:22" x14ac:dyDescent="0.25">
      <c r="A35">
        <f t="shared" si="1"/>
        <v>0</v>
      </c>
      <c r="B35">
        <v>0</v>
      </c>
      <c r="D35" s="8" t="s">
        <v>212</v>
      </c>
      <c r="E35" s="8">
        <v>1</v>
      </c>
      <c r="F35" s="31">
        <v>1</v>
      </c>
      <c r="G35" s="6">
        <f t="shared" si="13"/>
        <v>20229</v>
      </c>
      <c r="H35">
        <f t="shared" si="2"/>
        <v>9</v>
      </c>
      <c r="I35">
        <f t="shared" si="3"/>
        <v>12</v>
      </c>
      <c r="J35" t="e">
        <f t="shared" si="4"/>
        <v>#VALUE!</v>
      </c>
      <c r="K35">
        <f t="shared" si="5"/>
        <v>12</v>
      </c>
      <c r="L35" t="str">
        <f t="shared" si="6"/>
        <v>t_3</v>
      </c>
      <c r="M35" t="str">
        <f t="shared" si="7"/>
        <v>t_3</v>
      </c>
      <c r="N35">
        <v>0</v>
      </c>
      <c r="O35">
        <f t="shared" si="14"/>
        <v>0</v>
      </c>
      <c r="Q35" t="str">
        <f t="shared" si="0"/>
        <v>"t_3"</v>
      </c>
      <c r="R35" t="e">
        <f t="shared" si="8"/>
        <v>#REF!</v>
      </c>
      <c r="S35" t="e">
        <f t="shared" si="9"/>
        <v>#REF!</v>
      </c>
      <c r="T35" s="27" t="e">
        <f t="shared" si="10"/>
        <v>#REF!</v>
      </c>
      <c r="U35" s="27" t="e">
        <f t="shared" si="11"/>
        <v>#REF!</v>
      </c>
      <c r="V35" s="27" t="e">
        <f t="shared" si="12"/>
        <v>#REF!</v>
      </c>
    </row>
    <row r="36" spans="1:22" x14ac:dyDescent="0.25">
      <c r="A36">
        <f t="shared" si="1"/>
        <v>36</v>
      </c>
      <c r="B36">
        <v>1</v>
      </c>
      <c r="C36" t="s">
        <v>223</v>
      </c>
      <c r="D36" s="8" t="s">
        <v>1384</v>
      </c>
      <c r="E36" s="8">
        <v>18</v>
      </c>
      <c r="F36" s="32">
        <v>1</v>
      </c>
      <c r="G36" s="6">
        <f t="shared" si="13"/>
        <v>20230</v>
      </c>
      <c r="H36">
        <f t="shared" si="2"/>
        <v>8</v>
      </c>
      <c r="I36">
        <f t="shared" si="3"/>
        <v>16</v>
      </c>
      <c r="J36">
        <f t="shared" si="4"/>
        <v>12</v>
      </c>
      <c r="K36">
        <f t="shared" si="5"/>
        <v>12</v>
      </c>
      <c r="L36" t="str">
        <f t="shared" si="6"/>
        <v>analogConfig[0].Cero</v>
      </c>
      <c r="M36" t="str">
        <f t="shared" si="7"/>
        <v>analogConfigCero</v>
      </c>
      <c r="N36">
        <v>12</v>
      </c>
      <c r="O36">
        <v>6</v>
      </c>
      <c r="Q36" t="str">
        <f t="shared" si="0"/>
        <v>"analogConfigCero"</v>
      </c>
      <c r="R36" t="e">
        <f>IF(B36=1,IF(RIGHT(#REF!,1)="{", CONCATENATE(#REF!,Q36), IF(RIGHT(Q36)=";", CONCATENATE(#REF!,Q36), CONCATENATE(#REF!,",",Q36) ) ),#REF!)</f>
        <v>#REF!</v>
      </c>
      <c r="S36" t="e">
        <f>IF(B36=1,IF(RIGHT(#REF!,1)="{", CONCATENATE(#REF!,O36), IF(RIGHT(O36)=";", CONCATENATE(#REF!,O36), CONCATENATE(#REF!,",",O36) ) ),#REF!)</f>
        <v>#REF!</v>
      </c>
      <c r="T36" s="27" t="e">
        <f>IF(B36=1,IF(RIGHT(#REF!,1)="{",CONCATENATE(#REF!,L$2,L36),IF(RIGHT(M36)=";", CONCATENATE(#REF!,L36), CONCATENATE(#REF!,",",L$2,L36) )),#REF!)</f>
        <v>#REF!</v>
      </c>
      <c r="U36" s="27" t="e">
        <f>IF(B36=1,IF(RIGHT(#REF!,1)="{",CONCATENATE(#REF!,N36),IF(RIGHT(N36)=";", CONCATENATE(#REF!,N36), CONCATENATE(#REF!,",",N36) )),#REF!)</f>
        <v>#REF!</v>
      </c>
      <c r="V36" s="27" t="e">
        <f>IF(B36=1,IF(RIGHT(#REF!,1)="{",CONCATENATE(#REF!,E36),IF(RIGHT(E36)=";", CONCATENATE(#REF!,E36), CONCATENATE(#REF!,",",E36) )),#REF!)</f>
        <v>#REF!</v>
      </c>
    </row>
    <row r="37" spans="1:22" x14ac:dyDescent="0.25">
      <c r="A37">
        <f t="shared" si="1"/>
        <v>36</v>
      </c>
      <c r="B37">
        <v>1</v>
      </c>
      <c r="C37" t="s">
        <v>223</v>
      </c>
      <c r="D37" s="8" t="s">
        <v>1385</v>
      </c>
      <c r="E37" s="8">
        <v>18</v>
      </c>
      <c r="F37" s="32">
        <v>1</v>
      </c>
      <c r="G37" s="6">
        <f t="shared" si="13"/>
        <v>20248</v>
      </c>
      <c r="H37">
        <f t="shared" si="2"/>
        <v>8</v>
      </c>
      <c r="I37">
        <f t="shared" si="3"/>
        <v>16</v>
      </c>
      <c r="J37">
        <f t="shared" si="4"/>
        <v>12</v>
      </c>
      <c r="K37">
        <f t="shared" si="5"/>
        <v>12</v>
      </c>
      <c r="L37" t="str">
        <f t="shared" si="6"/>
        <v>analogConfig[0].Span</v>
      </c>
      <c r="M37" t="str">
        <f t="shared" si="7"/>
        <v>analogConfigSpan</v>
      </c>
      <c r="N37">
        <v>12</v>
      </c>
      <c r="O37">
        <v>6</v>
      </c>
      <c r="Q37" t="str">
        <f t="shared" si="0"/>
        <v>"analogConfigSpan"</v>
      </c>
      <c r="R37" t="e">
        <f t="shared" si="8"/>
        <v>#REF!</v>
      </c>
      <c r="S37" t="e">
        <f t="shared" si="9"/>
        <v>#REF!</v>
      </c>
      <c r="T37" s="27" t="e">
        <f t="shared" si="10"/>
        <v>#REF!</v>
      </c>
      <c r="U37" s="27" t="e">
        <f t="shared" si="11"/>
        <v>#REF!</v>
      </c>
      <c r="V37" s="27" t="e">
        <f t="shared" si="12"/>
        <v>#REF!</v>
      </c>
    </row>
    <row r="38" spans="1:22" x14ac:dyDescent="0.25">
      <c r="A38">
        <f t="shared" si="1"/>
        <v>36</v>
      </c>
      <c r="B38">
        <v>1</v>
      </c>
      <c r="C38" t="s">
        <v>223</v>
      </c>
      <c r="D38" s="8" t="s">
        <v>1386</v>
      </c>
      <c r="E38" s="8">
        <v>18</v>
      </c>
      <c r="F38" s="32">
        <v>1</v>
      </c>
      <c r="G38" s="6">
        <f t="shared" si="13"/>
        <v>20266</v>
      </c>
      <c r="H38">
        <f t="shared" si="2"/>
        <v>8</v>
      </c>
      <c r="I38">
        <f t="shared" si="3"/>
        <v>20</v>
      </c>
      <c r="J38">
        <f t="shared" si="4"/>
        <v>16</v>
      </c>
      <c r="K38">
        <f t="shared" si="5"/>
        <v>16</v>
      </c>
      <c r="L38" t="str">
        <f t="shared" si="6"/>
        <v>analogConfig[0].AlarmLow</v>
      </c>
      <c r="M38" t="str">
        <f t="shared" si="7"/>
        <v>analogConfigAlarmLow</v>
      </c>
      <c r="N38">
        <v>12</v>
      </c>
      <c r="O38">
        <v>6</v>
      </c>
      <c r="Q38" t="str">
        <f t="shared" si="0"/>
        <v>"analogConfigAlarmLow"</v>
      </c>
      <c r="R38" t="e">
        <f t="shared" si="8"/>
        <v>#REF!</v>
      </c>
      <c r="S38" t="e">
        <f t="shared" si="9"/>
        <v>#REF!</v>
      </c>
      <c r="T38" s="27" t="e">
        <f t="shared" si="10"/>
        <v>#REF!</v>
      </c>
      <c r="U38" s="27" t="e">
        <f t="shared" si="11"/>
        <v>#REF!</v>
      </c>
      <c r="V38" s="27" t="e">
        <f t="shared" si="12"/>
        <v>#REF!</v>
      </c>
    </row>
    <row r="39" spans="1:22" x14ac:dyDescent="0.25">
      <c r="A39">
        <f t="shared" si="1"/>
        <v>36</v>
      </c>
      <c r="B39">
        <v>1</v>
      </c>
      <c r="C39" t="s">
        <v>223</v>
      </c>
      <c r="D39" s="8" t="s">
        <v>1387</v>
      </c>
      <c r="E39" s="8">
        <v>18</v>
      </c>
      <c r="F39" s="32">
        <v>1</v>
      </c>
      <c r="G39" s="6">
        <f t="shared" si="13"/>
        <v>20284</v>
      </c>
      <c r="H39">
        <f t="shared" si="2"/>
        <v>8</v>
      </c>
      <c r="I39">
        <f t="shared" si="3"/>
        <v>19</v>
      </c>
      <c r="J39">
        <f t="shared" si="4"/>
        <v>15</v>
      </c>
      <c r="K39">
        <f t="shared" si="5"/>
        <v>15</v>
      </c>
      <c r="L39" t="str">
        <f t="shared" si="6"/>
        <v>analogConfig[0].AlarmHi</v>
      </c>
      <c r="M39" t="str">
        <f t="shared" si="7"/>
        <v>analogConfigAlarmHi</v>
      </c>
      <c r="N39">
        <v>12</v>
      </c>
      <c r="O39">
        <v>6</v>
      </c>
      <c r="Q39" t="str">
        <f t="shared" si="0"/>
        <v>"analogConfigAlarmHi"</v>
      </c>
      <c r="R39" t="e">
        <f t="shared" si="8"/>
        <v>#REF!</v>
      </c>
      <c r="S39" t="e">
        <f t="shared" si="9"/>
        <v>#REF!</v>
      </c>
      <c r="T39" s="27" t="e">
        <f t="shared" si="10"/>
        <v>#REF!</v>
      </c>
      <c r="U39" s="27" t="e">
        <f t="shared" si="11"/>
        <v>#REF!</v>
      </c>
      <c r="V39" s="27" t="e">
        <f t="shared" si="12"/>
        <v>#REF!</v>
      </c>
    </row>
    <row r="40" spans="1:22" x14ac:dyDescent="0.25">
      <c r="A40">
        <f t="shared" si="1"/>
        <v>36</v>
      </c>
      <c r="B40">
        <v>1</v>
      </c>
      <c r="C40" t="s">
        <v>223</v>
      </c>
      <c r="D40" s="8" t="s">
        <v>1388</v>
      </c>
      <c r="E40" s="8">
        <v>18</v>
      </c>
      <c r="F40" s="32">
        <v>1</v>
      </c>
      <c r="G40" s="6">
        <f t="shared" si="13"/>
        <v>20302</v>
      </c>
      <c r="H40">
        <f t="shared" si="2"/>
        <v>9</v>
      </c>
      <c r="I40">
        <f t="shared" si="3"/>
        <v>23</v>
      </c>
      <c r="J40">
        <f t="shared" si="4"/>
        <v>19</v>
      </c>
      <c r="K40">
        <f t="shared" si="5"/>
        <v>19</v>
      </c>
      <c r="L40" t="str">
        <f t="shared" si="6"/>
        <v>analogConfig[0].Histeresis</v>
      </c>
      <c r="M40" t="str">
        <f t="shared" si="7"/>
        <v>analogConfigHisteresis</v>
      </c>
      <c r="N40">
        <v>12</v>
      </c>
      <c r="O40">
        <v>6</v>
      </c>
      <c r="P40" s="7"/>
      <c r="Q40" t="str">
        <f t="shared" si="0"/>
        <v>"analogConfigHisteresis"</v>
      </c>
      <c r="R40" t="e">
        <f t="shared" si="8"/>
        <v>#REF!</v>
      </c>
      <c r="S40" t="e">
        <f t="shared" si="9"/>
        <v>#REF!</v>
      </c>
      <c r="T40" s="27" t="e">
        <f t="shared" si="10"/>
        <v>#REF!</v>
      </c>
      <c r="U40" s="27" t="e">
        <f t="shared" si="11"/>
        <v>#REF!</v>
      </c>
      <c r="V40" s="27" t="e">
        <f t="shared" si="12"/>
        <v>#REF!</v>
      </c>
    </row>
    <row r="41" spans="1:22" x14ac:dyDescent="0.25">
      <c r="A41">
        <f t="shared" si="1"/>
        <v>36</v>
      </c>
      <c r="B41">
        <v>1</v>
      </c>
      <c r="C41" t="s">
        <v>223</v>
      </c>
      <c r="D41" s="8" t="s">
        <v>1389</v>
      </c>
      <c r="E41" s="8">
        <v>18</v>
      </c>
      <c r="F41" s="32">
        <v>1</v>
      </c>
      <c r="G41" s="6">
        <f t="shared" si="13"/>
        <v>20320</v>
      </c>
      <c r="H41">
        <f t="shared" si="2"/>
        <v>9</v>
      </c>
      <c r="I41">
        <f t="shared" si="3"/>
        <v>23</v>
      </c>
      <c r="J41">
        <f t="shared" si="4"/>
        <v>19</v>
      </c>
      <c r="K41">
        <f t="shared" si="5"/>
        <v>19</v>
      </c>
      <c r="L41" t="str">
        <f t="shared" si="6"/>
        <v>analogConfig[0].AnalogType</v>
      </c>
      <c r="M41" t="str">
        <f t="shared" si="7"/>
        <v>analogConfigAnalogType</v>
      </c>
      <c r="N41">
        <v>12</v>
      </c>
      <c r="O41">
        <v>6</v>
      </c>
      <c r="Q41" t="str">
        <f t="shared" si="0"/>
        <v>"analogConfigAnalogType"</v>
      </c>
      <c r="R41" t="e">
        <f t="shared" si="8"/>
        <v>#REF!</v>
      </c>
      <c r="S41" t="e">
        <f t="shared" si="9"/>
        <v>#REF!</v>
      </c>
      <c r="T41" s="27" t="e">
        <f t="shared" si="10"/>
        <v>#REF!</v>
      </c>
      <c r="U41" s="27" t="e">
        <f t="shared" si="11"/>
        <v>#REF!</v>
      </c>
      <c r="V41" s="27" t="e">
        <f t="shared" si="12"/>
        <v>#REF!</v>
      </c>
    </row>
    <row r="42" spans="1:22" x14ac:dyDescent="0.25">
      <c r="A42">
        <f t="shared" si="1"/>
        <v>128</v>
      </c>
      <c r="B42">
        <v>1</v>
      </c>
      <c r="C42" t="s">
        <v>230</v>
      </c>
      <c r="D42" s="8" t="s">
        <v>231</v>
      </c>
      <c r="E42" s="8">
        <v>64</v>
      </c>
      <c r="F42" s="24">
        <v>1</v>
      </c>
      <c r="G42" s="6">
        <f t="shared" si="13"/>
        <v>20338</v>
      </c>
      <c r="H42">
        <f t="shared" si="2"/>
        <v>8</v>
      </c>
      <c r="I42">
        <f t="shared" si="3"/>
        <v>17</v>
      </c>
      <c r="J42">
        <f t="shared" si="4"/>
        <v>13</v>
      </c>
      <c r="K42">
        <f t="shared" si="5"/>
        <v>13</v>
      </c>
      <c r="L42" t="str">
        <f t="shared" si="6"/>
        <v>digitalConfig[0].State</v>
      </c>
      <c r="M42" t="str">
        <f t="shared" si="7"/>
        <v>digitalConfigState</v>
      </c>
      <c r="N42">
        <v>4</v>
      </c>
      <c r="O42" s="8">
        <v>6</v>
      </c>
      <c r="Q42" t="str">
        <f t="shared" si="0"/>
        <v>"digitalConfigState"</v>
      </c>
      <c r="R42" t="e">
        <f t="shared" si="8"/>
        <v>#REF!</v>
      </c>
      <c r="S42" t="e">
        <f t="shared" si="9"/>
        <v>#REF!</v>
      </c>
      <c r="T42" s="27" t="e">
        <f t="shared" si="10"/>
        <v>#REF!</v>
      </c>
      <c r="U42" s="27" t="e">
        <f t="shared" si="11"/>
        <v>#REF!</v>
      </c>
      <c r="V42" s="27" t="e">
        <f t="shared" si="12"/>
        <v>#REF!</v>
      </c>
    </row>
    <row r="43" spans="1:22" x14ac:dyDescent="0.25">
      <c r="A43">
        <f t="shared" si="1"/>
        <v>128</v>
      </c>
      <c r="B43">
        <v>1</v>
      </c>
      <c r="C43" t="s">
        <v>230</v>
      </c>
      <c r="D43" s="8" t="s">
        <v>232</v>
      </c>
      <c r="E43" s="8">
        <v>64</v>
      </c>
      <c r="F43" s="24">
        <v>1</v>
      </c>
      <c r="G43" s="6">
        <f t="shared" si="13"/>
        <v>20402</v>
      </c>
      <c r="H43">
        <f t="shared" si="2"/>
        <v>8</v>
      </c>
      <c r="I43">
        <f t="shared" si="3"/>
        <v>19</v>
      </c>
      <c r="J43">
        <f t="shared" si="4"/>
        <v>15</v>
      </c>
      <c r="K43">
        <f t="shared" si="5"/>
        <v>15</v>
      </c>
      <c r="L43" t="str">
        <f t="shared" si="6"/>
        <v>digitalConfig[0].Address</v>
      </c>
      <c r="M43" t="str">
        <f t="shared" si="7"/>
        <v>digitalConfigAddress</v>
      </c>
      <c r="N43">
        <v>4</v>
      </c>
      <c r="O43">
        <v>6</v>
      </c>
      <c r="Q43" t="str">
        <f t="shared" si="0"/>
        <v>"digitalConfigAddress"</v>
      </c>
      <c r="R43" t="e">
        <f t="shared" si="8"/>
        <v>#REF!</v>
      </c>
      <c r="S43" t="e">
        <f t="shared" si="9"/>
        <v>#REF!</v>
      </c>
      <c r="T43" s="27" t="e">
        <f t="shared" si="10"/>
        <v>#REF!</v>
      </c>
      <c r="U43" s="27" t="e">
        <f t="shared" si="11"/>
        <v>#REF!</v>
      </c>
      <c r="V43" s="27" t="e">
        <f t="shared" si="12"/>
        <v>#REF!</v>
      </c>
    </row>
    <row r="44" spans="1:22" x14ac:dyDescent="0.25">
      <c r="A44">
        <f t="shared" si="1"/>
        <v>96</v>
      </c>
      <c r="B44">
        <v>1</v>
      </c>
      <c r="C44" t="s">
        <v>233</v>
      </c>
      <c r="D44" s="8" t="s">
        <v>234</v>
      </c>
      <c r="E44" s="8">
        <v>48</v>
      </c>
      <c r="F44" s="24">
        <v>1</v>
      </c>
      <c r="G44" s="6">
        <f t="shared" si="13"/>
        <v>20466</v>
      </c>
      <c r="H44">
        <f t="shared" si="2"/>
        <v>9</v>
      </c>
      <c r="I44">
        <f t="shared" si="3"/>
        <v>18</v>
      </c>
      <c r="J44">
        <f t="shared" si="4"/>
        <v>14</v>
      </c>
      <c r="K44">
        <f t="shared" si="5"/>
        <v>14</v>
      </c>
      <c r="L44" t="str">
        <f t="shared" si="6"/>
        <v>integerConfig[0].State</v>
      </c>
      <c r="M44" t="str">
        <f t="shared" si="7"/>
        <v>integerConfigState</v>
      </c>
      <c r="N44">
        <v>6</v>
      </c>
      <c r="O44">
        <v>6</v>
      </c>
      <c r="Q44" t="str">
        <f t="shared" si="0"/>
        <v>"integerConfigState"</v>
      </c>
      <c r="R44" t="e">
        <f t="shared" si="8"/>
        <v>#REF!</v>
      </c>
      <c r="S44" t="e">
        <f t="shared" si="9"/>
        <v>#REF!</v>
      </c>
      <c r="T44" s="27" t="e">
        <f t="shared" si="10"/>
        <v>#REF!</v>
      </c>
      <c r="U44" s="27" t="e">
        <f t="shared" si="11"/>
        <v>#REF!</v>
      </c>
      <c r="V44" s="27" t="e">
        <f t="shared" si="12"/>
        <v>#REF!</v>
      </c>
    </row>
    <row r="45" spans="1:22" x14ac:dyDescent="0.25">
      <c r="A45">
        <f t="shared" si="1"/>
        <v>96</v>
      </c>
      <c r="B45">
        <v>1</v>
      </c>
      <c r="C45" t="s">
        <v>233</v>
      </c>
      <c r="D45" s="8" t="s">
        <v>235</v>
      </c>
      <c r="E45" s="8">
        <v>48</v>
      </c>
      <c r="F45" s="25">
        <v>1</v>
      </c>
      <c r="G45" s="6">
        <f t="shared" si="13"/>
        <v>20514</v>
      </c>
      <c r="H45">
        <f t="shared" si="2"/>
        <v>9</v>
      </c>
      <c r="I45">
        <f t="shared" si="3"/>
        <v>20</v>
      </c>
      <c r="J45">
        <f t="shared" si="4"/>
        <v>16</v>
      </c>
      <c r="K45">
        <f t="shared" si="5"/>
        <v>16</v>
      </c>
      <c r="L45" t="str">
        <f t="shared" si="6"/>
        <v>integerConfig[0].Address</v>
      </c>
      <c r="M45" t="str">
        <f t="shared" si="7"/>
        <v>integerConfigAddress</v>
      </c>
      <c r="N45">
        <v>6</v>
      </c>
      <c r="O45">
        <v>6</v>
      </c>
      <c r="Q45" t="str">
        <f t="shared" si="0"/>
        <v>"integerConfigAddress"</v>
      </c>
      <c r="R45" t="e">
        <f t="shared" si="8"/>
        <v>#REF!</v>
      </c>
      <c r="S45" t="e">
        <f t="shared" si="9"/>
        <v>#REF!</v>
      </c>
      <c r="T45" s="27" t="e">
        <f t="shared" si="10"/>
        <v>#REF!</v>
      </c>
      <c r="U45" s="27" t="e">
        <f t="shared" si="11"/>
        <v>#REF!</v>
      </c>
      <c r="V45" s="27" t="e">
        <f t="shared" si="12"/>
        <v>#REF!</v>
      </c>
    </row>
    <row r="46" spans="1:22" x14ac:dyDescent="0.25">
      <c r="A46">
        <f t="shared" si="1"/>
        <v>96</v>
      </c>
      <c r="B46">
        <v>1</v>
      </c>
      <c r="C46" t="s">
        <v>233</v>
      </c>
      <c r="D46" s="8" t="s">
        <v>236</v>
      </c>
      <c r="E46" s="8">
        <v>48</v>
      </c>
      <c r="F46" s="25">
        <v>1</v>
      </c>
      <c r="G46" s="6">
        <f t="shared" si="13"/>
        <v>20562</v>
      </c>
      <c r="H46">
        <f t="shared" si="2"/>
        <v>9</v>
      </c>
      <c r="I46">
        <f t="shared" si="3"/>
        <v>18</v>
      </c>
      <c r="J46">
        <f t="shared" si="4"/>
        <v>14</v>
      </c>
      <c r="K46">
        <f t="shared" si="5"/>
        <v>14</v>
      </c>
      <c r="L46" t="str">
        <f t="shared" si="6"/>
        <v>integerConfig[0].Alarm</v>
      </c>
      <c r="M46" t="str">
        <f t="shared" si="7"/>
        <v>integerConfigAlarm</v>
      </c>
      <c r="N46">
        <v>6</v>
      </c>
      <c r="O46">
        <v>6</v>
      </c>
      <c r="Q46" t="str">
        <f t="shared" si="0"/>
        <v>"integerConfigAlarm"</v>
      </c>
      <c r="R46" t="e">
        <f t="shared" si="8"/>
        <v>#REF!</v>
      </c>
      <c r="S46" t="e">
        <f t="shared" si="9"/>
        <v>#REF!</v>
      </c>
      <c r="T46" s="27" t="e">
        <f t="shared" si="10"/>
        <v>#REF!</v>
      </c>
      <c r="U46" s="27" t="e">
        <f t="shared" si="11"/>
        <v>#REF!</v>
      </c>
      <c r="V46" s="27" t="e">
        <f t="shared" si="12"/>
        <v>#REF!</v>
      </c>
    </row>
    <row r="47" spans="1:22" x14ac:dyDescent="0.25">
      <c r="A47">
        <f t="shared" si="1"/>
        <v>80</v>
      </c>
      <c r="B47">
        <v>1</v>
      </c>
      <c r="D47" s="8" t="s">
        <v>237</v>
      </c>
      <c r="E47" s="8">
        <v>5</v>
      </c>
      <c r="F47" s="26">
        <v>8</v>
      </c>
      <c r="G47" s="6">
        <f t="shared" si="13"/>
        <v>20610</v>
      </c>
      <c r="H47">
        <f t="shared" si="2"/>
        <v>5</v>
      </c>
      <c r="I47">
        <f t="shared" si="3"/>
        <v>16</v>
      </c>
      <c r="J47">
        <f t="shared" si="4"/>
        <v>9</v>
      </c>
      <c r="K47">
        <f t="shared" si="5"/>
        <v>9</v>
      </c>
      <c r="L47" t="str">
        <f t="shared" si="6"/>
        <v>pass</v>
      </c>
      <c r="M47" t="str">
        <f t="shared" si="7"/>
        <v>pass</v>
      </c>
      <c r="N47">
        <v>16</v>
      </c>
      <c r="O47">
        <v>5</v>
      </c>
      <c r="Q47" t="str">
        <f t="shared" si="0"/>
        <v>"pass"</v>
      </c>
      <c r="R47" t="e">
        <f t="shared" si="8"/>
        <v>#REF!</v>
      </c>
      <c r="S47" t="e">
        <f t="shared" si="9"/>
        <v>#REF!</v>
      </c>
      <c r="T47" s="27" t="e">
        <f t="shared" si="10"/>
        <v>#REF!</v>
      </c>
      <c r="U47" s="27" t="e">
        <f t="shared" si="11"/>
        <v>#REF!</v>
      </c>
      <c r="V47" s="27" t="e">
        <f t="shared" si="12"/>
        <v>#REF!</v>
      </c>
    </row>
    <row r="48" spans="1:22" x14ac:dyDescent="0.25">
      <c r="A48">
        <f t="shared" si="1"/>
        <v>10</v>
      </c>
      <c r="B48">
        <v>1</v>
      </c>
      <c r="D48" s="8" t="s">
        <v>238</v>
      </c>
      <c r="E48" s="8">
        <v>5</v>
      </c>
      <c r="F48" s="26">
        <v>1</v>
      </c>
      <c r="G48" s="6">
        <f t="shared" si="13"/>
        <v>20650</v>
      </c>
      <c r="H48">
        <f t="shared" si="2"/>
        <v>9</v>
      </c>
      <c r="I48">
        <f t="shared" si="3"/>
        <v>20</v>
      </c>
      <c r="J48">
        <f t="shared" si="4"/>
        <v>17</v>
      </c>
      <c r="K48">
        <f t="shared" si="5"/>
        <v>17</v>
      </c>
      <c r="L48" t="str">
        <f t="shared" si="6"/>
        <v>readTime</v>
      </c>
      <c r="M48" t="str">
        <f t="shared" si="7"/>
        <v>readTime</v>
      </c>
      <c r="N48">
        <v>0</v>
      </c>
      <c r="O48">
        <v>3</v>
      </c>
      <c r="Q48" t="str">
        <f t="shared" si="0"/>
        <v>"readTime"</v>
      </c>
      <c r="R48" t="e">
        <f t="shared" si="8"/>
        <v>#REF!</v>
      </c>
      <c r="S48" t="e">
        <f t="shared" si="9"/>
        <v>#REF!</v>
      </c>
      <c r="T48" s="27" t="e">
        <f t="shared" si="10"/>
        <v>#REF!</v>
      </c>
      <c r="U48" s="27" t="e">
        <f t="shared" si="11"/>
        <v>#REF!</v>
      </c>
      <c r="V48" s="27" t="e">
        <f t="shared" si="12"/>
        <v>#REF!</v>
      </c>
    </row>
    <row r="49" spans="1:22" x14ac:dyDescent="0.25">
      <c r="A49">
        <f t="shared" si="1"/>
        <v>128</v>
      </c>
      <c r="B49">
        <v>1</v>
      </c>
      <c r="D49" s="8" t="s">
        <v>239</v>
      </c>
      <c r="E49" s="8">
        <v>8</v>
      </c>
      <c r="F49" s="33">
        <v>8</v>
      </c>
      <c r="G49" s="6">
        <f t="shared" si="13"/>
        <v>20655</v>
      </c>
      <c r="H49">
        <f t="shared" si="2"/>
        <v>5</v>
      </c>
      <c r="I49">
        <f t="shared" si="3"/>
        <v>21</v>
      </c>
      <c r="J49">
        <f t="shared" si="4"/>
        <v>14</v>
      </c>
      <c r="K49">
        <f t="shared" si="5"/>
        <v>14</v>
      </c>
      <c r="L49" t="str">
        <f t="shared" si="6"/>
        <v>digtalTag</v>
      </c>
      <c r="M49" t="str">
        <f t="shared" si="7"/>
        <v>digtalTag</v>
      </c>
      <c r="N49">
        <v>16</v>
      </c>
      <c r="O49">
        <v>5</v>
      </c>
      <c r="Q49" t="str">
        <f t="shared" si="0"/>
        <v>"digtalTag"</v>
      </c>
      <c r="R49" t="e">
        <f t="shared" si="8"/>
        <v>#REF!</v>
      </c>
      <c r="S49" t="e">
        <f t="shared" si="9"/>
        <v>#REF!</v>
      </c>
      <c r="T49" s="27" t="e">
        <f t="shared" si="10"/>
        <v>#REF!</v>
      </c>
      <c r="U49" s="27" t="e">
        <f t="shared" si="11"/>
        <v>#REF!</v>
      </c>
      <c r="V49" s="27" t="e">
        <f t="shared" si="12"/>
        <v>#REF!</v>
      </c>
    </row>
    <row r="50" spans="1:22" x14ac:dyDescent="0.25">
      <c r="A50">
        <f t="shared" si="1"/>
        <v>64</v>
      </c>
      <c r="B50">
        <v>1</v>
      </c>
      <c r="D50" s="8" t="s">
        <v>240</v>
      </c>
      <c r="E50" s="8">
        <v>4</v>
      </c>
      <c r="F50" s="33">
        <v>8</v>
      </c>
      <c r="G50" s="6">
        <f t="shared" si="13"/>
        <v>20719</v>
      </c>
      <c r="H50">
        <f t="shared" si="2"/>
        <v>5</v>
      </c>
      <c r="I50">
        <f t="shared" si="3"/>
        <v>21</v>
      </c>
      <c r="J50">
        <f t="shared" si="4"/>
        <v>14</v>
      </c>
      <c r="K50">
        <f t="shared" si="5"/>
        <v>14</v>
      </c>
      <c r="L50" t="str">
        <f t="shared" si="6"/>
        <v>analogTag</v>
      </c>
      <c r="M50" t="str">
        <f t="shared" si="7"/>
        <v>analogTag</v>
      </c>
      <c r="N50">
        <v>16</v>
      </c>
      <c r="O50">
        <v>5</v>
      </c>
      <c r="Q50" t="str">
        <f t="shared" si="0"/>
        <v>"analogTag"</v>
      </c>
      <c r="R50" t="e">
        <f t="shared" si="8"/>
        <v>#REF!</v>
      </c>
      <c r="S50" t="e">
        <f t="shared" si="9"/>
        <v>#REF!</v>
      </c>
      <c r="T50" s="27" t="e">
        <f t="shared" si="10"/>
        <v>#REF!</v>
      </c>
      <c r="U50" s="27" t="e">
        <f t="shared" si="11"/>
        <v>#REF!</v>
      </c>
      <c r="V50" s="27" t="e">
        <f t="shared" si="12"/>
        <v>#REF!</v>
      </c>
    </row>
    <row r="51" spans="1:22" x14ac:dyDescent="0.25">
      <c r="A51">
        <f t="shared" si="1"/>
        <v>64</v>
      </c>
      <c r="B51">
        <v>1</v>
      </c>
      <c r="D51" s="8" t="s">
        <v>241</v>
      </c>
      <c r="E51" s="8">
        <v>4</v>
      </c>
      <c r="F51" s="33">
        <v>8</v>
      </c>
      <c r="G51" s="6">
        <f t="shared" si="13"/>
        <v>20751</v>
      </c>
      <c r="H51">
        <f t="shared" si="2"/>
        <v>5</v>
      </c>
      <c r="I51">
        <f t="shared" si="3"/>
        <v>25</v>
      </c>
      <c r="J51">
        <f t="shared" si="4"/>
        <v>18</v>
      </c>
      <c r="K51">
        <f t="shared" si="5"/>
        <v>18</v>
      </c>
      <c r="L51" t="str">
        <f t="shared" si="6"/>
        <v>digitalOutTag</v>
      </c>
      <c r="M51" t="str">
        <f t="shared" si="7"/>
        <v>digitalOutTag</v>
      </c>
      <c r="N51">
        <v>16</v>
      </c>
      <c r="O51">
        <v>5</v>
      </c>
      <c r="Q51" t="str">
        <f t="shared" si="0"/>
        <v>"digitalOutTag"</v>
      </c>
      <c r="R51" t="e">
        <f t="shared" si="8"/>
        <v>#REF!</v>
      </c>
      <c r="S51" t="e">
        <f t="shared" si="9"/>
        <v>#REF!</v>
      </c>
      <c r="T51" s="27" t="e">
        <f t="shared" si="10"/>
        <v>#REF!</v>
      </c>
      <c r="U51" s="27" t="e">
        <f t="shared" si="11"/>
        <v>#REF!</v>
      </c>
      <c r="V51" s="27" t="e">
        <f t="shared" si="12"/>
        <v>#REF!</v>
      </c>
    </row>
    <row r="52" spans="1:22" x14ac:dyDescent="0.25">
      <c r="A52">
        <v>0</v>
      </c>
      <c r="B52">
        <v>0</v>
      </c>
      <c r="D52" s="8" t="s">
        <v>242</v>
      </c>
      <c r="E52" s="8">
        <v>1</v>
      </c>
      <c r="F52" s="33">
        <v>1</v>
      </c>
      <c r="G52" s="6">
        <f t="shared" si="13"/>
        <v>20783</v>
      </c>
      <c r="H52">
        <f t="shared" si="2"/>
        <v>4</v>
      </c>
      <c r="I52">
        <f t="shared" si="3"/>
        <v>15</v>
      </c>
      <c r="J52" t="e">
        <f t="shared" si="4"/>
        <v>#VALUE!</v>
      </c>
      <c r="K52">
        <f t="shared" si="5"/>
        <v>15</v>
      </c>
      <c r="L52" t="str">
        <f t="shared" si="6"/>
        <v>iridiumTime</v>
      </c>
      <c r="M52" t="str">
        <f t="shared" si="7"/>
        <v>iridiumTime</v>
      </c>
      <c r="Q52" t="str">
        <f t="shared" si="0"/>
        <v>"iridiumTime"</v>
      </c>
      <c r="R52" t="e">
        <f t="shared" si="8"/>
        <v>#REF!</v>
      </c>
      <c r="S52" t="e">
        <f t="shared" si="9"/>
        <v>#REF!</v>
      </c>
      <c r="T52" s="27" t="e">
        <f t="shared" si="10"/>
        <v>#REF!</v>
      </c>
      <c r="U52" s="27" t="e">
        <f t="shared" si="11"/>
        <v>#REF!</v>
      </c>
      <c r="V52" s="27" t="e">
        <f t="shared" si="12"/>
        <v>#REF!</v>
      </c>
    </row>
    <row r="53" spans="1:22" x14ac:dyDescent="0.25">
      <c r="A53">
        <f t="shared" si="1"/>
        <v>2</v>
      </c>
      <c r="B53">
        <v>1</v>
      </c>
      <c r="D53" s="8" t="s">
        <v>243</v>
      </c>
      <c r="E53" s="8">
        <v>1</v>
      </c>
      <c r="F53" s="30">
        <v>1</v>
      </c>
      <c r="G53" s="6">
        <f t="shared" si="13"/>
        <v>20784</v>
      </c>
      <c r="H53">
        <f t="shared" si="2"/>
        <v>9</v>
      </c>
      <c r="I53">
        <f t="shared" si="3"/>
        <v>20</v>
      </c>
      <c r="J53" t="e">
        <f t="shared" si="4"/>
        <v>#VALUE!</v>
      </c>
      <c r="K53">
        <f t="shared" si="5"/>
        <v>20</v>
      </c>
      <c r="L53" t="str">
        <f t="shared" si="6"/>
        <v>adc0_offset</v>
      </c>
      <c r="M53" t="str">
        <f t="shared" si="7"/>
        <v>adc0_offset</v>
      </c>
      <c r="N53">
        <v>0</v>
      </c>
      <c r="O53">
        <v>0</v>
      </c>
      <c r="Q53" t="str">
        <f t="shared" si="0"/>
        <v>"adc0_offset"</v>
      </c>
      <c r="R53" t="e">
        <f t="shared" si="8"/>
        <v>#REF!</v>
      </c>
      <c r="S53" t="e">
        <f t="shared" si="9"/>
        <v>#REF!</v>
      </c>
      <c r="T53" s="27" t="e">
        <f t="shared" si="10"/>
        <v>#REF!</v>
      </c>
      <c r="U53" s="27" t="e">
        <f t="shared" si="11"/>
        <v>#REF!</v>
      </c>
      <c r="V53" s="27" t="e">
        <f t="shared" si="12"/>
        <v>#REF!</v>
      </c>
    </row>
    <row r="54" spans="1:22" x14ac:dyDescent="0.25">
      <c r="A54">
        <f t="shared" si="1"/>
        <v>2</v>
      </c>
      <c r="B54">
        <v>1</v>
      </c>
      <c r="D54" s="8" t="s">
        <v>244</v>
      </c>
      <c r="E54" s="8">
        <v>1</v>
      </c>
      <c r="F54" s="30">
        <v>1</v>
      </c>
      <c r="G54" s="6">
        <f t="shared" si="13"/>
        <v>20785</v>
      </c>
      <c r="H54">
        <f t="shared" si="2"/>
        <v>9</v>
      </c>
      <c r="I54">
        <f t="shared" si="3"/>
        <v>18</v>
      </c>
      <c r="J54" t="e">
        <f t="shared" si="4"/>
        <v>#VALUE!</v>
      </c>
      <c r="K54">
        <f t="shared" si="5"/>
        <v>18</v>
      </c>
      <c r="L54" t="str">
        <f t="shared" si="6"/>
        <v>adc0_gain</v>
      </c>
      <c r="M54" t="str">
        <f t="shared" si="7"/>
        <v>adc0_gain</v>
      </c>
      <c r="N54">
        <v>0</v>
      </c>
      <c r="O54">
        <v>0</v>
      </c>
      <c r="Q54" t="str">
        <f t="shared" ref="Q54:Q57" si="15">CONCATENATE(CHAR(34),M54,CHAR(34))</f>
        <v>"adc0_gain"</v>
      </c>
      <c r="R54" t="e">
        <f t="shared" si="8"/>
        <v>#REF!</v>
      </c>
      <c r="S54" t="e">
        <f t="shared" si="9"/>
        <v>#REF!</v>
      </c>
      <c r="T54" s="27" t="e">
        <f t="shared" si="10"/>
        <v>#REF!</v>
      </c>
      <c r="U54" s="27" t="e">
        <f t="shared" si="11"/>
        <v>#REF!</v>
      </c>
      <c r="V54" s="27" t="e">
        <f t="shared" si="12"/>
        <v>#REF!</v>
      </c>
    </row>
    <row r="55" spans="1:22" x14ac:dyDescent="0.25">
      <c r="A55">
        <f t="shared" si="1"/>
        <v>2</v>
      </c>
      <c r="B55">
        <v>1</v>
      </c>
      <c r="D55" s="8" t="s">
        <v>245</v>
      </c>
      <c r="E55" s="8">
        <v>1</v>
      </c>
      <c r="F55" s="30">
        <v>1</v>
      </c>
      <c r="G55" s="6">
        <f t="shared" si="13"/>
        <v>20786</v>
      </c>
      <c r="H55">
        <f t="shared" ref="H55:H57" si="16">FIND(" ",D55,1)</f>
        <v>9</v>
      </c>
      <c r="I55">
        <f t="shared" ref="I55:I57" si="17">FIND(";",D55,1)-1</f>
        <v>20</v>
      </c>
      <c r="J55" t="e">
        <f t="shared" ref="J55:J57" si="18">FIND("[",D55)-1</f>
        <v>#VALUE!</v>
      </c>
      <c r="K55">
        <f t="shared" ref="K55:K57" si="19">IFERROR(J55,I55)</f>
        <v>20</v>
      </c>
      <c r="L55" t="str">
        <f t="shared" ref="L55:L57" si="20">IF(ISBLANK(C55),MID(D55,H55+1,MIN(K55,I55)-H55),CONCATENATE(C55,"[0].",MID(D55,H55+1,MIN(K55,I55)-H55)))</f>
        <v>adc1_offset</v>
      </c>
      <c r="M55" t="str">
        <f t="shared" ref="M55:M57" si="21">CONCATENATE(C55,MID(D55,H55+1,MIN(K55,I55)-H55))</f>
        <v>adc1_offset</v>
      </c>
      <c r="N55">
        <v>0</v>
      </c>
      <c r="O55">
        <v>0</v>
      </c>
      <c r="Q55" t="str">
        <f t="shared" si="15"/>
        <v>"adc1_offset"</v>
      </c>
      <c r="R55" t="e">
        <f t="shared" si="8"/>
        <v>#REF!</v>
      </c>
      <c r="S55" t="e">
        <f t="shared" si="9"/>
        <v>#REF!</v>
      </c>
      <c r="T55" s="27" t="e">
        <f t="shared" si="10"/>
        <v>#REF!</v>
      </c>
      <c r="U55" s="27" t="e">
        <f t="shared" si="11"/>
        <v>#REF!</v>
      </c>
      <c r="V55" s="27" t="e">
        <f t="shared" si="12"/>
        <v>#REF!</v>
      </c>
    </row>
    <row r="56" spans="1:22" x14ac:dyDescent="0.25">
      <c r="A56">
        <f t="shared" si="1"/>
        <v>2</v>
      </c>
      <c r="B56">
        <v>1</v>
      </c>
      <c r="D56" s="8" t="s">
        <v>246</v>
      </c>
      <c r="E56" s="8">
        <v>1</v>
      </c>
      <c r="F56" s="30">
        <v>1</v>
      </c>
      <c r="G56" s="6">
        <f t="shared" ref="G56:G57" si="22">G55+(F55*E55)</f>
        <v>20787</v>
      </c>
      <c r="H56">
        <f t="shared" si="16"/>
        <v>9</v>
      </c>
      <c r="I56">
        <f t="shared" si="17"/>
        <v>18</v>
      </c>
      <c r="J56" t="e">
        <f t="shared" si="18"/>
        <v>#VALUE!</v>
      </c>
      <c r="K56">
        <f t="shared" si="19"/>
        <v>18</v>
      </c>
      <c r="L56" t="str">
        <f t="shared" si="20"/>
        <v>adc1_gain</v>
      </c>
      <c r="M56" t="str">
        <f t="shared" si="21"/>
        <v>adc1_gain</v>
      </c>
      <c r="N56">
        <v>0</v>
      </c>
      <c r="O56">
        <v>0</v>
      </c>
      <c r="Q56" t="str">
        <f t="shared" si="15"/>
        <v>"adc1_gain"</v>
      </c>
      <c r="R56" t="e">
        <f t="shared" si="8"/>
        <v>#REF!</v>
      </c>
      <c r="S56" t="e">
        <f t="shared" si="9"/>
        <v>#REF!</v>
      </c>
      <c r="T56" s="27" t="e">
        <f t="shared" si="10"/>
        <v>#REF!</v>
      </c>
      <c r="U56" s="27" t="e">
        <f t="shared" si="11"/>
        <v>#REF!</v>
      </c>
      <c r="V56" s="27" t="e">
        <f t="shared" si="12"/>
        <v>#REF!</v>
      </c>
    </row>
    <row r="57" spans="1:22" x14ac:dyDescent="0.25">
      <c r="A57">
        <f t="shared" si="1"/>
        <v>8</v>
      </c>
      <c r="B57">
        <v>1</v>
      </c>
      <c r="D57" s="8" t="s">
        <v>247</v>
      </c>
      <c r="E57" s="8">
        <v>4</v>
      </c>
      <c r="F57" s="30">
        <v>1</v>
      </c>
      <c r="G57" s="6">
        <f t="shared" si="22"/>
        <v>20788</v>
      </c>
      <c r="H57">
        <f t="shared" si="16"/>
        <v>9</v>
      </c>
      <c r="I57">
        <f t="shared" si="17"/>
        <v>20</v>
      </c>
      <c r="J57">
        <f t="shared" si="18"/>
        <v>17</v>
      </c>
      <c r="K57">
        <f t="shared" si="19"/>
        <v>17</v>
      </c>
      <c r="L57" t="str">
        <f t="shared" si="20"/>
        <v>ain_gain</v>
      </c>
      <c r="M57" t="str">
        <f t="shared" si="21"/>
        <v>ain_gain</v>
      </c>
      <c r="N57">
        <v>0</v>
      </c>
      <c r="O57">
        <v>3</v>
      </c>
      <c r="Q57" t="str">
        <f t="shared" si="15"/>
        <v>"ain_gain"</v>
      </c>
      <c r="R57" t="e">
        <f t="shared" ref="R57:R58" si="23">IF(B57=1,IF(RIGHT(R56,1)="{", CONCATENATE(R56,Q57), IF(RIGHT(Q57)=";", CONCATENATE(R56,Q57), CONCATENATE(R56,",",Q57) ) ),R56)</f>
        <v>#REF!</v>
      </c>
      <c r="S57" t="e">
        <f t="shared" ref="S57:S58" si="24">IF(B57=1,IF(RIGHT(S56,1)="{", CONCATENATE(S56,O57), IF(RIGHT(O57)=";", CONCATENATE(S56,O57), CONCATENATE(S56,",",O57) ) ),S56)</f>
        <v>#REF!</v>
      </c>
      <c r="T57" s="27" t="e">
        <f t="shared" ref="T57:T58" si="25">IF(B57=1,IF(RIGHT(T56,1)="{",CONCATENATE(T56,L$2,L57),IF(RIGHT(M57)=";", CONCATENATE(T56,L57), CONCATENATE(T56,",",L$2,L57) )),T56)</f>
        <v>#REF!</v>
      </c>
      <c r="U57" s="27" t="e">
        <f t="shared" ref="U57:U58" si="26">IF(B57=1,IF(RIGHT(U56,1)="{",CONCATENATE(U56,N57),IF(RIGHT(N57)=";", CONCATENATE(U56,N57), CONCATENATE(U56,",",N57) )),U56)</f>
        <v>#REF!</v>
      </c>
      <c r="V57" s="27" t="e">
        <f t="shared" ref="V57:V58" si="27">IF(B57=1,IF(RIGHT(V56,1)="{",CONCATENATE(V56,E57),IF(RIGHT(E57)=";", CONCATENATE(V56,E57), CONCATENATE(V56,",",E57) )),V56)</f>
        <v>#REF!</v>
      </c>
    </row>
    <row r="58" spans="1:22" x14ac:dyDescent="0.25">
      <c r="A58">
        <f>SUM(A3:A56)</f>
        <v>1552</v>
      </c>
      <c r="B58">
        <v>1</v>
      </c>
      <c r="E58" s="8" t="s">
        <v>1123</v>
      </c>
      <c r="H58" t="str">
        <f t="shared" ref="H58:H60" si="28">SUBSTITUTE(D60," ","+")</f>
        <v/>
      </c>
      <c r="L58" t="s">
        <v>1123</v>
      </c>
      <c r="M58" t="s">
        <v>1123</v>
      </c>
      <c r="N58" t="s">
        <v>1123</v>
      </c>
      <c r="O58" t="s">
        <v>1123</v>
      </c>
      <c r="Q58" t="s">
        <v>1123</v>
      </c>
      <c r="R58" t="e">
        <f t="shared" si="23"/>
        <v>#REF!</v>
      </c>
      <c r="S58" t="e">
        <f t="shared" si="24"/>
        <v>#REF!</v>
      </c>
      <c r="T58" s="27" t="e">
        <f t="shared" si="25"/>
        <v>#REF!</v>
      </c>
      <c r="U58" s="27" t="e">
        <f t="shared" si="26"/>
        <v>#REF!</v>
      </c>
      <c r="V58" s="27" t="e">
        <f t="shared" si="27"/>
        <v>#REF!</v>
      </c>
    </row>
    <row r="59" spans="1:22" x14ac:dyDescent="0.25">
      <c r="H59" t="str">
        <f t="shared" si="28"/>
        <v/>
      </c>
    </row>
    <row r="60" spans="1:22" x14ac:dyDescent="0.25">
      <c r="H60" t="str">
        <f t="shared" si="28"/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55" workbookViewId="0">
      <selection activeCell="F68" sqref="F68"/>
    </sheetView>
  </sheetViews>
  <sheetFormatPr baseColWidth="10" defaultRowHeight="15" x14ac:dyDescent="0.25"/>
  <cols>
    <col min="1" max="1" width="37.42578125" bestFit="1" customWidth="1"/>
  </cols>
  <sheetData>
    <row r="1" spans="1:4" x14ac:dyDescent="0.25">
      <c r="A1" s="8" t="s">
        <v>183</v>
      </c>
      <c r="B1" s="34">
        <v>1</v>
      </c>
      <c r="C1">
        <v>20000</v>
      </c>
      <c r="D1" t="s">
        <v>1124</v>
      </c>
    </row>
    <row r="2" spans="1:4" x14ac:dyDescent="0.25">
      <c r="A2" s="8" t="s">
        <v>184</v>
      </c>
      <c r="B2" s="34">
        <v>1</v>
      </c>
      <c r="C2">
        <f>C1+B1</f>
        <v>20001</v>
      </c>
      <c r="D2" t="s">
        <v>1124</v>
      </c>
    </row>
    <row r="3" spans="1:4" x14ac:dyDescent="0.25">
      <c r="A3" s="8" t="s">
        <v>1125</v>
      </c>
      <c r="B3" s="35">
        <v>1</v>
      </c>
      <c r="C3">
        <f>C2+B2</f>
        <v>20002</v>
      </c>
      <c r="D3" t="s">
        <v>1124</v>
      </c>
    </row>
    <row r="4" spans="1:4" x14ac:dyDescent="0.25">
      <c r="A4" s="8" t="s">
        <v>1126</v>
      </c>
      <c r="B4" s="35">
        <v>1</v>
      </c>
      <c r="C4">
        <f>C3+B3</f>
        <v>20003</v>
      </c>
      <c r="D4" t="s">
        <v>1124</v>
      </c>
    </row>
    <row r="5" spans="1:4" x14ac:dyDescent="0.25">
      <c r="A5" s="8" t="s">
        <v>1127</v>
      </c>
      <c r="B5" s="35">
        <v>16</v>
      </c>
      <c r="C5">
        <f>C4+B4</f>
        <v>20004</v>
      </c>
      <c r="D5" t="s">
        <v>1128</v>
      </c>
    </row>
    <row r="6" spans="1:4" x14ac:dyDescent="0.25">
      <c r="A6" s="8" t="s">
        <v>1129</v>
      </c>
      <c r="B6" s="35">
        <v>16</v>
      </c>
      <c r="C6">
        <f>C5+B5</f>
        <v>20020</v>
      </c>
      <c r="D6" t="s">
        <v>1128</v>
      </c>
    </row>
    <row r="7" spans="1:4" x14ac:dyDescent="0.25">
      <c r="A7" s="8" t="s">
        <v>187</v>
      </c>
      <c r="B7" s="35">
        <v>24</v>
      </c>
      <c r="C7">
        <f t="shared" ref="C7:C70" si="0">C6+B6</f>
        <v>20036</v>
      </c>
      <c r="D7" t="s">
        <v>1128</v>
      </c>
    </row>
    <row r="8" spans="1:4" x14ac:dyDescent="0.25">
      <c r="A8" s="8" t="s">
        <v>188</v>
      </c>
      <c r="B8" s="35">
        <v>12</v>
      </c>
      <c r="C8">
        <f t="shared" si="0"/>
        <v>20060</v>
      </c>
      <c r="D8" t="s">
        <v>1128</v>
      </c>
    </row>
    <row r="9" spans="1:4" x14ac:dyDescent="0.25">
      <c r="A9" s="8" t="s">
        <v>189</v>
      </c>
      <c r="B9" s="35">
        <v>12</v>
      </c>
      <c r="C9">
        <f t="shared" si="0"/>
        <v>20072</v>
      </c>
      <c r="D9" t="s">
        <v>1128</v>
      </c>
    </row>
    <row r="10" spans="1:4" x14ac:dyDescent="0.25">
      <c r="A10" s="8" t="s">
        <v>190</v>
      </c>
      <c r="B10" s="35">
        <v>1</v>
      </c>
      <c r="C10">
        <f t="shared" si="0"/>
        <v>20084</v>
      </c>
      <c r="D10" t="s">
        <v>1124</v>
      </c>
    </row>
    <row r="11" spans="1:4" x14ac:dyDescent="0.25">
      <c r="A11" s="8" t="s">
        <v>1130</v>
      </c>
      <c r="B11" s="36">
        <v>1</v>
      </c>
      <c r="C11">
        <f t="shared" si="0"/>
        <v>20085</v>
      </c>
      <c r="D11" t="s">
        <v>1124</v>
      </c>
    </row>
    <row r="12" spans="1:4" x14ac:dyDescent="0.25">
      <c r="A12" s="8" t="s">
        <v>1131</v>
      </c>
      <c r="B12" s="36">
        <v>1</v>
      </c>
      <c r="C12">
        <f t="shared" si="0"/>
        <v>20086</v>
      </c>
      <c r="D12" t="s">
        <v>1124</v>
      </c>
    </row>
    <row r="13" spans="1:4" x14ac:dyDescent="0.25">
      <c r="A13" s="8" t="s">
        <v>1132</v>
      </c>
      <c r="B13" s="36">
        <v>16</v>
      </c>
      <c r="C13">
        <f t="shared" si="0"/>
        <v>20087</v>
      </c>
      <c r="D13" t="s">
        <v>1128</v>
      </c>
    </row>
    <row r="14" spans="1:4" x14ac:dyDescent="0.25">
      <c r="A14" s="8" t="s">
        <v>1133</v>
      </c>
      <c r="B14" s="36">
        <v>16</v>
      </c>
      <c r="C14">
        <f t="shared" si="0"/>
        <v>20103</v>
      </c>
      <c r="D14" t="s">
        <v>1128</v>
      </c>
    </row>
    <row r="15" spans="1:4" x14ac:dyDescent="0.25">
      <c r="A15" s="8" t="s">
        <v>193</v>
      </c>
      <c r="B15" s="36">
        <v>24</v>
      </c>
      <c r="C15">
        <f t="shared" si="0"/>
        <v>20119</v>
      </c>
      <c r="D15" t="s">
        <v>1128</v>
      </c>
    </row>
    <row r="16" spans="1:4" x14ac:dyDescent="0.25">
      <c r="A16" s="8" t="s">
        <v>194</v>
      </c>
      <c r="B16" s="36">
        <v>12</v>
      </c>
      <c r="C16">
        <f t="shared" si="0"/>
        <v>20143</v>
      </c>
      <c r="D16" t="s">
        <v>1128</v>
      </c>
    </row>
    <row r="17" spans="1:4" x14ac:dyDescent="0.25">
      <c r="A17" s="8" t="s">
        <v>195</v>
      </c>
      <c r="B17" s="36">
        <v>12</v>
      </c>
      <c r="C17">
        <f t="shared" si="0"/>
        <v>20155</v>
      </c>
      <c r="D17" t="s">
        <v>1128</v>
      </c>
    </row>
    <row r="18" spans="1:4" x14ac:dyDescent="0.25">
      <c r="A18" s="8" t="s">
        <v>196</v>
      </c>
      <c r="B18" s="36">
        <v>1</v>
      </c>
      <c r="C18">
        <f t="shared" si="0"/>
        <v>20167</v>
      </c>
      <c r="D18" t="s">
        <v>1124</v>
      </c>
    </row>
    <row r="19" spans="1:4" x14ac:dyDescent="0.25">
      <c r="A19" s="8" t="s">
        <v>1134</v>
      </c>
      <c r="B19" s="37">
        <v>1</v>
      </c>
      <c r="C19">
        <f t="shared" si="0"/>
        <v>20168</v>
      </c>
      <c r="D19" t="s">
        <v>1124</v>
      </c>
    </row>
    <row r="20" spans="1:4" x14ac:dyDescent="0.25">
      <c r="A20" s="8" t="s">
        <v>1390</v>
      </c>
      <c r="B20" s="43">
        <v>1</v>
      </c>
      <c r="C20">
        <f t="shared" si="0"/>
        <v>20169</v>
      </c>
      <c r="D20" t="s">
        <v>1124</v>
      </c>
    </row>
    <row r="21" spans="1:4" x14ac:dyDescent="0.25">
      <c r="A21" s="8" t="s">
        <v>1135</v>
      </c>
      <c r="B21" s="37">
        <v>2</v>
      </c>
      <c r="C21">
        <f t="shared" si="0"/>
        <v>20170</v>
      </c>
      <c r="D21" t="s">
        <v>1136</v>
      </c>
    </row>
    <row r="22" spans="1:4" x14ac:dyDescent="0.25">
      <c r="A22" s="8" t="s">
        <v>1137</v>
      </c>
      <c r="B22" s="37">
        <v>2</v>
      </c>
      <c r="C22">
        <f t="shared" si="0"/>
        <v>20172</v>
      </c>
      <c r="D22" t="s">
        <v>1136</v>
      </c>
    </row>
    <row r="23" spans="1:4" x14ac:dyDescent="0.25">
      <c r="A23" s="8" t="s">
        <v>1138</v>
      </c>
      <c r="B23" s="38">
        <v>1</v>
      </c>
      <c r="C23">
        <f t="shared" si="0"/>
        <v>20174</v>
      </c>
      <c r="D23" t="s">
        <v>1124</v>
      </c>
    </row>
    <row r="24" spans="1:4" x14ac:dyDescent="0.25">
      <c r="A24" s="8" t="s">
        <v>1139</v>
      </c>
      <c r="B24" s="44">
        <v>1</v>
      </c>
      <c r="C24">
        <f t="shared" si="0"/>
        <v>20175</v>
      </c>
      <c r="D24" t="s">
        <v>1124</v>
      </c>
    </row>
    <row r="25" spans="1:4" x14ac:dyDescent="0.25">
      <c r="A25" s="8" t="s">
        <v>1391</v>
      </c>
      <c r="B25" s="38">
        <v>2</v>
      </c>
      <c r="C25">
        <f t="shared" si="0"/>
        <v>20176</v>
      </c>
      <c r="D25" t="s">
        <v>1136</v>
      </c>
    </row>
    <row r="26" spans="1:4" x14ac:dyDescent="0.25">
      <c r="A26" s="8" t="s">
        <v>1140</v>
      </c>
      <c r="B26" s="38">
        <v>2</v>
      </c>
      <c r="C26">
        <f t="shared" si="0"/>
        <v>20178</v>
      </c>
      <c r="D26" t="s">
        <v>1136</v>
      </c>
    </row>
    <row r="27" spans="1:4" x14ac:dyDescent="0.25">
      <c r="A27" s="8" t="s">
        <v>1141</v>
      </c>
      <c r="B27" s="37">
        <v>1</v>
      </c>
      <c r="C27">
        <f t="shared" si="0"/>
        <v>20180</v>
      </c>
      <c r="D27" t="s">
        <v>1124</v>
      </c>
    </row>
    <row r="28" spans="1:4" x14ac:dyDescent="0.25">
      <c r="A28" s="8" t="s">
        <v>1392</v>
      </c>
      <c r="B28" s="43">
        <v>1</v>
      </c>
      <c r="C28">
        <f t="shared" si="0"/>
        <v>20181</v>
      </c>
      <c r="D28" t="s">
        <v>1124</v>
      </c>
    </row>
    <row r="29" spans="1:4" x14ac:dyDescent="0.25">
      <c r="A29" s="8" t="s">
        <v>1142</v>
      </c>
      <c r="B29" s="37">
        <v>2</v>
      </c>
      <c r="C29">
        <f t="shared" si="0"/>
        <v>20182</v>
      </c>
      <c r="D29" t="s">
        <v>1136</v>
      </c>
    </row>
    <row r="30" spans="1:4" x14ac:dyDescent="0.25">
      <c r="A30" s="8" t="s">
        <v>1143</v>
      </c>
      <c r="B30" s="37">
        <v>2</v>
      </c>
      <c r="C30">
        <f t="shared" si="0"/>
        <v>20184</v>
      </c>
      <c r="D30" t="s">
        <v>1136</v>
      </c>
    </row>
    <row r="31" spans="1:4" x14ac:dyDescent="0.25">
      <c r="A31" s="8" t="s">
        <v>1144</v>
      </c>
      <c r="B31" s="35">
        <v>7</v>
      </c>
      <c r="C31">
        <f t="shared" si="0"/>
        <v>20186</v>
      </c>
      <c r="D31" t="s">
        <v>1128</v>
      </c>
    </row>
    <row r="32" spans="1:4" x14ac:dyDescent="0.25">
      <c r="A32" s="8" t="s">
        <v>1145</v>
      </c>
      <c r="B32" s="35">
        <v>7</v>
      </c>
      <c r="C32">
        <f t="shared" si="0"/>
        <v>20193</v>
      </c>
      <c r="D32" t="s">
        <v>1128</v>
      </c>
    </row>
    <row r="33" spans="1:4" x14ac:dyDescent="0.25">
      <c r="A33" s="8" t="s">
        <v>1146</v>
      </c>
      <c r="B33" s="35">
        <v>7</v>
      </c>
      <c r="C33">
        <f t="shared" si="0"/>
        <v>20200</v>
      </c>
      <c r="D33" t="s">
        <v>1128</v>
      </c>
    </row>
    <row r="34" spans="1:4" x14ac:dyDescent="0.25">
      <c r="A34" s="8" t="s">
        <v>198</v>
      </c>
      <c r="B34" s="35">
        <v>1</v>
      </c>
      <c r="C34">
        <f t="shared" si="0"/>
        <v>20207</v>
      </c>
      <c r="D34" t="s">
        <v>1124</v>
      </c>
    </row>
    <row r="35" spans="1:4" x14ac:dyDescent="0.25">
      <c r="A35" s="8" t="s">
        <v>199</v>
      </c>
      <c r="B35" s="35">
        <v>10</v>
      </c>
      <c r="C35">
        <f t="shared" si="0"/>
        <v>20208</v>
      </c>
      <c r="D35" t="s">
        <v>1128</v>
      </c>
    </row>
    <row r="36" spans="1:4" x14ac:dyDescent="0.25">
      <c r="A36" s="8" t="s">
        <v>1147</v>
      </c>
      <c r="B36" s="35">
        <v>1</v>
      </c>
      <c r="C36">
        <f t="shared" si="0"/>
        <v>20218</v>
      </c>
    </row>
    <row r="37" spans="1:4" x14ac:dyDescent="0.25">
      <c r="A37" s="8" t="s">
        <v>1148</v>
      </c>
      <c r="B37" s="35">
        <v>1</v>
      </c>
      <c r="C37">
        <f t="shared" si="0"/>
        <v>20219</v>
      </c>
    </row>
    <row r="38" spans="1:4" x14ac:dyDescent="0.25">
      <c r="A38" s="8" t="s">
        <v>202</v>
      </c>
      <c r="B38" s="31">
        <v>1</v>
      </c>
      <c r="C38">
        <f t="shared" si="0"/>
        <v>20220</v>
      </c>
      <c r="D38" t="s">
        <v>1124</v>
      </c>
    </row>
    <row r="39" spans="1:4" x14ac:dyDescent="0.25">
      <c r="A39" s="8" t="s">
        <v>203</v>
      </c>
      <c r="B39" s="31">
        <v>1</v>
      </c>
      <c r="C39">
        <f t="shared" si="0"/>
        <v>20221</v>
      </c>
      <c r="D39" t="s">
        <v>1124</v>
      </c>
    </row>
    <row r="40" spans="1:4" x14ac:dyDescent="0.25">
      <c r="A40" s="8" t="s">
        <v>204</v>
      </c>
      <c r="B40" s="31">
        <v>1</v>
      </c>
      <c r="C40">
        <f t="shared" si="0"/>
        <v>20222</v>
      </c>
      <c r="D40" t="s">
        <v>1124</v>
      </c>
    </row>
    <row r="41" spans="1:4" x14ac:dyDescent="0.25">
      <c r="A41" s="8" t="s">
        <v>205</v>
      </c>
      <c r="B41" s="31">
        <v>1</v>
      </c>
      <c r="C41">
        <f t="shared" si="0"/>
        <v>20223</v>
      </c>
      <c r="D41" t="s">
        <v>1124</v>
      </c>
    </row>
    <row r="42" spans="1:4" x14ac:dyDescent="0.25">
      <c r="A42" s="8" t="s">
        <v>206</v>
      </c>
      <c r="B42" s="31">
        <v>1</v>
      </c>
      <c r="C42">
        <f t="shared" si="0"/>
        <v>20224</v>
      </c>
      <c r="D42" t="s">
        <v>1124</v>
      </c>
    </row>
    <row r="43" spans="1:4" x14ac:dyDescent="0.25">
      <c r="A43" s="8" t="s">
        <v>207</v>
      </c>
      <c r="B43" s="31">
        <v>1</v>
      </c>
      <c r="C43">
        <f t="shared" si="0"/>
        <v>20225</v>
      </c>
      <c r="D43" t="s">
        <v>1124</v>
      </c>
    </row>
    <row r="44" spans="1:4" x14ac:dyDescent="0.25">
      <c r="A44" s="8" t="s">
        <v>208</v>
      </c>
      <c r="B44" s="31">
        <v>1</v>
      </c>
      <c r="C44">
        <f t="shared" si="0"/>
        <v>20226</v>
      </c>
      <c r="D44" t="s">
        <v>1124</v>
      </c>
    </row>
    <row r="45" spans="1:4" x14ac:dyDescent="0.25">
      <c r="A45" s="8" t="s">
        <v>209</v>
      </c>
      <c r="B45" s="31">
        <v>1</v>
      </c>
      <c r="C45">
        <f t="shared" si="0"/>
        <v>20227</v>
      </c>
      <c r="D45" t="s">
        <v>1124</v>
      </c>
    </row>
    <row r="46" spans="1:4" x14ac:dyDescent="0.25">
      <c r="A46" s="8" t="s">
        <v>210</v>
      </c>
      <c r="B46" s="31">
        <v>1</v>
      </c>
      <c r="C46">
        <f t="shared" si="0"/>
        <v>20228</v>
      </c>
      <c r="D46" t="s">
        <v>1124</v>
      </c>
    </row>
    <row r="47" spans="1:4" x14ac:dyDescent="0.25">
      <c r="A47" s="8" t="s">
        <v>211</v>
      </c>
      <c r="B47" s="31">
        <v>1</v>
      </c>
      <c r="C47">
        <f t="shared" si="0"/>
        <v>20229</v>
      </c>
      <c r="D47" t="s">
        <v>1124</v>
      </c>
    </row>
    <row r="48" spans="1:4" x14ac:dyDescent="0.25">
      <c r="A48" s="8" t="s">
        <v>212</v>
      </c>
      <c r="B48" s="31">
        <v>1</v>
      </c>
      <c r="C48">
        <f t="shared" si="0"/>
        <v>20230</v>
      </c>
      <c r="D48" t="s">
        <v>1124</v>
      </c>
    </row>
    <row r="49" spans="1:5" x14ac:dyDescent="0.25">
      <c r="A49" s="35" t="s">
        <v>213</v>
      </c>
      <c r="B49" s="39">
        <v>1</v>
      </c>
      <c r="C49">
        <f t="shared" si="0"/>
        <v>20231</v>
      </c>
      <c r="D49" t="s">
        <v>1124</v>
      </c>
      <c r="E49">
        <v>0</v>
      </c>
    </row>
    <row r="50" spans="1:5" x14ac:dyDescent="0.25">
      <c r="A50" s="35" t="s">
        <v>214</v>
      </c>
      <c r="B50" s="39">
        <v>1</v>
      </c>
      <c r="C50">
        <f t="shared" si="0"/>
        <v>20232</v>
      </c>
      <c r="D50" t="s">
        <v>1124</v>
      </c>
      <c r="E50">
        <f>E49+B49*2</f>
        <v>2</v>
      </c>
    </row>
    <row r="51" spans="1:5" x14ac:dyDescent="0.25">
      <c r="A51" s="8" t="s">
        <v>215</v>
      </c>
      <c r="B51" s="39">
        <v>8</v>
      </c>
      <c r="C51">
        <f t="shared" si="0"/>
        <v>20233</v>
      </c>
      <c r="D51" t="s">
        <v>1124</v>
      </c>
      <c r="E51">
        <f t="shared" ref="E51:E58" si="1">E50+B50*2</f>
        <v>4</v>
      </c>
    </row>
    <row r="52" spans="1:5" x14ac:dyDescent="0.25">
      <c r="A52" s="35" t="s">
        <v>216</v>
      </c>
      <c r="B52" s="39">
        <v>1</v>
      </c>
      <c r="C52">
        <f t="shared" si="0"/>
        <v>20241</v>
      </c>
      <c r="D52" t="s">
        <v>1124</v>
      </c>
      <c r="E52">
        <f t="shared" si="1"/>
        <v>20</v>
      </c>
    </row>
    <row r="53" spans="1:5" x14ac:dyDescent="0.25">
      <c r="A53" s="35" t="s">
        <v>217</v>
      </c>
      <c r="B53" s="39">
        <v>1</v>
      </c>
      <c r="C53">
        <f t="shared" si="0"/>
        <v>20242</v>
      </c>
      <c r="D53" t="s">
        <v>1124</v>
      </c>
      <c r="E53">
        <f t="shared" si="1"/>
        <v>22</v>
      </c>
    </row>
    <row r="54" spans="1:5" x14ac:dyDescent="0.25">
      <c r="A54" s="35" t="s">
        <v>218</v>
      </c>
      <c r="B54" s="39">
        <v>1</v>
      </c>
      <c r="C54">
        <f t="shared" si="0"/>
        <v>20243</v>
      </c>
      <c r="D54" t="s">
        <v>1124</v>
      </c>
      <c r="E54">
        <f t="shared" si="1"/>
        <v>24</v>
      </c>
    </row>
    <row r="55" spans="1:5" x14ac:dyDescent="0.25">
      <c r="A55" s="35" t="s">
        <v>219</v>
      </c>
      <c r="B55" s="39">
        <v>1</v>
      </c>
      <c r="C55">
        <f t="shared" si="0"/>
        <v>20244</v>
      </c>
      <c r="D55" t="s">
        <v>1124</v>
      </c>
      <c r="E55">
        <f t="shared" si="1"/>
        <v>26</v>
      </c>
    </row>
    <row r="56" spans="1:5" x14ac:dyDescent="0.25">
      <c r="A56" s="8" t="s">
        <v>220</v>
      </c>
      <c r="B56" s="39">
        <v>1</v>
      </c>
      <c r="C56">
        <f t="shared" si="0"/>
        <v>20245</v>
      </c>
      <c r="D56" t="s">
        <v>1124</v>
      </c>
      <c r="E56">
        <f t="shared" si="1"/>
        <v>28</v>
      </c>
    </row>
    <row r="57" spans="1:5" x14ac:dyDescent="0.25">
      <c r="A57" s="8" t="s">
        <v>221</v>
      </c>
      <c r="B57" s="39">
        <v>1</v>
      </c>
      <c r="C57">
        <f t="shared" si="0"/>
        <v>20246</v>
      </c>
      <c r="D57" t="s">
        <v>1124</v>
      </c>
      <c r="E57">
        <f t="shared" si="1"/>
        <v>30</v>
      </c>
    </row>
    <row r="58" spans="1:5" x14ac:dyDescent="0.25">
      <c r="A58" s="8" t="s">
        <v>222</v>
      </c>
      <c r="B58" s="39">
        <v>4</v>
      </c>
      <c r="C58">
        <f t="shared" si="0"/>
        <v>20247</v>
      </c>
      <c r="D58" t="s">
        <v>1124</v>
      </c>
      <c r="E58">
        <f t="shared" si="1"/>
        <v>32</v>
      </c>
    </row>
    <row r="59" spans="1:5" s="35" customFormat="1" x14ac:dyDescent="0.25">
      <c r="A59" s="35" t="s">
        <v>1149</v>
      </c>
      <c r="B59" s="39">
        <v>18</v>
      </c>
      <c r="C59">
        <f t="shared" si="0"/>
        <v>20251</v>
      </c>
      <c r="D59" s="35" t="s">
        <v>1124</v>
      </c>
    </row>
    <row r="60" spans="1:5" s="35" customFormat="1" x14ac:dyDescent="0.25">
      <c r="A60" s="35" t="s">
        <v>1150</v>
      </c>
      <c r="B60" s="39">
        <v>18</v>
      </c>
      <c r="C60">
        <f t="shared" si="0"/>
        <v>20269</v>
      </c>
      <c r="D60" s="35" t="s">
        <v>1124</v>
      </c>
    </row>
    <row r="61" spans="1:5" s="35" customFormat="1" x14ac:dyDescent="0.25">
      <c r="A61" s="35" t="s">
        <v>1151</v>
      </c>
      <c r="B61" s="39">
        <v>18</v>
      </c>
      <c r="C61">
        <f t="shared" si="0"/>
        <v>20287</v>
      </c>
      <c r="D61" s="35" t="s">
        <v>1124</v>
      </c>
    </row>
    <row r="62" spans="1:5" s="35" customFormat="1" x14ac:dyDescent="0.25">
      <c r="A62" s="35" t="s">
        <v>1152</v>
      </c>
      <c r="B62" s="39">
        <v>18</v>
      </c>
      <c r="C62">
        <f t="shared" si="0"/>
        <v>20305</v>
      </c>
      <c r="D62" s="35" t="s">
        <v>1124</v>
      </c>
    </row>
    <row r="63" spans="1:5" s="35" customFormat="1" x14ac:dyDescent="0.25">
      <c r="A63" s="35" t="s">
        <v>1153</v>
      </c>
      <c r="B63" s="39">
        <v>18</v>
      </c>
      <c r="C63">
        <f t="shared" si="0"/>
        <v>20323</v>
      </c>
      <c r="D63" s="35" t="s">
        <v>1124</v>
      </c>
    </row>
    <row r="64" spans="1:5" s="35" customFormat="1" x14ac:dyDescent="0.25">
      <c r="A64" s="35" t="s">
        <v>1154</v>
      </c>
      <c r="B64" s="39">
        <v>18</v>
      </c>
      <c r="C64">
        <f t="shared" si="0"/>
        <v>20341</v>
      </c>
      <c r="D64" s="35" t="s">
        <v>1124</v>
      </c>
    </row>
    <row r="65" spans="1:4" x14ac:dyDescent="0.25">
      <c r="A65" s="8" t="s">
        <v>1155</v>
      </c>
      <c r="B65" s="34">
        <f>2*64</f>
        <v>128</v>
      </c>
      <c r="C65">
        <f t="shared" si="0"/>
        <v>20359</v>
      </c>
      <c r="D65" t="s">
        <v>1156</v>
      </c>
    </row>
    <row r="66" spans="1:4" x14ac:dyDescent="0.25">
      <c r="A66" s="8" t="s">
        <v>1157</v>
      </c>
      <c r="B66" s="34"/>
      <c r="C66">
        <f t="shared" si="0"/>
        <v>20487</v>
      </c>
      <c r="D66" t="s">
        <v>1156</v>
      </c>
    </row>
    <row r="67" spans="1:4" x14ac:dyDescent="0.25">
      <c r="A67" s="8" t="s">
        <v>1158</v>
      </c>
      <c r="B67" s="35">
        <f>3*48</f>
        <v>144</v>
      </c>
      <c r="C67">
        <f t="shared" si="0"/>
        <v>20487</v>
      </c>
      <c r="D67" t="s">
        <v>1156</v>
      </c>
    </row>
    <row r="68" spans="1:4" x14ac:dyDescent="0.25">
      <c r="A68" s="8" t="s">
        <v>1159</v>
      </c>
      <c r="B68" s="35"/>
      <c r="C68">
        <f t="shared" si="0"/>
        <v>20631</v>
      </c>
      <c r="D68" t="s">
        <v>1156</v>
      </c>
    </row>
    <row r="69" spans="1:4" x14ac:dyDescent="0.25">
      <c r="A69" s="8" t="s">
        <v>1160</v>
      </c>
      <c r="B69" s="35"/>
      <c r="C69">
        <f t="shared" si="0"/>
        <v>20631</v>
      </c>
      <c r="D69" t="s">
        <v>1156</v>
      </c>
    </row>
    <row r="70" spans="1:4" x14ac:dyDescent="0.25">
      <c r="A70" s="8" t="s">
        <v>1161</v>
      </c>
      <c r="B70" s="36">
        <v>8</v>
      </c>
      <c r="C70">
        <f t="shared" si="0"/>
        <v>20631</v>
      </c>
      <c r="D70" t="s">
        <v>1128</v>
      </c>
    </row>
    <row r="71" spans="1:4" x14ac:dyDescent="0.25">
      <c r="A71" s="8" t="s">
        <v>1162</v>
      </c>
      <c r="B71" s="36">
        <v>8</v>
      </c>
      <c r="C71">
        <f t="shared" ref="C71:C101" si="2">C70+B70</f>
        <v>20639</v>
      </c>
      <c r="D71" t="s">
        <v>1128</v>
      </c>
    </row>
    <row r="72" spans="1:4" x14ac:dyDescent="0.25">
      <c r="A72" s="8" t="s">
        <v>1163</v>
      </c>
      <c r="B72" s="36">
        <v>8</v>
      </c>
      <c r="C72">
        <f t="shared" si="2"/>
        <v>20647</v>
      </c>
      <c r="D72" t="s">
        <v>1128</v>
      </c>
    </row>
    <row r="73" spans="1:4" x14ac:dyDescent="0.25">
      <c r="A73" s="8" t="s">
        <v>1164</v>
      </c>
      <c r="B73" s="36">
        <v>8</v>
      </c>
      <c r="C73">
        <f t="shared" si="2"/>
        <v>20655</v>
      </c>
      <c r="D73" t="s">
        <v>1128</v>
      </c>
    </row>
    <row r="74" spans="1:4" x14ac:dyDescent="0.25">
      <c r="A74" s="8" t="s">
        <v>1165</v>
      </c>
      <c r="B74" s="36">
        <v>8</v>
      </c>
      <c r="C74">
        <f t="shared" si="2"/>
        <v>20663</v>
      </c>
      <c r="D74" t="s">
        <v>1128</v>
      </c>
    </row>
    <row r="75" spans="1:4" x14ac:dyDescent="0.25">
      <c r="A75" s="8" t="s">
        <v>1166</v>
      </c>
      <c r="B75" s="36">
        <v>1</v>
      </c>
      <c r="C75">
        <f t="shared" si="2"/>
        <v>20671</v>
      </c>
      <c r="D75" t="s">
        <v>1124</v>
      </c>
    </row>
    <row r="76" spans="1:4" x14ac:dyDescent="0.25">
      <c r="A76" s="8" t="s">
        <v>1167</v>
      </c>
      <c r="B76" s="36">
        <v>1</v>
      </c>
      <c r="C76">
        <f t="shared" si="2"/>
        <v>20672</v>
      </c>
      <c r="D76" t="s">
        <v>1124</v>
      </c>
    </row>
    <row r="77" spans="1:4" x14ac:dyDescent="0.25">
      <c r="A77" s="8" t="s">
        <v>1168</v>
      </c>
      <c r="B77" s="36">
        <v>1</v>
      </c>
      <c r="C77">
        <f t="shared" si="2"/>
        <v>20673</v>
      </c>
      <c r="D77" t="s">
        <v>1124</v>
      </c>
    </row>
    <row r="78" spans="1:4" x14ac:dyDescent="0.25">
      <c r="A78" s="8" t="s">
        <v>1169</v>
      </c>
      <c r="B78" s="36">
        <v>1</v>
      </c>
      <c r="C78">
        <f t="shared" si="2"/>
        <v>20674</v>
      </c>
      <c r="D78" t="s">
        <v>1124</v>
      </c>
    </row>
    <row r="79" spans="1:4" x14ac:dyDescent="0.25">
      <c r="A79" s="8" t="s">
        <v>1170</v>
      </c>
      <c r="B79" s="36">
        <v>1</v>
      </c>
      <c r="C79">
        <f t="shared" si="2"/>
        <v>20675</v>
      </c>
      <c r="D79" t="s">
        <v>1124</v>
      </c>
    </row>
    <row r="80" spans="1:4" x14ac:dyDescent="0.25">
      <c r="A80" s="8" t="s">
        <v>1171</v>
      </c>
      <c r="B80" s="35">
        <v>8</v>
      </c>
      <c r="C80">
        <f t="shared" si="2"/>
        <v>20676</v>
      </c>
      <c r="D80" t="s">
        <v>1128</v>
      </c>
    </row>
    <row r="81" spans="1:4" x14ac:dyDescent="0.25">
      <c r="A81" s="8" t="s">
        <v>1172</v>
      </c>
      <c r="B81" s="35">
        <v>8</v>
      </c>
      <c r="C81">
        <f t="shared" si="2"/>
        <v>20684</v>
      </c>
      <c r="D81" t="s">
        <v>1128</v>
      </c>
    </row>
    <row r="82" spans="1:4" x14ac:dyDescent="0.25">
      <c r="A82" s="8" t="s">
        <v>1173</v>
      </c>
      <c r="B82" s="35">
        <v>8</v>
      </c>
      <c r="C82">
        <f t="shared" si="2"/>
        <v>20692</v>
      </c>
      <c r="D82" t="s">
        <v>1128</v>
      </c>
    </row>
    <row r="83" spans="1:4" x14ac:dyDescent="0.25">
      <c r="A83" s="8" t="s">
        <v>1174</v>
      </c>
      <c r="B83" s="35">
        <v>8</v>
      </c>
      <c r="C83">
        <f t="shared" si="2"/>
        <v>20700</v>
      </c>
    </row>
    <row r="84" spans="1:4" x14ac:dyDescent="0.25">
      <c r="A84" s="8" t="s">
        <v>1175</v>
      </c>
      <c r="B84" s="35">
        <v>8</v>
      </c>
      <c r="C84">
        <f t="shared" si="2"/>
        <v>20708</v>
      </c>
    </row>
    <row r="85" spans="1:4" x14ac:dyDescent="0.25">
      <c r="A85" s="8" t="s">
        <v>1176</v>
      </c>
      <c r="B85" s="35">
        <v>8</v>
      </c>
      <c r="C85">
        <f t="shared" si="2"/>
        <v>20716</v>
      </c>
    </row>
    <row r="86" spans="1:4" x14ac:dyDescent="0.25">
      <c r="A86" s="8" t="s">
        <v>1177</v>
      </c>
      <c r="B86" s="35">
        <v>8</v>
      </c>
      <c r="C86">
        <f t="shared" si="2"/>
        <v>20724</v>
      </c>
    </row>
    <row r="87" spans="1:4" x14ac:dyDescent="0.25">
      <c r="A87" s="8" t="s">
        <v>1178</v>
      </c>
      <c r="B87" s="35">
        <v>8</v>
      </c>
      <c r="C87">
        <f t="shared" si="2"/>
        <v>20732</v>
      </c>
    </row>
    <row r="88" spans="1:4" x14ac:dyDescent="0.25">
      <c r="A88" s="40" t="s">
        <v>1171</v>
      </c>
      <c r="B88" s="39">
        <v>8</v>
      </c>
      <c r="C88">
        <f t="shared" si="2"/>
        <v>20740</v>
      </c>
      <c r="D88" t="s">
        <v>1128</v>
      </c>
    </row>
    <row r="89" spans="1:4" x14ac:dyDescent="0.25">
      <c r="A89" s="40" t="s">
        <v>1172</v>
      </c>
      <c r="B89" s="39">
        <v>8</v>
      </c>
      <c r="C89">
        <f t="shared" si="2"/>
        <v>20748</v>
      </c>
      <c r="D89" t="s">
        <v>1128</v>
      </c>
    </row>
    <row r="90" spans="1:4" x14ac:dyDescent="0.25">
      <c r="A90" s="40" t="s">
        <v>1173</v>
      </c>
      <c r="B90" s="39">
        <v>8</v>
      </c>
      <c r="C90">
        <f t="shared" si="2"/>
        <v>20756</v>
      </c>
      <c r="D90" t="s">
        <v>1128</v>
      </c>
    </row>
    <row r="91" spans="1:4" x14ac:dyDescent="0.25">
      <c r="A91" s="40" t="s">
        <v>1174</v>
      </c>
      <c r="B91" s="39">
        <v>8</v>
      </c>
      <c r="C91">
        <f t="shared" si="2"/>
        <v>20764</v>
      </c>
    </row>
    <row r="92" spans="1:4" x14ac:dyDescent="0.25">
      <c r="A92" s="41" t="s">
        <v>1171</v>
      </c>
      <c r="B92" s="42">
        <v>8</v>
      </c>
      <c r="C92">
        <f t="shared" si="2"/>
        <v>20772</v>
      </c>
    </row>
    <row r="93" spans="1:4" x14ac:dyDescent="0.25">
      <c r="A93" s="41" t="s">
        <v>1172</v>
      </c>
      <c r="B93" s="42">
        <v>8</v>
      </c>
      <c r="C93">
        <f t="shared" si="2"/>
        <v>20780</v>
      </c>
    </row>
    <row r="94" spans="1:4" x14ac:dyDescent="0.25">
      <c r="A94" s="41" t="s">
        <v>1173</v>
      </c>
      <c r="B94" s="42">
        <v>8</v>
      </c>
      <c r="C94">
        <f t="shared" si="2"/>
        <v>20788</v>
      </c>
    </row>
    <row r="95" spans="1:4" x14ac:dyDescent="0.25">
      <c r="A95" s="41" t="s">
        <v>1174</v>
      </c>
      <c r="B95" s="42">
        <v>8</v>
      </c>
      <c r="C95">
        <f t="shared" si="2"/>
        <v>20796</v>
      </c>
    </row>
    <row r="96" spans="1:4" x14ac:dyDescent="0.25">
      <c r="A96" s="41" t="s">
        <v>1179</v>
      </c>
      <c r="B96" s="42">
        <v>1</v>
      </c>
      <c r="C96">
        <f t="shared" si="2"/>
        <v>20804</v>
      </c>
    </row>
    <row r="97" spans="1:3" x14ac:dyDescent="0.25">
      <c r="A97" t="s">
        <v>1180</v>
      </c>
      <c r="B97" s="42">
        <v>1</v>
      </c>
      <c r="C97">
        <f t="shared" si="2"/>
        <v>20805</v>
      </c>
    </row>
    <row r="98" spans="1:3" x14ac:dyDescent="0.25">
      <c r="A98" t="s">
        <v>1181</v>
      </c>
      <c r="B98" s="42">
        <v>1</v>
      </c>
      <c r="C98">
        <f t="shared" si="2"/>
        <v>20806</v>
      </c>
    </row>
    <row r="99" spans="1:3" x14ac:dyDescent="0.25">
      <c r="A99" t="s">
        <v>1182</v>
      </c>
      <c r="B99" s="42">
        <v>1</v>
      </c>
      <c r="C99">
        <f t="shared" si="2"/>
        <v>20807</v>
      </c>
    </row>
    <row r="100" spans="1:3" x14ac:dyDescent="0.25">
      <c r="A100" t="s">
        <v>1183</v>
      </c>
      <c r="B100" s="42">
        <v>1</v>
      </c>
      <c r="C100">
        <f t="shared" si="2"/>
        <v>20808</v>
      </c>
    </row>
    <row r="101" spans="1:3" x14ac:dyDescent="0.25">
      <c r="A101" t="s">
        <v>1184</v>
      </c>
      <c r="B101" s="42">
        <v>4</v>
      </c>
      <c r="C101">
        <f t="shared" si="2"/>
        <v>20809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zoomScale="90" workbookViewId="0">
      <selection activeCell="C47" sqref="C47"/>
    </sheetView>
  </sheetViews>
  <sheetFormatPr baseColWidth="10" defaultRowHeight="15" x14ac:dyDescent="0.25"/>
  <cols>
    <col min="1" max="1" width="16" bestFit="1" customWidth="1"/>
    <col min="3" max="3" width="41.85546875" bestFit="1" customWidth="1"/>
    <col min="4" max="4" width="13.140625" bestFit="1" customWidth="1"/>
    <col min="5" max="5" width="29.5703125" style="8" bestFit="1" customWidth="1"/>
    <col min="6" max="6" width="25" style="8" bestFit="1" customWidth="1"/>
    <col min="7" max="9" width="11.42578125" style="8"/>
    <col min="13" max="13" width="11.42578125" customWidth="1"/>
  </cols>
  <sheetData>
    <row r="1" spans="1:30" x14ac:dyDescent="0.25">
      <c r="A1" t="s">
        <v>380</v>
      </c>
      <c r="B1" t="s">
        <v>381</v>
      </c>
      <c r="D1" s="7"/>
      <c r="E1" s="8" t="s">
        <v>372</v>
      </c>
      <c r="F1" s="8" t="s">
        <v>248</v>
      </c>
      <c r="G1" s="8" t="s">
        <v>317</v>
      </c>
      <c r="H1" s="8" t="s">
        <v>325</v>
      </c>
      <c r="I1" s="8" t="s">
        <v>326</v>
      </c>
    </row>
    <row r="2" spans="1:30" x14ac:dyDescent="0.25">
      <c r="D2" s="7"/>
      <c r="K2" s="11">
        <v>0</v>
      </c>
      <c r="L2" s="12">
        <v>1</v>
      </c>
      <c r="M2" s="12">
        <v>2</v>
      </c>
      <c r="N2" s="12">
        <v>3</v>
      </c>
      <c r="O2" s="12">
        <v>4</v>
      </c>
      <c r="P2" s="12">
        <v>5</v>
      </c>
      <c r="Q2" s="12">
        <v>6</v>
      </c>
      <c r="R2" s="12">
        <v>7</v>
      </c>
      <c r="S2" s="12">
        <v>8</v>
      </c>
      <c r="T2" s="12">
        <v>9</v>
      </c>
      <c r="U2" s="12">
        <v>10</v>
      </c>
      <c r="V2" s="12">
        <v>11</v>
      </c>
      <c r="W2" s="12">
        <v>12</v>
      </c>
      <c r="X2" s="12">
        <v>13</v>
      </c>
      <c r="Y2" s="12">
        <v>14</v>
      </c>
      <c r="Z2" s="13">
        <v>15</v>
      </c>
      <c r="AA2" t="s">
        <v>318</v>
      </c>
      <c r="AD2">
        <v>0</v>
      </c>
    </row>
    <row r="3" spans="1:30" x14ac:dyDescent="0.25">
      <c r="A3" t="s">
        <v>382</v>
      </c>
      <c r="B3" t="s">
        <v>383</v>
      </c>
      <c r="D3" s="7"/>
      <c r="E3" s="8" t="s">
        <v>183</v>
      </c>
      <c r="F3" s="8" t="s">
        <v>249</v>
      </c>
      <c r="G3" s="8">
        <v>0</v>
      </c>
      <c r="H3" s="8">
        <v>1</v>
      </c>
      <c r="I3" s="8">
        <v>0</v>
      </c>
      <c r="K3" s="14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5"/>
      <c r="AA3" t="s">
        <v>319</v>
      </c>
      <c r="AD3">
        <v>1</v>
      </c>
    </row>
    <row r="4" spans="1:30" x14ac:dyDescent="0.25">
      <c r="A4" t="s">
        <v>382</v>
      </c>
      <c r="B4" t="s">
        <v>384</v>
      </c>
      <c r="D4" s="7"/>
      <c r="E4" s="8" t="s">
        <v>184</v>
      </c>
      <c r="F4" s="8" t="s">
        <v>250</v>
      </c>
      <c r="G4" s="8">
        <v>0</v>
      </c>
      <c r="H4" s="8">
        <v>1</v>
      </c>
      <c r="I4" s="8">
        <v>0</v>
      </c>
      <c r="K4" s="14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5"/>
      <c r="AA4" t="s">
        <v>320</v>
      </c>
      <c r="AD4">
        <v>2</v>
      </c>
    </row>
    <row r="5" spans="1:30" x14ac:dyDescent="0.25">
      <c r="A5" t="s">
        <v>382</v>
      </c>
      <c r="C5" t="s">
        <v>391</v>
      </c>
      <c r="D5" s="7"/>
      <c r="E5" s="8" t="s">
        <v>185</v>
      </c>
      <c r="F5" s="8" t="s">
        <v>251</v>
      </c>
      <c r="G5" s="8">
        <v>3</v>
      </c>
      <c r="H5" s="8">
        <v>2</v>
      </c>
      <c r="I5" s="8">
        <v>0</v>
      </c>
      <c r="K5" s="14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5"/>
      <c r="AA5" t="s">
        <v>321</v>
      </c>
      <c r="AD5">
        <v>3</v>
      </c>
    </row>
    <row r="6" spans="1:30" x14ac:dyDescent="0.25">
      <c r="A6" t="s">
        <v>382</v>
      </c>
      <c r="C6" t="s">
        <v>392</v>
      </c>
      <c r="D6" s="7"/>
      <c r="E6" s="8" t="s">
        <v>186</v>
      </c>
      <c r="F6" s="8" t="s">
        <v>252</v>
      </c>
      <c r="G6" s="8">
        <v>5</v>
      </c>
      <c r="H6" s="8">
        <v>2</v>
      </c>
      <c r="I6" s="8">
        <v>32</v>
      </c>
      <c r="K6" s="14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5"/>
      <c r="AA6" t="s">
        <v>322</v>
      </c>
      <c r="AD6">
        <v>4</v>
      </c>
    </row>
    <row r="7" spans="1:30" x14ac:dyDescent="0.25">
      <c r="A7" t="s">
        <v>382</v>
      </c>
      <c r="C7" t="s">
        <v>393</v>
      </c>
      <c r="D7" s="7"/>
      <c r="E7" s="8" t="s">
        <v>187</v>
      </c>
      <c r="F7" s="8" t="s">
        <v>253</v>
      </c>
      <c r="G7" s="8">
        <v>2</v>
      </c>
      <c r="H7" s="8">
        <v>1</v>
      </c>
      <c r="I7" s="8">
        <v>0</v>
      </c>
      <c r="K7" s="14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5"/>
      <c r="AA7" t="s">
        <v>323</v>
      </c>
      <c r="AD7">
        <v>5</v>
      </c>
    </row>
    <row r="8" spans="1:30" x14ac:dyDescent="0.25">
      <c r="A8" t="s">
        <v>382</v>
      </c>
      <c r="C8" t="s">
        <v>394</v>
      </c>
      <c r="E8" s="8" t="s">
        <v>188</v>
      </c>
      <c r="F8" s="8" t="s">
        <v>254</v>
      </c>
      <c r="G8" s="8">
        <v>2</v>
      </c>
      <c r="H8" s="8">
        <v>1</v>
      </c>
      <c r="I8" s="8">
        <v>0</v>
      </c>
      <c r="K8" s="14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5"/>
      <c r="AA8" t="s">
        <v>324</v>
      </c>
      <c r="AD8">
        <v>6</v>
      </c>
    </row>
    <row r="9" spans="1:30" x14ac:dyDescent="0.25">
      <c r="A9" t="s">
        <v>382</v>
      </c>
      <c r="C9" t="s">
        <v>395</v>
      </c>
      <c r="E9" s="8" t="s">
        <v>189</v>
      </c>
      <c r="F9" s="8" t="s">
        <v>255</v>
      </c>
      <c r="G9" s="8">
        <v>2</v>
      </c>
      <c r="H9" s="8">
        <v>1</v>
      </c>
      <c r="I9" s="8">
        <v>0</v>
      </c>
      <c r="K9" s="14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5"/>
    </row>
    <row r="10" spans="1:30" x14ac:dyDescent="0.25">
      <c r="A10" t="s">
        <v>382</v>
      </c>
      <c r="C10" t="s">
        <v>396</v>
      </c>
      <c r="E10" s="8" t="s">
        <v>190</v>
      </c>
      <c r="F10" s="8" t="s">
        <v>256</v>
      </c>
      <c r="G10" s="8">
        <v>0</v>
      </c>
      <c r="H10" s="8">
        <v>1</v>
      </c>
      <c r="I10" s="8">
        <v>0</v>
      </c>
      <c r="J10" t="s">
        <v>327</v>
      </c>
      <c r="K10" s="14"/>
      <c r="L10" s="9"/>
      <c r="M10" s="9"/>
      <c r="N10" s="9"/>
      <c r="O10" s="9"/>
      <c r="P10" s="9"/>
      <c r="Q10" s="9" t="s">
        <v>397</v>
      </c>
      <c r="R10" s="9" t="s">
        <v>398</v>
      </c>
      <c r="S10" s="9"/>
      <c r="T10" s="9"/>
      <c r="U10" s="9"/>
      <c r="V10" s="9"/>
      <c r="W10" s="9"/>
      <c r="X10" s="9"/>
      <c r="Y10" s="9"/>
      <c r="Z10" s="15"/>
    </row>
    <row r="11" spans="1:30" x14ac:dyDescent="0.25">
      <c r="A11" t="s">
        <v>382</v>
      </c>
      <c r="C11" t="s">
        <v>391</v>
      </c>
      <c r="E11" s="8" t="s">
        <v>191</v>
      </c>
      <c r="F11" s="8" t="s">
        <v>257</v>
      </c>
      <c r="G11" s="8">
        <v>3</v>
      </c>
      <c r="H11" s="8">
        <v>2</v>
      </c>
      <c r="I11" s="8">
        <v>0</v>
      </c>
      <c r="K11" s="14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5"/>
    </row>
    <row r="12" spans="1:30" x14ac:dyDescent="0.25">
      <c r="A12" t="s">
        <v>382</v>
      </c>
      <c r="C12" t="s">
        <v>392</v>
      </c>
      <c r="E12" s="8" t="s">
        <v>192</v>
      </c>
      <c r="F12" s="8" t="s">
        <v>258</v>
      </c>
      <c r="G12" s="8">
        <v>5</v>
      </c>
      <c r="H12" s="8">
        <v>2</v>
      </c>
      <c r="I12" s="8">
        <v>32</v>
      </c>
      <c r="K12" s="14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5"/>
    </row>
    <row r="13" spans="1:30" x14ac:dyDescent="0.25">
      <c r="A13" t="s">
        <v>382</v>
      </c>
      <c r="C13" t="s">
        <v>393</v>
      </c>
      <c r="E13" s="8" t="s">
        <v>193</v>
      </c>
      <c r="F13" s="8" t="s">
        <v>259</v>
      </c>
      <c r="G13" s="8">
        <v>2</v>
      </c>
      <c r="H13" s="8">
        <v>1</v>
      </c>
      <c r="I13" s="8">
        <v>0</v>
      </c>
      <c r="K13" s="14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5"/>
    </row>
    <row r="14" spans="1:30" x14ac:dyDescent="0.25">
      <c r="A14" t="s">
        <v>382</v>
      </c>
      <c r="C14" t="s">
        <v>394</v>
      </c>
      <c r="E14" s="8" t="s">
        <v>194</v>
      </c>
      <c r="F14" s="8" t="s">
        <v>260</v>
      </c>
      <c r="G14" s="8">
        <v>2</v>
      </c>
      <c r="H14" s="8">
        <v>1</v>
      </c>
      <c r="I14" s="8">
        <v>0</v>
      </c>
      <c r="K14" s="14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5"/>
    </row>
    <row r="15" spans="1:30" x14ac:dyDescent="0.25">
      <c r="A15" t="s">
        <v>382</v>
      </c>
      <c r="C15" t="s">
        <v>395</v>
      </c>
      <c r="E15" s="8" t="s">
        <v>195</v>
      </c>
      <c r="F15" s="8" t="s">
        <v>261</v>
      </c>
      <c r="G15" s="8">
        <v>2</v>
      </c>
      <c r="H15" s="8">
        <v>1</v>
      </c>
      <c r="I15" s="8">
        <v>0</v>
      </c>
      <c r="K15" s="14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5"/>
    </row>
    <row r="16" spans="1:30" x14ac:dyDescent="0.25">
      <c r="A16" t="s">
        <v>382</v>
      </c>
      <c r="C16" t="s">
        <v>396</v>
      </c>
      <c r="E16" s="8" t="s">
        <v>196</v>
      </c>
      <c r="F16" s="8" t="s">
        <v>262</v>
      </c>
      <c r="G16" s="8">
        <v>0</v>
      </c>
      <c r="H16" s="8">
        <v>1</v>
      </c>
      <c r="I16" s="8">
        <v>0</v>
      </c>
      <c r="J16" t="s">
        <v>327</v>
      </c>
      <c r="K16" s="14"/>
      <c r="L16" s="9"/>
      <c r="M16" s="9"/>
      <c r="N16" s="9"/>
      <c r="O16" s="9"/>
      <c r="P16" s="9"/>
      <c r="Q16" s="9" t="s">
        <v>399</v>
      </c>
      <c r="R16" s="9" t="s">
        <v>398</v>
      </c>
      <c r="S16" s="9"/>
      <c r="T16" s="9"/>
      <c r="U16" s="9"/>
      <c r="V16" s="9"/>
      <c r="W16" s="9"/>
      <c r="X16" s="9"/>
      <c r="Y16" s="9"/>
      <c r="Z16" s="15"/>
    </row>
    <row r="17" spans="1:26" x14ac:dyDescent="0.25">
      <c r="A17" t="s">
        <v>382</v>
      </c>
      <c r="D17" t="s">
        <v>373</v>
      </c>
      <c r="E17" s="8" t="s">
        <v>374</v>
      </c>
      <c r="F17" s="8" t="s">
        <v>263</v>
      </c>
      <c r="G17" s="8">
        <v>6</v>
      </c>
      <c r="H17" s="8">
        <v>3</v>
      </c>
      <c r="I17" s="8">
        <v>16</v>
      </c>
      <c r="J17" t="s">
        <v>327</v>
      </c>
      <c r="K17" s="14" t="s">
        <v>400</v>
      </c>
      <c r="L17" s="9" t="s">
        <v>401</v>
      </c>
      <c r="M17" s="48" t="s">
        <v>328</v>
      </c>
      <c r="N17" s="48"/>
      <c r="O17" s="48"/>
      <c r="P17" s="48"/>
      <c r="Q17" s="48"/>
      <c r="R17" s="48"/>
      <c r="S17" s="9"/>
      <c r="T17" s="9"/>
      <c r="U17" s="9"/>
      <c r="V17" s="9"/>
      <c r="W17" s="9"/>
      <c r="X17" s="9"/>
      <c r="Y17" s="9"/>
      <c r="Z17" s="15"/>
    </row>
    <row r="18" spans="1:26" x14ac:dyDescent="0.25">
      <c r="A18" t="s">
        <v>382</v>
      </c>
      <c r="D18" t="s">
        <v>373</v>
      </c>
      <c r="E18" s="8" t="s">
        <v>375</v>
      </c>
      <c r="F18" s="8" t="s">
        <v>264</v>
      </c>
      <c r="G18" s="8">
        <v>6</v>
      </c>
      <c r="H18" s="8">
        <v>3</v>
      </c>
      <c r="I18" s="8">
        <v>16</v>
      </c>
      <c r="K18" s="14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5"/>
    </row>
    <row r="19" spans="1:26" x14ac:dyDescent="0.25">
      <c r="A19" t="s">
        <v>382</v>
      </c>
      <c r="D19" t="s">
        <v>373</v>
      </c>
      <c r="E19" s="8" t="s">
        <v>376</v>
      </c>
      <c r="F19" s="8" t="s">
        <v>265</v>
      </c>
      <c r="G19" s="8">
        <v>6</v>
      </c>
      <c r="H19" s="8">
        <v>3</v>
      </c>
      <c r="I19" s="8">
        <v>16</v>
      </c>
      <c r="K19" s="14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5"/>
    </row>
    <row r="20" spans="1:26" x14ac:dyDescent="0.25">
      <c r="A20" t="s">
        <v>382</v>
      </c>
      <c r="D20" t="s">
        <v>373</v>
      </c>
      <c r="E20" s="8" t="s">
        <v>377</v>
      </c>
      <c r="F20" s="8" t="s">
        <v>266</v>
      </c>
      <c r="G20" s="8">
        <v>6</v>
      </c>
      <c r="H20" s="8">
        <v>3</v>
      </c>
      <c r="I20" s="8">
        <v>16</v>
      </c>
      <c r="K20" s="14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5"/>
    </row>
    <row r="21" spans="1:26" x14ac:dyDescent="0.25">
      <c r="A21" t="s">
        <v>382</v>
      </c>
      <c r="D21" t="s">
        <v>373</v>
      </c>
      <c r="E21" s="8" t="s">
        <v>378</v>
      </c>
      <c r="F21" s="8" t="s">
        <v>267</v>
      </c>
      <c r="G21" s="8">
        <v>6</v>
      </c>
      <c r="H21" s="8">
        <v>3</v>
      </c>
      <c r="I21" s="8">
        <v>16</v>
      </c>
      <c r="K21" s="14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5"/>
    </row>
    <row r="22" spans="1:26" x14ac:dyDescent="0.25">
      <c r="A22" t="s">
        <v>382</v>
      </c>
      <c r="D22" t="s">
        <v>373</v>
      </c>
      <c r="E22" s="8" t="s">
        <v>379</v>
      </c>
      <c r="F22" s="8" t="s">
        <v>268</v>
      </c>
      <c r="G22" s="8">
        <v>6</v>
      </c>
      <c r="H22" s="8">
        <v>3</v>
      </c>
      <c r="I22" s="8">
        <v>16</v>
      </c>
      <c r="K22" s="14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5"/>
    </row>
    <row r="23" spans="1:26" x14ac:dyDescent="0.25">
      <c r="A23" t="s">
        <v>385</v>
      </c>
      <c r="C23" t="s">
        <v>402</v>
      </c>
      <c r="E23" s="8" t="s">
        <v>197</v>
      </c>
      <c r="F23" s="8" t="s">
        <v>269</v>
      </c>
      <c r="G23" s="8">
        <v>5</v>
      </c>
      <c r="H23" s="8">
        <v>3</v>
      </c>
      <c r="I23" s="8">
        <v>14</v>
      </c>
      <c r="K23" s="14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5"/>
    </row>
    <row r="24" spans="1:26" x14ac:dyDescent="0.25">
      <c r="A24" t="s">
        <v>385</v>
      </c>
      <c r="C24" t="s">
        <v>403</v>
      </c>
      <c r="E24" s="8" t="s">
        <v>198</v>
      </c>
      <c r="F24" s="8" t="s">
        <v>270</v>
      </c>
      <c r="G24" s="8">
        <v>0</v>
      </c>
      <c r="H24" s="8">
        <v>1</v>
      </c>
      <c r="I24" s="8">
        <v>0</v>
      </c>
      <c r="J24" t="s">
        <v>327</v>
      </c>
      <c r="K24" s="14" t="s">
        <v>329</v>
      </c>
      <c r="L24" s="9" t="s">
        <v>330</v>
      </c>
      <c r="M24" s="9" t="s">
        <v>331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5"/>
    </row>
    <row r="25" spans="1:26" x14ac:dyDescent="0.25">
      <c r="A25" t="s">
        <v>385</v>
      </c>
      <c r="C25" t="s">
        <v>404</v>
      </c>
      <c r="E25" s="8" t="s">
        <v>199</v>
      </c>
      <c r="F25" s="8" t="s">
        <v>271</v>
      </c>
      <c r="G25" s="8">
        <v>2</v>
      </c>
      <c r="H25" s="8">
        <v>1</v>
      </c>
      <c r="I25" s="8">
        <v>0</v>
      </c>
      <c r="K25" s="14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5"/>
    </row>
    <row r="26" spans="1:26" x14ac:dyDescent="0.25">
      <c r="A26" t="s">
        <v>385</v>
      </c>
      <c r="E26" s="8" t="s">
        <v>200</v>
      </c>
      <c r="F26" s="8" t="s">
        <v>272</v>
      </c>
      <c r="G26" s="8">
        <v>0</v>
      </c>
      <c r="H26" s="8">
        <v>1</v>
      </c>
      <c r="I26" s="8">
        <v>0</v>
      </c>
      <c r="J26" t="s">
        <v>327</v>
      </c>
      <c r="K26" s="14">
        <v>1</v>
      </c>
      <c r="L26" s="9">
        <v>2</v>
      </c>
      <c r="M26" s="9">
        <v>3</v>
      </c>
      <c r="N26" s="9">
        <v>4</v>
      </c>
      <c r="O26" s="9">
        <v>5</v>
      </c>
      <c r="P26" s="9">
        <v>6</v>
      </c>
      <c r="Q26" s="9">
        <v>7</v>
      </c>
      <c r="R26" s="9">
        <v>8</v>
      </c>
      <c r="S26" s="9"/>
      <c r="T26" s="9"/>
      <c r="U26" s="9"/>
      <c r="V26" s="9"/>
      <c r="W26" s="9"/>
      <c r="X26" s="9"/>
      <c r="Y26" s="9"/>
      <c r="Z26" s="15"/>
    </row>
    <row r="27" spans="1:26" x14ac:dyDescent="0.25">
      <c r="A27" t="s">
        <v>385</v>
      </c>
      <c r="E27" s="8" t="s">
        <v>201</v>
      </c>
      <c r="F27" s="8" t="s">
        <v>273</v>
      </c>
      <c r="G27" s="8">
        <v>0</v>
      </c>
      <c r="H27" s="8">
        <v>1</v>
      </c>
      <c r="I27" s="8">
        <v>0</v>
      </c>
      <c r="J27" t="s">
        <v>327</v>
      </c>
      <c r="K27" s="14">
        <v>9</v>
      </c>
      <c r="L27" s="9">
        <v>10</v>
      </c>
      <c r="M27" s="9">
        <v>11</v>
      </c>
      <c r="N27" s="9">
        <v>12</v>
      </c>
      <c r="O27" s="9"/>
      <c r="P27" s="9"/>
      <c r="Q27" s="9"/>
      <c r="R27" s="9"/>
      <c r="S27" s="9">
        <v>13</v>
      </c>
      <c r="T27" s="9">
        <v>14</v>
      </c>
      <c r="U27" s="9">
        <v>15</v>
      </c>
      <c r="V27" s="9">
        <v>16</v>
      </c>
      <c r="W27" s="9"/>
      <c r="X27" s="9"/>
      <c r="Y27" s="9"/>
      <c r="Z27" s="15"/>
    </row>
    <row r="28" spans="1:26" x14ac:dyDescent="0.25">
      <c r="A28" t="s">
        <v>386</v>
      </c>
      <c r="E28" s="8" t="s">
        <v>202</v>
      </c>
      <c r="F28" s="8" t="s">
        <v>274</v>
      </c>
      <c r="G28" s="8">
        <v>0</v>
      </c>
      <c r="H28" s="8">
        <v>1</v>
      </c>
      <c r="I28" s="8">
        <v>0</v>
      </c>
      <c r="K28" s="14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5"/>
    </row>
    <row r="29" spans="1:26" x14ac:dyDescent="0.25">
      <c r="A29" t="s">
        <v>386</v>
      </c>
      <c r="E29" s="8" t="s">
        <v>203</v>
      </c>
      <c r="F29" s="8" t="s">
        <v>275</v>
      </c>
      <c r="G29" s="8">
        <v>0</v>
      </c>
      <c r="H29" s="8">
        <v>1</v>
      </c>
      <c r="I29" s="8">
        <v>0</v>
      </c>
      <c r="K29" s="14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5"/>
    </row>
    <row r="30" spans="1:26" x14ac:dyDescent="0.25">
      <c r="A30" t="s">
        <v>386</v>
      </c>
      <c r="E30" s="8" t="s">
        <v>204</v>
      </c>
      <c r="F30" s="8" t="s">
        <v>276</v>
      </c>
      <c r="G30" s="8">
        <v>0</v>
      </c>
      <c r="H30" s="8">
        <v>1</v>
      </c>
      <c r="I30" s="8">
        <v>0</v>
      </c>
      <c r="K30" s="14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5"/>
    </row>
    <row r="31" spans="1:26" x14ac:dyDescent="0.25">
      <c r="A31" t="s">
        <v>386</v>
      </c>
      <c r="E31" s="8" t="s">
        <v>205</v>
      </c>
      <c r="F31" s="8" t="s">
        <v>277</v>
      </c>
      <c r="G31" s="8">
        <v>0</v>
      </c>
      <c r="H31" s="8">
        <v>1</v>
      </c>
      <c r="I31" s="8">
        <v>0</v>
      </c>
      <c r="K31" s="14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5"/>
    </row>
    <row r="32" spans="1:26" x14ac:dyDescent="0.25">
      <c r="A32" t="s">
        <v>386</v>
      </c>
      <c r="E32" s="8" t="s">
        <v>206</v>
      </c>
      <c r="F32" s="8" t="s">
        <v>278</v>
      </c>
      <c r="G32" s="8">
        <v>0</v>
      </c>
      <c r="H32" s="8">
        <v>1</v>
      </c>
      <c r="I32" s="8">
        <v>0</v>
      </c>
      <c r="K32" s="14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5"/>
    </row>
    <row r="33" spans="1:26" x14ac:dyDescent="0.25">
      <c r="A33" t="s">
        <v>386</v>
      </c>
      <c r="E33" s="8" t="s">
        <v>207</v>
      </c>
      <c r="F33" s="8" t="s">
        <v>279</v>
      </c>
      <c r="G33" s="8">
        <v>0</v>
      </c>
      <c r="H33" s="8">
        <v>1</v>
      </c>
      <c r="I33" s="8">
        <v>0</v>
      </c>
      <c r="K33" s="14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5"/>
    </row>
    <row r="34" spans="1:26" x14ac:dyDescent="0.25">
      <c r="A34" t="s">
        <v>386</v>
      </c>
      <c r="E34" s="8" t="s">
        <v>208</v>
      </c>
      <c r="F34" s="8" t="s">
        <v>280</v>
      </c>
      <c r="G34" s="8">
        <v>0</v>
      </c>
      <c r="H34" s="8">
        <v>1</v>
      </c>
      <c r="I34" s="8">
        <v>0</v>
      </c>
      <c r="K34" s="14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5"/>
    </row>
    <row r="35" spans="1:26" x14ac:dyDescent="0.25">
      <c r="A35" t="s">
        <v>386</v>
      </c>
      <c r="E35" s="8" t="s">
        <v>209</v>
      </c>
      <c r="F35" s="8" t="s">
        <v>281</v>
      </c>
      <c r="G35" s="8">
        <v>0</v>
      </c>
      <c r="H35" s="8">
        <v>1</v>
      </c>
      <c r="I35" s="8">
        <v>0</v>
      </c>
      <c r="K35" s="14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5"/>
    </row>
    <row r="36" spans="1:26" x14ac:dyDescent="0.25">
      <c r="A36" t="s">
        <v>386</v>
      </c>
      <c r="E36" s="8" t="s">
        <v>210</v>
      </c>
      <c r="F36" s="8" t="s">
        <v>282</v>
      </c>
      <c r="G36" s="8">
        <v>0</v>
      </c>
      <c r="H36" s="8">
        <v>1</v>
      </c>
      <c r="I36" s="8">
        <v>0</v>
      </c>
      <c r="K36" s="14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5"/>
    </row>
    <row r="37" spans="1:26" x14ac:dyDescent="0.25">
      <c r="A37" t="s">
        <v>386</v>
      </c>
      <c r="E37" s="8" t="s">
        <v>211</v>
      </c>
      <c r="F37" s="8" t="s">
        <v>283</v>
      </c>
      <c r="G37" s="8">
        <v>0</v>
      </c>
      <c r="H37" s="8">
        <v>1</v>
      </c>
      <c r="I37" s="8">
        <v>0</v>
      </c>
      <c r="K37" s="14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5"/>
    </row>
    <row r="38" spans="1:26" x14ac:dyDescent="0.25">
      <c r="A38" t="s">
        <v>386</v>
      </c>
      <c r="E38" s="8" t="s">
        <v>212</v>
      </c>
      <c r="F38" s="8" t="s">
        <v>284</v>
      </c>
      <c r="G38" s="8">
        <v>0</v>
      </c>
      <c r="H38" s="8">
        <v>1</v>
      </c>
      <c r="I38" s="8">
        <v>0</v>
      </c>
      <c r="K38" s="14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5"/>
    </row>
    <row r="39" spans="1:26" x14ac:dyDescent="0.25">
      <c r="A39" t="s">
        <v>387</v>
      </c>
      <c r="C39" t="s">
        <v>405</v>
      </c>
      <c r="E39" s="8" t="s">
        <v>213</v>
      </c>
      <c r="F39" s="8" t="s">
        <v>285</v>
      </c>
      <c r="G39" s="8">
        <v>0</v>
      </c>
      <c r="H39" s="8">
        <v>1</v>
      </c>
      <c r="I39" s="8">
        <v>0</v>
      </c>
      <c r="J39" t="s">
        <v>327</v>
      </c>
      <c r="K39" s="14" t="s">
        <v>332</v>
      </c>
      <c r="L39" s="14" t="s">
        <v>334</v>
      </c>
      <c r="M39" s="14" t="s">
        <v>335</v>
      </c>
      <c r="N39" s="14" t="s">
        <v>336</v>
      </c>
      <c r="O39" s="14" t="s">
        <v>337</v>
      </c>
      <c r="P39" s="14" t="s">
        <v>338</v>
      </c>
      <c r="Q39" s="14" t="s">
        <v>339</v>
      </c>
      <c r="R39" s="14" t="s">
        <v>340</v>
      </c>
      <c r="S39" s="9"/>
      <c r="T39" s="9"/>
      <c r="U39" s="9"/>
      <c r="V39" s="9"/>
      <c r="W39" s="9"/>
      <c r="X39" s="9"/>
      <c r="Y39" s="9"/>
      <c r="Z39" s="15"/>
    </row>
    <row r="40" spans="1:26" x14ac:dyDescent="0.25">
      <c r="A40" t="s">
        <v>387</v>
      </c>
      <c r="C40" t="s">
        <v>406</v>
      </c>
      <c r="E40" s="8" t="s">
        <v>214</v>
      </c>
      <c r="F40" s="8" t="s">
        <v>286</v>
      </c>
      <c r="G40" s="8">
        <v>0</v>
      </c>
      <c r="H40" s="8">
        <v>1</v>
      </c>
      <c r="I40" s="8">
        <v>0</v>
      </c>
      <c r="J40" t="s">
        <v>327</v>
      </c>
      <c r="K40" s="14" t="s">
        <v>341</v>
      </c>
      <c r="L40" s="14" t="s">
        <v>342</v>
      </c>
      <c r="M40" s="14" t="s">
        <v>343</v>
      </c>
      <c r="N40" s="14" t="s">
        <v>344</v>
      </c>
      <c r="O40" s="14" t="s">
        <v>345</v>
      </c>
      <c r="P40" s="14" t="s">
        <v>346</v>
      </c>
      <c r="Q40" s="14" t="s">
        <v>347</v>
      </c>
      <c r="R40" s="14" t="s">
        <v>348</v>
      </c>
      <c r="S40" s="9"/>
      <c r="T40" s="9"/>
      <c r="U40" s="9"/>
      <c r="V40" s="9"/>
      <c r="W40" s="9"/>
      <c r="X40" s="9"/>
      <c r="Y40" s="9"/>
      <c r="Z40" s="15"/>
    </row>
    <row r="41" spans="1:26" x14ac:dyDescent="0.25">
      <c r="A41" t="s">
        <v>387</v>
      </c>
      <c r="E41" s="8" t="s">
        <v>215</v>
      </c>
      <c r="F41" s="8" t="s">
        <v>287</v>
      </c>
      <c r="G41" s="8">
        <v>0</v>
      </c>
      <c r="H41" s="8">
        <v>1</v>
      </c>
      <c r="I41" s="8">
        <v>0</v>
      </c>
      <c r="J41" t="s">
        <v>327</v>
      </c>
      <c r="K41" s="14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5"/>
    </row>
    <row r="42" spans="1:26" x14ac:dyDescent="0.25">
      <c r="A42" t="s">
        <v>387</v>
      </c>
      <c r="C42" t="s">
        <v>407</v>
      </c>
      <c r="E42" s="8" t="s">
        <v>216</v>
      </c>
      <c r="F42" s="8" t="s">
        <v>288</v>
      </c>
      <c r="G42" s="8">
        <v>0</v>
      </c>
      <c r="H42" s="8">
        <v>1</v>
      </c>
      <c r="I42" s="8">
        <v>0</v>
      </c>
      <c r="J42" t="s">
        <v>327</v>
      </c>
      <c r="K42" s="14" t="s">
        <v>333</v>
      </c>
      <c r="L42" s="14" t="s">
        <v>349</v>
      </c>
      <c r="M42" s="14" t="s">
        <v>350</v>
      </c>
      <c r="N42" s="14" t="s">
        <v>351</v>
      </c>
      <c r="O42" s="14" t="s">
        <v>352</v>
      </c>
      <c r="P42" s="14" t="s">
        <v>353</v>
      </c>
      <c r="Q42" s="14" t="s">
        <v>354</v>
      </c>
      <c r="R42" s="14" t="s">
        <v>355</v>
      </c>
      <c r="S42" s="9"/>
      <c r="T42" s="9"/>
      <c r="U42" s="9"/>
      <c r="V42" s="9"/>
      <c r="W42" s="9"/>
      <c r="X42" s="9"/>
      <c r="Y42" s="9"/>
      <c r="Z42" s="15"/>
    </row>
    <row r="43" spans="1:26" x14ac:dyDescent="0.25">
      <c r="A43" t="s">
        <v>387</v>
      </c>
      <c r="C43" t="s">
        <v>408</v>
      </c>
      <c r="E43" s="8" t="s">
        <v>217</v>
      </c>
      <c r="F43" s="8" t="s">
        <v>289</v>
      </c>
      <c r="G43" s="8">
        <v>0</v>
      </c>
      <c r="H43" s="8">
        <v>1</v>
      </c>
      <c r="I43" s="8">
        <v>0</v>
      </c>
      <c r="J43" t="s">
        <v>327</v>
      </c>
      <c r="K43" s="14" t="s">
        <v>356</v>
      </c>
      <c r="L43" s="14" t="s">
        <v>360</v>
      </c>
      <c r="M43" s="14" t="s">
        <v>361</v>
      </c>
      <c r="N43" s="14" t="s">
        <v>357</v>
      </c>
      <c r="O43" s="14" t="s">
        <v>358</v>
      </c>
      <c r="P43" s="14" t="s">
        <v>362</v>
      </c>
      <c r="Q43" s="14" t="s">
        <v>363</v>
      </c>
      <c r="R43" s="14" t="s">
        <v>364</v>
      </c>
      <c r="S43" s="9"/>
      <c r="T43" s="9"/>
      <c r="U43" s="9"/>
      <c r="V43" s="9"/>
      <c r="W43" s="9"/>
      <c r="X43" s="9"/>
      <c r="Y43" s="9"/>
      <c r="Z43" s="15"/>
    </row>
    <row r="44" spans="1:26" x14ac:dyDescent="0.25">
      <c r="A44" t="s">
        <v>387</v>
      </c>
      <c r="C44" t="s">
        <v>409</v>
      </c>
      <c r="E44" s="8" t="s">
        <v>218</v>
      </c>
      <c r="F44" s="8" t="s">
        <v>290</v>
      </c>
      <c r="G44" s="8">
        <v>0</v>
      </c>
      <c r="H44" s="8">
        <v>1</v>
      </c>
      <c r="I44" s="8">
        <v>0</v>
      </c>
      <c r="J44" t="s">
        <v>327</v>
      </c>
      <c r="K44" s="14" t="s">
        <v>359</v>
      </c>
      <c r="L44" s="14" t="s">
        <v>365</v>
      </c>
      <c r="M44" s="14" t="s">
        <v>366</v>
      </c>
      <c r="N44" s="14" t="s">
        <v>367</v>
      </c>
      <c r="O44" s="14" t="s">
        <v>368</v>
      </c>
      <c r="P44" s="14" t="s">
        <v>369</v>
      </c>
      <c r="Q44" s="14" t="s">
        <v>370</v>
      </c>
      <c r="R44" s="14" t="s">
        <v>371</v>
      </c>
      <c r="S44" s="9"/>
      <c r="T44" s="9"/>
      <c r="U44" s="9"/>
      <c r="V44" s="9"/>
      <c r="W44" s="9"/>
      <c r="X44" s="9"/>
      <c r="Y44" s="9"/>
      <c r="Z44" s="15"/>
    </row>
    <row r="45" spans="1:26" x14ac:dyDescent="0.25">
      <c r="A45" t="s">
        <v>387</v>
      </c>
      <c r="E45" s="8" t="s">
        <v>219</v>
      </c>
      <c r="F45" s="8" t="s">
        <v>291</v>
      </c>
      <c r="G45" s="8">
        <v>0</v>
      </c>
      <c r="H45" s="8">
        <v>1</v>
      </c>
      <c r="I45" s="8">
        <v>0</v>
      </c>
      <c r="J45" t="s">
        <v>327</v>
      </c>
      <c r="K45" s="14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5"/>
    </row>
    <row r="46" spans="1:26" x14ac:dyDescent="0.25">
      <c r="A46" t="s">
        <v>387</v>
      </c>
      <c r="E46" s="8" t="s">
        <v>220</v>
      </c>
      <c r="F46" s="8" t="s">
        <v>292</v>
      </c>
      <c r="G46" s="8">
        <v>0</v>
      </c>
      <c r="H46" s="8">
        <v>1</v>
      </c>
      <c r="I46" s="8">
        <v>0</v>
      </c>
      <c r="J46" t="s">
        <v>327</v>
      </c>
      <c r="K46" s="14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15"/>
    </row>
    <row r="47" spans="1:26" x14ac:dyDescent="0.25">
      <c r="A47" t="s">
        <v>387</v>
      </c>
      <c r="C47" t="s">
        <v>429</v>
      </c>
      <c r="E47" s="8" t="s">
        <v>221</v>
      </c>
      <c r="F47" s="8" t="s">
        <v>293</v>
      </c>
      <c r="G47" s="8">
        <v>0</v>
      </c>
      <c r="H47" s="8">
        <v>1</v>
      </c>
      <c r="I47" s="8">
        <v>0</v>
      </c>
      <c r="J47" t="s">
        <v>327</v>
      </c>
      <c r="K47" s="14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5"/>
    </row>
    <row r="48" spans="1:26" x14ac:dyDescent="0.25">
      <c r="A48" t="s">
        <v>387</v>
      </c>
      <c r="C48" t="s">
        <v>428</v>
      </c>
      <c r="E48" s="8" t="s">
        <v>222</v>
      </c>
      <c r="F48" s="8" t="s">
        <v>294</v>
      </c>
      <c r="G48" s="8">
        <v>3</v>
      </c>
      <c r="H48" s="8">
        <v>4</v>
      </c>
      <c r="I48" s="8">
        <v>0</v>
      </c>
      <c r="K48" s="14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5"/>
    </row>
    <row r="49" spans="1:26" x14ac:dyDescent="0.25">
      <c r="A49" t="s">
        <v>387</v>
      </c>
      <c r="C49" t="s">
        <v>410</v>
      </c>
      <c r="D49" t="s">
        <v>223</v>
      </c>
      <c r="E49" s="8" t="s">
        <v>224</v>
      </c>
      <c r="F49" s="8" t="s">
        <v>295</v>
      </c>
      <c r="G49" s="8">
        <v>6</v>
      </c>
      <c r="H49" s="8">
        <v>4</v>
      </c>
      <c r="I49" s="8">
        <v>12</v>
      </c>
      <c r="K49" s="14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5"/>
    </row>
    <row r="50" spans="1:26" x14ac:dyDescent="0.25">
      <c r="A50" t="s">
        <v>387</v>
      </c>
      <c r="C50" t="s">
        <v>411</v>
      </c>
      <c r="D50" t="s">
        <v>223</v>
      </c>
      <c r="E50" s="8" t="s">
        <v>225</v>
      </c>
      <c r="F50" s="8" t="s">
        <v>296</v>
      </c>
      <c r="G50" s="8">
        <v>6</v>
      </c>
      <c r="H50" s="8">
        <v>4</v>
      </c>
      <c r="I50" s="8">
        <v>12</v>
      </c>
      <c r="K50" s="14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5"/>
    </row>
    <row r="51" spans="1:26" x14ac:dyDescent="0.25">
      <c r="A51" t="s">
        <v>387</v>
      </c>
      <c r="C51" t="s">
        <v>412</v>
      </c>
      <c r="D51" t="s">
        <v>223</v>
      </c>
      <c r="E51" s="8" t="s">
        <v>226</v>
      </c>
      <c r="F51" s="8" t="s">
        <v>297</v>
      </c>
      <c r="G51" s="8">
        <v>6</v>
      </c>
      <c r="H51" s="8">
        <v>4</v>
      </c>
      <c r="I51" s="8">
        <v>12</v>
      </c>
      <c r="K51" s="14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5"/>
    </row>
    <row r="52" spans="1:26" x14ac:dyDescent="0.25">
      <c r="A52" t="s">
        <v>387</v>
      </c>
      <c r="C52" t="s">
        <v>413</v>
      </c>
      <c r="D52" t="s">
        <v>223</v>
      </c>
      <c r="E52" s="8" t="s">
        <v>227</v>
      </c>
      <c r="F52" s="8" t="s">
        <v>298</v>
      </c>
      <c r="G52" s="8">
        <v>6</v>
      </c>
      <c r="H52" s="8">
        <v>4</v>
      </c>
      <c r="I52" s="8">
        <v>12</v>
      </c>
      <c r="K52" s="14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5"/>
    </row>
    <row r="53" spans="1:26" x14ac:dyDescent="0.25">
      <c r="A53" t="s">
        <v>387</v>
      </c>
      <c r="C53" t="s">
        <v>414</v>
      </c>
      <c r="D53" t="s">
        <v>223</v>
      </c>
      <c r="E53" s="8" t="s">
        <v>228</v>
      </c>
      <c r="F53" s="8" t="s">
        <v>299</v>
      </c>
      <c r="G53" s="8">
        <v>6</v>
      </c>
      <c r="H53" s="8">
        <v>4</v>
      </c>
      <c r="I53" s="8">
        <v>12</v>
      </c>
      <c r="K53" s="14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5"/>
    </row>
    <row r="54" spans="1:26" x14ac:dyDescent="0.25">
      <c r="A54" t="s">
        <v>387</v>
      </c>
      <c r="C54" t="s">
        <v>415</v>
      </c>
      <c r="D54" t="s">
        <v>223</v>
      </c>
      <c r="E54" s="8" t="s">
        <v>229</v>
      </c>
      <c r="F54" s="8" t="s">
        <v>300</v>
      </c>
      <c r="G54" s="8">
        <v>6</v>
      </c>
      <c r="H54" s="8">
        <v>4</v>
      </c>
      <c r="I54" s="8">
        <v>12</v>
      </c>
      <c r="K54" s="14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5"/>
    </row>
    <row r="55" spans="1:26" x14ac:dyDescent="0.25">
      <c r="A55" t="s">
        <v>388</v>
      </c>
      <c r="C55" t="s">
        <v>416</v>
      </c>
      <c r="D55" t="s">
        <v>230</v>
      </c>
      <c r="E55" s="8" t="s">
        <v>231</v>
      </c>
      <c r="F55" s="8" t="s">
        <v>301</v>
      </c>
      <c r="G55" s="8">
        <v>6</v>
      </c>
      <c r="H55" s="8">
        <v>64</v>
      </c>
      <c r="I55" s="8">
        <v>4</v>
      </c>
      <c r="J55" t="s">
        <v>327</v>
      </c>
      <c r="K55" s="14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5"/>
    </row>
    <row r="56" spans="1:26" x14ac:dyDescent="0.25">
      <c r="A56" t="s">
        <v>388</v>
      </c>
      <c r="C56" t="s">
        <v>416</v>
      </c>
      <c r="D56" t="s">
        <v>230</v>
      </c>
      <c r="E56" s="8" t="s">
        <v>232</v>
      </c>
      <c r="F56" s="8" t="s">
        <v>302</v>
      </c>
      <c r="G56" s="8">
        <v>6</v>
      </c>
      <c r="H56" s="8">
        <v>64</v>
      </c>
      <c r="I56" s="8">
        <v>4</v>
      </c>
      <c r="J56" t="s">
        <v>327</v>
      </c>
      <c r="K56" s="14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5"/>
    </row>
    <row r="57" spans="1:26" x14ac:dyDescent="0.25">
      <c r="A57" t="s">
        <v>388</v>
      </c>
      <c r="C57" t="s">
        <v>417</v>
      </c>
      <c r="D57" t="s">
        <v>233</v>
      </c>
      <c r="E57" s="8" t="s">
        <v>234</v>
      </c>
      <c r="F57" s="8" t="s">
        <v>303</v>
      </c>
      <c r="G57" s="8">
        <v>6</v>
      </c>
      <c r="H57" s="8">
        <v>48</v>
      </c>
      <c r="I57" s="8">
        <v>6</v>
      </c>
      <c r="J57" t="s">
        <v>327</v>
      </c>
      <c r="K57" s="14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5"/>
    </row>
    <row r="58" spans="1:26" x14ac:dyDescent="0.25">
      <c r="A58" t="s">
        <v>388</v>
      </c>
      <c r="C58" t="s">
        <v>417</v>
      </c>
      <c r="D58" t="s">
        <v>233</v>
      </c>
      <c r="E58" s="8" t="s">
        <v>235</v>
      </c>
      <c r="F58" s="8" t="s">
        <v>304</v>
      </c>
      <c r="G58" s="8">
        <v>6</v>
      </c>
      <c r="H58" s="8">
        <v>48</v>
      </c>
      <c r="I58" s="8">
        <v>6</v>
      </c>
      <c r="J58" t="s">
        <v>327</v>
      </c>
      <c r="K58" s="14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5"/>
    </row>
    <row r="59" spans="1:26" x14ac:dyDescent="0.25">
      <c r="A59" t="s">
        <v>388</v>
      </c>
      <c r="C59" t="s">
        <v>417</v>
      </c>
      <c r="D59" t="s">
        <v>233</v>
      </c>
      <c r="E59" s="8" t="s">
        <v>236</v>
      </c>
      <c r="F59" s="8" t="s">
        <v>305</v>
      </c>
      <c r="G59" s="8">
        <v>6</v>
      </c>
      <c r="H59" s="8">
        <v>48</v>
      </c>
      <c r="I59" s="8">
        <v>6</v>
      </c>
      <c r="J59" t="s">
        <v>327</v>
      </c>
      <c r="K59" s="14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5"/>
    </row>
    <row r="60" spans="1:26" x14ac:dyDescent="0.25">
      <c r="A60" t="s">
        <v>389</v>
      </c>
      <c r="C60" s="8" t="s">
        <v>418</v>
      </c>
      <c r="E60" s="8" t="s">
        <v>237</v>
      </c>
      <c r="F60" s="8" t="s">
        <v>306</v>
      </c>
      <c r="G60" s="8">
        <v>5</v>
      </c>
      <c r="H60" s="8">
        <v>5</v>
      </c>
      <c r="I60" s="8">
        <v>16</v>
      </c>
      <c r="K60" s="14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5"/>
    </row>
    <row r="61" spans="1:26" x14ac:dyDescent="0.25">
      <c r="A61" t="s">
        <v>389</v>
      </c>
      <c r="C61" s="8" t="s">
        <v>419</v>
      </c>
      <c r="E61" s="8" t="s">
        <v>238</v>
      </c>
      <c r="F61" s="8" t="s">
        <v>307</v>
      </c>
      <c r="G61" s="8">
        <v>3</v>
      </c>
      <c r="H61" s="8">
        <v>5</v>
      </c>
      <c r="I61" s="8">
        <v>0</v>
      </c>
      <c r="K61" s="14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5"/>
    </row>
    <row r="62" spans="1:26" x14ac:dyDescent="0.25">
      <c r="A62" t="s">
        <v>385</v>
      </c>
      <c r="C62" s="8" t="s">
        <v>420</v>
      </c>
      <c r="E62" s="8" t="s">
        <v>239</v>
      </c>
      <c r="F62" s="8" t="s">
        <v>308</v>
      </c>
      <c r="G62" s="8">
        <v>5</v>
      </c>
      <c r="H62" s="8">
        <v>8</v>
      </c>
      <c r="I62" s="8">
        <v>16</v>
      </c>
      <c r="K62" s="14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5"/>
    </row>
    <row r="63" spans="1:26" x14ac:dyDescent="0.25">
      <c r="A63" t="s">
        <v>385</v>
      </c>
      <c r="C63" s="8" t="s">
        <v>421</v>
      </c>
      <c r="E63" s="8" t="s">
        <v>240</v>
      </c>
      <c r="F63" s="8" t="s">
        <v>309</v>
      </c>
      <c r="G63" s="8">
        <v>5</v>
      </c>
      <c r="H63" s="8">
        <v>4</v>
      </c>
      <c r="I63" s="8">
        <v>16</v>
      </c>
      <c r="K63" s="14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5"/>
    </row>
    <row r="64" spans="1:26" x14ac:dyDescent="0.25">
      <c r="A64" t="s">
        <v>385</v>
      </c>
      <c r="C64" s="8" t="s">
        <v>422</v>
      </c>
      <c r="E64" s="8" t="s">
        <v>241</v>
      </c>
      <c r="F64" s="8" t="s">
        <v>310</v>
      </c>
      <c r="G64" s="8">
        <v>5</v>
      </c>
      <c r="H64" s="8">
        <v>4</v>
      </c>
      <c r="I64" s="8">
        <v>16</v>
      </c>
      <c r="K64" s="14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5"/>
    </row>
    <row r="65" spans="1:26" x14ac:dyDescent="0.25">
      <c r="A65" t="s">
        <v>386</v>
      </c>
      <c r="E65" s="8" t="s">
        <v>242</v>
      </c>
      <c r="F65" s="8" t="s">
        <v>311</v>
      </c>
      <c r="H65" s="8">
        <v>1</v>
      </c>
      <c r="K65" s="14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5"/>
    </row>
    <row r="66" spans="1:26" x14ac:dyDescent="0.25">
      <c r="A66" t="s">
        <v>390</v>
      </c>
      <c r="C66" t="s">
        <v>423</v>
      </c>
      <c r="E66" s="8" t="s">
        <v>243</v>
      </c>
      <c r="F66" s="8" t="s">
        <v>312</v>
      </c>
      <c r="G66" s="8">
        <v>0</v>
      </c>
      <c r="H66" s="8">
        <v>1</v>
      </c>
      <c r="I66" s="8">
        <v>0</v>
      </c>
      <c r="K66" s="14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15"/>
    </row>
    <row r="67" spans="1:26" x14ac:dyDescent="0.25">
      <c r="A67" t="s">
        <v>390</v>
      </c>
      <c r="C67" t="s">
        <v>425</v>
      </c>
      <c r="E67" s="8" t="s">
        <v>244</v>
      </c>
      <c r="F67" s="8" t="s">
        <v>313</v>
      </c>
      <c r="G67" s="8">
        <v>0</v>
      </c>
      <c r="H67" s="8">
        <v>1</v>
      </c>
      <c r="I67" s="8">
        <v>0</v>
      </c>
      <c r="K67" s="14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5"/>
    </row>
    <row r="68" spans="1:26" x14ac:dyDescent="0.25">
      <c r="A68" t="s">
        <v>390</v>
      </c>
      <c r="C68" t="s">
        <v>424</v>
      </c>
      <c r="E68" s="8" t="s">
        <v>245</v>
      </c>
      <c r="F68" s="8" t="s">
        <v>314</v>
      </c>
      <c r="G68" s="8">
        <v>0</v>
      </c>
      <c r="H68" s="8">
        <v>1</v>
      </c>
      <c r="I68" s="8">
        <v>0</v>
      </c>
      <c r="K68" s="14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5"/>
    </row>
    <row r="69" spans="1:26" x14ac:dyDescent="0.25">
      <c r="A69" t="s">
        <v>390</v>
      </c>
      <c r="C69" t="s">
        <v>426</v>
      </c>
      <c r="E69" s="8" t="s">
        <v>246</v>
      </c>
      <c r="F69" s="8" t="s">
        <v>315</v>
      </c>
      <c r="G69" s="8">
        <v>0</v>
      </c>
      <c r="H69" s="8">
        <v>1</v>
      </c>
      <c r="I69" s="8">
        <v>0</v>
      </c>
      <c r="K69" s="14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5"/>
    </row>
    <row r="70" spans="1:26" x14ac:dyDescent="0.25">
      <c r="A70" t="s">
        <v>390</v>
      </c>
      <c r="C70" t="s">
        <v>427</v>
      </c>
      <c r="E70" s="8" t="s">
        <v>247</v>
      </c>
      <c r="F70" s="8" t="s">
        <v>316</v>
      </c>
      <c r="G70" s="8">
        <v>3</v>
      </c>
      <c r="H70" s="8">
        <v>4</v>
      </c>
      <c r="I70" s="8">
        <v>0</v>
      </c>
      <c r="K70" s="16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7"/>
    </row>
  </sheetData>
  <mergeCells count="1">
    <mergeCell ref="M17:R17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24" sqref="D24"/>
    </sheetView>
  </sheetViews>
  <sheetFormatPr baseColWidth="10" defaultRowHeight="15" x14ac:dyDescent="0.25"/>
  <sheetData>
    <row r="1" spans="1:6" x14ac:dyDescent="0.25">
      <c r="B1" t="s">
        <v>123</v>
      </c>
    </row>
    <row r="2" spans="1:6" x14ac:dyDescent="0.25">
      <c r="A2" t="s">
        <v>128</v>
      </c>
      <c r="F2">
        <v>0</v>
      </c>
    </row>
    <row r="3" spans="1:6" x14ac:dyDescent="0.25">
      <c r="A3" t="s">
        <v>129</v>
      </c>
      <c r="F3">
        <v>2048</v>
      </c>
    </row>
    <row r="4" spans="1:6" x14ac:dyDescent="0.25">
      <c r="A4" t="s">
        <v>125</v>
      </c>
      <c r="B4" t="s">
        <v>124</v>
      </c>
      <c r="C4">
        <v>100</v>
      </c>
      <c r="D4">
        <v>1024</v>
      </c>
      <c r="E4">
        <f>D4*16/256</f>
        <v>64</v>
      </c>
      <c r="F4">
        <f>C4*528</f>
        <v>52800</v>
      </c>
    </row>
    <row r="5" spans="1:6" x14ac:dyDescent="0.25">
      <c r="A5" t="s">
        <v>126</v>
      </c>
      <c r="C5">
        <v>200</v>
      </c>
      <c r="D5">
        <v>2048</v>
      </c>
      <c r="E5">
        <f>D5*16/256</f>
        <v>128</v>
      </c>
      <c r="F5">
        <f>C5*528</f>
        <v>105600</v>
      </c>
    </row>
    <row r="6" spans="1:6" x14ac:dyDescent="0.25">
      <c r="A6" t="s">
        <v>127</v>
      </c>
      <c r="C6">
        <v>350</v>
      </c>
      <c r="D6">
        <v>256</v>
      </c>
      <c r="E6">
        <f>D6*16/256</f>
        <v>16</v>
      </c>
      <c r="F6">
        <f>C6*528</f>
        <v>184800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3"/>
  <sheetViews>
    <sheetView workbookViewId="0">
      <selection activeCell="B17" sqref="B17"/>
    </sheetView>
  </sheetViews>
  <sheetFormatPr baseColWidth="10" defaultColWidth="11.5703125" defaultRowHeight="15" x14ac:dyDescent="0.25"/>
  <cols>
    <col min="1" max="1" width="6.7109375" customWidth="1"/>
    <col min="2" max="2" width="62.28515625" customWidth="1"/>
  </cols>
  <sheetData>
    <row r="1" spans="1:2" x14ac:dyDescent="0.25">
      <c r="A1">
        <v>0</v>
      </c>
      <c r="B1" t="s">
        <v>431</v>
      </c>
    </row>
    <row r="2" spans="1:2" x14ac:dyDescent="0.25">
      <c r="A2">
        <v>1</v>
      </c>
      <c r="B2" t="s">
        <v>432</v>
      </c>
    </row>
    <row r="3" spans="1:2" x14ac:dyDescent="0.25">
      <c r="A3">
        <v>2</v>
      </c>
      <c r="B3" t="s">
        <v>433</v>
      </c>
    </row>
    <row r="4" spans="1:2" x14ac:dyDescent="0.25">
      <c r="A4">
        <v>3</v>
      </c>
      <c r="B4" t="s">
        <v>434</v>
      </c>
    </row>
    <row r="5" spans="1:2" x14ac:dyDescent="0.25">
      <c r="A5">
        <v>4</v>
      </c>
      <c r="B5" t="s">
        <v>435</v>
      </c>
    </row>
    <row r="6" spans="1:2" x14ac:dyDescent="0.25">
      <c r="A6">
        <v>5</v>
      </c>
      <c r="B6" t="s">
        <v>436</v>
      </c>
    </row>
    <row r="7" spans="1:2" x14ac:dyDescent="0.25">
      <c r="A7">
        <v>6</v>
      </c>
      <c r="B7" t="s">
        <v>437</v>
      </c>
    </row>
    <row r="8" spans="1:2" x14ac:dyDescent="0.25">
      <c r="A8">
        <v>7</v>
      </c>
      <c r="B8" t="s">
        <v>438</v>
      </c>
    </row>
    <row r="9" spans="1:2" x14ac:dyDescent="0.25">
      <c r="A9">
        <v>10</v>
      </c>
      <c r="B9" t="s">
        <v>439</v>
      </c>
    </row>
    <row r="10" spans="1:2" x14ac:dyDescent="0.25">
      <c r="A10">
        <v>11</v>
      </c>
      <c r="B10" t="s">
        <v>440</v>
      </c>
    </row>
    <row r="11" spans="1:2" x14ac:dyDescent="0.25">
      <c r="A11">
        <v>12</v>
      </c>
      <c r="B11" t="s">
        <v>441</v>
      </c>
    </row>
    <row r="12" spans="1:2" x14ac:dyDescent="0.25">
      <c r="A12">
        <v>13</v>
      </c>
      <c r="B12" t="s">
        <v>442</v>
      </c>
    </row>
    <row r="13" spans="1:2" x14ac:dyDescent="0.25">
      <c r="A13">
        <v>14</v>
      </c>
      <c r="B13" t="s">
        <v>443</v>
      </c>
    </row>
    <row r="14" spans="1:2" x14ac:dyDescent="0.25">
      <c r="A14">
        <v>15</v>
      </c>
      <c r="B14" t="s">
        <v>444</v>
      </c>
    </row>
    <row r="15" spans="1:2" x14ac:dyDescent="0.25">
      <c r="A15">
        <v>16</v>
      </c>
      <c r="B15" t="s">
        <v>445</v>
      </c>
    </row>
    <row r="16" spans="1:2" x14ac:dyDescent="0.25">
      <c r="A16">
        <v>17</v>
      </c>
      <c r="B16" t="s">
        <v>446</v>
      </c>
    </row>
    <row r="17" spans="1:2" x14ac:dyDescent="0.25">
      <c r="A17">
        <v>18</v>
      </c>
      <c r="B17" t="s">
        <v>447</v>
      </c>
    </row>
    <row r="18" spans="1:2" x14ac:dyDescent="0.25">
      <c r="A18">
        <v>19</v>
      </c>
      <c r="B18" t="s">
        <v>448</v>
      </c>
    </row>
    <row r="19" spans="1:2" x14ac:dyDescent="0.25">
      <c r="A19">
        <v>20</v>
      </c>
      <c r="B19" t="s">
        <v>449</v>
      </c>
    </row>
    <row r="20" spans="1:2" x14ac:dyDescent="0.25">
      <c r="A20">
        <v>30</v>
      </c>
      <c r="B20" t="s">
        <v>450</v>
      </c>
    </row>
    <row r="21" spans="1:2" x14ac:dyDescent="0.25">
      <c r="A21">
        <v>31</v>
      </c>
      <c r="B21" t="s">
        <v>451</v>
      </c>
    </row>
    <row r="22" spans="1:2" x14ac:dyDescent="0.25">
      <c r="A22">
        <v>32</v>
      </c>
      <c r="B22" t="s">
        <v>452</v>
      </c>
    </row>
    <row r="23" spans="1:2" x14ac:dyDescent="0.25">
      <c r="A23">
        <v>33</v>
      </c>
      <c r="B23" t="s">
        <v>453</v>
      </c>
    </row>
    <row r="24" spans="1:2" x14ac:dyDescent="0.25">
      <c r="A24">
        <v>34</v>
      </c>
      <c r="B24" t="s">
        <v>454</v>
      </c>
    </row>
    <row r="25" spans="1:2" x14ac:dyDescent="0.25">
      <c r="A25">
        <v>35</v>
      </c>
      <c r="B25" t="s">
        <v>455</v>
      </c>
    </row>
    <row r="26" spans="1:2" x14ac:dyDescent="0.25">
      <c r="A26">
        <v>36</v>
      </c>
      <c r="B26" t="s">
        <v>456</v>
      </c>
    </row>
    <row r="27" spans="1:2" x14ac:dyDescent="0.25">
      <c r="A27">
        <v>37</v>
      </c>
      <c r="B27" t="s">
        <v>457</v>
      </c>
    </row>
    <row r="28" spans="1:2" x14ac:dyDescent="0.25">
      <c r="A28">
        <v>38</v>
      </c>
      <c r="B28" t="s">
        <v>458</v>
      </c>
    </row>
    <row r="29" spans="1:2" x14ac:dyDescent="0.25">
      <c r="A29">
        <v>39</v>
      </c>
      <c r="B29" t="s">
        <v>459</v>
      </c>
    </row>
    <row r="30" spans="1:2" x14ac:dyDescent="0.25">
      <c r="A30">
        <v>40</v>
      </c>
      <c r="B30" t="s">
        <v>460</v>
      </c>
    </row>
    <row r="31" spans="1:2" x14ac:dyDescent="0.25">
      <c r="A31">
        <v>41</v>
      </c>
      <c r="B31" t="s">
        <v>461</v>
      </c>
    </row>
    <row r="32" spans="1:2" x14ac:dyDescent="0.25">
      <c r="A32">
        <v>42</v>
      </c>
      <c r="B32" t="s">
        <v>462</v>
      </c>
    </row>
    <row r="33" spans="1:2" x14ac:dyDescent="0.25">
      <c r="A33">
        <v>43</v>
      </c>
      <c r="B33" t="s">
        <v>463</v>
      </c>
    </row>
    <row r="34" spans="1:2" x14ac:dyDescent="0.25">
      <c r="A34">
        <v>44</v>
      </c>
      <c r="B34" t="s">
        <v>464</v>
      </c>
    </row>
    <row r="35" spans="1:2" x14ac:dyDescent="0.25">
      <c r="A35">
        <v>45</v>
      </c>
      <c r="B35" t="s">
        <v>465</v>
      </c>
    </row>
    <row r="36" spans="1:2" x14ac:dyDescent="0.25">
      <c r="A36">
        <v>50</v>
      </c>
      <c r="B36" t="s">
        <v>466</v>
      </c>
    </row>
    <row r="37" spans="1:2" x14ac:dyDescent="0.25">
      <c r="A37">
        <v>51</v>
      </c>
      <c r="B37" t="s">
        <v>467</v>
      </c>
    </row>
    <row r="38" spans="1:2" x14ac:dyDescent="0.25">
      <c r="A38">
        <v>52</v>
      </c>
      <c r="B38" t="s">
        <v>468</v>
      </c>
    </row>
    <row r="39" spans="1:2" x14ac:dyDescent="0.25">
      <c r="A39">
        <v>53</v>
      </c>
      <c r="B39" t="s">
        <v>469</v>
      </c>
    </row>
    <row r="40" spans="1:2" x14ac:dyDescent="0.25">
      <c r="A40">
        <v>54</v>
      </c>
      <c r="B40" t="s">
        <v>470</v>
      </c>
    </row>
    <row r="41" spans="1:2" x14ac:dyDescent="0.25">
      <c r="A41">
        <v>55</v>
      </c>
      <c r="B41" t="s">
        <v>471</v>
      </c>
    </row>
    <row r="42" spans="1:2" x14ac:dyDescent="0.25">
      <c r="A42">
        <v>56</v>
      </c>
      <c r="B42" t="s">
        <v>472</v>
      </c>
    </row>
    <row r="43" spans="1:2" x14ac:dyDescent="0.25">
      <c r="A43">
        <v>57</v>
      </c>
      <c r="B43" t="s">
        <v>473</v>
      </c>
    </row>
    <row r="44" spans="1:2" x14ac:dyDescent="0.25">
      <c r="A44">
        <v>70</v>
      </c>
      <c r="B44" t="s">
        <v>474</v>
      </c>
    </row>
    <row r="45" spans="1:2" x14ac:dyDescent="0.25">
      <c r="A45">
        <v>71</v>
      </c>
      <c r="B45" t="s">
        <v>475</v>
      </c>
    </row>
    <row r="46" spans="1:2" x14ac:dyDescent="0.25">
      <c r="A46">
        <v>72</v>
      </c>
      <c r="B46" t="s">
        <v>476</v>
      </c>
    </row>
    <row r="47" spans="1:2" x14ac:dyDescent="0.25">
      <c r="A47">
        <v>73</v>
      </c>
      <c r="B47" t="s">
        <v>477</v>
      </c>
    </row>
    <row r="48" spans="1:2" x14ac:dyDescent="0.25">
      <c r="A48">
        <v>74</v>
      </c>
      <c r="B48" t="s">
        <v>478</v>
      </c>
    </row>
    <row r="49" spans="1:2" x14ac:dyDescent="0.25">
      <c r="A49">
        <v>75</v>
      </c>
      <c r="B49" t="s">
        <v>479</v>
      </c>
    </row>
    <row r="50" spans="1:2" x14ac:dyDescent="0.25">
      <c r="A50">
        <v>76</v>
      </c>
      <c r="B50" t="s">
        <v>480</v>
      </c>
    </row>
    <row r="51" spans="1:2" x14ac:dyDescent="0.25">
      <c r="A51">
        <v>77</v>
      </c>
      <c r="B51" t="s">
        <v>481</v>
      </c>
    </row>
    <row r="52" spans="1:2" x14ac:dyDescent="0.25">
      <c r="A52">
        <v>78</v>
      </c>
      <c r="B52" t="s">
        <v>482</v>
      </c>
    </row>
    <row r="53" spans="1:2" x14ac:dyDescent="0.25">
      <c r="A53">
        <v>79</v>
      </c>
      <c r="B53" t="s">
        <v>483</v>
      </c>
    </row>
    <row r="54" spans="1:2" x14ac:dyDescent="0.25">
      <c r="A54">
        <v>80</v>
      </c>
      <c r="B54" t="s">
        <v>484</v>
      </c>
    </row>
    <row r="55" spans="1:2" x14ac:dyDescent="0.25">
      <c r="A55">
        <v>81</v>
      </c>
      <c r="B55" t="s">
        <v>485</v>
      </c>
    </row>
    <row r="56" spans="1:2" x14ac:dyDescent="0.25">
      <c r="A56">
        <v>100</v>
      </c>
      <c r="B56" t="s">
        <v>486</v>
      </c>
    </row>
    <row r="57" spans="1:2" x14ac:dyDescent="0.25">
      <c r="A57">
        <v>101</v>
      </c>
      <c r="B57" t="s">
        <v>487</v>
      </c>
    </row>
    <row r="58" spans="1:2" x14ac:dyDescent="0.25">
      <c r="A58">
        <v>102</v>
      </c>
      <c r="B58" t="s">
        <v>488</v>
      </c>
    </row>
    <row r="59" spans="1:2" x14ac:dyDescent="0.25">
      <c r="A59">
        <v>103</v>
      </c>
      <c r="B59" t="s">
        <v>489</v>
      </c>
    </row>
    <row r="60" spans="1:2" x14ac:dyDescent="0.25">
      <c r="A60">
        <v>104</v>
      </c>
      <c r="B60" t="s">
        <v>490</v>
      </c>
    </row>
    <row r="61" spans="1:2" x14ac:dyDescent="0.25">
      <c r="A61">
        <v>105</v>
      </c>
      <c r="B61" t="s">
        <v>491</v>
      </c>
    </row>
    <row r="62" spans="1:2" x14ac:dyDescent="0.25">
      <c r="A62">
        <v>106</v>
      </c>
      <c r="B62" t="s">
        <v>492</v>
      </c>
    </row>
    <row r="63" spans="1:2" x14ac:dyDescent="0.25">
      <c r="A63">
        <v>150</v>
      </c>
      <c r="B63" t="s">
        <v>493</v>
      </c>
    </row>
    <row r="64" spans="1:2" x14ac:dyDescent="0.25">
      <c r="A64">
        <v>151</v>
      </c>
      <c r="B64" t="s">
        <v>494</v>
      </c>
    </row>
    <row r="65" spans="1:2" x14ac:dyDescent="0.25">
      <c r="A65">
        <v>152</v>
      </c>
      <c r="B65" t="s">
        <v>495</v>
      </c>
    </row>
    <row r="66" spans="1:2" x14ac:dyDescent="0.25">
      <c r="A66">
        <v>153</v>
      </c>
      <c r="B66" t="s">
        <v>496</v>
      </c>
    </row>
    <row r="67" spans="1:2" x14ac:dyDescent="0.25">
      <c r="A67">
        <v>154</v>
      </c>
      <c r="B67" t="s">
        <v>497</v>
      </c>
    </row>
    <row r="68" spans="1:2" x14ac:dyDescent="0.25">
      <c r="A68">
        <v>155</v>
      </c>
      <c r="B68" t="s">
        <v>498</v>
      </c>
    </row>
    <row r="69" spans="1:2" x14ac:dyDescent="0.25">
      <c r="A69">
        <v>156</v>
      </c>
      <c r="B69" t="s">
        <v>499</v>
      </c>
    </row>
    <row r="70" spans="1:2" x14ac:dyDescent="0.25">
      <c r="A70">
        <v>157</v>
      </c>
      <c r="B70" t="s">
        <v>500</v>
      </c>
    </row>
    <row r="71" spans="1:2" x14ac:dyDescent="0.25">
      <c r="A71">
        <v>158</v>
      </c>
      <c r="B71" t="s">
        <v>501</v>
      </c>
    </row>
    <row r="72" spans="1:2" x14ac:dyDescent="0.25">
      <c r="A72">
        <v>159</v>
      </c>
      <c r="B72" t="s">
        <v>502</v>
      </c>
    </row>
    <row r="73" spans="1:2" x14ac:dyDescent="0.25">
      <c r="A73">
        <v>160</v>
      </c>
      <c r="B73" t="s">
        <v>503</v>
      </c>
    </row>
    <row r="74" spans="1:2" x14ac:dyDescent="0.25">
      <c r="A74">
        <v>161</v>
      </c>
      <c r="B74" t="s">
        <v>504</v>
      </c>
    </row>
    <row r="75" spans="1:2" x14ac:dyDescent="0.25">
      <c r="A75">
        <v>170</v>
      </c>
      <c r="B75" t="s">
        <v>505</v>
      </c>
    </row>
    <row r="76" spans="1:2" x14ac:dyDescent="0.25">
      <c r="A76">
        <v>171</v>
      </c>
      <c r="B76" t="s">
        <v>506</v>
      </c>
    </row>
    <row r="77" spans="1:2" x14ac:dyDescent="0.25">
      <c r="A77">
        <v>172</v>
      </c>
      <c r="B77" t="s">
        <v>507</v>
      </c>
    </row>
    <row r="78" spans="1:2" x14ac:dyDescent="0.25">
      <c r="A78">
        <v>173</v>
      </c>
      <c r="B78" t="s">
        <v>508</v>
      </c>
    </row>
    <row r="79" spans="1:2" x14ac:dyDescent="0.25">
      <c r="A79">
        <v>174</v>
      </c>
      <c r="B79" t="s">
        <v>509</v>
      </c>
    </row>
    <row r="80" spans="1:2" x14ac:dyDescent="0.25">
      <c r="A80">
        <v>175</v>
      </c>
      <c r="B80" t="s">
        <v>510</v>
      </c>
    </row>
    <row r="81" spans="1:2" x14ac:dyDescent="0.25">
      <c r="A81">
        <v>176</v>
      </c>
      <c r="B81" t="s">
        <v>511</v>
      </c>
    </row>
    <row r="82" spans="1:2" x14ac:dyDescent="0.25">
      <c r="A82">
        <v>177</v>
      </c>
      <c r="B82" t="s">
        <v>512</v>
      </c>
    </row>
    <row r="83" spans="1:2" x14ac:dyDescent="0.25">
      <c r="A83">
        <v>178</v>
      </c>
      <c r="B83" t="s">
        <v>513</v>
      </c>
    </row>
    <row r="84" spans="1:2" x14ac:dyDescent="0.25">
      <c r="A84">
        <v>179</v>
      </c>
      <c r="B84" t="s">
        <v>514</v>
      </c>
    </row>
    <row r="85" spans="1:2" x14ac:dyDescent="0.25">
      <c r="A85">
        <v>180</v>
      </c>
      <c r="B85" t="s">
        <v>515</v>
      </c>
    </row>
    <row r="86" spans="1:2" x14ac:dyDescent="0.25">
      <c r="A86">
        <v>181</v>
      </c>
      <c r="B86" t="s">
        <v>516</v>
      </c>
    </row>
    <row r="87" spans="1:2" x14ac:dyDescent="0.25">
      <c r="A87">
        <v>182</v>
      </c>
      <c r="B87" t="s">
        <v>517</v>
      </c>
    </row>
    <row r="88" spans="1:2" x14ac:dyDescent="0.25">
      <c r="A88">
        <v>183</v>
      </c>
      <c r="B88" t="s">
        <v>518</v>
      </c>
    </row>
    <row r="89" spans="1:2" x14ac:dyDescent="0.25">
      <c r="A89">
        <v>184</v>
      </c>
      <c r="B89" t="s">
        <v>519</v>
      </c>
    </row>
    <row r="90" spans="1:2" x14ac:dyDescent="0.25">
      <c r="A90">
        <v>186</v>
      </c>
      <c r="B90" t="s">
        <v>520</v>
      </c>
    </row>
    <row r="91" spans="1:2" x14ac:dyDescent="0.25">
      <c r="A91">
        <v>187</v>
      </c>
      <c r="B91" t="s">
        <v>521</v>
      </c>
    </row>
    <row r="92" spans="1:2" x14ac:dyDescent="0.25">
      <c r="A92">
        <v>188</v>
      </c>
      <c r="B92" t="s">
        <v>522</v>
      </c>
    </row>
    <row r="93" spans="1:2" x14ac:dyDescent="0.25">
      <c r="A93">
        <v>190</v>
      </c>
      <c r="B93" t="s">
        <v>523</v>
      </c>
    </row>
    <row r="94" spans="1:2" x14ac:dyDescent="0.25">
      <c r="A94">
        <v>191</v>
      </c>
      <c r="B94" t="s">
        <v>524</v>
      </c>
    </row>
    <row r="95" spans="1:2" x14ac:dyDescent="0.25">
      <c r="A95">
        <v>192</v>
      </c>
      <c r="B95" t="s">
        <v>525</v>
      </c>
    </row>
    <row r="96" spans="1:2" x14ac:dyDescent="0.25">
      <c r="A96">
        <v>200</v>
      </c>
      <c r="B96" t="s">
        <v>526</v>
      </c>
    </row>
    <row r="97" spans="1:2" x14ac:dyDescent="0.25">
      <c r="A97">
        <v>201</v>
      </c>
      <c r="B97" t="s">
        <v>527</v>
      </c>
    </row>
    <row r="98" spans="1:2" x14ac:dyDescent="0.25">
      <c r="A98">
        <v>202</v>
      </c>
      <c r="B98" t="s">
        <v>528</v>
      </c>
    </row>
    <row r="99" spans="1:2" x14ac:dyDescent="0.25">
      <c r="A99">
        <v>203</v>
      </c>
      <c r="B99" t="s">
        <v>529</v>
      </c>
    </row>
    <row r="100" spans="1:2" x14ac:dyDescent="0.25">
      <c r="A100">
        <v>204</v>
      </c>
      <c r="B100" t="s">
        <v>530</v>
      </c>
    </row>
    <row r="101" spans="1:2" x14ac:dyDescent="0.25">
      <c r="A101">
        <v>205</v>
      </c>
      <c r="B101" t="s">
        <v>531</v>
      </c>
    </row>
    <row r="102" spans="1:2" x14ac:dyDescent="0.25">
      <c r="A102">
        <v>206</v>
      </c>
      <c r="B102" t="s">
        <v>532</v>
      </c>
    </row>
    <row r="103" spans="1:2" x14ac:dyDescent="0.25">
      <c r="A103">
        <v>207</v>
      </c>
      <c r="B103" t="s">
        <v>533</v>
      </c>
    </row>
    <row r="104" spans="1:2" x14ac:dyDescent="0.25">
      <c r="A104">
        <v>501</v>
      </c>
      <c r="B104" t="s">
        <v>534</v>
      </c>
    </row>
    <row r="105" spans="1:2" x14ac:dyDescent="0.25">
      <c r="A105">
        <v>502</v>
      </c>
      <c r="B105" t="s">
        <v>535</v>
      </c>
    </row>
    <row r="106" spans="1:2" x14ac:dyDescent="0.25">
      <c r="A106">
        <v>503</v>
      </c>
      <c r="B106" t="s">
        <v>536</v>
      </c>
    </row>
    <row r="107" spans="1:2" x14ac:dyDescent="0.25">
      <c r="A107">
        <v>1001</v>
      </c>
      <c r="B107" t="s">
        <v>537</v>
      </c>
    </row>
    <row r="108" spans="1:2" x14ac:dyDescent="0.25">
      <c r="A108">
        <v>1002</v>
      </c>
      <c r="B108" t="s">
        <v>538</v>
      </c>
    </row>
    <row r="109" spans="1:2" x14ac:dyDescent="0.25">
      <c r="A109">
        <v>1003</v>
      </c>
      <c r="B109" t="s">
        <v>539</v>
      </c>
    </row>
    <row r="110" spans="1:2" x14ac:dyDescent="0.25">
      <c r="A110">
        <v>1004</v>
      </c>
      <c r="B110" t="s">
        <v>540</v>
      </c>
    </row>
    <row r="111" spans="1:2" x14ac:dyDescent="0.25">
      <c r="A111">
        <v>1005</v>
      </c>
      <c r="B111" t="s">
        <v>541</v>
      </c>
    </row>
    <row r="112" spans="1:2" x14ac:dyDescent="0.25">
      <c r="A112">
        <v>1006</v>
      </c>
      <c r="B112" t="s">
        <v>542</v>
      </c>
    </row>
    <row r="113" spans="1:2" x14ac:dyDescent="0.25">
      <c r="A113">
        <v>1007</v>
      </c>
      <c r="B113" t="s">
        <v>543</v>
      </c>
    </row>
    <row r="114" spans="1:2" x14ac:dyDescent="0.25">
      <c r="A114">
        <v>1008</v>
      </c>
      <c r="B114" t="s">
        <v>544</v>
      </c>
    </row>
    <row r="115" spans="1:2" x14ac:dyDescent="0.25">
      <c r="A115">
        <v>1009</v>
      </c>
      <c r="B115" t="s">
        <v>545</v>
      </c>
    </row>
    <row r="116" spans="1:2" x14ac:dyDescent="0.25">
      <c r="A116">
        <v>1010</v>
      </c>
      <c r="B116" t="s">
        <v>546</v>
      </c>
    </row>
    <row r="117" spans="1:2" x14ac:dyDescent="0.25">
      <c r="A117">
        <v>1011</v>
      </c>
      <c r="B117" t="s">
        <v>547</v>
      </c>
    </row>
    <row r="118" spans="1:2" x14ac:dyDescent="0.25">
      <c r="A118">
        <v>1012</v>
      </c>
      <c r="B118" t="s">
        <v>548</v>
      </c>
    </row>
    <row r="119" spans="1:2" x14ac:dyDescent="0.25">
      <c r="A119">
        <v>1013</v>
      </c>
      <c r="B119" t="s">
        <v>549</v>
      </c>
    </row>
    <row r="120" spans="1:2" x14ac:dyDescent="0.25">
      <c r="A120">
        <v>1014</v>
      </c>
      <c r="B120" t="s">
        <v>550</v>
      </c>
    </row>
    <row r="121" spans="1:2" x14ac:dyDescent="0.25">
      <c r="A121">
        <v>1015</v>
      </c>
      <c r="B121" t="s">
        <v>551</v>
      </c>
    </row>
    <row r="122" spans="1:2" x14ac:dyDescent="0.25">
      <c r="A122">
        <v>1016</v>
      </c>
      <c r="B122" t="s">
        <v>552</v>
      </c>
    </row>
    <row r="123" spans="1:2" x14ac:dyDescent="0.25">
      <c r="A123">
        <v>1100</v>
      </c>
      <c r="B123" t="s">
        <v>553</v>
      </c>
    </row>
    <row r="124" spans="1:2" x14ac:dyDescent="0.25">
      <c r="A124">
        <v>1101</v>
      </c>
      <c r="B124" t="s">
        <v>554</v>
      </c>
    </row>
    <row r="125" spans="1:2" x14ac:dyDescent="0.25">
      <c r="A125">
        <v>1102</v>
      </c>
      <c r="B125" t="s">
        <v>555</v>
      </c>
    </row>
    <row r="126" spans="1:2" x14ac:dyDescent="0.25">
      <c r="A126">
        <v>1103</v>
      </c>
      <c r="B126" t="s">
        <v>556</v>
      </c>
    </row>
    <row r="127" spans="1:2" x14ac:dyDescent="0.25">
      <c r="A127">
        <v>1105</v>
      </c>
      <c r="B127" t="s">
        <v>557</v>
      </c>
    </row>
    <row r="128" spans="1:2" x14ac:dyDescent="0.25">
      <c r="A128">
        <v>1106</v>
      </c>
      <c r="B128" t="s">
        <v>558</v>
      </c>
    </row>
    <row r="129" spans="1:2" x14ac:dyDescent="0.25">
      <c r="A129">
        <v>1107</v>
      </c>
      <c r="B129" t="s">
        <v>559</v>
      </c>
    </row>
    <row r="130" spans="1:2" x14ac:dyDescent="0.25">
      <c r="A130">
        <v>1108</v>
      </c>
      <c r="B130" t="s">
        <v>560</v>
      </c>
    </row>
    <row r="131" spans="1:2" x14ac:dyDescent="0.25">
      <c r="A131">
        <v>1110</v>
      </c>
      <c r="B131" t="s">
        <v>561</v>
      </c>
    </row>
    <row r="132" spans="1:2" x14ac:dyDescent="0.25">
      <c r="A132">
        <v>1111</v>
      </c>
      <c r="B132" t="s">
        <v>562</v>
      </c>
    </row>
    <row r="133" spans="1:2" x14ac:dyDescent="0.25">
      <c r="A133">
        <v>1112</v>
      </c>
      <c r="B133" t="s">
        <v>563</v>
      </c>
    </row>
    <row r="134" spans="1:2" x14ac:dyDescent="0.25">
      <c r="A134">
        <v>1113</v>
      </c>
      <c r="B134" t="s">
        <v>564</v>
      </c>
    </row>
    <row r="135" spans="1:2" x14ac:dyDescent="0.25">
      <c r="A135">
        <v>1115</v>
      </c>
      <c r="B135" t="s">
        <v>565</v>
      </c>
    </row>
    <row r="136" spans="1:2" x14ac:dyDescent="0.25">
      <c r="A136">
        <v>1116</v>
      </c>
      <c r="B136" t="s">
        <v>566</v>
      </c>
    </row>
    <row r="137" spans="1:2" x14ac:dyDescent="0.25">
      <c r="A137">
        <v>1117</v>
      </c>
      <c r="B137" t="s">
        <v>567</v>
      </c>
    </row>
    <row r="138" spans="1:2" x14ac:dyDescent="0.25">
      <c r="A138">
        <v>1118</v>
      </c>
      <c r="B138" t="s">
        <v>568</v>
      </c>
    </row>
    <row r="139" spans="1:2" x14ac:dyDescent="0.25">
      <c r="A139">
        <v>1120</v>
      </c>
      <c r="B139" t="s">
        <v>569</v>
      </c>
    </row>
    <row r="140" spans="1:2" x14ac:dyDescent="0.25">
      <c r="A140">
        <v>1121</v>
      </c>
      <c r="B140" t="s">
        <v>570</v>
      </c>
    </row>
    <row r="141" spans="1:2" x14ac:dyDescent="0.25">
      <c r="A141">
        <v>1122</v>
      </c>
      <c r="B141" t="s">
        <v>571</v>
      </c>
    </row>
    <row r="142" spans="1:2" x14ac:dyDescent="0.25">
      <c r="A142">
        <v>1123</v>
      </c>
      <c r="B142" t="s">
        <v>572</v>
      </c>
    </row>
    <row r="143" spans="1:2" x14ac:dyDescent="0.25">
      <c r="A143">
        <v>1125</v>
      </c>
      <c r="B143" t="s">
        <v>573</v>
      </c>
    </row>
    <row r="144" spans="1:2" x14ac:dyDescent="0.25">
      <c r="A144">
        <v>1126</v>
      </c>
      <c r="B144" t="s">
        <v>574</v>
      </c>
    </row>
    <row r="145" spans="1:2" x14ac:dyDescent="0.25">
      <c r="A145">
        <v>1127</v>
      </c>
      <c r="B145" t="s">
        <v>575</v>
      </c>
    </row>
    <row r="146" spans="1:2" x14ac:dyDescent="0.25">
      <c r="A146">
        <v>1128</v>
      </c>
      <c r="B146" t="s">
        <v>576</v>
      </c>
    </row>
    <row r="147" spans="1:2" x14ac:dyDescent="0.25">
      <c r="A147">
        <v>1130</v>
      </c>
      <c r="B147" t="s">
        <v>577</v>
      </c>
    </row>
    <row r="148" spans="1:2" x14ac:dyDescent="0.25">
      <c r="A148">
        <v>1131</v>
      </c>
      <c r="B148" t="s">
        <v>578</v>
      </c>
    </row>
    <row r="149" spans="1:2" x14ac:dyDescent="0.25">
      <c r="A149">
        <v>1132</v>
      </c>
      <c r="B149" t="s">
        <v>579</v>
      </c>
    </row>
    <row r="150" spans="1:2" x14ac:dyDescent="0.25">
      <c r="A150">
        <v>1133</v>
      </c>
      <c r="B150" t="s">
        <v>580</v>
      </c>
    </row>
    <row r="151" spans="1:2" x14ac:dyDescent="0.25">
      <c r="A151">
        <v>1135</v>
      </c>
      <c r="B151" t="s">
        <v>581</v>
      </c>
    </row>
    <row r="152" spans="1:2" x14ac:dyDescent="0.25">
      <c r="A152">
        <v>1136</v>
      </c>
      <c r="B152" t="s">
        <v>582</v>
      </c>
    </row>
    <row r="153" spans="1:2" x14ac:dyDescent="0.25">
      <c r="A153">
        <v>1137</v>
      </c>
      <c r="B153" t="s">
        <v>583</v>
      </c>
    </row>
    <row r="154" spans="1:2" x14ac:dyDescent="0.25">
      <c r="A154">
        <v>1138</v>
      </c>
      <c r="B154" t="s">
        <v>584</v>
      </c>
    </row>
    <row r="155" spans="1:2" x14ac:dyDescent="0.25">
      <c r="A155">
        <v>1140</v>
      </c>
      <c r="B155" t="s">
        <v>585</v>
      </c>
    </row>
    <row r="156" spans="1:2" x14ac:dyDescent="0.25">
      <c r="A156">
        <v>1141</v>
      </c>
      <c r="B156" t="s">
        <v>586</v>
      </c>
    </row>
    <row r="157" spans="1:2" x14ac:dyDescent="0.25">
      <c r="A157">
        <v>1142</v>
      </c>
      <c r="B157" t="s">
        <v>587</v>
      </c>
    </row>
    <row r="158" spans="1:2" x14ac:dyDescent="0.25">
      <c r="A158">
        <v>1143</v>
      </c>
      <c r="B158" t="s">
        <v>588</v>
      </c>
    </row>
    <row r="159" spans="1:2" x14ac:dyDescent="0.25">
      <c r="A159">
        <v>1145</v>
      </c>
      <c r="B159" t="s">
        <v>589</v>
      </c>
    </row>
    <row r="160" spans="1:2" x14ac:dyDescent="0.25">
      <c r="A160">
        <v>1146</v>
      </c>
      <c r="B160" t="s">
        <v>590</v>
      </c>
    </row>
    <row r="161" spans="1:2" x14ac:dyDescent="0.25">
      <c r="A161">
        <v>1147</v>
      </c>
      <c r="B161" t="s">
        <v>591</v>
      </c>
    </row>
    <row r="162" spans="1:2" x14ac:dyDescent="0.25">
      <c r="A162">
        <v>1148</v>
      </c>
      <c r="B162" t="s">
        <v>592</v>
      </c>
    </row>
    <row r="163" spans="1:2" x14ac:dyDescent="0.25">
      <c r="A163">
        <v>1150</v>
      </c>
      <c r="B163" t="s">
        <v>593</v>
      </c>
    </row>
    <row r="164" spans="1:2" x14ac:dyDescent="0.25">
      <c r="A164">
        <v>1151</v>
      </c>
      <c r="B164" t="s">
        <v>594</v>
      </c>
    </row>
    <row r="165" spans="1:2" x14ac:dyDescent="0.25">
      <c r="A165">
        <v>1152</v>
      </c>
      <c r="B165" t="s">
        <v>595</v>
      </c>
    </row>
    <row r="166" spans="1:2" x14ac:dyDescent="0.25">
      <c r="A166">
        <v>1153</v>
      </c>
      <c r="B166" t="s">
        <v>596</v>
      </c>
    </row>
    <row r="167" spans="1:2" x14ac:dyDescent="0.25">
      <c r="A167">
        <v>1155</v>
      </c>
      <c r="B167" t="s">
        <v>597</v>
      </c>
    </row>
    <row r="168" spans="1:2" x14ac:dyDescent="0.25">
      <c r="A168">
        <v>1156</v>
      </c>
      <c r="B168" t="s">
        <v>598</v>
      </c>
    </row>
    <row r="169" spans="1:2" x14ac:dyDescent="0.25">
      <c r="A169">
        <v>1157</v>
      </c>
      <c r="B169" t="s">
        <v>599</v>
      </c>
    </row>
    <row r="170" spans="1:2" x14ac:dyDescent="0.25">
      <c r="A170">
        <v>1158</v>
      </c>
      <c r="B170" t="s">
        <v>600</v>
      </c>
    </row>
    <row r="171" spans="1:2" x14ac:dyDescent="0.25">
      <c r="A171">
        <v>1160</v>
      </c>
      <c r="B171" t="s">
        <v>601</v>
      </c>
    </row>
    <row r="172" spans="1:2" x14ac:dyDescent="0.25">
      <c r="A172">
        <v>1161</v>
      </c>
      <c r="B172" t="s">
        <v>602</v>
      </c>
    </row>
    <row r="173" spans="1:2" x14ac:dyDescent="0.25">
      <c r="A173">
        <v>1162</v>
      </c>
      <c r="B173" t="s">
        <v>603</v>
      </c>
    </row>
    <row r="174" spans="1:2" x14ac:dyDescent="0.25">
      <c r="A174">
        <v>1163</v>
      </c>
      <c r="B174" t="s">
        <v>604</v>
      </c>
    </row>
    <row r="175" spans="1:2" x14ac:dyDescent="0.25">
      <c r="A175">
        <v>1165</v>
      </c>
      <c r="B175" t="s">
        <v>605</v>
      </c>
    </row>
    <row r="176" spans="1:2" x14ac:dyDescent="0.25">
      <c r="A176">
        <v>1166</v>
      </c>
      <c r="B176" t="s">
        <v>606</v>
      </c>
    </row>
    <row r="177" spans="1:2" x14ac:dyDescent="0.25">
      <c r="A177">
        <v>1167</v>
      </c>
      <c r="B177" t="s">
        <v>607</v>
      </c>
    </row>
    <row r="178" spans="1:2" x14ac:dyDescent="0.25">
      <c r="A178">
        <v>1168</v>
      </c>
      <c r="B178" t="s">
        <v>608</v>
      </c>
    </row>
    <row r="179" spans="1:2" x14ac:dyDescent="0.25">
      <c r="A179">
        <v>1170</v>
      </c>
      <c r="B179" t="s">
        <v>609</v>
      </c>
    </row>
    <row r="180" spans="1:2" x14ac:dyDescent="0.25">
      <c r="A180">
        <v>1171</v>
      </c>
      <c r="B180" t="s">
        <v>610</v>
      </c>
    </row>
    <row r="181" spans="1:2" x14ac:dyDescent="0.25">
      <c r="A181">
        <v>1172</v>
      </c>
      <c r="B181" t="s">
        <v>611</v>
      </c>
    </row>
    <row r="182" spans="1:2" x14ac:dyDescent="0.25">
      <c r="A182">
        <v>1173</v>
      </c>
      <c r="B182" t="s">
        <v>612</v>
      </c>
    </row>
    <row r="183" spans="1:2" x14ac:dyDescent="0.25">
      <c r="A183">
        <v>1175</v>
      </c>
      <c r="B183" t="s">
        <v>613</v>
      </c>
    </row>
    <row r="184" spans="1:2" x14ac:dyDescent="0.25">
      <c r="A184">
        <v>1176</v>
      </c>
      <c r="B184" t="s">
        <v>614</v>
      </c>
    </row>
    <row r="185" spans="1:2" x14ac:dyDescent="0.25">
      <c r="A185">
        <v>1177</v>
      </c>
      <c r="B185" t="s">
        <v>615</v>
      </c>
    </row>
    <row r="186" spans="1:2" x14ac:dyDescent="0.25">
      <c r="A186">
        <v>1178</v>
      </c>
      <c r="B186" t="s">
        <v>616</v>
      </c>
    </row>
    <row r="187" spans="1:2" x14ac:dyDescent="0.25">
      <c r="A187">
        <v>1500</v>
      </c>
      <c r="B187" t="s">
        <v>617</v>
      </c>
    </row>
    <row r="188" spans="1:2" x14ac:dyDescent="0.25">
      <c r="A188">
        <v>1501</v>
      </c>
      <c r="B188" t="s">
        <v>618</v>
      </c>
    </row>
    <row r="189" spans="1:2" x14ac:dyDescent="0.25">
      <c r="A189">
        <v>1502</v>
      </c>
      <c r="B189" t="s">
        <v>619</v>
      </c>
    </row>
    <row r="190" spans="1:2" x14ac:dyDescent="0.25">
      <c r="A190">
        <v>1503</v>
      </c>
      <c r="B190" t="s">
        <v>620</v>
      </c>
    </row>
    <row r="191" spans="1:2" x14ac:dyDescent="0.25">
      <c r="A191">
        <v>1504</v>
      </c>
      <c r="B191" t="s">
        <v>621</v>
      </c>
    </row>
    <row r="192" spans="1:2" x14ac:dyDescent="0.25">
      <c r="A192">
        <v>1505</v>
      </c>
      <c r="B192" t="s">
        <v>622</v>
      </c>
    </row>
    <row r="193" spans="1:2" x14ac:dyDescent="0.25">
      <c r="A193">
        <v>1506</v>
      </c>
      <c r="B193" t="s">
        <v>623</v>
      </c>
    </row>
    <row r="194" spans="1:2" x14ac:dyDescent="0.25">
      <c r="A194">
        <v>1507</v>
      </c>
      <c r="B194" t="s">
        <v>624</v>
      </c>
    </row>
    <row r="195" spans="1:2" x14ac:dyDescent="0.25">
      <c r="A195">
        <v>1508</v>
      </c>
      <c r="B195" t="s">
        <v>625</v>
      </c>
    </row>
    <row r="196" spans="1:2" x14ac:dyDescent="0.25">
      <c r="A196">
        <v>1509</v>
      </c>
      <c r="B196" t="s">
        <v>626</v>
      </c>
    </row>
    <row r="197" spans="1:2" x14ac:dyDescent="0.25">
      <c r="A197">
        <v>1510</v>
      </c>
      <c r="B197" t="s">
        <v>627</v>
      </c>
    </row>
    <row r="198" spans="1:2" x14ac:dyDescent="0.25">
      <c r="A198">
        <v>1511</v>
      </c>
      <c r="B198" t="s">
        <v>628</v>
      </c>
    </row>
    <row r="199" spans="1:2" x14ac:dyDescent="0.25">
      <c r="A199">
        <v>1512</v>
      </c>
      <c r="B199" t="s">
        <v>629</v>
      </c>
    </row>
    <row r="200" spans="1:2" x14ac:dyDescent="0.25">
      <c r="A200">
        <v>1520</v>
      </c>
      <c r="B200" t="s">
        <v>630</v>
      </c>
    </row>
    <row r="201" spans="1:2" x14ac:dyDescent="0.25">
      <c r="A201">
        <v>1521</v>
      </c>
      <c r="B201" t="s">
        <v>631</v>
      </c>
    </row>
    <row r="202" spans="1:2" x14ac:dyDescent="0.25">
      <c r="A202">
        <v>1525</v>
      </c>
      <c r="B202" t="s">
        <v>632</v>
      </c>
    </row>
    <row r="203" spans="1:2" x14ac:dyDescent="0.25">
      <c r="A203">
        <v>1526</v>
      </c>
      <c r="B203" t="s">
        <v>633</v>
      </c>
    </row>
    <row r="204" spans="1:2" x14ac:dyDescent="0.25">
      <c r="A204">
        <v>1527</v>
      </c>
      <c r="B204" t="s">
        <v>634</v>
      </c>
    </row>
    <row r="205" spans="1:2" x14ac:dyDescent="0.25">
      <c r="A205">
        <v>1530</v>
      </c>
      <c r="B205" t="s">
        <v>635</v>
      </c>
    </row>
    <row r="206" spans="1:2" x14ac:dyDescent="0.25">
      <c r="A206">
        <v>1531</v>
      </c>
      <c r="B206" t="s">
        <v>636</v>
      </c>
    </row>
    <row r="207" spans="1:2" x14ac:dyDescent="0.25">
      <c r="A207">
        <v>1532</v>
      </c>
      <c r="B207" t="s">
        <v>637</v>
      </c>
    </row>
    <row r="208" spans="1:2" x14ac:dyDescent="0.25">
      <c r="A208">
        <v>1540</v>
      </c>
      <c r="B208" t="s">
        <v>638</v>
      </c>
    </row>
    <row r="209" spans="1:2" x14ac:dyDescent="0.25">
      <c r="A209">
        <v>1541</v>
      </c>
      <c r="B209" t="s">
        <v>639</v>
      </c>
    </row>
    <row r="210" spans="1:2" x14ac:dyDescent="0.25">
      <c r="A210">
        <v>1542</v>
      </c>
      <c r="B210" t="s">
        <v>640</v>
      </c>
    </row>
    <row r="211" spans="1:2" x14ac:dyDescent="0.25">
      <c r="A211">
        <v>1543</v>
      </c>
      <c r="B211" t="s">
        <v>641</v>
      </c>
    </row>
    <row r="212" spans="1:2" x14ac:dyDescent="0.25">
      <c r="A212">
        <v>1544</v>
      </c>
      <c r="B212" t="s">
        <v>642</v>
      </c>
    </row>
    <row r="213" spans="1:2" x14ac:dyDescent="0.25">
      <c r="A213">
        <v>1545</v>
      </c>
      <c r="B213" t="s">
        <v>643</v>
      </c>
    </row>
    <row r="214" spans="1:2" x14ac:dyDescent="0.25">
      <c r="A214">
        <v>1546</v>
      </c>
      <c r="B214" t="s">
        <v>644</v>
      </c>
    </row>
    <row r="215" spans="1:2" x14ac:dyDescent="0.25">
      <c r="A215">
        <v>1547</v>
      </c>
      <c r="B215" t="s">
        <v>645</v>
      </c>
    </row>
    <row r="216" spans="1:2" x14ac:dyDescent="0.25">
      <c r="A216">
        <v>1548</v>
      </c>
      <c r="B216" t="s">
        <v>646</v>
      </c>
    </row>
    <row r="217" spans="1:2" x14ac:dyDescent="0.25">
      <c r="A217">
        <v>1549</v>
      </c>
      <c r="B217" t="s">
        <v>647</v>
      </c>
    </row>
    <row r="218" spans="1:2" x14ac:dyDescent="0.25">
      <c r="A218">
        <v>1550</v>
      </c>
      <c r="B218" t="s">
        <v>648</v>
      </c>
    </row>
    <row r="219" spans="1:2" x14ac:dyDescent="0.25">
      <c r="A219">
        <v>1551</v>
      </c>
      <c r="B219" t="s">
        <v>649</v>
      </c>
    </row>
    <row r="220" spans="1:2" x14ac:dyDescent="0.25">
      <c r="A220">
        <v>1552</v>
      </c>
      <c r="B220" t="s">
        <v>650</v>
      </c>
    </row>
    <row r="221" spans="1:2" x14ac:dyDescent="0.25">
      <c r="A221">
        <v>1553</v>
      </c>
      <c r="B221" t="s">
        <v>651</v>
      </c>
    </row>
    <row r="222" spans="1:2" x14ac:dyDescent="0.25">
      <c r="A222">
        <v>1554</v>
      </c>
      <c r="B222" t="s">
        <v>652</v>
      </c>
    </row>
    <row r="223" spans="1:2" x14ac:dyDescent="0.25">
      <c r="A223">
        <v>1555</v>
      </c>
      <c r="B223" t="s">
        <v>653</v>
      </c>
    </row>
    <row r="224" spans="1:2" x14ac:dyDescent="0.25">
      <c r="A224">
        <v>1556</v>
      </c>
      <c r="B224" t="s">
        <v>654</v>
      </c>
    </row>
    <row r="225" spans="1:2" x14ac:dyDescent="0.25">
      <c r="A225">
        <v>1557</v>
      </c>
      <c r="B225" t="s">
        <v>655</v>
      </c>
    </row>
    <row r="226" spans="1:2" x14ac:dyDescent="0.25">
      <c r="A226">
        <v>1558</v>
      </c>
      <c r="B226" t="s">
        <v>656</v>
      </c>
    </row>
    <row r="227" spans="1:2" x14ac:dyDescent="0.25">
      <c r="A227">
        <v>1559</v>
      </c>
      <c r="B227" t="s">
        <v>657</v>
      </c>
    </row>
    <row r="228" spans="1:2" x14ac:dyDescent="0.25">
      <c r="A228">
        <v>1560</v>
      </c>
      <c r="B228" t="s">
        <v>658</v>
      </c>
    </row>
    <row r="229" spans="1:2" x14ac:dyDescent="0.25">
      <c r="A229">
        <v>1561</v>
      </c>
      <c r="B229" t="s">
        <v>659</v>
      </c>
    </row>
    <row r="230" spans="1:2" x14ac:dyDescent="0.25">
      <c r="A230">
        <v>1562</v>
      </c>
      <c r="B230" t="s">
        <v>660</v>
      </c>
    </row>
    <row r="231" spans="1:2" x14ac:dyDescent="0.25">
      <c r="A231">
        <v>1563</v>
      </c>
      <c r="B231" t="s">
        <v>661</v>
      </c>
    </row>
    <row r="232" spans="1:2" x14ac:dyDescent="0.25">
      <c r="A232">
        <v>1564</v>
      </c>
      <c r="B232" t="s">
        <v>662</v>
      </c>
    </row>
    <row r="233" spans="1:2" x14ac:dyDescent="0.25">
      <c r="A233">
        <v>1565</v>
      </c>
      <c r="B233" t="s">
        <v>663</v>
      </c>
    </row>
    <row r="234" spans="1:2" x14ac:dyDescent="0.25">
      <c r="A234">
        <v>1566</v>
      </c>
      <c r="B234" t="s">
        <v>664</v>
      </c>
    </row>
    <row r="235" spans="1:2" x14ac:dyDescent="0.25">
      <c r="A235">
        <v>1567</v>
      </c>
      <c r="B235" t="s">
        <v>665</v>
      </c>
    </row>
    <row r="236" spans="1:2" x14ac:dyDescent="0.25">
      <c r="A236">
        <v>1568</v>
      </c>
      <c r="B236" t="s">
        <v>666</v>
      </c>
    </row>
    <row r="237" spans="1:2" x14ac:dyDescent="0.25">
      <c r="A237">
        <v>1569</v>
      </c>
      <c r="B237" t="s">
        <v>667</v>
      </c>
    </row>
    <row r="238" spans="1:2" x14ac:dyDescent="0.25">
      <c r="A238">
        <v>1570</v>
      </c>
      <c r="B238" t="s">
        <v>668</v>
      </c>
    </row>
    <row r="239" spans="1:2" x14ac:dyDescent="0.25">
      <c r="A239">
        <v>1571</v>
      </c>
      <c r="B239" t="s">
        <v>669</v>
      </c>
    </row>
    <row r="240" spans="1:2" x14ac:dyDescent="0.25">
      <c r="A240">
        <v>1572</v>
      </c>
      <c r="B240" t="s">
        <v>670</v>
      </c>
    </row>
    <row r="241" spans="1:2" x14ac:dyDescent="0.25">
      <c r="A241">
        <v>1573</v>
      </c>
      <c r="B241" t="s">
        <v>671</v>
      </c>
    </row>
    <row r="242" spans="1:2" x14ac:dyDescent="0.25">
      <c r="A242">
        <v>1574</v>
      </c>
      <c r="B242" t="s">
        <v>672</v>
      </c>
    </row>
    <row r="243" spans="1:2" x14ac:dyDescent="0.25">
      <c r="A243">
        <v>1575</v>
      </c>
      <c r="B243" t="s">
        <v>673</v>
      </c>
    </row>
    <row r="244" spans="1:2" x14ac:dyDescent="0.25">
      <c r="A244">
        <v>1576</v>
      </c>
      <c r="B244" t="s">
        <v>674</v>
      </c>
    </row>
    <row r="245" spans="1:2" x14ac:dyDescent="0.25">
      <c r="A245">
        <v>1577</v>
      </c>
      <c r="B245" t="s">
        <v>675</v>
      </c>
    </row>
    <row r="246" spans="1:2" x14ac:dyDescent="0.25">
      <c r="A246">
        <v>1578</v>
      </c>
      <c r="B246" t="s">
        <v>676</v>
      </c>
    </row>
    <row r="247" spans="1:2" x14ac:dyDescent="0.25">
      <c r="A247">
        <v>1579</v>
      </c>
      <c r="B247" t="s">
        <v>677</v>
      </c>
    </row>
    <row r="248" spans="1:2" x14ac:dyDescent="0.25">
      <c r="A248">
        <v>1580</v>
      </c>
      <c r="B248" t="s">
        <v>678</v>
      </c>
    </row>
    <row r="249" spans="1:2" x14ac:dyDescent="0.25">
      <c r="A249">
        <v>1581</v>
      </c>
      <c r="B249" t="s">
        <v>679</v>
      </c>
    </row>
    <row r="250" spans="1:2" x14ac:dyDescent="0.25">
      <c r="A250">
        <v>1582</v>
      </c>
      <c r="B250" t="s">
        <v>680</v>
      </c>
    </row>
    <row r="251" spans="1:2" x14ac:dyDescent="0.25">
      <c r="A251">
        <v>1583</v>
      </c>
      <c r="B251" t="s">
        <v>681</v>
      </c>
    </row>
    <row r="252" spans="1:2" x14ac:dyDescent="0.25">
      <c r="A252">
        <v>1584</v>
      </c>
      <c r="B252" t="s">
        <v>682</v>
      </c>
    </row>
    <row r="253" spans="1:2" x14ac:dyDescent="0.25">
      <c r="A253">
        <v>1585</v>
      </c>
      <c r="B253" t="s">
        <v>683</v>
      </c>
    </row>
    <row r="254" spans="1:2" x14ac:dyDescent="0.25">
      <c r="A254">
        <v>1586</v>
      </c>
      <c r="B254" t="s">
        <v>684</v>
      </c>
    </row>
    <row r="255" spans="1:2" x14ac:dyDescent="0.25">
      <c r="A255">
        <v>1587</v>
      </c>
      <c r="B255" t="s">
        <v>685</v>
      </c>
    </row>
    <row r="256" spans="1:2" x14ac:dyDescent="0.25">
      <c r="A256">
        <v>1588</v>
      </c>
      <c r="B256" t="s">
        <v>686</v>
      </c>
    </row>
    <row r="257" spans="1:2" x14ac:dyDescent="0.25">
      <c r="A257">
        <v>1589</v>
      </c>
      <c r="B257" t="s">
        <v>687</v>
      </c>
    </row>
    <row r="258" spans="1:2" x14ac:dyDescent="0.25">
      <c r="A258">
        <v>1590</v>
      </c>
      <c r="B258" t="s">
        <v>688</v>
      </c>
    </row>
    <row r="259" spans="1:2" x14ac:dyDescent="0.25">
      <c r="A259">
        <v>1591</v>
      </c>
      <c r="B259" t="s">
        <v>689</v>
      </c>
    </row>
    <row r="260" spans="1:2" x14ac:dyDescent="0.25">
      <c r="A260">
        <v>1592</v>
      </c>
      <c r="B260" t="s">
        <v>690</v>
      </c>
    </row>
    <row r="261" spans="1:2" x14ac:dyDescent="0.25">
      <c r="A261">
        <v>1593</v>
      </c>
      <c r="B261" t="s">
        <v>691</v>
      </c>
    </row>
    <row r="262" spans="1:2" x14ac:dyDescent="0.25">
      <c r="A262">
        <v>1594</v>
      </c>
      <c r="B262" t="s">
        <v>692</v>
      </c>
    </row>
    <row r="263" spans="1:2" x14ac:dyDescent="0.25">
      <c r="A263">
        <v>1595</v>
      </c>
      <c r="B263" t="s">
        <v>693</v>
      </c>
    </row>
    <row r="264" spans="1:2" x14ac:dyDescent="0.25">
      <c r="A264">
        <v>1596</v>
      </c>
      <c r="B264" t="s">
        <v>694</v>
      </c>
    </row>
    <row r="265" spans="1:2" x14ac:dyDescent="0.25">
      <c r="A265">
        <v>1597</v>
      </c>
      <c r="B265" t="s">
        <v>695</v>
      </c>
    </row>
    <row r="266" spans="1:2" x14ac:dyDescent="0.25">
      <c r="A266">
        <v>1598</v>
      </c>
      <c r="B266" t="s">
        <v>696</v>
      </c>
    </row>
    <row r="267" spans="1:2" x14ac:dyDescent="0.25">
      <c r="A267">
        <v>1599</v>
      </c>
      <c r="B267" t="s">
        <v>697</v>
      </c>
    </row>
    <row r="268" spans="1:2" x14ac:dyDescent="0.25">
      <c r="A268">
        <v>1600</v>
      </c>
      <c r="B268" t="s">
        <v>698</v>
      </c>
    </row>
    <row r="269" spans="1:2" x14ac:dyDescent="0.25">
      <c r="A269">
        <v>1601</v>
      </c>
      <c r="B269" t="s">
        <v>699</v>
      </c>
    </row>
    <row r="270" spans="1:2" x14ac:dyDescent="0.25">
      <c r="A270">
        <v>1602</v>
      </c>
      <c r="B270" t="s">
        <v>700</v>
      </c>
    </row>
    <row r="271" spans="1:2" x14ac:dyDescent="0.25">
      <c r="A271">
        <v>1610</v>
      </c>
      <c r="B271" t="s">
        <v>701</v>
      </c>
    </row>
    <row r="272" spans="1:2" x14ac:dyDescent="0.25">
      <c r="A272">
        <v>1611</v>
      </c>
      <c r="B272" t="s">
        <v>702</v>
      </c>
    </row>
    <row r="273" spans="1:2" x14ac:dyDescent="0.25">
      <c r="A273">
        <v>1612</v>
      </c>
      <c r="B273" t="s">
        <v>703</v>
      </c>
    </row>
    <row r="274" spans="1:2" x14ac:dyDescent="0.25">
      <c r="A274">
        <v>1613</v>
      </c>
      <c r="B274" t="s">
        <v>704</v>
      </c>
    </row>
    <row r="275" spans="1:2" x14ac:dyDescent="0.25">
      <c r="A275">
        <v>1614</v>
      </c>
      <c r="B275" t="s">
        <v>705</v>
      </c>
    </row>
    <row r="276" spans="1:2" x14ac:dyDescent="0.25">
      <c r="A276">
        <v>1615</v>
      </c>
      <c r="B276" t="s">
        <v>706</v>
      </c>
    </row>
    <row r="277" spans="1:2" x14ac:dyDescent="0.25">
      <c r="A277">
        <v>1620</v>
      </c>
      <c r="B277" t="s">
        <v>707</v>
      </c>
    </row>
    <row r="278" spans="1:2" x14ac:dyDescent="0.25">
      <c r="A278">
        <v>1621</v>
      </c>
      <c r="B278" t="s">
        <v>708</v>
      </c>
    </row>
    <row r="279" spans="1:2" x14ac:dyDescent="0.25">
      <c r="A279">
        <v>1622</v>
      </c>
      <c r="B279" t="s">
        <v>709</v>
      </c>
    </row>
    <row r="280" spans="1:2" x14ac:dyDescent="0.25">
      <c r="A280">
        <v>1623</v>
      </c>
      <c r="B280" t="s">
        <v>710</v>
      </c>
    </row>
    <row r="281" spans="1:2" x14ac:dyDescent="0.25">
      <c r="A281">
        <v>1624</v>
      </c>
      <c r="B281" t="s">
        <v>711</v>
      </c>
    </row>
    <row r="282" spans="1:2" x14ac:dyDescent="0.25">
      <c r="A282">
        <v>1625</v>
      </c>
      <c r="B282" t="s">
        <v>712</v>
      </c>
    </row>
    <row r="283" spans="1:2" x14ac:dyDescent="0.25">
      <c r="A283">
        <v>1630</v>
      </c>
      <c r="B283" t="s">
        <v>713</v>
      </c>
    </row>
    <row r="284" spans="1:2" x14ac:dyDescent="0.25">
      <c r="A284">
        <v>1631</v>
      </c>
      <c r="B284" t="s">
        <v>714</v>
      </c>
    </row>
    <row r="285" spans="1:2" x14ac:dyDescent="0.25">
      <c r="A285">
        <v>1632</v>
      </c>
      <c r="B285" t="s">
        <v>715</v>
      </c>
    </row>
    <row r="286" spans="1:2" x14ac:dyDescent="0.25">
      <c r="A286">
        <v>1633</v>
      </c>
      <c r="B286" t="s">
        <v>716</v>
      </c>
    </row>
    <row r="287" spans="1:2" x14ac:dyDescent="0.25">
      <c r="A287">
        <v>1634</v>
      </c>
      <c r="B287" t="s">
        <v>717</v>
      </c>
    </row>
    <row r="288" spans="1:2" x14ac:dyDescent="0.25">
      <c r="A288">
        <v>1635</v>
      </c>
      <c r="B288" t="s">
        <v>718</v>
      </c>
    </row>
    <row r="289" spans="1:2" x14ac:dyDescent="0.25">
      <c r="A289">
        <v>1640</v>
      </c>
      <c r="B289" t="s">
        <v>719</v>
      </c>
    </row>
    <row r="290" spans="1:2" x14ac:dyDescent="0.25">
      <c r="A290">
        <v>1641</v>
      </c>
      <c r="B290" t="s">
        <v>720</v>
      </c>
    </row>
    <row r="291" spans="1:2" x14ac:dyDescent="0.25">
      <c r="A291">
        <v>1642</v>
      </c>
      <c r="B291" t="s">
        <v>721</v>
      </c>
    </row>
    <row r="292" spans="1:2" x14ac:dyDescent="0.25">
      <c r="A292">
        <v>1643</v>
      </c>
      <c r="B292" t="s">
        <v>722</v>
      </c>
    </row>
    <row r="293" spans="1:2" x14ac:dyDescent="0.25">
      <c r="A293">
        <v>1644</v>
      </c>
      <c r="B293" t="s">
        <v>723</v>
      </c>
    </row>
    <row r="294" spans="1:2" x14ac:dyDescent="0.25">
      <c r="A294">
        <v>1645</v>
      </c>
      <c r="B294" t="s">
        <v>724</v>
      </c>
    </row>
    <row r="295" spans="1:2" x14ac:dyDescent="0.25">
      <c r="A295">
        <v>1650</v>
      </c>
      <c r="B295" t="s">
        <v>725</v>
      </c>
    </row>
    <row r="296" spans="1:2" x14ac:dyDescent="0.25">
      <c r="A296">
        <v>1651</v>
      </c>
      <c r="B296" t="s">
        <v>726</v>
      </c>
    </row>
    <row r="297" spans="1:2" x14ac:dyDescent="0.25">
      <c r="A297">
        <v>1652</v>
      </c>
      <c r="B297" t="s">
        <v>727</v>
      </c>
    </row>
    <row r="298" spans="1:2" x14ac:dyDescent="0.25">
      <c r="A298">
        <v>1653</v>
      </c>
      <c r="B298" t="s">
        <v>728</v>
      </c>
    </row>
    <row r="299" spans="1:2" x14ac:dyDescent="0.25">
      <c r="A299">
        <v>1654</v>
      </c>
      <c r="B299" t="s">
        <v>729</v>
      </c>
    </row>
    <row r="300" spans="1:2" x14ac:dyDescent="0.25">
      <c r="A300">
        <v>1655</v>
      </c>
      <c r="B300" t="s">
        <v>730</v>
      </c>
    </row>
    <row r="301" spans="1:2" x14ac:dyDescent="0.25">
      <c r="A301">
        <v>1660</v>
      </c>
      <c r="B301" t="s">
        <v>731</v>
      </c>
    </row>
    <row r="302" spans="1:2" x14ac:dyDescent="0.25">
      <c r="A302">
        <v>1661</v>
      </c>
      <c r="B302" t="s">
        <v>732</v>
      </c>
    </row>
    <row r="303" spans="1:2" x14ac:dyDescent="0.25">
      <c r="A303">
        <v>1662</v>
      </c>
      <c r="B303" t="s">
        <v>733</v>
      </c>
    </row>
    <row r="304" spans="1:2" x14ac:dyDescent="0.25">
      <c r="A304">
        <v>1663</v>
      </c>
      <c r="B304" t="s">
        <v>734</v>
      </c>
    </row>
    <row r="305" spans="1:2" x14ac:dyDescent="0.25">
      <c r="A305">
        <v>1664</v>
      </c>
      <c r="B305" t="s">
        <v>735</v>
      </c>
    </row>
    <row r="306" spans="1:2" x14ac:dyDescent="0.25">
      <c r="A306">
        <v>1665</v>
      </c>
      <c r="B306" t="s">
        <v>736</v>
      </c>
    </row>
    <row r="307" spans="1:2" x14ac:dyDescent="0.25">
      <c r="A307">
        <v>1670</v>
      </c>
      <c r="B307" t="s">
        <v>737</v>
      </c>
    </row>
    <row r="308" spans="1:2" x14ac:dyDescent="0.25">
      <c r="A308">
        <v>1671</v>
      </c>
      <c r="B308" t="s">
        <v>738</v>
      </c>
    </row>
    <row r="309" spans="1:2" x14ac:dyDescent="0.25">
      <c r="A309">
        <v>1672</v>
      </c>
      <c r="B309" t="s">
        <v>739</v>
      </c>
    </row>
    <row r="310" spans="1:2" x14ac:dyDescent="0.25">
      <c r="A310">
        <v>1673</v>
      </c>
      <c r="B310" t="s">
        <v>740</v>
      </c>
    </row>
    <row r="311" spans="1:2" x14ac:dyDescent="0.25">
      <c r="A311">
        <v>1674</v>
      </c>
      <c r="B311" t="s">
        <v>741</v>
      </c>
    </row>
    <row r="312" spans="1:2" x14ac:dyDescent="0.25">
      <c r="A312">
        <v>1675</v>
      </c>
      <c r="B312" t="s">
        <v>742</v>
      </c>
    </row>
    <row r="313" spans="1:2" x14ac:dyDescent="0.25">
      <c r="A313">
        <v>1680</v>
      </c>
      <c r="B313" t="s">
        <v>743</v>
      </c>
    </row>
    <row r="314" spans="1:2" x14ac:dyDescent="0.25">
      <c r="A314">
        <v>1681</v>
      </c>
      <c r="B314" t="s">
        <v>744</v>
      </c>
    </row>
    <row r="315" spans="1:2" x14ac:dyDescent="0.25">
      <c r="A315">
        <v>1682</v>
      </c>
      <c r="B315" t="s">
        <v>745</v>
      </c>
    </row>
    <row r="316" spans="1:2" x14ac:dyDescent="0.25">
      <c r="A316">
        <v>1683</v>
      </c>
      <c r="B316" t="s">
        <v>746</v>
      </c>
    </row>
    <row r="317" spans="1:2" x14ac:dyDescent="0.25">
      <c r="A317">
        <v>1684</v>
      </c>
      <c r="B317" t="s">
        <v>747</v>
      </c>
    </row>
    <row r="318" spans="1:2" x14ac:dyDescent="0.25">
      <c r="A318">
        <v>1685</v>
      </c>
      <c r="B318" t="s">
        <v>748</v>
      </c>
    </row>
    <row r="319" spans="1:2" x14ac:dyDescent="0.25">
      <c r="A319">
        <v>1690</v>
      </c>
      <c r="B319" t="s">
        <v>749</v>
      </c>
    </row>
    <row r="320" spans="1:2" x14ac:dyDescent="0.25">
      <c r="A320">
        <v>1691</v>
      </c>
      <c r="B320" t="s">
        <v>750</v>
      </c>
    </row>
    <row r="321" spans="1:2" x14ac:dyDescent="0.25">
      <c r="A321">
        <v>1692</v>
      </c>
      <c r="B321" t="s">
        <v>751</v>
      </c>
    </row>
    <row r="322" spans="1:2" x14ac:dyDescent="0.25">
      <c r="A322">
        <v>1693</v>
      </c>
      <c r="B322" t="s">
        <v>752</v>
      </c>
    </row>
    <row r="323" spans="1:2" x14ac:dyDescent="0.25">
      <c r="A323">
        <v>1694</v>
      </c>
      <c r="B323" t="s">
        <v>753</v>
      </c>
    </row>
    <row r="324" spans="1:2" x14ac:dyDescent="0.25">
      <c r="A324">
        <v>1695</v>
      </c>
      <c r="B324" t="s">
        <v>754</v>
      </c>
    </row>
    <row r="325" spans="1:2" x14ac:dyDescent="0.25">
      <c r="A325">
        <v>1700</v>
      </c>
      <c r="B325" t="s">
        <v>755</v>
      </c>
    </row>
    <row r="326" spans="1:2" x14ac:dyDescent="0.25">
      <c r="A326">
        <v>1701</v>
      </c>
      <c r="B326" t="s">
        <v>756</v>
      </c>
    </row>
    <row r="327" spans="1:2" x14ac:dyDescent="0.25">
      <c r="A327">
        <v>1702</v>
      </c>
      <c r="B327" t="s">
        <v>757</v>
      </c>
    </row>
    <row r="328" spans="1:2" x14ac:dyDescent="0.25">
      <c r="A328">
        <v>1703</v>
      </c>
      <c r="B328" t="s">
        <v>758</v>
      </c>
    </row>
    <row r="329" spans="1:2" x14ac:dyDescent="0.25">
      <c r="A329">
        <v>1704</v>
      </c>
      <c r="B329" t="s">
        <v>759</v>
      </c>
    </row>
    <row r="330" spans="1:2" x14ac:dyDescent="0.25">
      <c r="A330">
        <v>1705</v>
      </c>
      <c r="B330" t="s">
        <v>760</v>
      </c>
    </row>
    <row r="331" spans="1:2" x14ac:dyDescent="0.25">
      <c r="A331">
        <v>1710</v>
      </c>
      <c r="B331" t="s">
        <v>761</v>
      </c>
    </row>
    <row r="332" spans="1:2" x14ac:dyDescent="0.25">
      <c r="A332">
        <v>1711</v>
      </c>
      <c r="B332" t="s">
        <v>762</v>
      </c>
    </row>
    <row r="333" spans="1:2" x14ac:dyDescent="0.25">
      <c r="A333">
        <v>1712</v>
      </c>
      <c r="B333" t="s">
        <v>763</v>
      </c>
    </row>
    <row r="334" spans="1:2" x14ac:dyDescent="0.25">
      <c r="A334">
        <v>1713</v>
      </c>
      <c r="B334" t="s">
        <v>764</v>
      </c>
    </row>
    <row r="335" spans="1:2" x14ac:dyDescent="0.25">
      <c r="A335">
        <v>1714</v>
      </c>
      <c r="B335" t="s">
        <v>765</v>
      </c>
    </row>
    <row r="336" spans="1:2" x14ac:dyDescent="0.25">
      <c r="A336">
        <v>1715</v>
      </c>
      <c r="B336" t="s">
        <v>766</v>
      </c>
    </row>
    <row r="337" spans="1:2" x14ac:dyDescent="0.25">
      <c r="A337">
        <v>1720</v>
      </c>
      <c r="B337" t="s">
        <v>767</v>
      </c>
    </row>
    <row r="338" spans="1:2" x14ac:dyDescent="0.25">
      <c r="A338">
        <v>1721</v>
      </c>
      <c r="B338" t="s">
        <v>768</v>
      </c>
    </row>
    <row r="339" spans="1:2" x14ac:dyDescent="0.25">
      <c r="A339">
        <v>1722</v>
      </c>
      <c r="B339" t="s">
        <v>769</v>
      </c>
    </row>
    <row r="340" spans="1:2" x14ac:dyDescent="0.25">
      <c r="A340">
        <v>1723</v>
      </c>
      <c r="B340" t="s">
        <v>770</v>
      </c>
    </row>
    <row r="341" spans="1:2" x14ac:dyDescent="0.25">
      <c r="A341">
        <v>1724</v>
      </c>
      <c r="B341" t="s">
        <v>771</v>
      </c>
    </row>
    <row r="342" spans="1:2" x14ac:dyDescent="0.25">
      <c r="A342">
        <v>1725</v>
      </c>
      <c r="B342" t="s">
        <v>772</v>
      </c>
    </row>
    <row r="343" spans="1:2" x14ac:dyDescent="0.25">
      <c r="A343">
        <v>1730</v>
      </c>
      <c r="B343" t="s">
        <v>773</v>
      </c>
    </row>
    <row r="344" spans="1:2" x14ac:dyDescent="0.25">
      <c r="A344">
        <v>1731</v>
      </c>
      <c r="B344" t="s">
        <v>774</v>
      </c>
    </row>
    <row r="345" spans="1:2" x14ac:dyDescent="0.25">
      <c r="A345">
        <v>1732</v>
      </c>
      <c r="B345" t="s">
        <v>775</v>
      </c>
    </row>
    <row r="346" spans="1:2" x14ac:dyDescent="0.25">
      <c r="A346">
        <v>1733</v>
      </c>
      <c r="B346" t="s">
        <v>776</v>
      </c>
    </row>
    <row r="347" spans="1:2" x14ac:dyDescent="0.25">
      <c r="A347">
        <v>1734</v>
      </c>
      <c r="B347" t="s">
        <v>777</v>
      </c>
    </row>
    <row r="348" spans="1:2" x14ac:dyDescent="0.25">
      <c r="A348">
        <v>1735</v>
      </c>
      <c r="B348" t="s">
        <v>778</v>
      </c>
    </row>
    <row r="349" spans="1:2" x14ac:dyDescent="0.25">
      <c r="A349">
        <v>1740</v>
      </c>
      <c r="B349" t="s">
        <v>779</v>
      </c>
    </row>
    <row r="350" spans="1:2" x14ac:dyDescent="0.25">
      <c r="A350">
        <v>1741</v>
      </c>
      <c r="B350" t="s">
        <v>780</v>
      </c>
    </row>
    <row r="351" spans="1:2" x14ac:dyDescent="0.25">
      <c r="A351">
        <v>1742</v>
      </c>
      <c r="B351" t="s">
        <v>781</v>
      </c>
    </row>
    <row r="352" spans="1:2" x14ac:dyDescent="0.25">
      <c r="A352">
        <v>1743</v>
      </c>
      <c r="B352" t="s">
        <v>782</v>
      </c>
    </row>
    <row r="353" spans="1:2" x14ac:dyDescent="0.25">
      <c r="A353">
        <v>1744</v>
      </c>
      <c r="B353" t="s">
        <v>783</v>
      </c>
    </row>
    <row r="354" spans="1:2" x14ac:dyDescent="0.25">
      <c r="A354">
        <v>1745</v>
      </c>
      <c r="B354" t="s">
        <v>784</v>
      </c>
    </row>
    <row r="355" spans="1:2" x14ac:dyDescent="0.25">
      <c r="A355">
        <v>1750</v>
      </c>
      <c r="B355" t="s">
        <v>785</v>
      </c>
    </row>
    <row r="356" spans="1:2" x14ac:dyDescent="0.25">
      <c r="A356">
        <v>1751</v>
      </c>
      <c r="B356" t="s">
        <v>786</v>
      </c>
    </row>
    <row r="357" spans="1:2" x14ac:dyDescent="0.25">
      <c r="A357">
        <v>1752</v>
      </c>
      <c r="B357" t="s">
        <v>787</v>
      </c>
    </row>
    <row r="358" spans="1:2" x14ac:dyDescent="0.25">
      <c r="A358">
        <v>1753</v>
      </c>
      <c r="B358" t="s">
        <v>788</v>
      </c>
    </row>
    <row r="359" spans="1:2" x14ac:dyDescent="0.25">
      <c r="A359">
        <v>1754</v>
      </c>
      <c r="B359" t="s">
        <v>789</v>
      </c>
    </row>
    <row r="360" spans="1:2" x14ac:dyDescent="0.25">
      <c r="A360">
        <v>1755</v>
      </c>
      <c r="B360" t="s">
        <v>790</v>
      </c>
    </row>
    <row r="361" spans="1:2" x14ac:dyDescent="0.25">
      <c r="A361">
        <v>1760</v>
      </c>
      <c r="B361" t="s">
        <v>791</v>
      </c>
    </row>
    <row r="362" spans="1:2" x14ac:dyDescent="0.25">
      <c r="A362">
        <v>1761</v>
      </c>
      <c r="B362" t="s">
        <v>792</v>
      </c>
    </row>
    <row r="363" spans="1:2" x14ac:dyDescent="0.25">
      <c r="A363">
        <v>1762</v>
      </c>
      <c r="B363" t="s">
        <v>793</v>
      </c>
    </row>
    <row r="364" spans="1:2" x14ac:dyDescent="0.25">
      <c r="A364">
        <v>1763</v>
      </c>
      <c r="B364" t="s">
        <v>794</v>
      </c>
    </row>
    <row r="365" spans="1:2" x14ac:dyDescent="0.25">
      <c r="A365">
        <v>1764</v>
      </c>
      <c r="B365" t="s">
        <v>795</v>
      </c>
    </row>
    <row r="366" spans="1:2" x14ac:dyDescent="0.25">
      <c r="A366">
        <v>1765</v>
      </c>
      <c r="B366" t="s">
        <v>796</v>
      </c>
    </row>
    <row r="367" spans="1:2" x14ac:dyDescent="0.25">
      <c r="A367">
        <v>1770</v>
      </c>
      <c r="B367" t="s">
        <v>797</v>
      </c>
    </row>
    <row r="368" spans="1:2" x14ac:dyDescent="0.25">
      <c r="A368">
        <v>1771</v>
      </c>
      <c r="B368" t="s">
        <v>798</v>
      </c>
    </row>
    <row r="369" spans="1:2" x14ac:dyDescent="0.25">
      <c r="A369">
        <v>1772</v>
      </c>
      <c r="B369" t="s">
        <v>799</v>
      </c>
    </row>
    <row r="370" spans="1:2" x14ac:dyDescent="0.25">
      <c r="A370">
        <v>1773</v>
      </c>
      <c r="B370" t="s">
        <v>800</v>
      </c>
    </row>
    <row r="371" spans="1:2" x14ac:dyDescent="0.25">
      <c r="A371">
        <v>1774</v>
      </c>
      <c r="B371" t="s">
        <v>801</v>
      </c>
    </row>
    <row r="372" spans="1:2" x14ac:dyDescent="0.25">
      <c r="A372">
        <v>1775</v>
      </c>
      <c r="B372" t="s">
        <v>802</v>
      </c>
    </row>
    <row r="373" spans="1:2" x14ac:dyDescent="0.25">
      <c r="A373">
        <v>1780</v>
      </c>
      <c r="B373" t="s">
        <v>803</v>
      </c>
    </row>
    <row r="374" spans="1:2" x14ac:dyDescent="0.25">
      <c r="A374">
        <v>1781</v>
      </c>
      <c r="B374" t="s">
        <v>804</v>
      </c>
    </row>
    <row r="375" spans="1:2" x14ac:dyDescent="0.25">
      <c r="A375">
        <v>1782</v>
      </c>
      <c r="B375" t="s">
        <v>805</v>
      </c>
    </row>
    <row r="376" spans="1:2" x14ac:dyDescent="0.25">
      <c r="A376">
        <v>1783</v>
      </c>
      <c r="B376" t="s">
        <v>806</v>
      </c>
    </row>
    <row r="377" spans="1:2" x14ac:dyDescent="0.25">
      <c r="A377">
        <v>1784</v>
      </c>
      <c r="B377" t="s">
        <v>807</v>
      </c>
    </row>
    <row r="378" spans="1:2" x14ac:dyDescent="0.25">
      <c r="A378">
        <v>1785</v>
      </c>
      <c r="B378" t="s">
        <v>808</v>
      </c>
    </row>
    <row r="379" spans="1:2" x14ac:dyDescent="0.25">
      <c r="A379">
        <v>1786</v>
      </c>
      <c r="B379" t="s">
        <v>809</v>
      </c>
    </row>
    <row r="380" spans="1:2" x14ac:dyDescent="0.25">
      <c r="A380">
        <v>1787</v>
      </c>
      <c r="B380" t="s">
        <v>810</v>
      </c>
    </row>
    <row r="381" spans="1:2" x14ac:dyDescent="0.25">
      <c r="A381">
        <v>1790</v>
      </c>
      <c r="B381" t="s">
        <v>811</v>
      </c>
    </row>
    <row r="382" spans="1:2" x14ac:dyDescent="0.25">
      <c r="A382">
        <v>1791</v>
      </c>
      <c r="B382" t="s">
        <v>812</v>
      </c>
    </row>
    <row r="383" spans="1:2" x14ac:dyDescent="0.25">
      <c r="A383">
        <v>1792</v>
      </c>
      <c r="B383" t="s">
        <v>813</v>
      </c>
    </row>
    <row r="384" spans="1:2" x14ac:dyDescent="0.25">
      <c r="A384">
        <v>1793</v>
      </c>
      <c r="B384" t="s">
        <v>814</v>
      </c>
    </row>
    <row r="385" spans="1:2" x14ac:dyDescent="0.25">
      <c r="A385">
        <v>1794</v>
      </c>
      <c r="B385" t="s">
        <v>815</v>
      </c>
    </row>
    <row r="386" spans="1:2" x14ac:dyDescent="0.25">
      <c r="A386">
        <v>1795</v>
      </c>
      <c r="B386" t="s">
        <v>816</v>
      </c>
    </row>
    <row r="387" spans="1:2" x14ac:dyDescent="0.25">
      <c r="A387">
        <v>1797</v>
      </c>
      <c r="B387" t="s">
        <v>817</v>
      </c>
    </row>
    <row r="388" spans="1:2" x14ac:dyDescent="0.25">
      <c r="A388">
        <v>1798</v>
      </c>
      <c r="B388" t="s">
        <v>818</v>
      </c>
    </row>
    <row r="389" spans="1:2" x14ac:dyDescent="0.25">
      <c r="A389">
        <v>1799</v>
      </c>
      <c r="B389" t="s">
        <v>819</v>
      </c>
    </row>
    <row r="390" spans="1:2" x14ac:dyDescent="0.25">
      <c r="A390">
        <v>1800</v>
      </c>
      <c r="B390" t="s">
        <v>820</v>
      </c>
    </row>
    <row r="391" spans="1:2" x14ac:dyDescent="0.25">
      <c r="A391">
        <v>1801</v>
      </c>
      <c r="B391" t="s">
        <v>821</v>
      </c>
    </row>
    <row r="392" spans="1:2" x14ac:dyDescent="0.25">
      <c r="A392">
        <v>1802</v>
      </c>
      <c r="B392" t="s">
        <v>822</v>
      </c>
    </row>
    <row r="393" spans="1:2" x14ac:dyDescent="0.25">
      <c r="A393">
        <v>2000</v>
      </c>
      <c r="B393" t="s">
        <v>823</v>
      </c>
    </row>
    <row r="394" spans="1:2" x14ac:dyDescent="0.25">
      <c r="A394">
        <v>2001</v>
      </c>
      <c r="B394" t="s">
        <v>824</v>
      </c>
    </row>
    <row r="395" spans="1:2" x14ac:dyDescent="0.25">
      <c r="A395">
        <v>2002</v>
      </c>
      <c r="B395" t="s">
        <v>825</v>
      </c>
    </row>
    <row r="396" spans="1:2" x14ac:dyDescent="0.25">
      <c r="A396">
        <v>3001</v>
      </c>
      <c r="B396" t="s">
        <v>826</v>
      </c>
    </row>
    <row r="397" spans="1:2" x14ac:dyDescent="0.25">
      <c r="A397">
        <v>3002</v>
      </c>
      <c r="B397" t="s">
        <v>827</v>
      </c>
    </row>
    <row r="398" spans="1:2" x14ac:dyDescent="0.25">
      <c r="A398">
        <v>3003</v>
      </c>
      <c r="B398" t="s">
        <v>828</v>
      </c>
    </row>
    <row r="399" spans="1:2" x14ac:dyDescent="0.25">
      <c r="A399">
        <v>3004</v>
      </c>
      <c r="B399" t="s">
        <v>829</v>
      </c>
    </row>
    <row r="400" spans="1:2" x14ac:dyDescent="0.25">
      <c r="A400">
        <v>3005</v>
      </c>
      <c r="B400" t="s">
        <v>830</v>
      </c>
    </row>
    <row r="401" spans="1:2" x14ac:dyDescent="0.25">
      <c r="A401">
        <v>3006</v>
      </c>
      <c r="B401" t="s">
        <v>831</v>
      </c>
    </row>
    <row r="402" spans="1:2" x14ac:dyDescent="0.25">
      <c r="A402">
        <v>3007</v>
      </c>
      <c r="B402" t="s">
        <v>832</v>
      </c>
    </row>
    <row r="403" spans="1:2" x14ac:dyDescent="0.25">
      <c r="A403">
        <v>3008</v>
      </c>
      <c r="B403" t="s">
        <v>833</v>
      </c>
    </row>
    <row r="404" spans="1:2" x14ac:dyDescent="0.25">
      <c r="A404">
        <v>10000</v>
      </c>
      <c r="B404" t="s">
        <v>834</v>
      </c>
    </row>
    <row r="405" spans="1:2" x14ac:dyDescent="0.25">
      <c r="A405">
        <v>10001</v>
      </c>
      <c r="B405" t="s">
        <v>835</v>
      </c>
    </row>
    <row r="406" spans="1:2" x14ac:dyDescent="0.25">
      <c r="A406">
        <v>10002</v>
      </c>
      <c r="B406" t="s">
        <v>836</v>
      </c>
    </row>
    <row r="407" spans="1:2" x14ac:dyDescent="0.25">
      <c r="A407">
        <v>10003</v>
      </c>
      <c r="B407" t="s">
        <v>837</v>
      </c>
    </row>
    <row r="408" spans="1:2" x14ac:dyDescent="0.25">
      <c r="A408">
        <v>10004</v>
      </c>
      <c r="B408" t="s">
        <v>838</v>
      </c>
    </row>
    <row r="409" spans="1:2" x14ac:dyDescent="0.25">
      <c r="A409">
        <v>10005</v>
      </c>
      <c r="B409" t="s">
        <v>839</v>
      </c>
    </row>
    <row r="410" spans="1:2" x14ac:dyDescent="0.25">
      <c r="A410">
        <v>10006</v>
      </c>
      <c r="B410" t="s">
        <v>840</v>
      </c>
    </row>
    <row r="411" spans="1:2" x14ac:dyDescent="0.25">
      <c r="A411">
        <v>10007</v>
      </c>
      <c r="B411" t="s">
        <v>841</v>
      </c>
    </row>
    <row r="412" spans="1:2" x14ac:dyDescent="0.25">
      <c r="A412">
        <v>10008</v>
      </c>
      <c r="B412" t="s">
        <v>842</v>
      </c>
    </row>
    <row r="413" spans="1:2" x14ac:dyDescent="0.25">
      <c r="A413">
        <v>10009</v>
      </c>
      <c r="B413" t="s">
        <v>843</v>
      </c>
    </row>
    <row r="414" spans="1:2" x14ac:dyDescent="0.25">
      <c r="A414">
        <v>10010</v>
      </c>
      <c r="B414" t="s">
        <v>844</v>
      </c>
    </row>
    <row r="415" spans="1:2" x14ac:dyDescent="0.25">
      <c r="A415">
        <v>10011</v>
      </c>
      <c r="B415" t="s">
        <v>845</v>
      </c>
    </row>
    <row r="416" spans="1:2" x14ac:dyDescent="0.25">
      <c r="A416">
        <v>10012</v>
      </c>
      <c r="B416" t="s">
        <v>846</v>
      </c>
    </row>
    <row r="417" spans="1:2" x14ac:dyDescent="0.25">
      <c r="A417">
        <v>10013</v>
      </c>
      <c r="B417" t="s">
        <v>847</v>
      </c>
    </row>
    <row r="418" spans="1:2" x14ac:dyDescent="0.25">
      <c r="A418">
        <v>10014</v>
      </c>
      <c r="B418" t="s">
        <v>848</v>
      </c>
    </row>
    <row r="419" spans="1:2" x14ac:dyDescent="0.25">
      <c r="A419">
        <v>10015</v>
      </c>
      <c r="B419" t="s">
        <v>849</v>
      </c>
    </row>
    <row r="420" spans="1:2" x14ac:dyDescent="0.25">
      <c r="A420">
        <v>10016</v>
      </c>
      <c r="B420" t="s">
        <v>850</v>
      </c>
    </row>
    <row r="421" spans="1:2" x14ac:dyDescent="0.25">
      <c r="A421">
        <v>10017</v>
      </c>
      <c r="B421" t="s">
        <v>851</v>
      </c>
    </row>
    <row r="422" spans="1:2" x14ac:dyDescent="0.25">
      <c r="A422">
        <v>10018</v>
      </c>
      <c r="B422" t="s">
        <v>852</v>
      </c>
    </row>
    <row r="423" spans="1:2" x14ac:dyDescent="0.25">
      <c r="A423">
        <v>10019</v>
      </c>
      <c r="B423" t="s">
        <v>853</v>
      </c>
    </row>
    <row r="424" spans="1:2" x14ac:dyDescent="0.25">
      <c r="A424">
        <v>10020</v>
      </c>
      <c r="B424" t="s">
        <v>854</v>
      </c>
    </row>
    <row r="425" spans="1:2" x14ac:dyDescent="0.25">
      <c r="A425">
        <v>10021</v>
      </c>
      <c r="B425" t="s">
        <v>855</v>
      </c>
    </row>
    <row r="426" spans="1:2" x14ac:dyDescent="0.25">
      <c r="A426">
        <v>10022</v>
      </c>
      <c r="B426" t="s">
        <v>856</v>
      </c>
    </row>
    <row r="427" spans="1:2" x14ac:dyDescent="0.25">
      <c r="A427">
        <v>10023</v>
      </c>
      <c r="B427" t="s">
        <v>857</v>
      </c>
    </row>
    <row r="428" spans="1:2" x14ac:dyDescent="0.25">
      <c r="A428">
        <v>10024</v>
      </c>
      <c r="B428" t="s">
        <v>858</v>
      </c>
    </row>
    <row r="429" spans="1:2" x14ac:dyDescent="0.25">
      <c r="A429">
        <v>10025</v>
      </c>
      <c r="B429" t="s">
        <v>859</v>
      </c>
    </row>
    <row r="430" spans="1:2" x14ac:dyDescent="0.25">
      <c r="A430">
        <v>10026</v>
      </c>
      <c r="B430" t="s">
        <v>860</v>
      </c>
    </row>
    <row r="431" spans="1:2" x14ac:dyDescent="0.25">
      <c r="A431">
        <v>10027</v>
      </c>
      <c r="B431" t="s">
        <v>861</v>
      </c>
    </row>
    <row r="432" spans="1:2" x14ac:dyDescent="0.25">
      <c r="A432">
        <v>10028</v>
      </c>
      <c r="B432" t="s">
        <v>862</v>
      </c>
    </row>
    <row r="433" spans="1:2" x14ac:dyDescent="0.25">
      <c r="A433">
        <v>10029</v>
      </c>
      <c r="B433" t="s">
        <v>863</v>
      </c>
    </row>
    <row r="434" spans="1:2" x14ac:dyDescent="0.25">
      <c r="A434">
        <v>10030</v>
      </c>
      <c r="B434" t="s">
        <v>864</v>
      </c>
    </row>
    <row r="435" spans="1:2" x14ac:dyDescent="0.25">
      <c r="A435">
        <v>10031</v>
      </c>
      <c r="B435" t="s">
        <v>865</v>
      </c>
    </row>
    <row r="436" spans="1:2" x14ac:dyDescent="0.25">
      <c r="A436">
        <v>10032</v>
      </c>
      <c r="B436" t="s">
        <v>866</v>
      </c>
    </row>
    <row r="437" spans="1:2" x14ac:dyDescent="0.25">
      <c r="A437">
        <v>10033</v>
      </c>
      <c r="B437" t="s">
        <v>867</v>
      </c>
    </row>
    <row r="438" spans="1:2" x14ac:dyDescent="0.25">
      <c r="A438">
        <v>10034</v>
      </c>
      <c r="B438" t="s">
        <v>868</v>
      </c>
    </row>
    <row r="439" spans="1:2" x14ac:dyDescent="0.25">
      <c r="A439">
        <v>10035</v>
      </c>
      <c r="B439" t="s">
        <v>869</v>
      </c>
    </row>
    <row r="440" spans="1:2" x14ac:dyDescent="0.25">
      <c r="A440">
        <v>10036</v>
      </c>
      <c r="B440" t="s">
        <v>870</v>
      </c>
    </row>
    <row r="441" spans="1:2" x14ac:dyDescent="0.25">
      <c r="A441">
        <v>10037</v>
      </c>
      <c r="B441" t="s">
        <v>871</v>
      </c>
    </row>
    <row r="442" spans="1:2" x14ac:dyDescent="0.25">
      <c r="A442">
        <v>10038</v>
      </c>
      <c r="B442" t="s">
        <v>872</v>
      </c>
    </row>
    <row r="443" spans="1:2" x14ac:dyDescent="0.25">
      <c r="A443">
        <v>10039</v>
      </c>
      <c r="B443" t="s">
        <v>873</v>
      </c>
    </row>
    <row r="444" spans="1:2" x14ac:dyDescent="0.25">
      <c r="A444">
        <v>10040</v>
      </c>
      <c r="B444" t="s">
        <v>874</v>
      </c>
    </row>
    <row r="445" spans="1:2" x14ac:dyDescent="0.25">
      <c r="A445">
        <v>10041</v>
      </c>
      <c r="B445" t="s">
        <v>875</v>
      </c>
    </row>
    <row r="446" spans="1:2" x14ac:dyDescent="0.25">
      <c r="A446">
        <v>10042</v>
      </c>
      <c r="B446" t="s">
        <v>876</v>
      </c>
    </row>
    <row r="447" spans="1:2" x14ac:dyDescent="0.25">
      <c r="A447">
        <v>10043</v>
      </c>
      <c r="B447" t="s">
        <v>877</v>
      </c>
    </row>
    <row r="448" spans="1:2" x14ac:dyDescent="0.25">
      <c r="A448">
        <v>10044</v>
      </c>
      <c r="B448" t="s">
        <v>878</v>
      </c>
    </row>
    <row r="449" spans="1:2" x14ac:dyDescent="0.25">
      <c r="A449">
        <v>10050</v>
      </c>
      <c r="B449" t="s">
        <v>879</v>
      </c>
    </row>
    <row r="450" spans="1:2" x14ac:dyDescent="0.25">
      <c r="A450">
        <v>10051</v>
      </c>
      <c r="B450" t="s">
        <v>880</v>
      </c>
    </row>
    <row r="451" spans="1:2" x14ac:dyDescent="0.25">
      <c r="A451">
        <v>10052</v>
      </c>
      <c r="B451" t="s">
        <v>881</v>
      </c>
    </row>
    <row r="452" spans="1:2" x14ac:dyDescent="0.25">
      <c r="A452">
        <v>10053</v>
      </c>
      <c r="B452" t="s">
        <v>882</v>
      </c>
    </row>
    <row r="453" spans="1:2" x14ac:dyDescent="0.25">
      <c r="A453">
        <v>10054</v>
      </c>
      <c r="B453" t="s">
        <v>883</v>
      </c>
    </row>
    <row r="454" spans="1:2" x14ac:dyDescent="0.25">
      <c r="A454">
        <v>10055</v>
      </c>
      <c r="B454" t="s">
        <v>884</v>
      </c>
    </row>
    <row r="455" spans="1:2" x14ac:dyDescent="0.25">
      <c r="A455">
        <v>10056</v>
      </c>
      <c r="B455" t="s">
        <v>885</v>
      </c>
    </row>
    <row r="456" spans="1:2" x14ac:dyDescent="0.25">
      <c r="A456">
        <v>10057</v>
      </c>
      <c r="B456" t="s">
        <v>886</v>
      </c>
    </row>
    <row r="457" spans="1:2" x14ac:dyDescent="0.25">
      <c r="A457">
        <v>10058</v>
      </c>
      <c r="B457" t="s">
        <v>887</v>
      </c>
    </row>
    <row r="458" spans="1:2" x14ac:dyDescent="0.25">
      <c r="A458">
        <v>10059</v>
      </c>
      <c r="B458" t="s">
        <v>888</v>
      </c>
    </row>
    <row r="459" spans="1:2" x14ac:dyDescent="0.25">
      <c r="A459">
        <v>10060</v>
      </c>
      <c r="B459" t="s">
        <v>889</v>
      </c>
    </row>
    <row r="460" spans="1:2" x14ac:dyDescent="0.25">
      <c r="A460">
        <v>10061</v>
      </c>
      <c r="B460" t="s">
        <v>890</v>
      </c>
    </row>
    <row r="461" spans="1:2" x14ac:dyDescent="0.25">
      <c r="A461">
        <v>10070</v>
      </c>
      <c r="B461" t="s">
        <v>891</v>
      </c>
    </row>
    <row r="462" spans="1:2" x14ac:dyDescent="0.25">
      <c r="A462">
        <v>10071</v>
      </c>
      <c r="B462" t="s">
        <v>892</v>
      </c>
    </row>
    <row r="463" spans="1:2" x14ac:dyDescent="0.25">
      <c r="A463">
        <v>10072</v>
      </c>
      <c r="B463" t="s">
        <v>893</v>
      </c>
    </row>
    <row r="464" spans="1:2" x14ac:dyDescent="0.25">
      <c r="A464">
        <v>10073</v>
      </c>
      <c r="B464" t="s">
        <v>894</v>
      </c>
    </row>
    <row r="465" spans="1:2" x14ac:dyDescent="0.25">
      <c r="A465">
        <v>10075</v>
      </c>
      <c r="B465" t="s">
        <v>895</v>
      </c>
    </row>
    <row r="466" spans="1:2" x14ac:dyDescent="0.25">
      <c r="A466">
        <v>10076</v>
      </c>
      <c r="B466" t="s">
        <v>896</v>
      </c>
    </row>
    <row r="467" spans="1:2" x14ac:dyDescent="0.25">
      <c r="A467">
        <v>10077</v>
      </c>
      <c r="B467" t="s">
        <v>897</v>
      </c>
    </row>
    <row r="468" spans="1:2" x14ac:dyDescent="0.25">
      <c r="A468">
        <v>10078</v>
      </c>
      <c r="B468" t="s">
        <v>898</v>
      </c>
    </row>
    <row r="469" spans="1:2" x14ac:dyDescent="0.25">
      <c r="A469">
        <v>10079</v>
      </c>
      <c r="B469" t="s">
        <v>899</v>
      </c>
    </row>
    <row r="470" spans="1:2" x14ac:dyDescent="0.25">
      <c r="A470">
        <v>10080</v>
      </c>
      <c r="B470" t="s">
        <v>900</v>
      </c>
    </row>
    <row r="471" spans="1:2" x14ac:dyDescent="0.25">
      <c r="A471">
        <v>10081</v>
      </c>
      <c r="B471" t="s">
        <v>901</v>
      </c>
    </row>
    <row r="472" spans="1:2" x14ac:dyDescent="0.25">
      <c r="A472">
        <v>10082</v>
      </c>
      <c r="B472" t="s">
        <v>902</v>
      </c>
    </row>
    <row r="473" spans="1:2" x14ac:dyDescent="0.25">
      <c r="A473">
        <v>10083</v>
      </c>
      <c r="B473" t="s">
        <v>903</v>
      </c>
    </row>
    <row r="474" spans="1:2" x14ac:dyDescent="0.25">
      <c r="A474">
        <v>10084</v>
      </c>
      <c r="B474" t="s">
        <v>904</v>
      </c>
    </row>
    <row r="475" spans="1:2" x14ac:dyDescent="0.25">
      <c r="A475">
        <v>10085</v>
      </c>
      <c r="B475" t="s">
        <v>905</v>
      </c>
    </row>
    <row r="476" spans="1:2" x14ac:dyDescent="0.25">
      <c r="A476">
        <v>10086</v>
      </c>
      <c r="B476" t="s">
        <v>906</v>
      </c>
    </row>
    <row r="477" spans="1:2" x14ac:dyDescent="0.25">
      <c r="A477">
        <v>10087</v>
      </c>
      <c r="B477" t="s">
        <v>907</v>
      </c>
    </row>
    <row r="478" spans="1:2" x14ac:dyDescent="0.25">
      <c r="A478">
        <v>10088</v>
      </c>
      <c r="B478" t="s">
        <v>908</v>
      </c>
    </row>
    <row r="479" spans="1:2" x14ac:dyDescent="0.25">
      <c r="A479">
        <v>10089</v>
      </c>
      <c r="B479" t="s">
        <v>909</v>
      </c>
    </row>
    <row r="480" spans="1:2" x14ac:dyDescent="0.25">
      <c r="A480">
        <v>10090</v>
      </c>
      <c r="B480" t="s">
        <v>910</v>
      </c>
    </row>
    <row r="481" spans="1:2" x14ac:dyDescent="0.25">
      <c r="A481">
        <v>10091</v>
      </c>
      <c r="B481" t="s">
        <v>911</v>
      </c>
    </row>
    <row r="482" spans="1:2" x14ac:dyDescent="0.25">
      <c r="A482">
        <v>10092</v>
      </c>
      <c r="B482" t="s">
        <v>912</v>
      </c>
    </row>
    <row r="483" spans="1:2" x14ac:dyDescent="0.25">
      <c r="A483">
        <v>10093</v>
      </c>
      <c r="B483" t="s">
        <v>913</v>
      </c>
    </row>
    <row r="484" spans="1:2" x14ac:dyDescent="0.25">
      <c r="A484">
        <v>10094</v>
      </c>
      <c r="B484" t="s">
        <v>914</v>
      </c>
    </row>
    <row r="485" spans="1:2" x14ac:dyDescent="0.25">
      <c r="A485">
        <v>10095</v>
      </c>
      <c r="B485" t="s">
        <v>915</v>
      </c>
    </row>
    <row r="486" spans="1:2" x14ac:dyDescent="0.25">
      <c r="A486">
        <v>10096</v>
      </c>
      <c r="B486" t="s">
        <v>916</v>
      </c>
    </row>
    <row r="487" spans="1:2" x14ac:dyDescent="0.25">
      <c r="A487">
        <v>10100</v>
      </c>
      <c r="B487" t="s">
        <v>917</v>
      </c>
    </row>
    <row r="488" spans="1:2" x14ac:dyDescent="0.25">
      <c r="A488">
        <v>10101</v>
      </c>
      <c r="B488" t="s">
        <v>918</v>
      </c>
    </row>
    <row r="489" spans="1:2" x14ac:dyDescent="0.25">
      <c r="A489">
        <v>10102</v>
      </c>
      <c r="B489" t="s">
        <v>919</v>
      </c>
    </row>
    <row r="490" spans="1:2" x14ac:dyDescent="0.25">
      <c r="A490">
        <v>10103</v>
      </c>
      <c r="B490" t="s">
        <v>920</v>
      </c>
    </row>
    <row r="491" spans="1:2" x14ac:dyDescent="0.25">
      <c r="A491">
        <v>10104</v>
      </c>
      <c r="B491" t="s">
        <v>921</v>
      </c>
    </row>
    <row r="492" spans="1:2" x14ac:dyDescent="0.25">
      <c r="A492">
        <v>10105</v>
      </c>
      <c r="B492" t="s">
        <v>922</v>
      </c>
    </row>
    <row r="493" spans="1:2" x14ac:dyDescent="0.25">
      <c r="A493">
        <v>10106</v>
      </c>
      <c r="B493" t="s">
        <v>923</v>
      </c>
    </row>
    <row r="494" spans="1:2" x14ac:dyDescent="0.25">
      <c r="A494">
        <v>10107</v>
      </c>
      <c r="B494" t="s">
        <v>924</v>
      </c>
    </row>
    <row r="495" spans="1:2" x14ac:dyDescent="0.25">
      <c r="A495">
        <v>10108</v>
      </c>
      <c r="B495" t="s">
        <v>925</v>
      </c>
    </row>
    <row r="496" spans="1:2" x14ac:dyDescent="0.25">
      <c r="A496">
        <v>10109</v>
      </c>
      <c r="B496" t="s">
        <v>926</v>
      </c>
    </row>
    <row r="497" spans="1:2" x14ac:dyDescent="0.25">
      <c r="A497">
        <v>10110</v>
      </c>
      <c r="B497" t="s">
        <v>927</v>
      </c>
    </row>
    <row r="498" spans="1:2" x14ac:dyDescent="0.25">
      <c r="A498">
        <v>10111</v>
      </c>
      <c r="B498" t="s">
        <v>928</v>
      </c>
    </row>
    <row r="499" spans="1:2" x14ac:dyDescent="0.25">
      <c r="A499">
        <v>10112</v>
      </c>
      <c r="B499" t="s">
        <v>929</v>
      </c>
    </row>
    <row r="500" spans="1:2" x14ac:dyDescent="0.25">
      <c r="A500">
        <v>10113</v>
      </c>
      <c r="B500" t="s">
        <v>930</v>
      </c>
    </row>
    <row r="501" spans="1:2" x14ac:dyDescent="0.25">
      <c r="A501">
        <v>10114</v>
      </c>
      <c r="B501" t="s">
        <v>931</v>
      </c>
    </row>
    <row r="502" spans="1:2" x14ac:dyDescent="0.25">
      <c r="A502">
        <v>10115</v>
      </c>
      <c r="B502" t="s">
        <v>932</v>
      </c>
    </row>
    <row r="503" spans="1:2" x14ac:dyDescent="0.25">
      <c r="A503">
        <v>10116</v>
      </c>
      <c r="B503" t="s">
        <v>933</v>
      </c>
    </row>
    <row r="504" spans="1:2" x14ac:dyDescent="0.25">
      <c r="A504">
        <v>10117</v>
      </c>
      <c r="B504" t="s">
        <v>934</v>
      </c>
    </row>
    <row r="505" spans="1:2" x14ac:dyDescent="0.25">
      <c r="A505">
        <v>10118</v>
      </c>
      <c r="B505" t="s">
        <v>935</v>
      </c>
    </row>
    <row r="506" spans="1:2" x14ac:dyDescent="0.25">
      <c r="A506">
        <v>10119</v>
      </c>
      <c r="B506" t="s">
        <v>936</v>
      </c>
    </row>
    <row r="507" spans="1:2" x14ac:dyDescent="0.25">
      <c r="A507">
        <v>10120</v>
      </c>
      <c r="B507" t="s">
        <v>937</v>
      </c>
    </row>
    <row r="508" spans="1:2" x14ac:dyDescent="0.25">
      <c r="A508">
        <v>10121</v>
      </c>
      <c r="B508" t="s">
        <v>938</v>
      </c>
    </row>
    <row r="509" spans="1:2" x14ac:dyDescent="0.25">
      <c r="A509">
        <v>10122</v>
      </c>
      <c r="B509" t="s">
        <v>939</v>
      </c>
    </row>
    <row r="510" spans="1:2" x14ac:dyDescent="0.25">
      <c r="A510">
        <v>10123</v>
      </c>
      <c r="B510" t="s">
        <v>940</v>
      </c>
    </row>
    <row r="511" spans="1:2" x14ac:dyDescent="0.25">
      <c r="A511">
        <v>10124</v>
      </c>
      <c r="B511" t="s">
        <v>941</v>
      </c>
    </row>
    <row r="512" spans="1:2" x14ac:dyDescent="0.25">
      <c r="A512">
        <v>10125</v>
      </c>
      <c r="B512" t="s">
        <v>942</v>
      </c>
    </row>
    <row r="513" spans="1:2" x14ac:dyDescent="0.25">
      <c r="A513">
        <v>10126</v>
      </c>
      <c r="B513" t="s">
        <v>943</v>
      </c>
    </row>
    <row r="514" spans="1:2" x14ac:dyDescent="0.25">
      <c r="A514">
        <v>10127</v>
      </c>
      <c r="B514" t="s">
        <v>944</v>
      </c>
    </row>
    <row r="515" spans="1:2" x14ac:dyDescent="0.25">
      <c r="A515">
        <v>10128</v>
      </c>
      <c r="B515" t="s">
        <v>945</v>
      </c>
    </row>
    <row r="516" spans="1:2" x14ac:dyDescent="0.25">
      <c r="A516">
        <v>10129</v>
      </c>
      <c r="B516" t="s">
        <v>946</v>
      </c>
    </row>
    <row r="517" spans="1:2" x14ac:dyDescent="0.25">
      <c r="A517">
        <v>10130</v>
      </c>
      <c r="B517" t="s">
        <v>947</v>
      </c>
    </row>
    <row r="518" spans="1:2" x14ac:dyDescent="0.25">
      <c r="A518">
        <v>10131</v>
      </c>
      <c r="B518" t="s">
        <v>948</v>
      </c>
    </row>
    <row r="519" spans="1:2" x14ac:dyDescent="0.25">
      <c r="A519">
        <v>10132</v>
      </c>
      <c r="B519" t="s">
        <v>949</v>
      </c>
    </row>
    <row r="520" spans="1:2" x14ac:dyDescent="0.25">
      <c r="A520">
        <v>10133</v>
      </c>
      <c r="B520" t="s">
        <v>950</v>
      </c>
    </row>
    <row r="521" spans="1:2" x14ac:dyDescent="0.25">
      <c r="A521">
        <v>10134</v>
      </c>
      <c r="B521" t="s">
        <v>951</v>
      </c>
    </row>
    <row r="522" spans="1:2" x14ac:dyDescent="0.25">
      <c r="A522">
        <v>10135</v>
      </c>
      <c r="B522" t="s">
        <v>952</v>
      </c>
    </row>
    <row r="523" spans="1:2" x14ac:dyDescent="0.25">
      <c r="A523">
        <v>10136</v>
      </c>
      <c r="B523" t="s">
        <v>953</v>
      </c>
    </row>
    <row r="524" spans="1:2" x14ac:dyDescent="0.25">
      <c r="A524">
        <v>10137</v>
      </c>
      <c r="B524" t="s">
        <v>954</v>
      </c>
    </row>
    <row r="525" spans="1:2" x14ac:dyDescent="0.25">
      <c r="A525">
        <v>10138</v>
      </c>
      <c r="B525" t="s">
        <v>955</v>
      </c>
    </row>
    <row r="526" spans="1:2" x14ac:dyDescent="0.25">
      <c r="A526">
        <v>10139</v>
      </c>
      <c r="B526" t="s">
        <v>956</v>
      </c>
    </row>
    <row r="527" spans="1:2" x14ac:dyDescent="0.25">
      <c r="A527">
        <v>10140</v>
      </c>
      <c r="B527" t="s">
        <v>957</v>
      </c>
    </row>
    <row r="528" spans="1:2" x14ac:dyDescent="0.25">
      <c r="A528">
        <v>10141</v>
      </c>
      <c r="B528" t="s">
        <v>958</v>
      </c>
    </row>
    <row r="529" spans="1:2" x14ac:dyDescent="0.25">
      <c r="A529">
        <v>10142</v>
      </c>
      <c r="B529" t="s">
        <v>959</v>
      </c>
    </row>
    <row r="530" spans="1:2" x14ac:dyDescent="0.25">
      <c r="A530">
        <v>10143</v>
      </c>
      <c r="B530" t="s">
        <v>960</v>
      </c>
    </row>
    <row r="531" spans="1:2" x14ac:dyDescent="0.25">
      <c r="A531">
        <v>10144</v>
      </c>
      <c r="B531" t="s">
        <v>961</v>
      </c>
    </row>
    <row r="532" spans="1:2" x14ac:dyDescent="0.25">
      <c r="A532">
        <v>10145</v>
      </c>
      <c r="B532" t="s">
        <v>962</v>
      </c>
    </row>
    <row r="533" spans="1:2" x14ac:dyDescent="0.25">
      <c r="A533">
        <v>10146</v>
      </c>
      <c r="B533" t="s">
        <v>963</v>
      </c>
    </row>
    <row r="534" spans="1:2" x14ac:dyDescent="0.25">
      <c r="A534">
        <v>10147</v>
      </c>
      <c r="B534" t="s">
        <v>964</v>
      </c>
    </row>
    <row r="535" spans="1:2" x14ac:dyDescent="0.25">
      <c r="A535">
        <v>10148</v>
      </c>
      <c r="B535" t="s">
        <v>965</v>
      </c>
    </row>
    <row r="536" spans="1:2" x14ac:dyDescent="0.25">
      <c r="A536">
        <v>10149</v>
      </c>
      <c r="B536" t="s">
        <v>966</v>
      </c>
    </row>
    <row r="537" spans="1:2" x14ac:dyDescent="0.25">
      <c r="A537">
        <v>10150</v>
      </c>
      <c r="B537" t="s">
        <v>967</v>
      </c>
    </row>
    <row r="538" spans="1:2" x14ac:dyDescent="0.25">
      <c r="A538">
        <v>10151</v>
      </c>
      <c r="B538" t="s">
        <v>968</v>
      </c>
    </row>
    <row r="539" spans="1:2" x14ac:dyDescent="0.25">
      <c r="A539">
        <v>10152</v>
      </c>
      <c r="B539" t="s">
        <v>969</v>
      </c>
    </row>
    <row r="540" spans="1:2" x14ac:dyDescent="0.25">
      <c r="A540">
        <v>10153</v>
      </c>
      <c r="B540" t="s">
        <v>970</v>
      </c>
    </row>
    <row r="541" spans="1:2" x14ac:dyDescent="0.25">
      <c r="A541">
        <v>10154</v>
      </c>
      <c r="B541" t="s">
        <v>971</v>
      </c>
    </row>
    <row r="542" spans="1:2" x14ac:dyDescent="0.25">
      <c r="A542">
        <v>10155</v>
      </c>
      <c r="B542" t="s">
        <v>972</v>
      </c>
    </row>
    <row r="543" spans="1:2" x14ac:dyDescent="0.25">
      <c r="A543">
        <v>10156</v>
      </c>
      <c r="B543" t="s">
        <v>973</v>
      </c>
    </row>
    <row r="544" spans="1:2" x14ac:dyDescent="0.25">
      <c r="A544">
        <v>10157</v>
      </c>
      <c r="B544" t="s">
        <v>974</v>
      </c>
    </row>
    <row r="545" spans="1:2" x14ac:dyDescent="0.25">
      <c r="A545">
        <v>10158</v>
      </c>
      <c r="B545" t="s">
        <v>975</v>
      </c>
    </row>
    <row r="546" spans="1:2" x14ac:dyDescent="0.25">
      <c r="A546">
        <v>10159</v>
      </c>
      <c r="B546" t="s">
        <v>976</v>
      </c>
    </row>
    <row r="547" spans="1:2" x14ac:dyDescent="0.25">
      <c r="A547">
        <v>10160</v>
      </c>
      <c r="B547" t="s">
        <v>977</v>
      </c>
    </row>
    <row r="548" spans="1:2" x14ac:dyDescent="0.25">
      <c r="A548">
        <v>10161</v>
      </c>
      <c r="B548" t="s">
        <v>978</v>
      </c>
    </row>
    <row r="549" spans="1:2" x14ac:dyDescent="0.25">
      <c r="A549">
        <v>10162</v>
      </c>
      <c r="B549" t="s">
        <v>979</v>
      </c>
    </row>
    <row r="550" spans="1:2" x14ac:dyDescent="0.25">
      <c r="A550">
        <v>10163</v>
      </c>
      <c r="B550" t="s">
        <v>980</v>
      </c>
    </row>
    <row r="551" spans="1:2" x14ac:dyDescent="0.25">
      <c r="A551">
        <v>10164</v>
      </c>
      <c r="B551" t="s">
        <v>981</v>
      </c>
    </row>
    <row r="552" spans="1:2" x14ac:dyDescent="0.25">
      <c r="A552">
        <v>10165</v>
      </c>
      <c r="B552" t="s">
        <v>982</v>
      </c>
    </row>
    <row r="553" spans="1:2" x14ac:dyDescent="0.25">
      <c r="A553">
        <v>10166</v>
      </c>
      <c r="B553" t="s">
        <v>983</v>
      </c>
    </row>
    <row r="554" spans="1:2" x14ac:dyDescent="0.25">
      <c r="A554">
        <v>10167</v>
      </c>
      <c r="B554" t="s">
        <v>984</v>
      </c>
    </row>
    <row r="555" spans="1:2" x14ac:dyDescent="0.25">
      <c r="A555">
        <v>10168</v>
      </c>
      <c r="B555" t="s">
        <v>985</v>
      </c>
    </row>
    <row r="556" spans="1:2" x14ac:dyDescent="0.25">
      <c r="A556">
        <v>10169</v>
      </c>
      <c r="B556" t="s">
        <v>986</v>
      </c>
    </row>
    <row r="557" spans="1:2" x14ac:dyDescent="0.25">
      <c r="A557">
        <v>10170</v>
      </c>
      <c r="B557" t="s">
        <v>987</v>
      </c>
    </row>
    <row r="558" spans="1:2" x14ac:dyDescent="0.25">
      <c r="A558">
        <v>10171</v>
      </c>
      <c r="B558" t="s">
        <v>988</v>
      </c>
    </row>
    <row r="559" spans="1:2" x14ac:dyDescent="0.25">
      <c r="A559">
        <v>10172</v>
      </c>
      <c r="B559" t="s">
        <v>989</v>
      </c>
    </row>
    <row r="560" spans="1:2" x14ac:dyDescent="0.25">
      <c r="A560">
        <v>10173</v>
      </c>
      <c r="B560" t="s">
        <v>990</v>
      </c>
    </row>
    <row r="561" spans="1:2" x14ac:dyDescent="0.25">
      <c r="A561">
        <v>10174</v>
      </c>
      <c r="B561" t="s">
        <v>991</v>
      </c>
    </row>
    <row r="562" spans="1:2" x14ac:dyDescent="0.25">
      <c r="A562">
        <v>10175</v>
      </c>
      <c r="B562" t="s">
        <v>992</v>
      </c>
    </row>
    <row r="563" spans="1:2" x14ac:dyDescent="0.25">
      <c r="A563">
        <v>10176</v>
      </c>
      <c r="B563" t="s">
        <v>993</v>
      </c>
    </row>
    <row r="564" spans="1:2" x14ac:dyDescent="0.25">
      <c r="A564">
        <v>10177</v>
      </c>
      <c r="B564" t="s">
        <v>994</v>
      </c>
    </row>
    <row r="565" spans="1:2" x14ac:dyDescent="0.25">
      <c r="A565">
        <v>10178</v>
      </c>
      <c r="B565" t="s">
        <v>995</v>
      </c>
    </row>
    <row r="566" spans="1:2" x14ac:dyDescent="0.25">
      <c r="A566">
        <v>10179</v>
      </c>
      <c r="B566" t="s">
        <v>996</v>
      </c>
    </row>
    <row r="567" spans="1:2" x14ac:dyDescent="0.25">
      <c r="A567">
        <v>10180</v>
      </c>
      <c r="B567" t="s">
        <v>997</v>
      </c>
    </row>
    <row r="568" spans="1:2" x14ac:dyDescent="0.25">
      <c r="A568">
        <v>10181</v>
      </c>
      <c r="B568" t="s">
        <v>998</v>
      </c>
    </row>
    <row r="569" spans="1:2" x14ac:dyDescent="0.25">
      <c r="A569">
        <v>10182</v>
      </c>
      <c r="B569" t="s">
        <v>999</v>
      </c>
    </row>
    <row r="570" spans="1:2" x14ac:dyDescent="0.25">
      <c r="A570">
        <v>10183</v>
      </c>
      <c r="B570" t="s">
        <v>1000</v>
      </c>
    </row>
    <row r="571" spans="1:2" x14ac:dyDescent="0.25">
      <c r="A571">
        <v>10184</v>
      </c>
      <c r="B571" t="s">
        <v>1001</v>
      </c>
    </row>
    <row r="572" spans="1:2" x14ac:dyDescent="0.25">
      <c r="A572">
        <v>10185</v>
      </c>
      <c r="B572" t="s">
        <v>1002</v>
      </c>
    </row>
    <row r="573" spans="1:2" x14ac:dyDescent="0.25">
      <c r="A573">
        <v>10186</v>
      </c>
      <c r="B573" t="s">
        <v>1003</v>
      </c>
    </row>
    <row r="574" spans="1:2" x14ac:dyDescent="0.25">
      <c r="A574">
        <v>10187</v>
      </c>
      <c r="B574" t="s">
        <v>1004</v>
      </c>
    </row>
    <row r="575" spans="1:2" x14ac:dyDescent="0.25">
      <c r="A575">
        <v>10188</v>
      </c>
      <c r="B575" t="s">
        <v>1005</v>
      </c>
    </row>
    <row r="576" spans="1:2" x14ac:dyDescent="0.25">
      <c r="A576">
        <v>10189</v>
      </c>
      <c r="B576" t="s">
        <v>1006</v>
      </c>
    </row>
    <row r="577" spans="1:2" x14ac:dyDescent="0.25">
      <c r="A577">
        <v>10190</v>
      </c>
      <c r="B577" t="s">
        <v>1007</v>
      </c>
    </row>
    <row r="578" spans="1:2" x14ac:dyDescent="0.25">
      <c r="A578">
        <v>10191</v>
      </c>
      <c r="B578" t="s">
        <v>1008</v>
      </c>
    </row>
    <row r="579" spans="1:2" x14ac:dyDescent="0.25">
      <c r="A579">
        <v>10192</v>
      </c>
      <c r="B579" t="s">
        <v>1009</v>
      </c>
    </row>
    <row r="580" spans="1:2" x14ac:dyDescent="0.25">
      <c r="A580">
        <v>10193</v>
      </c>
      <c r="B580" t="s">
        <v>1010</v>
      </c>
    </row>
    <row r="581" spans="1:2" x14ac:dyDescent="0.25">
      <c r="A581">
        <v>10194</v>
      </c>
      <c r="B581" t="s">
        <v>1011</v>
      </c>
    </row>
    <row r="582" spans="1:2" x14ac:dyDescent="0.25">
      <c r="A582">
        <v>10195</v>
      </c>
      <c r="B582" t="s">
        <v>1012</v>
      </c>
    </row>
    <row r="583" spans="1:2" x14ac:dyDescent="0.25">
      <c r="A583">
        <v>10196</v>
      </c>
      <c r="B583" t="s">
        <v>1013</v>
      </c>
    </row>
    <row r="584" spans="1:2" x14ac:dyDescent="0.25">
      <c r="A584">
        <v>10197</v>
      </c>
      <c r="B584" t="s">
        <v>1014</v>
      </c>
    </row>
    <row r="585" spans="1:2" x14ac:dyDescent="0.25">
      <c r="A585">
        <v>10198</v>
      </c>
      <c r="B585" t="s">
        <v>1015</v>
      </c>
    </row>
    <row r="586" spans="1:2" x14ac:dyDescent="0.25">
      <c r="A586">
        <v>10199</v>
      </c>
      <c r="B586" t="s">
        <v>1016</v>
      </c>
    </row>
    <row r="587" spans="1:2" x14ac:dyDescent="0.25">
      <c r="A587">
        <v>10200</v>
      </c>
      <c r="B587" t="s">
        <v>1017</v>
      </c>
    </row>
    <row r="588" spans="1:2" x14ac:dyDescent="0.25">
      <c r="A588">
        <v>10201</v>
      </c>
      <c r="B588" t="s">
        <v>1018</v>
      </c>
    </row>
    <row r="589" spans="1:2" x14ac:dyDescent="0.25">
      <c r="A589">
        <v>10202</v>
      </c>
      <c r="B589" t="s">
        <v>1019</v>
      </c>
    </row>
    <row r="590" spans="1:2" x14ac:dyDescent="0.25">
      <c r="A590">
        <v>10203</v>
      </c>
      <c r="B590" t="s">
        <v>1020</v>
      </c>
    </row>
    <row r="591" spans="1:2" x14ac:dyDescent="0.25">
      <c r="A591">
        <v>10204</v>
      </c>
      <c r="B591" t="s">
        <v>1021</v>
      </c>
    </row>
    <row r="592" spans="1:2" x14ac:dyDescent="0.25">
      <c r="A592">
        <v>10300</v>
      </c>
      <c r="B592" t="s">
        <v>1022</v>
      </c>
    </row>
    <row r="593" spans="1:2" x14ac:dyDescent="0.25">
      <c r="A593">
        <v>10301</v>
      </c>
      <c r="B593" t="s">
        <v>1023</v>
      </c>
    </row>
    <row r="594" spans="1:2" x14ac:dyDescent="0.25">
      <c r="A594">
        <v>10302</v>
      </c>
      <c r="B594" t="s">
        <v>1024</v>
      </c>
    </row>
    <row r="595" spans="1:2" x14ac:dyDescent="0.25">
      <c r="A595">
        <v>10303</v>
      </c>
      <c r="B595" t="s">
        <v>1025</v>
      </c>
    </row>
    <row r="596" spans="1:2" x14ac:dyDescent="0.25">
      <c r="A596">
        <v>10304</v>
      </c>
      <c r="B596" t="s">
        <v>1026</v>
      </c>
    </row>
    <row r="597" spans="1:2" x14ac:dyDescent="0.25">
      <c r="A597">
        <v>10305</v>
      </c>
      <c r="B597" t="s">
        <v>1027</v>
      </c>
    </row>
    <row r="598" spans="1:2" x14ac:dyDescent="0.25">
      <c r="A598">
        <v>10306</v>
      </c>
      <c r="B598" t="s">
        <v>1028</v>
      </c>
    </row>
    <row r="599" spans="1:2" x14ac:dyDescent="0.25">
      <c r="A599">
        <v>10307</v>
      </c>
      <c r="B599" t="s">
        <v>1029</v>
      </c>
    </row>
    <row r="600" spans="1:2" x14ac:dyDescent="0.25">
      <c r="A600">
        <v>10308</v>
      </c>
      <c r="B600" t="s">
        <v>1030</v>
      </c>
    </row>
    <row r="601" spans="1:2" x14ac:dyDescent="0.25">
      <c r="A601">
        <v>10309</v>
      </c>
      <c r="B601" t="s">
        <v>1031</v>
      </c>
    </row>
    <row r="602" spans="1:2" x14ac:dyDescent="0.25">
      <c r="A602">
        <v>10310</v>
      </c>
      <c r="B602" t="s">
        <v>1032</v>
      </c>
    </row>
    <row r="603" spans="1:2" x14ac:dyDescent="0.25">
      <c r="A603">
        <v>10311</v>
      </c>
      <c r="B603" t="s">
        <v>1033</v>
      </c>
    </row>
    <row r="604" spans="1:2" x14ac:dyDescent="0.25">
      <c r="A604">
        <v>10312</v>
      </c>
      <c r="B604" t="s">
        <v>1034</v>
      </c>
    </row>
    <row r="605" spans="1:2" x14ac:dyDescent="0.25">
      <c r="A605">
        <v>10313</v>
      </c>
      <c r="B605" t="s">
        <v>1035</v>
      </c>
    </row>
    <row r="606" spans="1:2" x14ac:dyDescent="0.25">
      <c r="A606">
        <v>10314</v>
      </c>
      <c r="B606" t="s">
        <v>1036</v>
      </c>
    </row>
    <row r="607" spans="1:2" x14ac:dyDescent="0.25">
      <c r="A607">
        <v>10315</v>
      </c>
      <c r="B607" t="s">
        <v>1037</v>
      </c>
    </row>
    <row r="608" spans="1:2" x14ac:dyDescent="0.25">
      <c r="A608">
        <v>10316</v>
      </c>
      <c r="B608" t="s">
        <v>1038</v>
      </c>
    </row>
    <row r="609" spans="1:2" x14ac:dyDescent="0.25">
      <c r="A609">
        <v>10317</v>
      </c>
      <c r="B609" t="s">
        <v>1039</v>
      </c>
    </row>
    <row r="610" spans="1:2" x14ac:dyDescent="0.25">
      <c r="A610">
        <v>10318</v>
      </c>
      <c r="B610" t="s">
        <v>1040</v>
      </c>
    </row>
    <row r="611" spans="1:2" x14ac:dyDescent="0.25">
      <c r="A611">
        <v>10319</v>
      </c>
      <c r="B611" t="s">
        <v>1041</v>
      </c>
    </row>
    <row r="612" spans="1:2" x14ac:dyDescent="0.25">
      <c r="A612">
        <v>10320</v>
      </c>
      <c r="B612" t="s">
        <v>1042</v>
      </c>
    </row>
    <row r="613" spans="1:2" x14ac:dyDescent="0.25">
      <c r="A613">
        <v>10321</v>
      </c>
      <c r="B613" t="s">
        <v>1043</v>
      </c>
    </row>
    <row r="614" spans="1:2" x14ac:dyDescent="0.25">
      <c r="A614">
        <v>10322</v>
      </c>
      <c r="B614" t="s">
        <v>1044</v>
      </c>
    </row>
    <row r="615" spans="1:2" x14ac:dyDescent="0.25">
      <c r="A615">
        <v>10323</v>
      </c>
      <c r="B615" t="s">
        <v>1045</v>
      </c>
    </row>
    <row r="616" spans="1:2" x14ac:dyDescent="0.25">
      <c r="A616">
        <v>10324</v>
      </c>
      <c r="B616" t="s">
        <v>1046</v>
      </c>
    </row>
    <row r="617" spans="1:2" x14ac:dyDescent="0.25">
      <c r="A617">
        <v>10325</v>
      </c>
      <c r="B617" t="s">
        <v>1047</v>
      </c>
    </row>
    <row r="618" spans="1:2" x14ac:dyDescent="0.25">
      <c r="A618">
        <v>10326</v>
      </c>
      <c r="B618" t="s">
        <v>1048</v>
      </c>
    </row>
    <row r="619" spans="1:2" x14ac:dyDescent="0.25">
      <c r="A619">
        <v>10327</v>
      </c>
      <c r="B619" t="s">
        <v>1049</v>
      </c>
    </row>
    <row r="620" spans="1:2" x14ac:dyDescent="0.25">
      <c r="A620">
        <v>10328</v>
      </c>
      <c r="B620" t="s">
        <v>1050</v>
      </c>
    </row>
    <row r="621" spans="1:2" x14ac:dyDescent="0.25">
      <c r="A621">
        <v>10329</v>
      </c>
      <c r="B621" t="s">
        <v>1051</v>
      </c>
    </row>
    <row r="622" spans="1:2" x14ac:dyDescent="0.25">
      <c r="A622">
        <v>10330</v>
      </c>
      <c r="B622" t="s">
        <v>1052</v>
      </c>
    </row>
    <row r="623" spans="1:2" x14ac:dyDescent="0.25">
      <c r="A623">
        <v>10331</v>
      </c>
      <c r="B623" t="s">
        <v>1053</v>
      </c>
    </row>
    <row r="624" spans="1:2" x14ac:dyDescent="0.25">
      <c r="A624">
        <v>10332</v>
      </c>
      <c r="B624" t="s">
        <v>1054</v>
      </c>
    </row>
    <row r="625" spans="1:2" x14ac:dyDescent="0.25">
      <c r="A625">
        <v>10333</v>
      </c>
      <c r="B625" t="s">
        <v>1055</v>
      </c>
    </row>
    <row r="626" spans="1:2" x14ac:dyDescent="0.25">
      <c r="A626">
        <v>10334</v>
      </c>
      <c r="B626" t="s">
        <v>1056</v>
      </c>
    </row>
    <row r="627" spans="1:2" x14ac:dyDescent="0.25">
      <c r="A627">
        <v>10335</v>
      </c>
      <c r="B627" t="s">
        <v>1057</v>
      </c>
    </row>
    <row r="628" spans="1:2" x14ac:dyDescent="0.25">
      <c r="A628">
        <v>10336</v>
      </c>
      <c r="B628" t="s">
        <v>1058</v>
      </c>
    </row>
    <row r="629" spans="1:2" x14ac:dyDescent="0.25">
      <c r="A629">
        <v>10337</v>
      </c>
      <c r="B629" t="s">
        <v>1059</v>
      </c>
    </row>
    <row r="630" spans="1:2" x14ac:dyDescent="0.25">
      <c r="A630">
        <v>10338</v>
      </c>
      <c r="B630" t="s">
        <v>1060</v>
      </c>
    </row>
    <row r="631" spans="1:2" x14ac:dyDescent="0.25">
      <c r="A631">
        <v>10339</v>
      </c>
      <c r="B631" t="s">
        <v>1061</v>
      </c>
    </row>
    <row r="632" spans="1:2" x14ac:dyDescent="0.25">
      <c r="A632">
        <v>10340</v>
      </c>
      <c r="B632" t="s">
        <v>1062</v>
      </c>
    </row>
    <row r="633" spans="1:2" x14ac:dyDescent="0.25">
      <c r="A633">
        <v>10341</v>
      </c>
      <c r="B633" t="s">
        <v>1063</v>
      </c>
    </row>
    <row r="634" spans="1:2" x14ac:dyDescent="0.25">
      <c r="A634">
        <v>10342</v>
      </c>
      <c r="B634" t="s">
        <v>1064</v>
      </c>
    </row>
    <row r="635" spans="1:2" x14ac:dyDescent="0.25">
      <c r="A635">
        <v>10343</v>
      </c>
      <c r="B635" t="s">
        <v>1065</v>
      </c>
    </row>
    <row r="636" spans="1:2" x14ac:dyDescent="0.25">
      <c r="A636">
        <v>10344</v>
      </c>
      <c r="B636" t="s">
        <v>1066</v>
      </c>
    </row>
    <row r="637" spans="1:2" x14ac:dyDescent="0.25">
      <c r="A637">
        <v>10345</v>
      </c>
      <c r="B637" t="s">
        <v>1067</v>
      </c>
    </row>
    <row r="638" spans="1:2" x14ac:dyDescent="0.25">
      <c r="A638">
        <v>10346</v>
      </c>
      <c r="B638" t="s">
        <v>1068</v>
      </c>
    </row>
    <row r="639" spans="1:2" x14ac:dyDescent="0.25">
      <c r="A639">
        <v>10347</v>
      </c>
      <c r="B639" t="s">
        <v>1069</v>
      </c>
    </row>
    <row r="640" spans="1:2" x14ac:dyDescent="0.25">
      <c r="A640">
        <v>20000</v>
      </c>
      <c r="B640" t="s">
        <v>1070</v>
      </c>
    </row>
    <row r="641" spans="1:2" x14ac:dyDescent="0.25">
      <c r="A641">
        <v>20001</v>
      </c>
      <c r="B641" t="s">
        <v>1071</v>
      </c>
    </row>
    <row r="642" spans="1:2" x14ac:dyDescent="0.25">
      <c r="A642">
        <v>20002</v>
      </c>
      <c r="B642" t="s">
        <v>1072</v>
      </c>
    </row>
    <row r="643" spans="1:2" x14ac:dyDescent="0.25">
      <c r="A643">
        <v>20003</v>
      </c>
      <c r="B643" t="s">
        <v>1073</v>
      </c>
    </row>
    <row r="644" spans="1:2" x14ac:dyDescent="0.25">
      <c r="A644">
        <v>20004</v>
      </c>
      <c r="B644" t="s">
        <v>1074</v>
      </c>
    </row>
    <row r="645" spans="1:2" x14ac:dyDescent="0.25">
      <c r="A645">
        <v>20005</v>
      </c>
      <c r="B645" t="s">
        <v>1075</v>
      </c>
    </row>
    <row r="646" spans="1:2" x14ac:dyDescent="0.25">
      <c r="A646">
        <v>20006</v>
      </c>
      <c r="B646" t="s">
        <v>1076</v>
      </c>
    </row>
    <row r="647" spans="1:2" x14ac:dyDescent="0.25">
      <c r="A647">
        <v>20007</v>
      </c>
      <c r="B647" t="s">
        <v>1077</v>
      </c>
    </row>
    <row r="648" spans="1:2" x14ac:dyDescent="0.25">
      <c r="A648">
        <v>20008</v>
      </c>
      <c r="B648" t="s">
        <v>1078</v>
      </c>
    </row>
    <row r="649" spans="1:2" x14ac:dyDescent="0.25">
      <c r="A649">
        <v>20009</v>
      </c>
      <c r="B649" t="s">
        <v>1079</v>
      </c>
    </row>
    <row r="650" spans="1:2" x14ac:dyDescent="0.25">
      <c r="A650">
        <v>20010</v>
      </c>
      <c r="B650" t="s">
        <v>1080</v>
      </c>
    </row>
    <row r="651" spans="1:2" x14ac:dyDescent="0.25">
      <c r="A651">
        <v>20011</v>
      </c>
      <c r="B651" t="s">
        <v>1081</v>
      </c>
    </row>
    <row r="652" spans="1:2" x14ac:dyDescent="0.25">
      <c r="A652">
        <v>20100</v>
      </c>
      <c r="B652" t="s">
        <v>1082</v>
      </c>
    </row>
    <row r="653" spans="1:2" x14ac:dyDescent="0.25">
      <c r="A653">
        <v>20101</v>
      </c>
      <c r="B653" t="s">
        <v>1083</v>
      </c>
    </row>
    <row r="654" spans="1:2" x14ac:dyDescent="0.25">
      <c r="A654">
        <v>20102</v>
      </c>
      <c r="B654" t="s">
        <v>1084</v>
      </c>
    </row>
    <row r="655" spans="1:2" x14ac:dyDescent="0.25">
      <c r="A655">
        <v>20103</v>
      </c>
      <c r="B655" t="s">
        <v>1085</v>
      </c>
    </row>
    <row r="656" spans="1:2" x14ac:dyDescent="0.25">
      <c r="A656">
        <v>20104</v>
      </c>
      <c r="B656" t="s">
        <v>1086</v>
      </c>
    </row>
    <row r="657" spans="1:2" x14ac:dyDescent="0.25">
      <c r="A657">
        <v>20105</v>
      </c>
      <c r="B657" t="s">
        <v>1087</v>
      </c>
    </row>
    <row r="658" spans="1:2" x14ac:dyDescent="0.25">
      <c r="A658">
        <v>20106</v>
      </c>
      <c r="B658" t="s">
        <v>1088</v>
      </c>
    </row>
    <row r="659" spans="1:2" x14ac:dyDescent="0.25">
      <c r="A659">
        <v>20107</v>
      </c>
      <c r="B659" t="s">
        <v>1089</v>
      </c>
    </row>
    <row r="660" spans="1:2" x14ac:dyDescent="0.25">
      <c r="A660">
        <v>20108</v>
      </c>
      <c r="B660" t="s">
        <v>1090</v>
      </c>
    </row>
    <row r="661" spans="1:2" x14ac:dyDescent="0.25">
      <c r="A661">
        <v>20109</v>
      </c>
      <c r="B661" t="s">
        <v>1091</v>
      </c>
    </row>
    <row r="662" spans="1:2" x14ac:dyDescent="0.25">
      <c r="A662">
        <v>20110</v>
      </c>
      <c r="B662" t="s">
        <v>1092</v>
      </c>
    </row>
    <row r="663" spans="1:2" x14ac:dyDescent="0.25">
      <c r="A663">
        <v>20111</v>
      </c>
      <c r="B663" t="s">
        <v>1093</v>
      </c>
    </row>
    <row r="664" spans="1:2" x14ac:dyDescent="0.25">
      <c r="A664">
        <v>20112</v>
      </c>
      <c r="B664" t="s">
        <v>1094</v>
      </c>
    </row>
    <row r="665" spans="1:2" x14ac:dyDescent="0.25">
      <c r="A665">
        <v>20113</v>
      </c>
      <c r="B665" t="s">
        <v>1095</v>
      </c>
    </row>
    <row r="666" spans="1:2" x14ac:dyDescent="0.25">
      <c r="A666">
        <v>20114</v>
      </c>
      <c r="B666" t="s">
        <v>1096</v>
      </c>
    </row>
    <row r="667" spans="1:2" x14ac:dyDescent="0.25">
      <c r="A667">
        <v>20115</v>
      </c>
      <c r="B667" t="s">
        <v>1097</v>
      </c>
    </row>
    <row r="668" spans="1:2" x14ac:dyDescent="0.25">
      <c r="A668">
        <v>20116</v>
      </c>
      <c r="B668" t="s">
        <v>1098</v>
      </c>
    </row>
    <row r="669" spans="1:2" x14ac:dyDescent="0.25">
      <c r="A669">
        <v>20117</v>
      </c>
      <c r="B669" t="s">
        <v>1099</v>
      </c>
    </row>
    <row r="670" spans="1:2" x14ac:dyDescent="0.25">
      <c r="A670">
        <v>20118</v>
      </c>
      <c r="B670" t="s">
        <v>1100</v>
      </c>
    </row>
    <row r="671" spans="1:2" x14ac:dyDescent="0.25">
      <c r="A671">
        <v>20119</v>
      </c>
      <c r="B671" t="s">
        <v>1101</v>
      </c>
    </row>
    <row r="672" spans="1:2" x14ac:dyDescent="0.25">
      <c r="A672">
        <v>20120</v>
      </c>
      <c r="B672" t="s">
        <v>1102</v>
      </c>
    </row>
    <row r="673" spans="1:2" x14ac:dyDescent="0.25">
      <c r="A673">
        <v>20121</v>
      </c>
      <c r="B673" t="s">
        <v>1103</v>
      </c>
    </row>
    <row r="674" spans="1:2" x14ac:dyDescent="0.25">
      <c r="A674">
        <v>20122</v>
      </c>
      <c r="B674" t="s">
        <v>1104</v>
      </c>
    </row>
    <row r="675" spans="1:2" x14ac:dyDescent="0.25">
      <c r="A675">
        <v>20123</v>
      </c>
      <c r="B675" t="s">
        <v>1105</v>
      </c>
    </row>
    <row r="676" spans="1:2" x14ac:dyDescent="0.25">
      <c r="A676">
        <v>20124</v>
      </c>
      <c r="B676" t="s">
        <v>1106</v>
      </c>
    </row>
    <row r="677" spans="1:2" x14ac:dyDescent="0.25">
      <c r="A677">
        <v>20125</v>
      </c>
      <c r="B677" t="s">
        <v>1107</v>
      </c>
    </row>
    <row r="678" spans="1:2" x14ac:dyDescent="0.25">
      <c r="A678">
        <v>20126</v>
      </c>
      <c r="B678" t="s">
        <v>1108</v>
      </c>
    </row>
    <row r="679" spans="1:2" x14ac:dyDescent="0.25">
      <c r="A679">
        <v>20127</v>
      </c>
      <c r="B679" t="s">
        <v>1109</v>
      </c>
    </row>
    <row r="680" spans="1:2" x14ac:dyDescent="0.25">
      <c r="A680">
        <v>20128</v>
      </c>
      <c r="B680" t="s">
        <v>1110</v>
      </c>
    </row>
    <row r="681" spans="1:2" x14ac:dyDescent="0.25">
      <c r="A681">
        <v>20129</v>
      </c>
      <c r="B681" t="s">
        <v>1111</v>
      </c>
    </row>
    <row r="682" spans="1:2" x14ac:dyDescent="0.25">
      <c r="A682">
        <v>20130</v>
      </c>
      <c r="B682" t="s">
        <v>1112</v>
      </c>
    </row>
    <row r="683" spans="1:2" x14ac:dyDescent="0.25">
      <c r="A683">
        <v>20131</v>
      </c>
      <c r="B683" t="s">
        <v>1113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Tags</vt:lpstr>
      <vt:lpstr>GeneradorJson</vt:lpstr>
      <vt:lpstr>ConfigModbus</vt:lpstr>
      <vt:lpstr>Config</vt:lpstr>
      <vt:lpstr>Flash</vt:lpstr>
      <vt:lpstr>Hoja1</vt:lpstr>
      <vt:lpstr>GeneradorJson!cfg20220217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Caballero</dc:creator>
  <cp:lastModifiedBy>Luis Caballero</cp:lastModifiedBy>
  <cp:lastPrinted>2019-09-30T19:00:37Z</cp:lastPrinted>
  <dcterms:created xsi:type="dcterms:W3CDTF">2019-09-30T17:52:35Z</dcterms:created>
  <dcterms:modified xsi:type="dcterms:W3CDTF">2023-05-04T22:06:09Z</dcterms:modified>
</cp:coreProperties>
</file>